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5\z-projek\"/>
    </mc:Choice>
  </mc:AlternateContent>
  <bookViews>
    <workbookView xWindow="0" yWindow="0" windowWidth="11520" windowHeight="78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Sheet1!$A$4:$E$129</definedName>
    <definedName name="_xlnm._FilterDatabase" localSheetId="2" hidden="1">Sheet3!$A$4:$E$85</definedName>
    <definedName name="_xlnm._FilterDatabase" localSheetId="3" hidden="1">Sheet4!$A$1:$A$14</definedName>
    <definedName name="_xlnm._FilterDatabase" localSheetId="4" hidden="1">Sheet5!$A$4:$E$130</definedName>
  </definedNames>
  <calcPr calcId="162913"/>
</workbook>
</file>

<file path=xl/calcChain.xml><?xml version="1.0" encoding="utf-8"?>
<calcChain xmlns="http://schemas.openxmlformats.org/spreadsheetml/2006/main">
  <c r="B584" i="5" l="1"/>
  <c r="D586" i="5" s="1"/>
  <c r="C582" i="5" s="1"/>
  <c r="D582" i="5" s="1"/>
  <c r="D532" i="5"/>
  <c r="B530" i="5"/>
  <c r="B476" i="5"/>
  <c r="D478" i="5" s="1"/>
  <c r="C474" i="5" s="1"/>
  <c r="D474" i="5" s="1"/>
  <c r="B431" i="5"/>
  <c r="D433" i="5" s="1"/>
  <c r="B377" i="5"/>
  <c r="D379" i="5" s="1"/>
  <c r="C364" i="5"/>
  <c r="D364" i="5" s="1"/>
  <c r="C356" i="5"/>
  <c r="D356" i="5" s="1"/>
  <c r="C353" i="5"/>
  <c r="D353" i="5" s="1"/>
  <c r="C345" i="5"/>
  <c r="D345" i="5" s="1"/>
  <c r="C332" i="5"/>
  <c r="D332" i="5" s="1"/>
  <c r="B323" i="5"/>
  <c r="D325" i="5" s="1"/>
  <c r="C322" i="5" s="1"/>
  <c r="D322" i="5" s="1"/>
  <c r="B278" i="5"/>
  <c r="D280" i="5" s="1"/>
  <c r="B224" i="5"/>
  <c r="D226" i="5" s="1"/>
  <c r="B170" i="5"/>
  <c r="D172" i="5" s="1"/>
  <c r="C169" i="5" s="1"/>
  <c r="G3" i="5"/>
  <c r="G2" i="5"/>
  <c r="G1" i="5"/>
  <c r="C540" i="5" l="1"/>
  <c r="D540" i="5" s="1"/>
  <c r="C556" i="5"/>
  <c r="D556" i="5" s="1"/>
  <c r="C572" i="5"/>
  <c r="D572" i="5" s="1"/>
  <c r="C544" i="5"/>
  <c r="D544" i="5" s="1"/>
  <c r="C560" i="5"/>
  <c r="D560" i="5" s="1"/>
  <c r="C576" i="5"/>
  <c r="D576" i="5" s="1"/>
  <c r="C548" i="5"/>
  <c r="D548" i="5" s="1"/>
  <c r="C564" i="5"/>
  <c r="D564" i="5" s="1"/>
  <c r="C580" i="5"/>
  <c r="D580" i="5" s="1"/>
  <c r="C568" i="5"/>
  <c r="D568" i="5" s="1"/>
  <c r="C552" i="5"/>
  <c r="D552" i="5" s="1"/>
  <c r="C460" i="5"/>
  <c r="D460" i="5" s="1"/>
  <c r="C448" i="5"/>
  <c r="D448" i="5" s="1"/>
  <c r="C464" i="5"/>
  <c r="D464" i="5" s="1"/>
  <c r="C452" i="5"/>
  <c r="D452" i="5" s="1"/>
  <c r="C468" i="5"/>
  <c r="D468" i="5" s="1"/>
  <c r="C444" i="5"/>
  <c r="D444" i="5" s="1"/>
  <c r="C456" i="5"/>
  <c r="D456" i="5" s="1"/>
  <c r="C472" i="5"/>
  <c r="D472" i="5" s="1"/>
  <c r="C408" i="5"/>
  <c r="D408" i="5" s="1"/>
  <c r="C420" i="5"/>
  <c r="D420" i="5" s="1"/>
  <c r="C402" i="5"/>
  <c r="D402" i="5" s="1"/>
  <c r="C398" i="5"/>
  <c r="D398" i="5" s="1"/>
  <c r="C394" i="5"/>
  <c r="D394" i="5" s="1"/>
  <c r="C391" i="5"/>
  <c r="D391" i="5" s="1"/>
  <c r="C388" i="5"/>
  <c r="D388" i="5" s="1"/>
  <c r="C390" i="5"/>
  <c r="D390" i="5" s="1"/>
  <c r="C409" i="5"/>
  <c r="D409" i="5" s="1"/>
  <c r="C389" i="5"/>
  <c r="D389" i="5" s="1"/>
  <c r="C416" i="5"/>
  <c r="D416" i="5" s="1"/>
  <c r="C406" i="5"/>
  <c r="D406" i="5" s="1"/>
  <c r="C401" i="5"/>
  <c r="D401" i="5" s="1"/>
  <c r="C387" i="5"/>
  <c r="D387" i="5" s="1"/>
  <c r="C395" i="5"/>
  <c r="D395" i="5" s="1"/>
  <c r="C428" i="5"/>
  <c r="D428" i="5" s="1"/>
  <c r="C412" i="5"/>
  <c r="D412" i="5" s="1"/>
  <c r="C404" i="5"/>
  <c r="D404" i="5" s="1"/>
  <c r="C399" i="5"/>
  <c r="D399" i="5" s="1"/>
  <c r="C396" i="5"/>
  <c r="D396" i="5" s="1"/>
  <c r="C393" i="5"/>
  <c r="D393" i="5" s="1"/>
  <c r="C386" i="5"/>
  <c r="D386" i="5" s="1"/>
  <c r="C424" i="5"/>
  <c r="D424" i="5" s="1"/>
  <c r="C403" i="5"/>
  <c r="D403" i="5" s="1"/>
  <c r="C392" i="5"/>
  <c r="D392" i="5" s="1"/>
  <c r="C317" i="5"/>
  <c r="D317" i="5" s="1"/>
  <c r="C314" i="5"/>
  <c r="D314" i="5" s="1"/>
  <c r="C306" i="5"/>
  <c r="D306" i="5" s="1"/>
  <c r="C309" i="5"/>
  <c r="D309" i="5" s="1"/>
  <c r="C168" i="5"/>
  <c r="D168" i="5" s="1"/>
  <c r="C166" i="5"/>
  <c r="D166" i="5" s="1"/>
  <c r="C164" i="5"/>
  <c r="D164" i="5" s="1"/>
  <c r="C162" i="5"/>
  <c r="D162" i="5" s="1"/>
  <c r="C160" i="5"/>
  <c r="D160" i="5" s="1"/>
  <c r="C158" i="5"/>
  <c r="D158" i="5" s="1"/>
  <c r="C156" i="5"/>
  <c r="D156" i="5" s="1"/>
  <c r="C154" i="5"/>
  <c r="D154" i="5" s="1"/>
  <c r="C152" i="5"/>
  <c r="D152" i="5" s="1"/>
  <c r="C150" i="5"/>
  <c r="D150" i="5" s="1"/>
  <c r="C148" i="5"/>
  <c r="D148" i="5" s="1"/>
  <c r="C146" i="5"/>
  <c r="D146" i="5" s="1"/>
  <c r="C144" i="5"/>
  <c r="D144" i="5" s="1"/>
  <c r="C142" i="5"/>
  <c r="D142" i="5" s="1"/>
  <c r="C140" i="5"/>
  <c r="D140" i="5" s="1"/>
  <c r="C138" i="5"/>
  <c r="D138" i="5" s="1"/>
  <c r="C136" i="5"/>
  <c r="D136" i="5" s="1"/>
  <c r="D169" i="5"/>
  <c r="C167" i="5"/>
  <c r="D167" i="5" s="1"/>
  <c r="C165" i="5"/>
  <c r="D165" i="5" s="1"/>
  <c r="C163" i="5"/>
  <c r="D163" i="5" s="1"/>
  <c r="C161" i="5"/>
  <c r="D161" i="5" s="1"/>
  <c r="C159" i="5"/>
  <c r="D159" i="5" s="1"/>
  <c r="C157" i="5"/>
  <c r="D157" i="5" s="1"/>
  <c r="C155" i="5"/>
  <c r="D155" i="5" s="1"/>
  <c r="C153" i="5"/>
  <c r="D153" i="5" s="1"/>
  <c r="C151" i="5"/>
  <c r="D151" i="5" s="1"/>
  <c r="C149" i="5"/>
  <c r="D149" i="5" s="1"/>
  <c r="C147" i="5"/>
  <c r="D147" i="5" s="1"/>
  <c r="C145" i="5"/>
  <c r="D145" i="5" s="1"/>
  <c r="C143" i="5"/>
  <c r="D143" i="5" s="1"/>
  <c r="C141" i="5"/>
  <c r="D141" i="5" s="1"/>
  <c r="C139" i="5"/>
  <c r="D139" i="5" s="1"/>
  <c r="C137" i="5"/>
  <c r="D137" i="5" s="1"/>
  <c r="C135" i="5"/>
  <c r="D135" i="5" s="1"/>
  <c r="C374" i="5"/>
  <c r="D374" i="5" s="1"/>
  <c r="C371" i="5"/>
  <c r="D371" i="5" s="1"/>
  <c r="C366" i="5"/>
  <c r="D366" i="5" s="1"/>
  <c r="C363" i="5"/>
  <c r="D363" i="5" s="1"/>
  <c r="C358" i="5"/>
  <c r="D358" i="5" s="1"/>
  <c r="C355" i="5"/>
  <c r="D355" i="5" s="1"/>
  <c r="C350" i="5"/>
  <c r="D350" i="5" s="1"/>
  <c r="C347" i="5"/>
  <c r="D347" i="5" s="1"/>
  <c r="C342" i="5"/>
  <c r="D342" i="5" s="1"/>
  <c r="C339" i="5"/>
  <c r="D339" i="5" s="1"/>
  <c r="C334" i="5"/>
  <c r="D334" i="5" s="1"/>
  <c r="C376" i="5"/>
  <c r="D376" i="5" s="1"/>
  <c r="C373" i="5"/>
  <c r="D373" i="5" s="1"/>
  <c r="C368" i="5"/>
  <c r="D368" i="5" s="1"/>
  <c r="C365" i="5"/>
  <c r="D365" i="5" s="1"/>
  <c r="C360" i="5"/>
  <c r="D360" i="5" s="1"/>
  <c r="C357" i="5"/>
  <c r="D357" i="5" s="1"/>
  <c r="C352" i="5"/>
  <c r="D352" i="5" s="1"/>
  <c r="C349" i="5"/>
  <c r="D349" i="5" s="1"/>
  <c r="C344" i="5"/>
  <c r="D344" i="5" s="1"/>
  <c r="C341" i="5"/>
  <c r="D341" i="5" s="1"/>
  <c r="C336" i="5"/>
  <c r="D336" i="5" s="1"/>
  <c r="C333" i="5"/>
  <c r="D333" i="5" s="1"/>
  <c r="C375" i="5"/>
  <c r="D375" i="5" s="1"/>
  <c r="C370" i="5"/>
  <c r="D370" i="5" s="1"/>
  <c r="C367" i="5"/>
  <c r="D367" i="5" s="1"/>
  <c r="C362" i="5"/>
  <c r="D362" i="5" s="1"/>
  <c r="C359" i="5"/>
  <c r="D359" i="5" s="1"/>
  <c r="C354" i="5"/>
  <c r="D354" i="5" s="1"/>
  <c r="C351" i="5"/>
  <c r="D351" i="5" s="1"/>
  <c r="C346" i="5"/>
  <c r="D346" i="5" s="1"/>
  <c r="C343" i="5"/>
  <c r="D343" i="5" s="1"/>
  <c r="C338" i="5"/>
  <c r="D338" i="5" s="1"/>
  <c r="C335" i="5"/>
  <c r="D335" i="5" s="1"/>
  <c r="C223" i="5"/>
  <c r="D223" i="5" s="1"/>
  <c r="C221" i="5"/>
  <c r="D221" i="5" s="1"/>
  <c r="C219" i="5"/>
  <c r="D219" i="5" s="1"/>
  <c r="C217" i="5"/>
  <c r="D217" i="5" s="1"/>
  <c r="C215" i="5"/>
  <c r="D215" i="5" s="1"/>
  <c r="C213" i="5"/>
  <c r="D213" i="5" s="1"/>
  <c r="C211" i="5"/>
  <c r="D211" i="5" s="1"/>
  <c r="C209" i="5"/>
  <c r="D209" i="5" s="1"/>
  <c r="C207" i="5"/>
  <c r="D207" i="5" s="1"/>
  <c r="C205" i="5"/>
  <c r="D205" i="5" s="1"/>
  <c r="C203" i="5"/>
  <c r="D203" i="5" s="1"/>
  <c r="C201" i="5"/>
  <c r="D201" i="5" s="1"/>
  <c r="C199" i="5"/>
  <c r="D199" i="5" s="1"/>
  <c r="C197" i="5"/>
  <c r="D197" i="5" s="1"/>
  <c r="C195" i="5"/>
  <c r="D195" i="5" s="1"/>
  <c r="C193" i="5"/>
  <c r="D193" i="5" s="1"/>
  <c r="C191" i="5"/>
  <c r="D191" i="5" s="1"/>
  <c r="C189" i="5"/>
  <c r="D189" i="5" s="1"/>
  <c r="C187" i="5"/>
  <c r="D187" i="5" s="1"/>
  <c r="C185" i="5"/>
  <c r="D185" i="5" s="1"/>
  <c r="C183" i="5"/>
  <c r="D183" i="5" s="1"/>
  <c r="C181" i="5"/>
  <c r="D181" i="5" s="1"/>
  <c r="C179" i="5"/>
  <c r="D179" i="5" s="1"/>
  <c r="C222" i="5"/>
  <c r="D222" i="5" s="1"/>
  <c r="C220" i="5"/>
  <c r="D220" i="5" s="1"/>
  <c r="C218" i="5"/>
  <c r="D218" i="5" s="1"/>
  <c r="C216" i="5"/>
  <c r="D216" i="5" s="1"/>
  <c r="C214" i="5"/>
  <c r="D214" i="5" s="1"/>
  <c r="C212" i="5"/>
  <c r="D212" i="5" s="1"/>
  <c r="C210" i="5"/>
  <c r="D210" i="5" s="1"/>
  <c r="C208" i="5"/>
  <c r="D208" i="5" s="1"/>
  <c r="C206" i="5"/>
  <c r="D206" i="5" s="1"/>
  <c r="C204" i="5"/>
  <c r="D204" i="5" s="1"/>
  <c r="C202" i="5"/>
  <c r="D202" i="5" s="1"/>
  <c r="C200" i="5"/>
  <c r="D200" i="5" s="1"/>
  <c r="C198" i="5"/>
  <c r="D198" i="5" s="1"/>
  <c r="C196" i="5"/>
  <c r="D196" i="5" s="1"/>
  <c r="C194" i="5"/>
  <c r="D194" i="5" s="1"/>
  <c r="C192" i="5"/>
  <c r="D192" i="5" s="1"/>
  <c r="C190" i="5"/>
  <c r="D190" i="5" s="1"/>
  <c r="C188" i="5"/>
  <c r="D188" i="5" s="1"/>
  <c r="C186" i="5"/>
  <c r="D186" i="5" s="1"/>
  <c r="C184" i="5"/>
  <c r="D184" i="5" s="1"/>
  <c r="C182" i="5"/>
  <c r="D182" i="5" s="1"/>
  <c r="C180" i="5"/>
  <c r="D180" i="5" s="1"/>
  <c r="C276" i="5"/>
  <c r="D276" i="5" s="1"/>
  <c r="C274" i="5"/>
  <c r="D274" i="5" s="1"/>
  <c r="C272" i="5"/>
  <c r="D272" i="5" s="1"/>
  <c r="C270" i="5"/>
  <c r="D270" i="5" s="1"/>
  <c r="C268" i="5"/>
  <c r="D268" i="5" s="1"/>
  <c r="C266" i="5"/>
  <c r="D266" i="5" s="1"/>
  <c r="C264" i="5"/>
  <c r="D264" i="5" s="1"/>
  <c r="C262" i="5"/>
  <c r="D262" i="5" s="1"/>
  <c r="C260" i="5"/>
  <c r="D260" i="5" s="1"/>
  <c r="C258" i="5"/>
  <c r="D258" i="5" s="1"/>
  <c r="C256" i="5"/>
  <c r="D256" i="5" s="1"/>
  <c r="C254" i="5"/>
  <c r="D254" i="5" s="1"/>
  <c r="C252" i="5"/>
  <c r="D252" i="5" s="1"/>
  <c r="C250" i="5"/>
  <c r="D250" i="5" s="1"/>
  <c r="C248" i="5"/>
  <c r="D248" i="5" s="1"/>
  <c r="C246" i="5"/>
  <c r="D246" i="5" s="1"/>
  <c r="C244" i="5"/>
  <c r="D244" i="5" s="1"/>
  <c r="C242" i="5"/>
  <c r="D242" i="5" s="1"/>
  <c r="C240" i="5"/>
  <c r="D240" i="5" s="1"/>
  <c r="C238" i="5"/>
  <c r="D238" i="5" s="1"/>
  <c r="C236" i="5"/>
  <c r="D236" i="5" s="1"/>
  <c r="C234" i="5"/>
  <c r="D234" i="5" s="1"/>
  <c r="C277" i="5"/>
  <c r="D277" i="5" s="1"/>
  <c r="C275" i="5"/>
  <c r="D275" i="5" s="1"/>
  <c r="C273" i="5"/>
  <c r="D273" i="5" s="1"/>
  <c r="C271" i="5"/>
  <c r="D271" i="5" s="1"/>
  <c r="C269" i="5"/>
  <c r="D269" i="5" s="1"/>
  <c r="C267" i="5"/>
  <c r="D267" i="5" s="1"/>
  <c r="C265" i="5"/>
  <c r="D265" i="5" s="1"/>
  <c r="C263" i="5"/>
  <c r="D263" i="5" s="1"/>
  <c r="C261" i="5"/>
  <c r="D261" i="5" s="1"/>
  <c r="C259" i="5"/>
  <c r="D259" i="5" s="1"/>
  <c r="C257" i="5"/>
  <c r="D257" i="5" s="1"/>
  <c r="C255" i="5"/>
  <c r="D255" i="5" s="1"/>
  <c r="C253" i="5"/>
  <c r="D253" i="5" s="1"/>
  <c r="C251" i="5"/>
  <c r="D251" i="5" s="1"/>
  <c r="C249" i="5"/>
  <c r="D249" i="5" s="1"/>
  <c r="C247" i="5"/>
  <c r="D247" i="5" s="1"/>
  <c r="C245" i="5"/>
  <c r="D245" i="5" s="1"/>
  <c r="C243" i="5"/>
  <c r="D243" i="5" s="1"/>
  <c r="C241" i="5"/>
  <c r="D241" i="5" s="1"/>
  <c r="C239" i="5"/>
  <c r="D239" i="5" s="1"/>
  <c r="C237" i="5"/>
  <c r="D237" i="5" s="1"/>
  <c r="C235" i="5"/>
  <c r="D235" i="5" s="1"/>
  <c r="C233" i="5"/>
  <c r="D233" i="5" s="1"/>
  <c r="C301" i="5"/>
  <c r="D301" i="5" s="1"/>
  <c r="C337" i="5"/>
  <c r="D337" i="5" s="1"/>
  <c r="C348" i="5"/>
  <c r="D348" i="5" s="1"/>
  <c r="C369" i="5"/>
  <c r="D369" i="5" s="1"/>
  <c r="C319" i="5"/>
  <c r="D319" i="5" s="1"/>
  <c r="C316" i="5"/>
  <c r="D316" i="5" s="1"/>
  <c r="C311" i="5"/>
  <c r="D311" i="5" s="1"/>
  <c r="C308" i="5"/>
  <c r="D308" i="5" s="1"/>
  <c r="C303" i="5"/>
  <c r="D303" i="5" s="1"/>
  <c r="C300" i="5"/>
  <c r="D300" i="5" s="1"/>
  <c r="C298" i="5"/>
  <c r="D298" i="5" s="1"/>
  <c r="C296" i="5"/>
  <c r="D296" i="5" s="1"/>
  <c r="C294" i="5"/>
  <c r="D294" i="5" s="1"/>
  <c r="C292" i="5"/>
  <c r="D292" i="5" s="1"/>
  <c r="C290" i="5"/>
  <c r="D290" i="5" s="1"/>
  <c r="C288" i="5"/>
  <c r="D288" i="5" s="1"/>
  <c r="C321" i="5"/>
  <c r="D321" i="5" s="1"/>
  <c r="C318" i="5"/>
  <c r="D318" i="5" s="1"/>
  <c r="C313" i="5"/>
  <c r="D313" i="5" s="1"/>
  <c r="C310" i="5"/>
  <c r="D310" i="5" s="1"/>
  <c r="C305" i="5"/>
  <c r="D305" i="5" s="1"/>
  <c r="C302" i="5"/>
  <c r="D302" i="5" s="1"/>
  <c r="C320" i="5"/>
  <c r="D320" i="5" s="1"/>
  <c r="C315" i="5"/>
  <c r="D315" i="5" s="1"/>
  <c r="C312" i="5"/>
  <c r="D312" i="5" s="1"/>
  <c r="C307" i="5"/>
  <c r="D307" i="5" s="1"/>
  <c r="C304" i="5"/>
  <c r="D304" i="5" s="1"/>
  <c r="C299" i="5"/>
  <c r="D299" i="5" s="1"/>
  <c r="C297" i="5"/>
  <c r="D297" i="5" s="1"/>
  <c r="C295" i="5"/>
  <c r="D295" i="5" s="1"/>
  <c r="C293" i="5"/>
  <c r="D293" i="5" s="1"/>
  <c r="C291" i="5"/>
  <c r="D291" i="5" s="1"/>
  <c r="C289" i="5"/>
  <c r="D289" i="5" s="1"/>
  <c r="C340" i="5"/>
  <c r="D340" i="5" s="1"/>
  <c r="C361" i="5"/>
  <c r="D361" i="5" s="1"/>
  <c r="C372" i="5"/>
  <c r="D372" i="5" s="1"/>
  <c r="C407" i="5"/>
  <c r="D407" i="5" s="1"/>
  <c r="C410" i="5"/>
  <c r="D410" i="5" s="1"/>
  <c r="C414" i="5"/>
  <c r="D414" i="5" s="1"/>
  <c r="C418" i="5"/>
  <c r="D418" i="5" s="1"/>
  <c r="C422" i="5"/>
  <c r="D422" i="5" s="1"/>
  <c r="C426" i="5"/>
  <c r="D426" i="5" s="1"/>
  <c r="C430" i="5"/>
  <c r="D430" i="5" s="1"/>
  <c r="C528" i="5"/>
  <c r="D528" i="5" s="1"/>
  <c r="C526" i="5"/>
  <c r="D526" i="5" s="1"/>
  <c r="C524" i="5"/>
  <c r="D524" i="5" s="1"/>
  <c r="C522" i="5"/>
  <c r="D522" i="5" s="1"/>
  <c r="C520" i="5"/>
  <c r="D520" i="5" s="1"/>
  <c r="C518" i="5"/>
  <c r="D518" i="5" s="1"/>
  <c r="C516" i="5"/>
  <c r="D516" i="5" s="1"/>
  <c r="C514" i="5"/>
  <c r="D514" i="5" s="1"/>
  <c r="C512" i="5"/>
  <c r="D512" i="5" s="1"/>
  <c r="C510" i="5"/>
  <c r="D510" i="5" s="1"/>
  <c r="C508" i="5"/>
  <c r="D508" i="5" s="1"/>
  <c r="C506" i="5"/>
  <c r="D506" i="5" s="1"/>
  <c r="C504" i="5"/>
  <c r="D504" i="5" s="1"/>
  <c r="C502" i="5"/>
  <c r="D502" i="5" s="1"/>
  <c r="C500" i="5"/>
  <c r="D500" i="5" s="1"/>
  <c r="C498" i="5"/>
  <c r="D498" i="5" s="1"/>
  <c r="C496" i="5"/>
  <c r="D496" i="5" s="1"/>
  <c r="C494" i="5"/>
  <c r="D494" i="5" s="1"/>
  <c r="C492" i="5"/>
  <c r="D492" i="5" s="1"/>
  <c r="C490" i="5"/>
  <c r="D490" i="5" s="1"/>
  <c r="C488" i="5"/>
  <c r="D488" i="5" s="1"/>
  <c r="C486" i="5"/>
  <c r="D486" i="5" s="1"/>
  <c r="C542" i="5"/>
  <c r="D542" i="5" s="1"/>
  <c r="C546" i="5"/>
  <c r="D546" i="5" s="1"/>
  <c r="C550" i="5"/>
  <c r="D550" i="5" s="1"/>
  <c r="C554" i="5"/>
  <c r="D554" i="5" s="1"/>
  <c r="C558" i="5"/>
  <c r="D558" i="5" s="1"/>
  <c r="C562" i="5"/>
  <c r="D562" i="5" s="1"/>
  <c r="C566" i="5"/>
  <c r="D566" i="5" s="1"/>
  <c r="C570" i="5"/>
  <c r="D570" i="5" s="1"/>
  <c r="C574" i="5"/>
  <c r="D574" i="5" s="1"/>
  <c r="C578" i="5"/>
  <c r="D578" i="5" s="1"/>
  <c r="C397" i="5"/>
  <c r="D397" i="5" s="1"/>
  <c r="C400" i="5"/>
  <c r="D400" i="5" s="1"/>
  <c r="C405" i="5"/>
  <c r="D405" i="5" s="1"/>
  <c r="C442" i="5"/>
  <c r="D442" i="5" s="1"/>
  <c r="C446" i="5"/>
  <c r="D446" i="5" s="1"/>
  <c r="C450" i="5"/>
  <c r="D450" i="5" s="1"/>
  <c r="C454" i="5"/>
  <c r="D454" i="5" s="1"/>
  <c r="C458" i="5"/>
  <c r="D458" i="5" s="1"/>
  <c r="C462" i="5"/>
  <c r="D462" i="5" s="1"/>
  <c r="C466" i="5"/>
  <c r="D466" i="5" s="1"/>
  <c r="C470" i="5"/>
  <c r="D470" i="5" s="1"/>
  <c r="C485" i="5"/>
  <c r="D485" i="5" s="1"/>
  <c r="C489" i="5"/>
  <c r="D489" i="5" s="1"/>
  <c r="C493" i="5"/>
  <c r="D493" i="5" s="1"/>
  <c r="C497" i="5"/>
  <c r="D497" i="5" s="1"/>
  <c r="C501" i="5"/>
  <c r="D501" i="5" s="1"/>
  <c r="C505" i="5"/>
  <c r="D505" i="5" s="1"/>
  <c r="C509" i="5"/>
  <c r="D509" i="5" s="1"/>
  <c r="C513" i="5"/>
  <c r="D513" i="5" s="1"/>
  <c r="C517" i="5"/>
  <c r="D517" i="5" s="1"/>
  <c r="C521" i="5"/>
  <c r="D521" i="5" s="1"/>
  <c r="C525" i="5"/>
  <c r="D525" i="5" s="1"/>
  <c r="C529" i="5"/>
  <c r="D529" i="5" s="1"/>
  <c r="C583" i="5"/>
  <c r="D583" i="5" s="1"/>
  <c r="C581" i="5"/>
  <c r="D581" i="5" s="1"/>
  <c r="C579" i="5"/>
  <c r="D579" i="5" s="1"/>
  <c r="C577" i="5"/>
  <c r="D577" i="5" s="1"/>
  <c r="C575" i="5"/>
  <c r="D575" i="5" s="1"/>
  <c r="C573" i="5"/>
  <c r="D573" i="5" s="1"/>
  <c r="C571" i="5"/>
  <c r="D571" i="5" s="1"/>
  <c r="C569" i="5"/>
  <c r="D569" i="5" s="1"/>
  <c r="C567" i="5"/>
  <c r="D567" i="5" s="1"/>
  <c r="C565" i="5"/>
  <c r="D565" i="5" s="1"/>
  <c r="C563" i="5"/>
  <c r="D563" i="5" s="1"/>
  <c r="C561" i="5"/>
  <c r="D561" i="5" s="1"/>
  <c r="C559" i="5"/>
  <c r="D559" i="5" s="1"/>
  <c r="C557" i="5"/>
  <c r="D557" i="5" s="1"/>
  <c r="C555" i="5"/>
  <c r="D555" i="5" s="1"/>
  <c r="C553" i="5"/>
  <c r="D553" i="5" s="1"/>
  <c r="C551" i="5"/>
  <c r="D551" i="5" s="1"/>
  <c r="C549" i="5"/>
  <c r="D549" i="5" s="1"/>
  <c r="C547" i="5"/>
  <c r="D547" i="5" s="1"/>
  <c r="C545" i="5"/>
  <c r="D545" i="5" s="1"/>
  <c r="C543" i="5"/>
  <c r="D543" i="5" s="1"/>
  <c r="C541" i="5"/>
  <c r="D541" i="5" s="1"/>
  <c r="C539" i="5"/>
  <c r="D539" i="5" s="1"/>
  <c r="D584" i="5" s="1"/>
  <c r="D587" i="5" s="1"/>
  <c r="O33" i="5" s="1"/>
  <c r="C429" i="5"/>
  <c r="D429" i="5" s="1"/>
  <c r="C427" i="5"/>
  <c r="D427" i="5" s="1"/>
  <c r="C425" i="5"/>
  <c r="D425" i="5" s="1"/>
  <c r="C423" i="5"/>
  <c r="D423" i="5" s="1"/>
  <c r="C421" i="5"/>
  <c r="D421" i="5" s="1"/>
  <c r="C419" i="5"/>
  <c r="D419" i="5" s="1"/>
  <c r="C417" i="5"/>
  <c r="D417" i="5" s="1"/>
  <c r="C415" i="5"/>
  <c r="D415" i="5" s="1"/>
  <c r="C413" i="5"/>
  <c r="D413" i="5" s="1"/>
  <c r="C411" i="5"/>
  <c r="D411" i="5" s="1"/>
  <c r="C475" i="5"/>
  <c r="D475" i="5" s="1"/>
  <c r="C473" i="5"/>
  <c r="D473" i="5" s="1"/>
  <c r="C471" i="5"/>
  <c r="D471" i="5" s="1"/>
  <c r="C469" i="5"/>
  <c r="D469" i="5" s="1"/>
  <c r="C467" i="5"/>
  <c r="D467" i="5" s="1"/>
  <c r="C465" i="5"/>
  <c r="D465" i="5" s="1"/>
  <c r="C463" i="5"/>
  <c r="D463" i="5" s="1"/>
  <c r="C461" i="5"/>
  <c r="D461" i="5" s="1"/>
  <c r="C459" i="5"/>
  <c r="D459" i="5" s="1"/>
  <c r="C457" i="5"/>
  <c r="D457" i="5" s="1"/>
  <c r="C455" i="5"/>
  <c r="D455" i="5" s="1"/>
  <c r="C453" i="5"/>
  <c r="D453" i="5" s="1"/>
  <c r="C451" i="5"/>
  <c r="D451" i="5" s="1"/>
  <c r="C449" i="5"/>
  <c r="D449" i="5" s="1"/>
  <c r="C447" i="5"/>
  <c r="D447" i="5" s="1"/>
  <c r="C445" i="5"/>
  <c r="D445" i="5" s="1"/>
  <c r="C443" i="5"/>
  <c r="D443" i="5" s="1"/>
  <c r="C441" i="5"/>
  <c r="D441" i="5" s="1"/>
  <c r="C487" i="5"/>
  <c r="D487" i="5" s="1"/>
  <c r="C491" i="5"/>
  <c r="D491" i="5" s="1"/>
  <c r="C495" i="5"/>
  <c r="D495" i="5" s="1"/>
  <c r="C499" i="5"/>
  <c r="D499" i="5" s="1"/>
  <c r="C503" i="5"/>
  <c r="D503" i="5" s="1"/>
  <c r="C507" i="5"/>
  <c r="D507" i="5" s="1"/>
  <c r="C511" i="5"/>
  <c r="D511" i="5" s="1"/>
  <c r="C515" i="5"/>
  <c r="D515" i="5" s="1"/>
  <c r="C519" i="5"/>
  <c r="D519" i="5" s="1"/>
  <c r="C523" i="5"/>
  <c r="D523" i="5" s="1"/>
  <c r="C527" i="5"/>
  <c r="D527" i="5" s="1"/>
  <c r="D108" i="3"/>
  <c r="D476" i="5" l="1"/>
  <c r="D479" i="5" s="1"/>
  <c r="D431" i="5"/>
  <c r="D434" i="5" s="1"/>
  <c r="L130" i="5" s="1"/>
  <c r="D377" i="5"/>
  <c r="D380" i="5" s="1"/>
  <c r="L124" i="5"/>
  <c r="L120" i="5"/>
  <c r="L122" i="5"/>
  <c r="L118" i="5"/>
  <c r="L109" i="5"/>
  <c r="L105" i="5"/>
  <c r="L93" i="5"/>
  <c r="L89" i="5"/>
  <c r="L129" i="5"/>
  <c r="L121" i="5"/>
  <c r="L108" i="5"/>
  <c r="L104" i="5"/>
  <c r="L92" i="5"/>
  <c r="L88" i="5"/>
  <c r="L84" i="5"/>
  <c r="L127" i="5"/>
  <c r="L119" i="5"/>
  <c r="L115" i="5"/>
  <c r="L111" i="5"/>
  <c r="L107" i="5"/>
  <c r="L103" i="5"/>
  <c r="L99" i="5"/>
  <c r="L95" i="5"/>
  <c r="L91" i="5"/>
  <c r="L87" i="5"/>
  <c r="L83" i="5"/>
  <c r="L110" i="5"/>
  <c r="L94" i="5"/>
  <c r="L79" i="5"/>
  <c r="L75" i="5"/>
  <c r="L71" i="5"/>
  <c r="L67" i="5"/>
  <c r="L63" i="5"/>
  <c r="L59" i="5"/>
  <c r="L55" i="5"/>
  <c r="L51" i="5"/>
  <c r="L47" i="5"/>
  <c r="L43" i="5"/>
  <c r="L125" i="5"/>
  <c r="L106" i="5"/>
  <c r="L90" i="5"/>
  <c r="L82" i="5"/>
  <c r="L78" i="5"/>
  <c r="L74" i="5"/>
  <c r="L70" i="5"/>
  <c r="L66" i="5"/>
  <c r="L62" i="5"/>
  <c r="L58" i="5"/>
  <c r="L54" i="5"/>
  <c r="L50" i="5"/>
  <c r="L46" i="5"/>
  <c r="L42" i="5"/>
  <c r="L117" i="5"/>
  <c r="L102" i="5"/>
  <c r="L86" i="5"/>
  <c r="L80" i="5"/>
  <c r="L77" i="5"/>
  <c r="L73" i="5"/>
  <c r="L69" i="5"/>
  <c r="L65" i="5"/>
  <c r="L61" i="5"/>
  <c r="L57" i="5"/>
  <c r="L53" i="5"/>
  <c r="L49" i="5"/>
  <c r="L45" i="5"/>
  <c r="L76" i="5"/>
  <c r="L60" i="5"/>
  <c r="L44" i="5"/>
  <c r="L38" i="5"/>
  <c r="L34" i="5"/>
  <c r="L30" i="5"/>
  <c r="L26" i="5"/>
  <c r="L22" i="5"/>
  <c r="L18" i="5"/>
  <c r="L14" i="5"/>
  <c r="L10" i="5"/>
  <c r="L6" i="5"/>
  <c r="L24" i="5"/>
  <c r="L72" i="5"/>
  <c r="L56" i="5"/>
  <c r="L37" i="5"/>
  <c r="L33" i="5"/>
  <c r="L29" i="5"/>
  <c r="L25" i="5"/>
  <c r="L21" i="5"/>
  <c r="L17" i="5"/>
  <c r="L13" i="5"/>
  <c r="L9" i="5"/>
  <c r="L5" i="5"/>
  <c r="L28" i="5"/>
  <c r="L12" i="5"/>
  <c r="L114" i="5"/>
  <c r="L68" i="5"/>
  <c r="L52" i="5"/>
  <c r="L41" i="5"/>
  <c r="L40" i="5"/>
  <c r="L36" i="5"/>
  <c r="L32" i="5"/>
  <c r="L20" i="5"/>
  <c r="L16" i="5"/>
  <c r="L98" i="5"/>
  <c r="L64" i="5"/>
  <c r="L48" i="5"/>
  <c r="L39" i="5"/>
  <c r="L35" i="5"/>
  <c r="L31" i="5"/>
  <c r="L27" i="5"/>
  <c r="L11" i="5"/>
  <c r="L8" i="5"/>
  <c r="L23" i="5"/>
  <c r="L19" i="5"/>
  <c r="L15" i="5"/>
  <c r="L7" i="5"/>
  <c r="K129" i="5"/>
  <c r="K125" i="5"/>
  <c r="K121" i="5"/>
  <c r="K117" i="5"/>
  <c r="K127" i="5"/>
  <c r="K123" i="5"/>
  <c r="K119" i="5"/>
  <c r="K128" i="5"/>
  <c r="K120" i="5"/>
  <c r="K114" i="5"/>
  <c r="K110" i="5"/>
  <c r="K106" i="5"/>
  <c r="K102" i="5"/>
  <c r="K98" i="5"/>
  <c r="K94" i="5"/>
  <c r="K90" i="5"/>
  <c r="K86" i="5"/>
  <c r="K82" i="5"/>
  <c r="K126" i="5"/>
  <c r="K118" i="5"/>
  <c r="K113" i="5"/>
  <c r="K109" i="5"/>
  <c r="K105" i="5"/>
  <c r="K101" i="5"/>
  <c r="K97" i="5"/>
  <c r="K93" i="5"/>
  <c r="K89" i="5"/>
  <c r="K85" i="5"/>
  <c r="K124" i="5"/>
  <c r="K116" i="5"/>
  <c r="K112" i="5"/>
  <c r="K108" i="5"/>
  <c r="K104" i="5"/>
  <c r="K100" i="5"/>
  <c r="K96" i="5"/>
  <c r="K92" i="5"/>
  <c r="K88" i="5"/>
  <c r="K84" i="5"/>
  <c r="K80" i="5"/>
  <c r="K115" i="5"/>
  <c r="K99" i="5"/>
  <c r="K83" i="5"/>
  <c r="K81" i="5"/>
  <c r="K76" i="5"/>
  <c r="K72" i="5"/>
  <c r="K68" i="5"/>
  <c r="K64" i="5"/>
  <c r="K60" i="5"/>
  <c r="K56" i="5"/>
  <c r="K52" i="5"/>
  <c r="K48" i="5"/>
  <c r="K44" i="5"/>
  <c r="K130" i="5"/>
  <c r="K111" i="5"/>
  <c r="K95" i="5"/>
  <c r="K79" i="5"/>
  <c r="K75" i="5"/>
  <c r="K71" i="5"/>
  <c r="K67" i="5"/>
  <c r="K63" i="5"/>
  <c r="K59" i="5"/>
  <c r="K55" i="5"/>
  <c r="K51" i="5"/>
  <c r="K47" i="5"/>
  <c r="K43" i="5"/>
  <c r="K122" i="5"/>
  <c r="K107" i="5"/>
  <c r="K91" i="5"/>
  <c r="K78" i="5"/>
  <c r="K74" i="5"/>
  <c r="K70" i="5"/>
  <c r="K66" i="5"/>
  <c r="K62" i="5"/>
  <c r="K58" i="5"/>
  <c r="K54" i="5"/>
  <c r="K50" i="5"/>
  <c r="K46" i="5"/>
  <c r="K87" i="5"/>
  <c r="K65" i="5"/>
  <c r="K49" i="5"/>
  <c r="K42" i="5"/>
  <c r="K39" i="5"/>
  <c r="K35" i="5"/>
  <c r="K31" i="5"/>
  <c r="K27" i="5"/>
  <c r="K23" i="5"/>
  <c r="K19" i="5"/>
  <c r="K15" i="5"/>
  <c r="K11" i="5"/>
  <c r="K7" i="5"/>
  <c r="K25" i="5"/>
  <c r="K21" i="5"/>
  <c r="K17" i="5"/>
  <c r="K77" i="5"/>
  <c r="K61" i="5"/>
  <c r="K45" i="5"/>
  <c r="K38" i="5"/>
  <c r="K34" i="5"/>
  <c r="K30" i="5"/>
  <c r="K26" i="5"/>
  <c r="K22" i="5"/>
  <c r="K18" i="5"/>
  <c r="K14" i="5"/>
  <c r="K10" i="5"/>
  <c r="K6" i="5"/>
  <c r="K29" i="5"/>
  <c r="K73" i="5"/>
  <c r="K57" i="5"/>
  <c r="K37" i="5"/>
  <c r="K33" i="5"/>
  <c r="K13" i="5"/>
  <c r="K9" i="5"/>
  <c r="K103" i="5"/>
  <c r="K69" i="5"/>
  <c r="K53" i="5"/>
  <c r="K41" i="5"/>
  <c r="K40" i="5"/>
  <c r="K36" i="5"/>
  <c r="K32" i="5"/>
  <c r="K16" i="5"/>
  <c r="K5" i="5"/>
  <c r="K28" i="5"/>
  <c r="K12" i="5"/>
  <c r="K8" i="5"/>
  <c r="K24" i="5"/>
  <c r="K20" i="5"/>
  <c r="O129" i="5"/>
  <c r="O125" i="5"/>
  <c r="O121" i="5"/>
  <c r="O117" i="5"/>
  <c r="O127" i="5"/>
  <c r="O123" i="5"/>
  <c r="O119" i="5"/>
  <c r="O124" i="5"/>
  <c r="O114" i="5"/>
  <c r="O110" i="5"/>
  <c r="O106" i="5"/>
  <c r="O102" i="5"/>
  <c r="O98" i="5"/>
  <c r="O94" i="5"/>
  <c r="O90" i="5"/>
  <c r="O86" i="5"/>
  <c r="O82" i="5"/>
  <c r="O130" i="5"/>
  <c r="O122" i="5"/>
  <c r="O113" i="5"/>
  <c r="O109" i="5"/>
  <c r="O105" i="5"/>
  <c r="O101" i="5"/>
  <c r="O97" i="5"/>
  <c r="O93" i="5"/>
  <c r="O89" i="5"/>
  <c r="O85" i="5"/>
  <c r="O128" i="5"/>
  <c r="O120" i="5"/>
  <c r="O116" i="5"/>
  <c r="O112" i="5"/>
  <c r="O108" i="5"/>
  <c r="O104" i="5"/>
  <c r="O100" i="5"/>
  <c r="O96" i="5"/>
  <c r="O92" i="5"/>
  <c r="O88" i="5"/>
  <c r="O84" i="5"/>
  <c r="O80" i="5"/>
  <c r="O118" i="5"/>
  <c r="O111" i="5"/>
  <c r="O95" i="5"/>
  <c r="O76" i="5"/>
  <c r="O72" i="5"/>
  <c r="O68" i="5"/>
  <c r="O64" i="5"/>
  <c r="O60" i="5"/>
  <c r="O56" i="5"/>
  <c r="O52" i="5"/>
  <c r="O48" i="5"/>
  <c r="O44" i="5"/>
  <c r="O107" i="5"/>
  <c r="O91" i="5"/>
  <c r="O79" i="5"/>
  <c r="O75" i="5"/>
  <c r="O71" i="5"/>
  <c r="O67" i="5"/>
  <c r="O63" i="5"/>
  <c r="O59" i="5"/>
  <c r="O55" i="5"/>
  <c r="O51" i="5"/>
  <c r="O47" i="5"/>
  <c r="O43" i="5"/>
  <c r="O103" i="5"/>
  <c r="O87" i="5"/>
  <c r="O81" i="5"/>
  <c r="O78" i="5"/>
  <c r="O74" i="5"/>
  <c r="O70" i="5"/>
  <c r="O66" i="5"/>
  <c r="O62" i="5"/>
  <c r="O58" i="5"/>
  <c r="O54" i="5"/>
  <c r="O50" i="5"/>
  <c r="O46" i="5"/>
  <c r="O126" i="5"/>
  <c r="O77" i="5"/>
  <c r="O61" i="5"/>
  <c r="O45" i="5"/>
  <c r="O39" i="5"/>
  <c r="O35" i="5"/>
  <c r="O31" i="5"/>
  <c r="O27" i="5"/>
  <c r="O23" i="5"/>
  <c r="O19" i="5"/>
  <c r="O15" i="5"/>
  <c r="O11" i="5"/>
  <c r="O7" i="5"/>
  <c r="O29" i="5"/>
  <c r="O13" i="5"/>
  <c r="O9" i="5"/>
  <c r="O115" i="5"/>
  <c r="O73" i="5"/>
  <c r="O57" i="5"/>
  <c r="O41" i="5"/>
  <c r="O38" i="5"/>
  <c r="O34" i="5"/>
  <c r="O30" i="5"/>
  <c r="O26" i="5"/>
  <c r="O22" i="5"/>
  <c r="O18" i="5"/>
  <c r="O14" i="5"/>
  <c r="O10" i="5"/>
  <c r="O6" i="5"/>
  <c r="O25" i="5"/>
  <c r="O99" i="5"/>
  <c r="O69" i="5"/>
  <c r="O53" i="5"/>
  <c r="O42" i="5"/>
  <c r="O37" i="5"/>
  <c r="O21" i="5"/>
  <c r="O17" i="5"/>
  <c r="O83" i="5"/>
  <c r="O65" i="5"/>
  <c r="O49" i="5"/>
  <c r="O40" i="5"/>
  <c r="O36" i="5"/>
  <c r="O32" i="5"/>
  <c r="O28" i="5"/>
  <c r="O12" i="5"/>
  <c r="O24" i="5"/>
  <c r="O20" i="5"/>
  <c r="O5" i="5"/>
  <c r="O16" i="5"/>
  <c r="O8" i="5"/>
  <c r="D323" i="5"/>
  <c r="D326" i="5" s="1"/>
  <c r="D278" i="5"/>
  <c r="D281" i="5" s="1"/>
  <c r="D170" i="5"/>
  <c r="D173" i="5" s="1"/>
  <c r="M127" i="5"/>
  <c r="M123" i="5"/>
  <c r="M119" i="5"/>
  <c r="M129" i="5"/>
  <c r="M125" i="5"/>
  <c r="M121" i="5"/>
  <c r="M117" i="5"/>
  <c r="M126" i="5"/>
  <c r="M118" i="5"/>
  <c r="M116" i="5"/>
  <c r="M112" i="5"/>
  <c r="M108" i="5"/>
  <c r="M104" i="5"/>
  <c r="M100" i="5"/>
  <c r="M96" i="5"/>
  <c r="M92" i="5"/>
  <c r="M88" i="5"/>
  <c r="M84" i="5"/>
  <c r="M80" i="5"/>
  <c r="M124" i="5"/>
  <c r="M115" i="5"/>
  <c r="M111" i="5"/>
  <c r="M107" i="5"/>
  <c r="M103" i="5"/>
  <c r="M99" i="5"/>
  <c r="M95" i="5"/>
  <c r="M91" i="5"/>
  <c r="M87" i="5"/>
  <c r="M83" i="5"/>
  <c r="M130" i="5"/>
  <c r="M122" i="5"/>
  <c r="M114" i="5"/>
  <c r="M110" i="5"/>
  <c r="M106" i="5"/>
  <c r="M102" i="5"/>
  <c r="M98" i="5"/>
  <c r="M94" i="5"/>
  <c r="M90" i="5"/>
  <c r="M86" i="5"/>
  <c r="M82" i="5"/>
  <c r="M128" i="5"/>
  <c r="M105" i="5"/>
  <c r="M89" i="5"/>
  <c r="M78" i="5"/>
  <c r="M74" i="5"/>
  <c r="M70" i="5"/>
  <c r="M66" i="5"/>
  <c r="M62" i="5"/>
  <c r="M58" i="5"/>
  <c r="M54" i="5"/>
  <c r="M50" i="5"/>
  <c r="M46" i="5"/>
  <c r="M42" i="5"/>
  <c r="M120" i="5"/>
  <c r="M101" i="5"/>
  <c r="M85" i="5"/>
  <c r="M77" i="5"/>
  <c r="M73" i="5"/>
  <c r="M69" i="5"/>
  <c r="M65" i="5"/>
  <c r="M61" i="5"/>
  <c r="M57" i="5"/>
  <c r="M53" i="5"/>
  <c r="M49" i="5"/>
  <c r="M45" i="5"/>
  <c r="M41" i="5"/>
  <c r="M113" i="5"/>
  <c r="M97" i="5"/>
  <c r="M76" i="5"/>
  <c r="M72" i="5"/>
  <c r="M68" i="5"/>
  <c r="M64" i="5"/>
  <c r="M60" i="5"/>
  <c r="M56" i="5"/>
  <c r="M52" i="5"/>
  <c r="M48" i="5"/>
  <c r="M44" i="5"/>
  <c r="M71" i="5"/>
  <c r="M55" i="5"/>
  <c r="M37" i="5"/>
  <c r="M33" i="5"/>
  <c r="M29" i="5"/>
  <c r="M25" i="5"/>
  <c r="M21" i="5"/>
  <c r="M17" i="5"/>
  <c r="M13" i="5"/>
  <c r="M9" i="5"/>
  <c r="M5" i="5"/>
  <c r="M67" i="5"/>
  <c r="M51" i="5"/>
  <c r="M40" i="5"/>
  <c r="M36" i="5"/>
  <c r="M32" i="5"/>
  <c r="M28" i="5"/>
  <c r="M24" i="5"/>
  <c r="M20" i="5"/>
  <c r="M16" i="5"/>
  <c r="M12" i="5"/>
  <c r="M8" i="5"/>
  <c r="M31" i="5"/>
  <c r="M19" i="5"/>
  <c r="M15" i="5"/>
  <c r="M11" i="5"/>
  <c r="M109" i="5"/>
  <c r="M81" i="5"/>
  <c r="M79" i="5"/>
  <c r="M63" i="5"/>
  <c r="M47" i="5"/>
  <c r="M39" i="5"/>
  <c r="M35" i="5"/>
  <c r="M27" i="5"/>
  <c r="M23" i="5"/>
  <c r="M93" i="5"/>
  <c r="M75" i="5"/>
  <c r="M59" i="5"/>
  <c r="M43" i="5"/>
  <c r="M38" i="5"/>
  <c r="M34" i="5"/>
  <c r="M30" i="5"/>
  <c r="M22" i="5"/>
  <c r="M6" i="5"/>
  <c r="M18" i="5"/>
  <c r="M14" i="5"/>
  <c r="M7" i="5"/>
  <c r="M26" i="5"/>
  <c r="M10" i="5"/>
  <c r="D530" i="5"/>
  <c r="D533" i="5" s="1"/>
  <c r="D224" i="5"/>
  <c r="D227" i="5" s="1"/>
  <c r="G3" i="3"/>
  <c r="G2" i="3"/>
  <c r="G1" i="3"/>
  <c r="B407" i="3"/>
  <c r="B191" i="3"/>
  <c r="D193" i="3" s="1"/>
  <c r="C190" i="3" s="1"/>
  <c r="D190" i="3" s="1"/>
  <c r="L96" i="5" l="1"/>
  <c r="L112" i="5"/>
  <c r="L81" i="5"/>
  <c r="L97" i="5"/>
  <c r="L113" i="5"/>
  <c r="L126" i="5"/>
  <c r="L128" i="5"/>
  <c r="L100" i="5"/>
  <c r="L116" i="5"/>
  <c r="L85" i="5"/>
  <c r="L101" i="5"/>
  <c r="L123" i="5"/>
  <c r="N130" i="5"/>
  <c r="N126" i="5"/>
  <c r="N122" i="5"/>
  <c r="N118" i="5"/>
  <c r="N128" i="5"/>
  <c r="N124" i="5"/>
  <c r="N120" i="5"/>
  <c r="N129" i="5"/>
  <c r="N121" i="5"/>
  <c r="N115" i="5"/>
  <c r="N111" i="5"/>
  <c r="N107" i="5"/>
  <c r="N103" i="5"/>
  <c r="N99" i="5"/>
  <c r="N95" i="5"/>
  <c r="N91" i="5"/>
  <c r="N87" i="5"/>
  <c r="N83" i="5"/>
  <c r="N127" i="5"/>
  <c r="N119" i="5"/>
  <c r="N114" i="5"/>
  <c r="N110" i="5"/>
  <c r="N106" i="5"/>
  <c r="N102" i="5"/>
  <c r="N98" i="5"/>
  <c r="N94" i="5"/>
  <c r="N90" i="5"/>
  <c r="N86" i="5"/>
  <c r="N125" i="5"/>
  <c r="N117" i="5"/>
  <c r="N113" i="5"/>
  <c r="N109" i="5"/>
  <c r="N105" i="5"/>
  <c r="N101" i="5"/>
  <c r="N97" i="5"/>
  <c r="N93" i="5"/>
  <c r="N89" i="5"/>
  <c r="N85" i="5"/>
  <c r="N81" i="5"/>
  <c r="N123" i="5"/>
  <c r="N116" i="5"/>
  <c r="N100" i="5"/>
  <c r="N84" i="5"/>
  <c r="N82" i="5"/>
  <c r="N77" i="5"/>
  <c r="N73" i="5"/>
  <c r="N69" i="5"/>
  <c r="N65" i="5"/>
  <c r="N61" i="5"/>
  <c r="N57" i="5"/>
  <c r="N53" i="5"/>
  <c r="N49" i="5"/>
  <c r="N45" i="5"/>
  <c r="N41" i="5"/>
  <c r="N112" i="5"/>
  <c r="N96" i="5"/>
  <c r="N80" i="5"/>
  <c r="N76" i="5"/>
  <c r="N72" i="5"/>
  <c r="N68" i="5"/>
  <c r="N64" i="5"/>
  <c r="N60" i="5"/>
  <c r="N56" i="5"/>
  <c r="N52" i="5"/>
  <c r="N48" i="5"/>
  <c r="N44" i="5"/>
  <c r="N108" i="5"/>
  <c r="N92" i="5"/>
  <c r="N79" i="5"/>
  <c r="N75" i="5"/>
  <c r="N71" i="5"/>
  <c r="N67" i="5"/>
  <c r="N63" i="5"/>
  <c r="N59" i="5"/>
  <c r="N55" i="5"/>
  <c r="N51" i="5"/>
  <c r="N47" i="5"/>
  <c r="N43" i="5"/>
  <c r="N66" i="5"/>
  <c r="N50" i="5"/>
  <c r="N40" i="5"/>
  <c r="N36" i="5"/>
  <c r="N32" i="5"/>
  <c r="N28" i="5"/>
  <c r="N24" i="5"/>
  <c r="N20" i="5"/>
  <c r="N16" i="5"/>
  <c r="N12" i="5"/>
  <c r="N8" i="5"/>
  <c r="N30" i="5"/>
  <c r="N26" i="5"/>
  <c r="N78" i="5"/>
  <c r="N62" i="5"/>
  <c r="N46" i="5"/>
  <c r="N39" i="5"/>
  <c r="N35" i="5"/>
  <c r="N31" i="5"/>
  <c r="N27" i="5"/>
  <c r="N23" i="5"/>
  <c r="N19" i="5"/>
  <c r="N15" i="5"/>
  <c r="N11" i="5"/>
  <c r="N7" i="5"/>
  <c r="N22" i="5"/>
  <c r="N18" i="5"/>
  <c r="N14" i="5"/>
  <c r="N104" i="5"/>
  <c r="N74" i="5"/>
  <c r="N58" i="5"/>
  <c r="N38" i="5"/>
  <c r="N34" i="5"/>
  <c r="N10" i="5"/>
  <c r="N88" i="5"/>
  <c r="N70" i="5"/>
  <c r="N54" i="5"/>
  <c r="N42" i="5"/>
  <c r="N37" i="5"/>
  <c r="N33" i="5"/>
  <c r="N29" i="5"/>
  <c r="N17" i="5"/>
  <c r="N6" i="5"/>
  <c r="N13" i="5"/>
  <c r="N25" i="5"/>
  <c r="N9" i="5"/>
  <c r="N5" i="5"/>
  <c r="N21" i="5"/>
  <c r="J130" i="5"/>
  <c r="J126" i="5"/>
  <c r="J122" i="5"/>
  <c r="J118" i="5"/>
  <c r="J128" i="5"/>
  <c r="J124" i="5"/>
  <c r="J120" i="5"/>
  <c r="J125" i="5"/>
  <c r="J117" i="5"/>
  <c r="J115" i="5"/>
  <c r="J111" i="5"/>
  <c r="J107" i="5"/>
  <c r="J103" i="5"/>
  <c r="J99" i="5"/>
  <c r="J95" i="5"/>
  <c r="J91" i="5"/>
  <c r="J87" i="5"/>
  <c r="J83" i="5"/>
  <c r="J123" i="5"/>
  <c r="J114" i="5"/>
  <c r="J110" i="5"/>
  <c r="J106" i="5"/>
  <c r="J102" i="5"/>
  <c r="J98" i="5"/>
  <c r="J94" i="5"/>
  <c r="J90" i="5"/>
  <c r="J86" i="5"/>
  <c r="J129" i="5"/>
  <c r="J121" i="5"/>
  <c r="J113" i="5"/>
  <c r="J109" i="5"/>
  <c r="J105" i="5"/>
  <c r="J101" i="5"/>
  <c r="J97" i="5"/>
  <c r="J93" i="5"/>
  <c r="J89" i="5"/>
  <c r="J85" i="5"/>
  <c r="J81" i="5"/>
  <c r="J104" i="5"/>
  <c r="J88" i="5"/>
  <c r="J77" i="5"/>
  <c r="J73" i="5"/>
  <c r="J69" i="5"/>
  <c r="J65" i="5"/>
  <c r="J61" i="5"/>
  <c r="J57" i="5"/>
  <c r="J53" i="5"/>
  <c r="J49" i="5"/>
  <c r="J45" i="5"/>
  <c r="J41" i="5"/>
  <c r="J116" i="5"/>
  <c r="J100" i="5"/>
  <c r="J84" i="5"/>
  <c r="J76" i="5"/>
  <c r="J72" i="5"/>
  <c r="J68" i="5"/>
  <c r="J64" i="5"/>
  <c r="J60" i="5"/>
  <c r="J56" i="5"/>
  <c r="J52" i="5"/>
  <c r="J48" i="5"/>
  <c r="J44" i="5"/>
  <c r="J127" i="5"/>
  <c r="J112" i="5"/>
  <c r="J96" i="5"/>
  <c r="J82" i="5"/>
  <c r="J79" i="5"/>
  <c r="J75" i="5"/>
  <c r="J71" i="5"/>
  <c r="J67" i="5"/>
  <c r="J63" i="5"/>
  <c r="J59" i="5"/>
  <c r="J55" i="5"/>
  <c r="J51" i="5"/>
  <c r="J47" i="5"/>
  <c r="J43" i="5"/>
  <c r="J92" i="5"/>
  <c r="J80" i="5"/>
  <c r="J70" i="5"/>
  <c r="J54" i="5"/>
  <c r="J40" i="5"/>
  <c r="J36" i="5"/>
  <c r="J32" i="5"/>
  <c r="J28" i="5"/>
  <c r="J24" i="5"/>
  <c r="J20" i="5"/>
  <c r="J16" i="5"/>
  <c r="J12" i="5"/>
  <c r="J8" i="5"/>
  <c r="J22" i="5"/>
  <c r="J18" i="5"/>
  <c r="J14" i="5"/>
  <c r="J10" i="5"/>
  <c r="J66" i="5"/>
  <c r="J50" i="5"/>
  <c r="J42" i="5"/>
  <c r="J39" i="5"/>
  <c r="J35" i="5"/>
  <c r="J31" i="5"/>
  <c r="J27" i="5"/>
  <c r="J23" i="5"/>
  <c r="J19" i="5"/>
  <c r="J15" i="5"/>
  <c r="J11" i="5"/>
  <c r="J7" i="5"/>
  <c r="J34" i="5"/>
  <c r="J30" i="5"/>
  <c r="J26" i="5"/>
  <c r="J78" i="5"/>
  <c r="J62" i="5"/>
  <c r="J46" i="5"/>
  <c r="J38" i="5"/>
  <c r="J119" i="5"/>
  <c r="J108" i="5"/>
  <c r="J74" i="5"/>
  <c r="J58" i="5"/>
  <c r="J37" i="5"/>
  <c r="J33" i="5"/>
  <c r="J29" i="5"/>
  <c r="J21" i="5"/>
  <c r="J5" i="5"/>
  <c r="J17" i="5"/>
  <c r="J13" i="5"/>
  <c r="J6" i="5"/>
  <c r="J25" i="5"/>
  <c r="J9" i="5"/>
  <c r="I127" i="5"/>
  <c r="S127" i="5" s="1"/>
  <c r="I123" i="5"/>
  <c r="I119" i="5"/>
  <c r="S119" i="5" s="1"/>
  <c r="I129" i="5"/>
  <c r="S129" i="5" s="1"/>
  <c r="I125" i="5"/>
  <c r="S125" i="5" s="1"/>
  <c r="I121" i="5"/>
  <c r="S121" i="5" s="1"/>
  <c r="I117" i="5"/>
  <c r="S117" i="5" s="1"/>
  <c r="I130" i="5"/>
  <c r="S130" i="5" s="1"/>
  <c r="I122" i="5"/>
  <c r="S122" i="5" s="1"/>
  <c r="I116" i="5"/>
  <c r="S116" i="5" s="1"/>
  <c r="I112" i="5"/>
  <c r="S112" i="5" s="1"/>
  <c r="I108" i="5"/>
  <c r="S108" i="5" s="1"/>
  <c r="I104" i="5"/>
  <c r="S104" i="5" s="1"/>
  <c r="I100" i="5"/>
  <c r="I96" i="5"/>
  <c r="S96" i="5" s="1"/>
  <c r="I92" i="5"/>
  <c r="S92" i="5" s="1"/>
  <c r="I88" i="5"/>
  <c r="S88" i="5" s="1"/>
  <c r="I84" i="5"/>
  <c r="S84" i="5" s="1"/>
  <c r="I80" i="5"/>
  <c r="S80" i="5" s="1"/>
  <c r="I128" i="5"/>
  <c r="S128" i="5" s="1"/>
  <c r="I120" i="5"/>
  <c r="S120" i="5" s="1"/>
  <c r="I115" i="5"/>
  <c r="S115" i="5" s="1"/>
  <c r="I111" i="5"/>
  <c r="S111" i="5" s="1"/>
  <c r="I107" i="5"/>
  <c r="S107" i="5" s="1"/>
  <c r="I103" i="5"/>
  <c r="S103" i="5" s="1"/>
  <c r="I99" i="5"/>
  <c r="S99" i="5" s="1"/>
  <c r="I95" i="5"/>
  <c r="S95" i="5" s="1"/>
  <c r="I91" i="5"/>
  <c r="S91" i="5" s="1"/>
  <c r="I87" i="5"/>
  <c r="S87" i="5" s="1"/>
  <c r="I83" i="5"/>
  <c r="S83" i="5" s="1"/>
  <c r="I126" i="5"/>
  <c r="S126" i="5" s="1"/>
  <c r="I118" i="5"/>
  <c r="S118" i="5" s="1"/>
  <c r="I114" i="5"/>
  <c r="S114" i="5" s="1"/>
  <c r="I110" i="5"/>
  <c r="S110" i="5" s="1"/>
  <c r="I106" i="5"/>
  <c r="S106" i="5" s="1"/>
  <c r="I102" i="5"/>
  <c r="S102" i="5" s="1"/>
  <c r="I98" i="5"/>
  <c r="S98" i="5" s="1"/>
  <c r="I94" i="5"/>
  <c r="S94" i="5" s="1"/>
  <c r="I90" i="5"/>
  <c r="S90" i="5" s="1"/>
  <c r="I86" i="5"/>
  <c r="S86" i="5" s="1"/>
  <c r="I82" i="5"/>
  <c r="S82" i="5" s="1"/>
  <c r="I109" i="5"/>
  <c r="S109" i="5" s="1"/>
  <c r="I93" i="5"/>
  <c r="S93" i="5" s="1"/>
  <c r="I78" i="5"/>
  <c r="S78" i="5" s="1"/>
  <c r="I74" i="5"/>
  <c r="S74" i="5" s="1"/>
  <c r="I70" i="5"/>
  <c r="S70" i="5" s="1"/>
  <c r="I66" i="5"/>
  <c r="S66" i="5" s="1"/>
  <c r="I62" i="5"/>
  <c r="S62" i="5" s="1"/>
  <c r="I58" i="5"/>
  <c r="S58" i="5" s="1"/>
  <c r="I54" i="5"/>
  <c r="S54" i="5" s="1"/>
  <c r="I50" i="5"/>
  <c r="S50" i="5" s="1"/>
  <c r="I46" i="5"/>
  <c r="S46" i="5" s="1"/>
  <c r="I42" i="5"/>
  <c r="S42" i="5" s="1"/>
  <c r="I105" i="5"/>
  <c r="S105" i="5" s="1"/>
  <c r="I89" i="5"/>
  <c r="S89" i="5" s="1"/>
  <c r="I81" i="5"/>
  <c r="S81" i="5" s="1"/>
  <c r="I77" i="5"/>
  <c r="S77" i="5" s="1"/>
  <c r="I73" i="5"/>
  <c r="S73" i="5" s="1"/>
  <c r="I69" i="5"/>
  <c r="S69" i="5" s="1"/>
  <c r="I65" i="5"/>
  <c r="S65" i="5" s="1"/>
  <c r="I61" i="5"/>
  <c r="S61" i="5" s="1"/>
  <c r="I57" i="5"/>
  <c r="S57" i="5" s="1"/>
  <c r="I53" i="5"/>
  <c r="S53" i="5" s="1"/>
  <c r="I49" i="5"/>
  <c r="S49" i="5" s="1"/>
  <c r="I45" i="5"/>
  <c r="S45" i="5" s="1"/>
  <c r="I101" i="5"/>
  <c r="I85" i="5"/>
  <c r="S85" i="5" s="1"/>
  <c r="I76" i="5"/>
  <c r="S76" i="5" s="1"/>
  <c r="I72" i="5"/>
  <c r="S72" i="5" s="1"/>
  <c r="I68" i="5"/>
  <c r="S68" i="5" s="1"/>
  <c r="I64" i="5"/>
  <c r="S64" i="5" s="1"/>
  <c r="I60" i="5"/>
  <c r="S60" i="5" s="1"/>
  <c r="I56" i="5"/>
  <c r="S56" i="5" s="1"/>
  <c r="I52" i="5"/>
  <c r="S52" i="5" s="1"/>
  <c r="I48" i="5"/>
  <c r="S48" i="5" s="1"/>
  <c r="I44" i="5"/>
  <c r="S44" i="5" s="1"/>
  <c r="I97" i="5"/>
  <c r="I75" i="5"/>
  <c r="S75" i="5" s="1"/>
  <c r="I59" i="5"/>
  <c r="S59" i="5" s="1"/>
  <c r="I43" i="5"/>
  <c r="S43" i="5" s="1"/>
  <c r="I41" i="5"/>
  <c r="S41" i="5" s="1"/>
  <c r="I37" i="5"/>
  <c r="S37" i="5" s="1"/>
  <c r="I33" i="5"/>
  <c r="S33" i="5" s="1"/>
  <c r="I29" i="5"/>
  <c r="S29" i="5" s="1"/>
  <c r="I25" i="5"/>
  <c r="S25" i="5" s="1"/>
  <c r="I21" i="5"/>
  <c r="S21" i="5" s="1"/>
  <c r="I17" i="5"/>
  <c r="S17" i="5" s="1"/>
  <c r="I13" i="5"/>
  <c r="S13" i="5" s="1"/>
  <c r="I9" i="5"/>
  <c r="S9" i="5" s="1"/>
  <c r="I5" i="5"/>
  <c r="S5" i="5" s="1"/>
  <c r="I31" i="5"/>
  <c r="S31" i="5" s="1"/>
  <c r="I27" i="5"/>
  <c r="S27" i="5" s="1"/>
  <c r="I15" i="5"/>
  <c r="S15" i="5" s="1"/>
  <c r="I11" i="5"/>
  <c r="S11" i="5" s="1"/>
  <c r="I124" i="5"/>
  <c r="S124" i="5" s="1"/>
  <c r="I71" i="5"/>
  <c r="S71" i="5" s="1"/>
  <c r="I55" i="5"/>
  <c r="S55" i="5" s="1"/>
  <c r="I40" i="5"/>
  <c r="S40" i="5" s="1"/>
  <c r="I36" i="5"/>
  <c r="S36" i="5" s="1"/>
  <c r="I32" i="5"/>
  <c r="S32" i="5" s="1"/>
  <c r="I28" i="5"/>
  <c r="S28" i="5" s="1"/>
  <c r="I24" i="5"/>
  <c r="S24" i="5" s="1"/>
  <c r="I20" i="5"/>
  <c r="S20" i="5" s="1"/>
  <c r="I16" i="5"/>
  <c r="S16" i="5" s="1"/>
  <c r="I12" i="5"/>
  <c r="S12" i="5" s="1"/>
  <c r="I8" i="5"/>
  <c r="S8" i="5" s="1"/>
  <c r="I23" i="5"/>
  <c r="S23" i="5" s="1"/>
  <c r="I67" i="5"/>
  <c r="S67" i="5" s="1"/>
  <c r="I51" i="5"/>
  <c r="S51" i="5" s="1"/>
  <c r="I39" i="5"/>
  <c r="S39" i="5" s="1"/>
  <c r="I35" i="5"/>
  <c r="S35" i="5" s="1"/>
  <c r="I19" i="5"/>
  <c r="S19" i="5" s="1"/>
  <c r="I113" i="5"/>
  <c r="S113" i="5" s="1"/>
  <c r="I79" i="5"/>
  <c r="S79" i="5" s="1"/>
  <c r="I63" i="5"/>
  <c r="S63" i="5" s="1"/>
  <c r="I47" i="5"/>
  <c r="S47" i="5" s="1"/>
  <c r="I38" i="5"/>
  <c r="S38" i="5" s="1"/>
  <c r="I34" i="5"/>
  <c r="S34" i="5" s="1"/>
  <c r="I30" i="5"/>
  <c r="S30" i="5" s="1"/>
  <c r="I26" i="5"/>
  <c r="S26" i="5" s="1"/>
  <c r="I10" i="5"/>
  <c r="S10" i="5" s="1"/>
  <c r="I7" i="5"/>
  <c r="S7" i="5" s="1"/>
  <c r="I22" i="5"/>
  <c r="S22" i="5" s="1"/>
  <c r="I18" i="5"/>
  <c r="S18" i="5" s="1"/>
  <c r="I14" i="5"/>
  <c r="S14" i="5" s="1"/>
  <c r="I6" i="5"/>
  <c r="S6" i="5" s="1"/>
  <c r="H128" i="5"/>
  <c r="R128" i="5" s="1"/>
  <c r="H124" i="5"/>
  <c r="R124" i="5" s="1"/>
  <c r="H120" i="5"/>
  <c r="H130" i="5"/>
  <c r="R130" i="5" s="1"/>
  <c r="H126" i="5"/>
  <c r="R126" i="5" s="1"/>
  <c r="H122" i="5"/>
  <c r="R122" i="5" s="1"/>
  <c r="H118" i="5"/>
  <c r="H127" i="5"/>
  <c r="H119" i="5"/>
  <c r="H113" i="5"/>
  <c r="R113" i="5" s="1"/>
  <c r="H109" i="5"/>
  <c r="H105" i="5"/>
  <c r="R105" i="5" s="1"/>
  <c r="H101" i="5"/>
  <c r="H97" i="5"/>
  <c r="R97" i="5" s="1"/>
  <c r="H93" i="5"/>
  <c r="H89" i="5"/>
  <c r="R89" i="5" s="1"/>
  <c r="H85" i="5"/>
  <c r="H81" i="5"/>
  <c r="R81" i="5" s="1"/>
  <c r="H125" i="5"/>
  <c r="R125" i="5" s="1"/>
  <c r="H117" i="5"/>
  <c r="R117" i="5" s="1"/>
  <c r="H116" i="5"/>
  <c r="R116" i="5" s="1"/>
  <c r="H112" i="5"/>
  <c r="R112" i="5" s="1"/>
  <c r="H108" i="5"/>
  <c r="H104" i="5"/>
  <c r="H100" i="5"/>
  <c r="H96" i="5"/>
  <c r="R96" i="5" s="1"/>
  <c r="H92" i="5"/>
  <c r="H88" i="5"/>
  <c r="R88" i="5" s="1"/>
  <c r="H84" i="5"/>
  <c r="R84" i="5" s="1"/>
  <c r="H123" i="5"/>
  <c r="R123" i="5" s="1"/>
  <c r="H115" i="5"/>
  <c r="R115" i="5" s="1"/>
  <c r="H111" i="5"/>
  <c r="H107" i="5"/>
  <c r="H103" i="5"/>
  <c r="R103" i="5" s="1"/>
  <c r="H99" i="5"/>
  <c r="R99" i="5" s="1"/>
  <c r="H95" i="5"/>
  <c r="H91" i="5"/>
  <c r="H87" i="5"/>
  <c r="R87" i="5" s="1"/>
  <c r="H83" i="5"/>
  <c r="R83" i="5" s="1"/>
  <c r="H121" i="5"/>
  <c r="R121" i="5" s="1"/>
  <c r="H114" i="5"/>
  <c r="R114" i="5" s="1"/>
  <c r="H98" i="5"/>
  <c r="R98" i="5" s="1"/>
  <c r="H80" i="5"/>
  <c r="R80" i="5" s="1"/>
  <c r="H79" i="5"/>
  <c r="R79" i="5" s="1"/>
  <c r="H75" i="5"/>
  <c r="H71" i="5"/>
  <c r="R71" i="5" s="1"/>
  <c r="H67" i="5"/>
  <c r="H63" i="5"/>
  <c r="R63" i="5" s="1"/>
  <c r="H59" i="5"/>
  <c r="H55" i="5"/>
  <c r="R55" i="5" s="1"/>
  <c r="H51" i="5"/>
  <c r="H47" i="5"/>
  <c r="R47" i="5" s="1"/>
  <c r="H43" i="5"/>
  <c r="H110" i="5"/>
  <c r="R110" i="5" s="1"/>
  <c r="H94" i="5"/>
  <c r="H78" i="5"/>
  <c r="H74" i="5"/>
  <c r="H70" i="5"/>
  <c r="R70" i="5" s="1"/>
  <c r="H66" i="5"/>
  <c r="H62" i="5"/>
  <c r="R62" i="5" s="1"/>
  <c r="H58" i="5"/>
  <c r="R58" i="5" s="1"/>
  <c r="H54" i="5"/>
  <c r="H50" i="5"/>
  <c r="H46" i="5"/>
  <c r="R46" i="5" s="1"/>
  <c r="H42" i="5"/>
  <c r="H106" i="5"/>
  <c r="R106" i="5" s="1"/>
  <c r="H90" i="5"/>
  <c r="H77" i="5"/>
  <c r="R77" i="5" s="1"/>
  <c r="H73" i="5"/>
  <c r="H69" i="5"/>
  <c r="R69" i="5" s="1"/>
  <c r="H65" i="5"/>
  <c r="H61" i="5"/>
  <c r="R61" i="5" s="1"/>
  <c r="H57" i="5"/>
  <c r="H53" i="5"/>
  <c r="R53" i="5" s="1"/>
  <c r="H49" i="5"/>
  <c r="H45" i="5"/>
  <c r="R45" i="5" s="1"/>
  <c r="H102" i="5"/>
  <c r="H64" i="5"/>
  <c r="R64" i="5" s="1"/>
  <c r="H48" i="5"/>
  <c r="R48" i="5" s="1"/>
  <c r="H38" i="5"/>
  <c r="R38" i="5" s="1"/>
  <c r="H34" i="5"/>
  <c r="R34" i="5" s="1"/>
  <c r="H30" i="5"/>
  <c r="R30" i="5" s="1"/>
  <c r="H26" i="5"/>
  <c r="H22" i="5"/>
  <c r="H18" i="5"/>
  <c r="R18" i="5" s="1"/>
  <c r="H14" i="5"/>
  <c r="R14" i="5" s="1"/>
  <c r="H10" i="5"/>
  <c r="H6" i="5"/>
  <c r="R6" i="5" s="1"/>
  <c r="H28" i="5"/>
  <c r="H16" i="5"/>
  <c r="R16" i="5" s="1"/>
  <c r="H12" i="5"/>
  <c r="H86" i="5"/>
  <c r="H82" i="5"/>
  <c r="H76" i="5"/>
  <c r="R76" i="5" s="1"/>
  <c r="H60" i="5"/>
  <c r="H44" i="5"/>
  <c r="R44" i="5" s="1"/>
  <c r="H41" i="5"/>
  <c r="H37" i="5"/>
  <c r="R37" i="5" s="1"/>
  <c r="H33" i="5"/>
  <c r="H29" i="5"/>
  <c r="H25" i="5"/>
  <c r="R25" i="5" s="1"/>
  <c r="H21" i="5"/>
  <c r="R21" i="5" s="1"/>
  <c r="H17" i="5"/>
  <c r="H13" i="5"/>
  <c r="R13" i="5" s="1"/>
  <c r="H9" i="5"/>
  <c r="H5" i="5"/>
  <c r="R5" i="5" s="1"/>
  <c r="H24" i="5"/>
  <c r="R24" i="5" s="1"/>
  <c r="H20" i="5"/>
  <c r="R20" i="5" s="1"/>
  <c r="H72" i="5"/>
  <c r="R72" i="5" s="1"/>
  <c r="H56" i="5"/>
  <c r="R56" i="5" s="1"/>
  <c r="H40" i="5"/>
  <c r="R40" i="5" s="1"/>
  <c r="H36" i="5"/>
  <c r="R36" i="5" s="1"/>
  <c r="H32" i="5"/>
  <c r="R32" i="5" s="1"/>
  <c r="H129" i="5"/>
  <c r="R129" i="5" s="1"/>
  <c r="H68" i="5"/>
  <c r="H52" i="5"/>
  <c r="H39" i="5"/>
  <c r="R39" i="5" s="1"/>
  <c r="H35" i="5"/>
  <c r="R35" i="5" s="1"/>
  <c r="H31" i="5"/>
  <c r="R31" i="5" s="1"/>
  <c r="H15" i="5"/>
  <c r="R15" i="5" s="1"/>
  <c r="H27" i="5"/>
  <c r="H11" i="5"/>
  <c r="R11" i="5" s="1"/>
  <c r="H7" i="5"/>
  <c r="H23" i="5"/>
  <c r="H8" i="5"/>
  <c r="R8" i="5" s="1"/>
  <c r="H19" i="5"/>
  <c r="R19" i="5" s="1"/>
  <c r="G129" i="5"/>
  <c r="G125" i="5"/>
  <c r="Q125" i="5" s="1"/>
  <c r="G121" i="5"/>
  <c r="Q121" i="5" s="1"/>
  <c r="T121" i="5" s="1"/>
  <c r="G117" i="5"/>
  <c r="Q117" i="5" s="1"/>
  <c r="T117" i="5" s="1"/>
  <c r="G127" i="5"/>
  <c r="Q127" i="5" s="1"/>
  <c r="G123" i="5"/>
  <c r="Q123" i="5" s="1"/>
  <c r="G119" i="5"/>
  <c r="Q119" i="5" s="1"/>
  <c r="G124" i="5"/>
  <c r="Q124" i="5" s="1"/>
  <c r="T124" i="5" s="1"/>
  <c r="G114" i="5"/>
  <c r="G110" i="5"/>
  <c r="G106" i="5"/>
  <c r="G102" i="5"/>
  <c r="Q102" i="5" s="1"/>
  <c r="G98" i="5"/>
  <c r="G94" i="5"/>
  <c r="G90" i="5"/>
  <c r="G86" i="5"/>
  <c r="Q86" i="5" s="1"/>
  <c r="G82" i="5"/>
  <c r="G130" i="5"/>
  <c r="G122" i="5"/>
  <c r="Q122" i="5" s="1"/>
  <c r="G113" i="5"/>
  <c r="Q113" i="5" s="1"/>
  <c r="T113" i="5" s="1"/>
  <c r="G109" i="5"/>
  <c r="Q109" i="5" s="1"/>
  <c r="G105" i="5"/>
  <c r="Q105" i="5" s="1"/>
  <c r="T105" i="5" s="1"/>
  <c r="G101" i="5"/>
  <c r="Q101" i="5" s="1"/>
  <c r="G97" i="5"/>
  <c r="Q97" i="5" s="1"/>
  <c r="G93" i="5"/>
  <c r="Q93" i="5" s="1"/>
  <c r="G89" i="5"/>
  <c r="Q89" i="5" s="1"/>
  <c r="G85" i="5"/>
  <c r="Q85" i="5" s="1"/>
  <c r="G128" i="5"/>
  <c r="Q128" i="5" s="1"/>
  <c r="T128" i="5" s="1"/>
  <c r="G120" i="5"/>
  <c r="Q120" i="5" s="1"/>
  <c r="G116" i="5"/>
  <c r="Q116" i="5" s="1"/>
  <c r="G112" i="5"/>
  <c r="G108" i="5"/>
  <c r="Q108" i="5" s="1"/>
  <c r="G104" i="5"/>
  <c r="Q104" i="5" s="1"/>
  <c r="G100" i="5"/>
  <c r="Q100" i="5" s="1"/>
  <c r="G96" i="5"/>
  <c r="Q96" i="5" s="1"/>
  <c r="G92" i="5"/>
  <c r="Q92" i="5" s="1"/>
  <c r="G88" i="5"/>
  <c r="G84" i="5"/>
  <c r="G80" i="5"/>
  <c r="G126" i="5"/>
  <c r="Q126" i="5" s="1"/>
  <c r="T126" i="5" s="1"/>
  <c r="G103" i="5"/>
  <c r="G87" i="5"/>
  <c r="G76" i="5"/>
  <c r="G72" i="5"/>
  <c r="Q72" i="5" s="1"/>
  <c r="T72" i="5" s="1"/>
  <c r="G68" i="5"/>
  <c r="G64" i="5"/>
  <c r="G60" i="5"/>
  <c r="G56" i="5"/>
  <c r="Q56" i="5" s="1"/>
  <c r="T56" i="5" s="1"/>
  <c r="G52" i="5"/>
  <c r="G48" i="5"/>
  <c r="G44" i="5"/>
  <c r="G118" i="5"/>
  <c r="Q118" i="5" s="1"/>
  <c r="G115" i="5"/>
  <c r="G99" i="5"/>
  <c r="G83" i="5"/>
  <c r="G79" i="5"/>
  <c r="Q79" i="5" s="1"/>
  <c r="T79" i="5" s="1"/>
  <c r="G75" i="5"/>
  <c r="G71" i="5"/>
  <c r="G67" i="5"/>
  <c r="G63" i="5"/>
  <c r="Q63" i="5" s="1"/>
  <c r="T63" i="5" s="1"/>
  <c r="G59" i="5"/>
  <c r="G55" i="5"/>
  <c r="G51" i="5"/>
  <c r="G47" i="5"/>
  <c r="Q47" i="5" s="1"/>
  <c r="T47" i="5" s="1"/>
  <c r="G43" i="5"/>
  <c r="G111" i="5"/>
  <c r="Q111" i="5" s="1"/>
  <c r="G95" i="5"/>
  <c r="Q95" i="5" s="1"/>
  <c r="G81" i="5"/>
  <c r="Q81" i="5" s="1"/>
  <c r="T81" i="5" s="1"/>
  <c r="G78" i="5"/>
  <c r="G74" i="5"/>
  <c r="Q74" i="5" s="1"/>
  <c r="G70" i="5"/>
  <c r="Q70" i="5" s="1"/>
  <c r="G66" i="5"/>
  <c r="Q66" i="5" s="1"/>
  <c r="G62" i="5"/>
  <c r="G58" i="5"/>
  <c r="Q58" i="5" s="1"/>
  <c r="G54" i="5"/>
  <c r="Q54" i="5" s="1"/>
  <c r="G50" i="5"/>
  <c r="Q50" i="5" s="1"/>
  <c r="G46" i="5"/>
  <c r="Q46" i="5" s="1"/>
  <c r="G107" i="5"/>
  <c r="Q107" i="5" s="1"/>
  <c r="G69" i="5"/>
  <c r="Q69" i="5" s="1"/>
  <c r="G53" i="5"/>
  <c r="Q53" i="5" s="1"/>
  <c r="T53" i="5" s="1"/>
  <c r="G39" i="5"/>
  <c r="G35" i="5"/>
  <c r="G31" i="5"/>
  <c r="Q31" i="5" s="1"/>
  <c r="G27" i="5"/>
  <c r="Q27" i="5" s="1"/>
  <c r="G23" i="5"/>
  <c r="G19" i="5"/>
  <c r="G15" i="5"/>
  <c r="Q15" i="5" s="1"/>
  <c r="T15" i="5" s="1"/>
  <c r="G11" i="5"/>
  <c r="Q11" i="5" s="1"/>
  <c r="T11" i="5" s="1"/>
  <c r="G7" i="5"/>
  <c r="G29" i="5"/>
  <c r="Q29" i="5" s="1"/>
  <c r="G91" i="5"/>
  <c r="Q91" i="5" s="1"/>
  <c r="G65" i="5"/>
  <c r="Q65" i="5" s="1"/>
  <c r="G49" i="5"/>
  <c r="Q49" i="5" s="1"/>
  <c r="G38" i="5"/>
  <c r="Q38" i="5" s="1"/>
  <c r="T38" i="5" s="1"/>
  <c r="G34" i="5"/>
  <c r="G30" i="5"/>
  <c r="Q30" i="5" s="1"/>
  <c r="T30" i="5" s="1"/>
  <c r="G26" i="5"/>
  <c r="G22" i="5"/>
  <c r="G18" i="5"/>
  <c r="Q18" i="5" s="1"/>
  <c r="G14" i="5"/>
  <c r="Q14" i="5" s="1"/>
  <c r="T14" i="5" s="1"/>
  <c r="G10" i="5"/>
  <c r="G6" i="5"/>
  <c r="Q6" i="5" s="1"/>
  <c r="T6" i="5" s="1"/>
  <c r="G25" i="5"/>
  <c r="Q25" i="5" s="1"/>
  <c r="G21" i="5"/>
  <c r="Q21" i="5" s="1"/>
  <c r="T21" i="5" s="1"/>
  <c r="G17" i="5"/>
  <c r="G13" i="5"/>
  <c r="Q13" i="5" s="1"/>
  <c r="G77" i="5"/>
  <c r="Q77" i="5" s="1"/>
  <c r="G61" i="5"/>
  <c r="Q61" i="5" s="1"/>
  <c r="T61" i="5" s="1"/>
  <c r="G45" i="5"/>
  <c r="G42" i="5"/>
  <c r="Q42" i="5" s="1"/>
  <c r="G41" i="5"/>
  <c r="G37" i="5"/>
  <c r="Q37" i="5" s="1"/>
  <c r="T37" i="5" s="1"/>
  <c r="G33" i="5"/>
  <c r="G73" i="5"/>
  <c r="G57" i="5"/>
  <c r="G40" i="5"/>
  <c r="Q40" i="5" s="1"/>
  <c r="T40" i="5" s="1"/>
  <c r="G36" i="5"/>
  <c r="G32" i="5"/>
  <c r="Q32" i="5" s="1"/>
  <c r="G20" i="5"/>
  <c r="G9" i="5"/>
  <c r="Q9" i="5" s="1"/>
  <c r="G16" i="5"/>
  <c r="Q16" i="5" s="1"/>
  <c r="G28" i="5"/>
  <c r="Q28" i="5" s="1"/>
  <c r="G12" i="5"/>
  <c r="Q12" i="5" s="1"/>
  <c r="G5" i="5"/>
  <c r="Q5" i="5" s="1"/>
  <c r="T5" i="5" s="1"/>
  <c r="G24" i="5"/>
  <c r="G8" i="5"/>
  <c r="B299" i="3"/>
  <c r="D301" i="3" s="1"/>
  <c r="C298" i="3" s="1"/>
  <c r="D298" i="3" s="1"/>
  <c r="D409" i="3"/>
  <c r="C406" i="3" s="1"/>
  <c r="B359" i="3"/>
  <c r="D361" i="3" s="1"/>
  <c r="C358" i="3" s="1"/>
  <c r="D358" i="3" s="1"/>
  <c r="B322" i="3"/>
  <c r="D324" i="3" s="1"/>
  <c r="C308" i="3" s="1"/>
  <c r="D173" i="1"/>
  <c r="B251" i="3"/>
  <c r="D253" i="3" s="1"/>
  <c r="C250" i="3" s="1"/>
  <c r="B214" i="3"/>
  <c r="D216" i="3" s="1"/>
  <c r="B143" i="3"/>
  <c r="D145" i="3" s="1"/>
  <c r="C117" i="3" s="1"/>
  <c r="B106" i="3"/>
  <c r="C138" i="1"/>
  <c r="S101" i="5" l="1"/>
  <c r="S100" i="5"/>
  <c r="S123" i="5"/>
  <c r="S97" i="5"/>
  <c r="T97" i="5" s="1"/>
  <c r="T18" i="5"/>
  <c r="T13" i="5"/>
  <c r="R54" i="5"/>
  <c r="T54" i="5" s="1"/>
  <c r="T77" i="5"/>
  <c r="T25" i="5"/>
  <c r="T31" i="5"/>
  <c r="T125" i="5"/>
  <c r="T69" i="5"/>
  <c r="T70" i="5"/>
  <c r="T96" i="5"/>
  <c r="T58" i="5"/>
  <c r="Q55" i="5"/>
  <c r="T55" i="5" s="1"/>
  <c r="Q71" i="5"/>
  <c r="T71" i="5" s="1"/>
  <c r="Q48" i="5"/>
  <c r="T48" i="5" s="1"/>
  <c r="Q64" i="5"/>
  <c r="T64" i="5" s="1"/>
  <c r="Q87" i="5"/>
  <c r="T87" i="5" s="1"/>
  <c r="Q84" i="5"/>
  <c r="T84" i="5" s="1"/>
  <c r="T116" i="5"/>
  <c r="T89" i="5"/>
  <c r="Q130" i="5"/>
  <c r="T130" i="5" s="1"/>
  <c r="Q94" i="5"/>
  <c r="Q110" i="5"/>
  <c r="T110" i="5" s="1"/>
  <c r="T123" i="5"/>
  <c r="R23" i="5"/>
  <c r="R29" i="5"/>
  <c r="T29" i="5" s="1"/>
  <c r="R95" i="5"/>
  <c r="T95" i="5" s="1"/>
  <c r="R111" i="5"/>
  <c r="T111" i="5" s="1"/>
  <c r="R127" i="5"/>
  <c r="T127" i="5" s="1"/>
  <c r="T122" i="5"/>
  <c r="Q8" i="5"/>
  <c r="T8" i="5" s="1"/>
  <c r="T32" i="5"/>
  <c r="Q24" i="5"/>
  <c r="T24" i="5" s="1"/>
  <c r="T16" i="5"/>
  <c r="Q45" i="5"/>
  <c r="T45" i="5" s="1"/>
  <c r="Q10" i="5"/>
  <c r="Q7" i="5"/>
  <c r="Q23" i="5"/>
  <c r="Q39" i="5"/>
  <c r="T39" i="5" s="1"/>
  <c r="T46" i="5"/>
  <c r="Q78" i="5"/>
  <c r="Q103" i="5"/>
  <c r="T103" i="5" s="1"/>
  <c r="R7" i="5"/>
  <c r="R26" i="5"/>
  <c r="R90" i="5"/>
  <c r="R104" i="5"/>
  <c r="T104" i="5" s="1"/>
  <c r="R66" i="5"/>
  <c r="T66" i="5" s="1"/>
  <c r="R108" i="5"/>
  <c r="T108" i="5" s="1"/>
  <c r="R120" i="5"/>
  <c r="T120" i="5" s="1"/>
  <c r="Q57" i="5"/>
  <c r="Q41" i="5"/>
  <c r="Q73" i="5"/>
  <c r="Q22" i="5"/>
  <c r="Q19" i="5"/>
  <c r="T19" i="5" s="1"/>
  <c r="Q35" i="5"/>
  <c r="T35" i="5" s="1"/>
  <c r="Q99" i="5"/>
  <c r="T99" i="5" s="1"/>
  <c r="R52" i="5"/>
  <c r="R86" i="5"/>
  <c r="T86" i="5" s="1"/>
  <c r="R22" i="5"/>
  <c r="R78" i="5"/>
  <c r="Q20" i="5"/>
  <c r="T20" i="5" s="1"/>
  <c r="Q34" i="5"/>
  <c r="T34" i="5" s="1"/>
  <c r="Q51" i="5"/>
  <c r="Q67" i="5"/>
  <c r="Q83" i="5"/>
  <c r="T83" i="5" s="1"/>
  <c r="Q44" i="5"/>
  <c r="T44" i="5" s="1"/>
  <c r="Q60" i="5"/>
  <c r="Q76" i="5"/>
  <c r="T76" i="5" s="1"/>
  <c r="Q80" i="5"/>
  <c r="T80" i="5" s="1"/>
  <c r="Q112" i="5"/>
  <c r="T112" i="5" s="1"/>
  <c r="Q90" i="5"/>
  <c r="Q106" i="5"/>
  <c r="T106" i="5" s="1"/>
  <c r="R27" i="5"/>
  <c r="T27" i="5" s="1"/>
  <c r="R9" i="5"/>
  <c r="T9" i="5" s="1"/>
  <c r="R41" i="5"/>
  <c r="R82" i="5"/>
  <c r="R28" i="5"/>
  <c r="T28" i="5" s="1"/>
  <c r="R102" i="5"/>
  <c r="T102" i="5" s="1"/>
  <c r="R57" i="5"/>
  <c r="R73" i="5"/>
  <c r="R42" i="5"/>
  <c r="T42" i="5" s="1"/>
  <c r="R74" i="5"/>
  <c r="T74" i="5" s="1"/>
  <c r="R43" i="5"/>
  <c r="R59" i="5"/>
  <c r="R75" i="5"/>
  <c r="R91" i="5"/>
  <c r="T91" i="5" s="1"/>
  <c r="R107" i="5"/>
  <c r="T107" i="5" s="1"/>
  <c r="R100" i="5"/>
  <c r="T100" i="5" s="1"/>
  <c r="R85" i="5"/>
  <c r="T85" i="5" s="1"/>
  <c r="R101" i="5"/>
  <c r="T101" i="5" s="1"/>
  <c r="R119" i="5"/>
  <c r="T119" i="5" s="1"/>
  <c r="Q36" i="5"/>
  <c r="T36" i="5" s="1"/>
  <c r="Q33" i="5"/>
  <c r="Q17" i="5"/>
  <c r="Q26" i="5"/>
  <c r="Q62" i="5"/>
  <c r="T62" i="5" s="1"/>
  <c r="Q43" i="5"/>
  <c r="Q59" i="5"/>
  <c r="Q75" i="5"/>
  <c r="Q115" i="5"/>
  <c r="T115" i="5" s="1"/>
  <c r="Q52" i="5"/>
  <c r="T52" i="5" s="1"/>
  <c r="Q68" i="5"/>
  <c r="Q88" i="5"/>
  <c r="T88" i="5" s="1"/>
  <c r="Q82" i="5"/>
  <c r="T82" i="5" s="1"/>
  <c r="Q98" i="5"/>
  <c r="T98" i="5" s="1"/>
  <c r="Q114" i="5"/>
  <c r="T114" i="5" s="1"/>
  <c r="Q129" i="5"/>
  <c r="T129" i="5" s="1"/>
  <c r="R68" i="5"/>
  <c r="R17" i="5"/>
  <c r="R33" i="5"/>
  <c r="R60" i="5"/>
  <c r="R12" i="5"/>
  <c r="T12" i="5" s="1"/>
  <c r="R10" i="5"/>
  <c r="R49" i="5"/>
  <c r="T49" i="5" s="1"/>
  <c r="R65" i="5"/>
  <c r="T65" i="5" s="1"/>
  <c r="R50" i="5"/>
  <c r="T50" i="5" s="1"/>
  <c r="R94" i="5"/>
  <c r="R51" i="5"/>
  <c r="R67" i="5"/>
  <c r="R92" i="5"/>
  <c r="T92" i="5" s="1"/>
  <c r="R93" i="5"/>
  <c r="T93" i="5" s="1"/>
  <c r="R109" i="5"/>
  <c r="T109" i="5" s="1"/>
  <c r="R118" i="5"/>
  <c r="T118" i="5" s="1"/>
  <c r="C213" i="3"/>
  <c r="D213" i="3" s="1"/>
  <c r="C200" i="3"/>
  <c r="D200" i="3" s="1"/>
  <c r="C102" i="3"/>
  <c r="C98" i="3"/>
  <c r="C92" i="3"/>
  <c r="D92" i="3" s="1"/>
  <c r="H130" i="1"/>
  <c r="R130" i="1" s="1"/>
  <c r="I130" i="1"/>
  <c r="J130" i="1"/>
  <c r="K130" i="1"/>
  <c r="L130" i="1"/>
  <c r="M130" i="1"/>
  <c r="N130" i="1"/>
  <c r="O130" i="1"/>
  <c r="S130" i="1" s="1"/>
  <c r="H41" i="1"/>
  <c r="I41" i="1"/>
  <c r="J41" i="1"/>
  <c r="K41" i="1"/>
  <c r="L41" i="1"/>
  <c r="M41" i="1"/>
  <c r="N41" i="1"/>
  <c r="R41" i="1" s="1"/>
  <c r="O41" i="1"/>
  <c r="S41" i="1"/>
  <c r="H42" i="1"/>
  <c r="I42" i="1"/>
  <c r="S42" i="1" s="1"/>
  <c r="J42" i="1"/>
  <c r="K42" i="1"/>
  <c r="L42" i="1"/>
  <c r="M42" i="1"/>
  <c r="N42" i="1"/>
  <c r="O42" i="1"/>
  <c r="R42" i="1"/>
  <c r="H43" i="1"/>
  <c r="R43" i="1" s="1"/>
  <c r="I43" i="1"/>
  <c r="J43" i="1"/>
  <c r="K43" i="1"/>
  <c r="L43" i="1"/>
  <c r="M43" i="1"/>
  <c r="N43" i="1"/>
  <c r="O43" i="1"/>
  <c r="H44" i="1"/>
  <c r="R44" i="1" s="1"/>
  <c r="I44" i="1"/>
  <c r="J44" i="1"/>
  <c r="K44" i="1"/>
  <c r="L44" i="1"/>
  <c r="M44" i="1"/>
  <c r="N44" i="1"/>
  <c r="O44" i="1"/>
  <c r="S44" i="1" s="1"/>
  <c r="H45" i="1"/>
  <c r="I45" i="1"/>
  <c r="J45" i="1"/>
  <c r="K45" i="1"/>
  <c r="L45" i="1"/>
  <c r="M45" i="1"/>
  <c r="N45" i="1"/>
  <c r="R45" i="1" s="1"/>
  <c r="O45" i="1"/>
  <c r="S45" i="1"/>
  <c r="H46" i="1"/>
  <c r="I46" i="1"/>
  <c r="S46" i="1" s="1"/>
  <c r="J46" i="1"/>
  <c r="K46" i="1"/>
  <c r="L46" i="1"/>
  <c r="M46" i="1"/>
  <c r="N46" i="1"/>
  <c r="O46" i="1"/>
  <c r="R46" i="1"/>
  <c r="H47" i="1"/>
  <c r="R47" i="1" s="1"/>
  <c r="I47" i="1"/>
  <c r="J47" i="1"/>
  <c r="K47" i="1"/>
  <c r="L47" i="1"/>
  <c r="S47" i="1" s="1"/>
  <c r="M47" i="1"/>
  <c r="N47" i="1"/>
  <c r="O47" i="1"/>
  <c r="H48" i="1"/>
  <c r="I48" i="1"/>
  <c r="J48" i="1"/>
  <c r="K48" i="1"/>
  <c r="R48" i="1" s="1"/>
  <c r="L48" i="1"/>
  <c r="M48" i="1"/>
  <c r="N48" i="1"/>
  <c r="O48" i="1"/>
  <c r="S48" i="1" s="1"/>
  <c r="H49" i="1"/>
  <c r="I49" i="1"/>
  <c r="J49" i="1"/>
  <c r="K49" i="1"/>
  <c r="L49" i="1"/>
  <c r="M49" i="1"/>
  <c r="N49" i="1"/>
  <c r="R49" i="1" s="1"/>
  <c r="O49" i="1"/>
  <c r="S49" i="1"/>
  <c r="H50" i="1"/>
  <c r="I50" i="1"/>
  <c r="S50" i="1" s="1"/>
  <c r="J50" i="1"/>
  <c r="K50" i="1"/>
  <c r="L50" i="1"/>
  <c r="M50" i="1"/>
  <c r="N50" i="1"/>
  <c r="O50" i="1"/>
  <c r="R50" i="1"/>
  <c r="H51" i="1"/>
  <c r="R51" i="1" s="1"/>
  <c r="I51" i="1"/>
  <c r="J51" i="1"/>
  <c r="K51" i="1"/>
  <c r="L51" i="1"/>
  <c r="S51" i="1" s="1"/>
  <c r="M51" i="1"/>
  <c r="N51" i="1"/>
  <c r="O51" i="1"/>
  <c r="H52" i="1"/>
  <c r="I52" i="1"/>
  <c r="J52" i="1"/>
  <c r="K52" i="1"/>
  <c r="R52" i="1" s="1"/>
  <c r="L52" i="1"/>
  <c r="M52" i="1"/>
  <c r="N52" i="1"/>
  <c r="O52" i="1"/>
  <c r="S52" i="1" s="1"/>
  <c r="H53" i="1"/>
  <c r="I53" i="1"/>
  <c r="J53" i="1"/>
  <c r="K53" i="1"/>
  <c r="L53" i="1"/>
  <c r="M53" i="1"/>
  <c r="N53" i="1"/>
  <c r="R53" i="1" s="1"/>
  <c r="O53" i="1"/>
  <c r="S53" i="1"/>
  <c r="H54" i="1"/>
  <c r="I54" i="1"/>
  <c r="S54" i="1" s="1"/>
  <c r="J54" i="1"/>
  <c r="K54" i="1"/>
  <c r="L54" i="1"/>
  <c r="M54" i="1"/>
  <c r="N54" i="1"/>
  <c r="O54" i="1"/>
  <c r="R54" i="1"/>
  <c r="H55" i="1"/>
  <c r="R55" i="1" s="1"/>
  <c r="I55" i="1"/>
  <c r="J55" i="1"/>
  <c r="K55" i="1"/>
  <c r="L55" i="1"/>
  <c r="S55" i="1" s="1"/>
  <c r="M55" i="1"/>
  <c r="N55" i="1"/>
  <c r="O55" i="1"/>
  <c r="H56" i="1"/>
  <c r="I56" i="1"/>
  <c r="J56" i="1"/>
  <c r="K56" i="1"/>
  <c r="R56" i="1" s="1"/>
  <c r="L56" i="1"/>
  <c r="M56" i="1"/>
  <c r="N56" i="1"/>
  <c r="O56" i="1"/>
  <c r="S56" i="1" s="1"/>
  <c r="H57" i="1"/>
  <c r="I57" i="1"/>
  <c r="J57" i="1"/>
  <c r="K57" i="1"/>
  <c r="L57" i="1"/>
  <c r="M57" i="1"/>
  <c r="N57" i="1"/>
  <c r="R57" i="1" s="1"/>
  <c r="O57" i="1"/>
  <c r="S57" i="1"/>
  <c r="H58" i="1"/>
  <c r="I58" i="1"/>
  <c r="S58" i="1" s="1"/>
  <c r="J58" i="1"/>
  <c r="K58" i="1"/>
  <c r="L58" i="1"/>
  <c r="M58" i="1"/>
  <c r="N58" i="1"/>
  <c r="O58" i="1"/>
  <c r="R58" i="1"/>
  <c r="H59" i="1"/>
  <c r="R59" i="1" s="1"/>
  <c r="I59" i="1"/>
  <c r="J59" i="1"/>
  <c r="K59" i="1"/>
  <c r="L59" i="1"/>
  <c r="S59" i="1" s="1"/>
  <c r="M59" i="1"/>
  <c r="N59" i="1"/>
  <c r="O59" i="1"/>
  <c r="H60" i="1"/>
  <c r="I60" i="1"/>
  <c r="J60" i="1"/>
  <c r="K60" i="1"/>
  <c r="R60" i="1" s="1"/>
  <c r="L60" i="1"/>
  <c r="M60" i="1"/>
  <c r="N60" i="1"/>
  <c r="O60" i="1"/>
  <c r="S60" i="1" s="1"/>
  <c r="H61" i="1"/>
  <c r="I61" i="1"/>
  <c r="J61" i="1"/>
  <c r="K61" i="1"/>
  <c r="L61" i="1"/>
  <c r="M61" i="1"/>
  <c r="N61" i="1"/>
  <c r="R61" i="1" s="1"/>
  <c r="O61" i="1"/>
  <c r="S61" i="1"/>
  <c r="H62" i="1"/>
  <c r="I62" i="1"/>
  <c r="S62" i="1" s="1"/>
  <c r="J62" i="1"/>
  <c r="K62" i="1"/>
  <c r="L62" i="1"/>
  <c r="M62" i="1"/>
  <c r="N62" i="1"/>
  <c r="O62" i="1"/>
  <c r="R62" i="1"/>
  <c r="H63" i="1"/>
  <c r="R63" i="1" s="1"/>
  <c r="I63" i="1"/>
  <c r="J63" i="1"/>
  <c r="K63" i="1"/>
  <c r="L63" i="1"/>
  <c r="S63" i="1" s="1"/>
  <c r="M63" i="1"/>
  <c r="N63" i="1"/>
  <c r="O63" i="1"/>
  <c r="H64" i="1"/>
  <c r="I64" i="1"/>
  <c r="J64" i="1"/>
  <c r="K64" i="1"/>
  <c r="R64" i="1" s="1"/>
  <c r="L64" i="1"/>
  <c r="M64" i="1"/>
  <c r="N64" i="1"/>
  <c r="O64" i="1"/>
  <c r="S64" i="1" s="1"/>
  <c r="H65" i="1"/>
  <c r="I65" i="1"/>
  <c r="J65" i="1"/>
  <c r="K65" i="1"/>
  <c r="L65" i="1"/>
  <c r="M65" i="1"/>
  <c r="N65" i="1"/>
  <c r="R65" i="1" s="1"/>
  <c r="O65" i="1"/>
  <c r="S65" i="1"/>
  <c r="H66" i="1"/>
  <c r="I66" i="1"/>
  <c r="S66" i="1" s="1"/>
  <c r="J66" i="1"/>
  <c r="K66" i="1"/>
  <c r="L66" i="1"/>
  <c r="M66" i="1"/>
  <c r="N66" i="1"/>
  <c r="O66" i="1"/>
  <c r="R66" i="1"/>
  <c r="H67" i="1"/>
  <c r="R67" i="1" s="1"/>
  <c r="I67" i="1"/>
  <c r="J67" i="1"/>
  <c r="K67" i="1"/>
  <c r="L67" i="1"/>
  <c r="S67" i="1" s="1"/>
  <c r="M67" i="1"/>
  <c r="N67" i="1"/>
  <c r="O67" i="1"/>
  <c r="H68" i="1"/>
  <c r="I68" i="1"/>
  <c r="J68" i="1"/>
  <c r="K68" i="1"/>
  <c r="R68" i="1" s="1"/>
  <c r="L68" i="1"/>
  <c r="M68" i="1"/>
  <c r="N68" i="1"/>
  <c r="O68" i="1"/>
  <c r="S68" i="1" s="1"/>
  <c r="H69" i="1"/>
  <c r="I69" i="1"/>
  <c r="J69" i="1"/>
  <c r="K69" i="1"/>
  <c r="L69" i="1"/>
  <c r="M69" i="1"/>
  <c r="N69" i="1"/>
  <c r="R69" i="1" s="1"/>
  <c r="O69" i="1"/>
  <c r="S69" i="1"/>
  <c r="H70" i="1"/>
  <c r="I70" i="1"/>
  <c r="S70" i="1" s="1"/>
  <c r="J70" i="1"/>
  <c r="K70" i="1"/>
  <c r="L70" i="1"/>
  <c r="M70" i="1"/>
  <c r="N70" i="1"/>
  <c r="O70" i="1"/>
  <c r="R70" i="1"/>
  <c r="H71" i="1"/>
  <c r="R71" i="1" s="1"/>
  <c r="I71" i="1"/>
  <c r="J71" i="1"/>
  <c r="K71" i="1"/>
  <c r="L71" i="1"/>
  <c r="S71" i="1" s="1"/>
  <c r="M71" i="1"/>
  <c r="N71" i="1"/>
  <c r="O71" i="1"/>
  <c r="H72" i="1"/>
  <c r="I72" i="1"/>
  <c r="J72" i="1"/>
  <c r="K72" i="1"/>
  <c r="R72" i="1" s="1"/>
  <c r="L72" i="1"/>
  <c r="M72" i="1"/>
  <c r="N72" i="1"/>
  <c r="O72" i="1"/>
  <c r="S72" i="1" s="1"/>
  <c r="H73" i="1"/>
  <c r="I73" i="1"/>
  <c r="J73" i="1"/>
  <c r="K73" i="1"/>
  <c r="L73" i="1"/>
  <c r="M73" i="1"/>
  <c r="N73" i="1"/>
  <c r="R73" i="1" s="1"/>
  <c r="O73" i="1"/>
  <c r="S73" i="1"/>
  <c r="H74" i="1"/>
  <c r="R74" i="1" s="1"/>
  <c r="I74" i="1"/>
  <c r="J74" i="1"/>
  <c r="K74" i="1"/>
  <c r="L74" i="1"/>
  <c r="M74" i="1"/>
  <c r="N74" i="1"/>
  <c r="O74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M76" i="1"/>
  <c r="N76" i="1"/>
  <c r="O76" i="1"/>
  <c r="S76" i="1"/>
  <c r="H77" i="1"/>
  <c r="I77" i="1"/>
  <c r="J77" i="1"/>
  <c r="K77" i="1"/>
  <c r="L77" i="1"/>
  <c r="M77" i="1"/>
  <c r="N77" i="1"/>
  <c r="O77" i="1"/>
  <c r="R77" i="1"/>
  <c r="S77" i="1"/>
  <c r="H78" i="1"/>
  <c r="R78" i="1" s="1"/>
  <c r="I78" i="1"/>
  <c r="J78" i="1"/>
  <c r="K78" i="1"/>
  <c r="L78" i="1"/>
  <c r="M78" i="1"/>
  <c r="N78" i="1"/>
  <c r="O78" i="1"/>
  <c r="H79" i="1"/>
  <c r="I79" i="1"/>
  <c r="J79" i="1"/>
  <c r="K79" i="1"/>
  <c r="L79" i="1"/>
  <c r="M79" i="1"/>
  <c r="N79" i="1"/>
  <c r="O79" i="1"/>
  <c r="H80" i="1"/>
  <c r="I80" i="1"/>
  <c r="J80" i="1"/>
  <c r="K80" i="1"/>
  <c r="L80" i="1"/>
  <c r="M80" i="1"/>
  <c r="N80" i="1"/>
  <c r="O80" i="1"/>
  <c r="S80" i="1"/>
  <c r="H81" i="1"/>
  <c r="I81" i="1"/>
  <c r="J81" i="1"/>
  <c r="K81" i="1"/>
  <c r="L81" i="1"/>
  <c r="M81" i="1"/>
  <c r="N81" i="1"/>
  <c r="O81" i="1"/>
  <c r="R81" i="1"/>
  <c r="S81" i="1"/>
  <c r="H82" i="1"/>
  <c r="R82" i="1" s="1"/>
  <c r="I82" i="1"/>
  <c r="J82" i="1"/>
  <c r="K82" i="1"/>
  <c r="L82" i="1"/>
  <c r="M82" i="1"/>
  <c r="N82" i="1"/>
  <c r="O82" i="1"/>
  <c r="H83" i="1"/>
  <c r="I83" i="1"/>
  <c r="J83" i="1"/>
  <c r="K83" i="1"/>
  <c r="L83" i="1"/>
  <c r="M83" i="1"/>
  <c r="N83" i="1"/>
  <c r="O83" i="1"/>
  <c r="H84" i="1"/>
  <c r="I84" i="1"/>
  <c r="J84" i="1"/>
  <c r="K84" i="1"/>
  <c r="R84" i="1" s="1"/>
  <c r="L84" i="1"/>
  <c r="M84" i="1"/>
  <c r="N84" i="1"/>
  <c r="O84" i="1"/>
  <c r="S84" i="1" s="1"/>
  <c r="H85" i="1"/>
  <c r="I85" i="1"/>
  <c r="J85" i="1"/>
  <c r="K85" i="1"/>
  <c r="L85" i="1"/>
  <c r="M85" i="1"/>
  <c r="N85" i="1"/>
  <c r="O85" i="1"/>
  <c r="R85" i="1"/>
  <c r="S85" i="1"/>
  <c r="H86" i="1"/>
  <c r="I86" i="1"/>
  <c r="S86" i="1" s="1"/>
  <c r="J86" i="1"/>
  <c r="K86" i="1"/>
  <c r="L86" i="1"/>
  <c r="M86" i="1"/>
  <c r="N86" i="1"/>
  <c r="O86" i="1"/>
  <c r="R86" i="1"/>
  <c r="H87" i="1"/>
  <c r="I87" i="1"/>
  <c r="J87" i="1"/>
  <c r="K87" i="1"/>
  <c r="L87" i="1"/>
  <c r="M87" i="1"/>
  <c r="N87" i="1"/>
  <c r="O87" i="1"/>
  <c r="H88" i="1"/>
  <c r="I88" i="1"/>
  <c r="J88" i="1"/>
  <c r="K88" i="1"/>
  <c r="R88" i="1" s="1"/>
  <c r="L88" i="1"/>
  <c r="M88" i="1"/>
  <c r="N88" i="1"/>
  <c r="O88" i="1"/>
  <c r="S88" i="1" s="1"/>
  <c r="H89" i="1"/>
  <c r="I89" i="1"/>
  <c r="J89" i="1"/>
  <c r="K89" i="1"/>
  <c r="L89" i="1"/>
  <c r="M89" i="1"/>
  <c r="N89" i="1"/>
  <c r="O89" i="1"/>
  <c r="R89" i="1"/>
  <c r="S89" i="1"/>
  <c r="H90" i="1"/>
  <c r="I90" i="1"/>
  <c r="S90" i="1" s="1"/>
  <c r="J90" i="1"/>
  <c r="K90" i="1"/>
  <c r="L90" i="1"/>
  <c r="M90" i="1"/>
  <c r="N90" i="1"/>
  <c r="O90" i="1"/>
  <c r="R90" i="1"/>
  <c r="H91" i="1"/>
  <c r="I91" i="1"/>
  <c r="J91" i="1"/>
  <c r="K91" i="1"/>
  <c r="L91" i="1"/>
  <c r="M91" i="1"/>
  <c r="N91" i="1"/>
  <c r="O91" i="1"/>
  <c r="H92" i="1"/>
  <c r="I92" i="1"/>
  <c r="J92" i="1"/>
  <c r="K92" i="1"/>
  <c r="R92" i="1" s="1"/>
  <c r="L92" i="1"/>
  <c r="M92" i="1"/>
  <c r="N92" i="1"/>
  <c r="O92" i="1"/>
  <c r="S92" i="1" s="1"/>
  <c r="H93" i="1"/>
  <c r="I93" i="1"/>
  <c r="J93" i="1"/>
  <c r="K93" i="1"/>
  <c r="L93" i="1"/>
  <c r="M93" i="1"/>
  <c r="N93" i="1"/>
  <c r="O93" i="1"/>
  <c r="R93" i="1"/>
  <c r="S93" i="1"/>
  <c r="H94" i="1"/>
  <c r="I94" i="1"/>
  <c r="S94" i="1" s="1"/>
  <c r="J94" i="1"/>
  <c r="K94" i="1"/>
  <c r="L94" i="1"/>
  <c r="M94" i="1"/>
  <c r="N94" i="1"/>
  <c r="O94" i="1"/>
  <c r="R94" i="1"/>
  <c r="H95" i="1"/>
  <c r="I95" i="1"/>
  <c r="J95" i="1"/>
  <c r="K95" i="1"/>
  <c r="L95" i="1"/>
  <c r="M95" i="1"/>
  <c r="N95" i="1"/>
  <c r="O95" i="1"/>
  <c r="H96" i="1"/>
  <c r="I96" i="1"/>
  <c r="J96" i="1"/>
  <c r="K96" i="1"/>
  <c r="R96" i="1" s="1"/>
  <c r="L96" i="1"/>
  <c r="M96" i="1"/>
  <c r="N96" i="1"/>
  <c r="O96" i="1"/>
  <c r="S96" i="1" s="1"/>
  <c r="H97" i="1"/>
  <c r="I97" i="1"/>
  <c r="J97" i="1"/>
  <c r="K97" i="1"/>
  <c r="L97" i="1"/>
  <c r="M97" i="1"/>
  <c r="N97" i="1"/>
  <c r="O97" i="1"/>
  <c r="R97" i="1"/>
  <c r="S97" i="1"/>
  <c r="H98" i="1"/>
  <c r="I98" i="1"/>
  <c r="S98" i="1" s="1"/>
  <c r="J98" i="1"/>
  <c r="K98" i="1"/>
  <c r="L98" i="1"/>
  <c r="M98" i="1"/>
  <c r="N98" i="1"/>
  <c r="O98" i="1"/>
  <c r="R98" i="1"/>
  <c r="H99" i="1"/>
  <c r="I99" i="1"/>
  <c r="J99" i="1"/>
  <c r="K99" i="1"/>
  <c r="L99" i="1"/>
  <c r="M99" i="1"/>
  <c r="N99" i="1"/>
  <c r="O99" i="1"/>
  <c r="H100" i="1"/>
  <c r="I100" i="1"/>
  <c r="J100" i="1"/>
  <c r="K100" i="1"/>
  <c r="R100" i="1" s="1"/>
  <c r="L100" i="1"/>
  <c r="M100" i="1"/>
  <c r="N100" i="1"/>
  <c r="O100" i="1"/>
  <c r="S100" i="1" s="1"/>
  <c r="H101" i="1"/>
  <c r="I101" i="1"/>
  <c r="J101" i="1"/>
  <c r="K101" i="1"/>
  <c r="L101" i="1"/>
  <c r="M101" i="1"/>
  <c r="N101" i="1"/>
  <c r="O101" i="1"/>
  <c r="R101" i="1"/>
  <c r="S101" i="1"/>
  <c r="H102" i="1"/>
  <c r="I102" i="1"/>
  <c r="S102" i="1" s="1"/>
  <c r="J102" i="1"/>
  <c r="K102" i="1"/>
  <c r="L102" i="1"/>
  <c r="M102" i="1"/>
  <c r="N102" i="1"/>
  <c r="O102" i="1"/>
  <c r="R102" i="1"/>
  <c r="H103" i="1"/>
  <c r="I103" i="1"/>
  <c r="J103" i="1"/>
  <c r="K103" i="1"/>
  <c r="L103" i="1"/>
  <c r="M103" i="1"/>
  <c r="N103" i="1"/>
  <c r="O103" i="1"/>
  <c r="H104" i="1"/>
  <c r="I104" i="1"/>
  <c r="J104" i="1"/>
  <c r="K104" i="1"/>
  <c r="R104" i="1" s="1"/>
  <c r="L104" i="1"/>
  <c r="M104" i="1"/>
  <c r="N104" i="1"/>
  <c r="O104" i="1"/>
  <c r="S104" i="1" s="1"/>
  <c r="H105" i="1"/>
  <c r="I105" i="1"/>
  <c r="J105" i="1"/>
  <c r="K105" i="1"/>
  <c r="L105" i="1"/>
  <c r="M105" i="1"/>
  <c r="N105" i="1"/>
  <c r="O105" i="1"/>
  <c r="R105" i="1"/>
  <c r="S105" i="1"/>
  <c r="H106" i="1"/>
  <c r="I106" i="1"/>
  <c r="S106" i="1" s="1"/>
  <c r="J106" i="1"/>
  <c r="K106" i="1"/>
  <c r="L106" i="1"/>
  <c r="M106" i="1"/>
  <c r="N106" i="1"/>
  <c r="O106" i="1"/>
  <c r="R106" i="1"/>
  <c r="H107" i="1"/>
  <c r="I107" i="1"/>
  <c r="J107" i="1"/>
  <c r="K107" i="1"/>
  <c r="L107" i="1"/>
  <c r="M107" i="1"/>
  <c r="N107" i="1"/>
  <c r="O107" i="1"/>
  <c r="H108" i="1"/>
  <c r="I108" i="1"/>
  <c r="J108" i="1"/>
  <c r="K108" i="1"/>
  <c r="R108" i="1" s="1"/>
  <c r="L108" i="1"/>
  <c r="M108" i="1"/>
  <c r="N108" i="1"/>
  <c r="O108" i="1"/>
  <c r="S108" i="1" s="1"/>
  <c r="H109" i="1"/>
  <c r="I109" i="1"/>
  <c r="J109" i="1"/>
  <c r="K109" i="1"/>
  <c r="L109" i="1"/>
  <c r="M109" i="1"/>
  <c r="N109" i="1"/>
  <c r="O109" i="1"/>
  <c r="R109" i="1"/>
  <c r="S109" i="1"/>
  <c r="H110" i="1"/>
  <c r="R110" i="1" s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R112" i="1" s="1"/>
  <c r="L112" i="1"/>
  <c r="M112" i="1"/>
  <c r="N112" i="1"/>
  <c r="O112" i="1"/>
  <c r="S112" i="1" s="1"/>
  <c r="H113" i="1"/>
  <c r="I113" i="1"/>
  <c r="J113" i="1"/>
  <c r="K113" i="1"/>
  <c r="L113" i="1"/>
  <c r="M113" i="1"/>
  <c r="N113" i="1"/>
  <c r="O113" i="1"/>
  <c r="R113" i="1"/>
  <c r="S113" i="1"/>
  <c r="H114" i="1"/>
  <c r="I114" i="1"/>
  <c r="S114" i="1" s="1"/>
  <c r="J114" i="1"/>
  <c r="K114" i="1"/>
  <c r="L114" i="1"/>
  <c r="M114" i="1"/>
  <c r="N114" i="1"/>
  <c r="O114" i="1"/>
  <c r="R114" i="1"/>
  <c r="H115" i="1"/>
  <c r="I115" i="1"/>
  <c r="J115" i="1"/>
  <c r="K115" i="1"/>
  <c r="L115" i="1"/>
  <c r="M115" i="1"/>
  <c r="N115" i="1"/>
  <c r="O115" i="1"/>
  <c r="H116" i="1"/>
  <c r="I116" i="1"/>
  <c r="J116" i="1"/>
  <c r="K116" i="1"/>
  <c r="L116" i="1"/>
  <c r="M116" i="1"/>
  <c r="N116" i="1"/>
  <c r="O116" i="1"/>
  <c r="S116" i="1" s="1"/>
  <c r="H117" i="1"/>
  <c r="I117" i="1"/>
  <c r="J117" i="1"/>
  <c r="K117" i="1"/>
  <c r="L117" i="1"/>
  <c r="M117" i="1"/>
  <c r="N117" i="1"/>
  <c r="O117" i="1"/>
  <c r="R117" i="1"/>
  <c r="S117" i="1"/>
  <c r="H118" i="1"/>
  <c r="I118" i="1"/>
  <c r="S118" i="1" s="1"/>
  <c r="J118" i="1"/>
  <c r="K118" i="1"/>
  <c r="L118" i="1"/>
  <c r="M118" i="1"/>
  <c r="N118" i="1"/>
  <c r="O118" i="1"/>
  <c r="R118" i="1"/>
  <c r="H119" i="1"/>
  <c r="I119" i="1"/>
  <c r="J119" i="1"/>
  <c r="K119" i="1"/>
  <c r="L119" i="1"/>
  <c r="M119" i="1"/>
  <c r="N119" i="1"/>
  <c r="O119" i="1"/>
  <c r="H120" i="1"/>
  <c r="I120" i="1"/>
  <c r="J120" i="1"/>
  <c r="K120" i="1"/>
  <c r="R120" i="1" s="1"/>
  <c r="L120" i="1"/>
  <c r="M120" i="1"/>
  <c r="N120" i="1"/>
  <c r="O120" i="1"/>
  <c r="S120" i="1" s="1"/>
  <c r="H121" i="1"/>
  <c r="I121" i="1"/>
  <c r="J121" i="1"/>
  <c r="K121" i="1"/>
  <c r="L121" i="1"/>
  <c r="M121" i="1"/>
  <c r="N121" i="1"/>
  <c r="O121" i="1"/>
  <c r="R121" i="1"/>
  <c r="S121" i="1"/>
  <c r="H122" i="1"/>
  <c r="I122" i="1"/>
  <c r="S122" i="1" s="1"/>
  <c r="J122" i="1"/>
  <c r="K122" i="1"/>
  <c r="L122" i="1"/>
  <c r="M122" i="1"/>
  <c r="N122" i="1"/>
  <c r="O122" i="1"/>
  <c r="R122" i="1"/>
  <c r="H123" i="1"/>
  <c r="R123" i="1" s="1"/>
  <c r="I123" i="1"/>
  <c r="J123" i="1"/>
  <c r="K123" i="1"/>
  <c r="L123" i="1"/>
  <c r="M123" i="1"/>
  <c r="N123" i="1"/>
  <c r="O123" i="1"/>
  <c r="S123" i="1"/>
  <c r="H124" i="1"/>
  <c r="I124" i="1"/>
  <c r="J124" i="1"/>
  <c r="K124" i="1"/>
  <c r="L124" i="1"/>
  <c r="M124" i="1"/>
  <c r="N124" i="1"/>
  <c r="O124" i="1"/>
  <c r="R124" i="1"/>
  <c r="S124" i="1"/>
  <c r="H125" i="1"/>
  <c r="R125" i="1" s="1"/>
  <c r="I125" i="1"/>
  <c r="J125" i="1"/>
  <c r="K125" i="1"/>
  <c r="L125" i="1"/>
  <c r="M125" i="1"/>
  <c r="N125" i="1"/>
  <c r="O125" i="1"/>
  <c r="H126" i="1"/>
  <c r="I126" i="1"/>
  <c r="S126" i="1" s="1"/>
  <c r="J126" i="1"/>
  <c r="K126" i="1"/>
  <c r="L126" i="1"/>
  <c r="M126" i="1"/>
  <c r="N126" i="1"/>
  <c r="O126" i="1"/>
  <c r="R126" i="1"/>
  <c r="H127" i="1"/>
  <c r="R127" i="1" s="1"/>
  <c r="I127" i="1"/>
  <c r="S127" i="1" s="1"/>
  <c r="J127" i="1"/>
  <c r="K127" i="1"/>
  <c r="L127" i="1"/>
  <c r="M127" i="1"/>
  <c r="N127" i="1"/>
  <c r="O127" i="1"/>
  <c r="H128" i="1"/>
  <c r="I128" i="1"/>
  <c r="J128" i="1"/>
  <c r="K128" i="1"/>
  <c r="L128" i="1"/>
  <c r="M128" i="1"/>
  <c r="N128" i="1"/>
  <c r="O128" i="1"/>
  <c r="S128" i="1" s="1"/>
  <c r="H129" i="1"/>
  <c r="I129" i="1"/>
  <c r="J129" i="1"/>
  <c r="K129" i="1"/>
  <c r="L129" i="1"/>
  <c r="M129" i="1"/>
  <c r="N129" i="1"/>
  <c r="O129" i="1"/>
  <c r="R129" i="1"/>
  <c r="S129" i="1"/>
  <c r="R40" i="1"/>
  <c r="S40" i="1"/>
  <c r="H40" i="1"/>
  <c r="I40" i="1"/>
  <c r="J40" i="1"/>
  <c r="K40" i="1"/>
  <c r="L40" i="1"/>
  <c r="M40" i="1"/>
  <c r="N40" i="1"/>
  <c r="O40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S5" i="1"/>
  <c r="R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J5" i="1"/>
  <c r="I5" i="1"/>
  <c r="H5" i="1"/>
  <c r="G3" i="1"/>
  <c r="G2" i="1"/>
  <c r="G1" i="1"/>
  <c r="O5" i="1"/>
  <c r="N5" i="1"/>
  <c r="K5" i="1"/>
  <c r="L5" i="1"/>
  <c r="M5" i="1"/>
  <c r="T17" i="5" l="1"/>
  <c r="T26" i="5"/>
  <c r="T68" i="5"/>
  <c r="T59" i="5"/>
  <c r="T57" i="5"/>
  <c r="T43" i="5"/>
  <c r="T22" i="5"/>
  <c r="T10" i="5"/>
  <c r="T33" i="5"/>
  <c r="T67" i="5"/>
  <c r="T73" i="5"/>
  <c r="T78" i="5"/>
  <c r="T7" i="5"/>
  <c r="T23" i="5"/>
  <c r="T75" i="5"/>
  <c r="T90" i="5"/>
  <c r="T60" i="5"/>
  <c r="T51" i="5"/>
  <c r="T41" i="5"/>
  <c r="T94" i="5"/>
  <c r="R128" i="1"/>
  <c r="S125" i="1"/>
  <c r="R116" i="1"/>
  <c r="S110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43" i="1"/>
  <c r="S82" i="1"/>
  <c r="R80" i="1"/>
  <c r="S78" i="1"/>
  <c r="R76" i="1"/>
  <c r="S74" i="1"/>
  <c r="D443" i="1"/>
  <c r="D479" i="1"/>
  <c r="C475" i="1"/>
  <c r="D478" i="1"/>
  <c r="C448" i="1"/>
  <c r="C572" i="1"/>
  <c r="D572" i="1" s="1"/>
  <c r="C568" i="1"/>
  <c r="D568" i="1" s="1"/>
  <c r="C556" i="1"/>
  <c r="D556" i="1" s="1"/>
  <c r="C552" i="1"/>
  <c r="D552" i="1" s="1"/>
  <c r="C540" i="1"/>
  <c r="B584" i="1"/>
  <c r="D586" i="1" s="1"/>
  <c r="C386" i="1"/>
  <c r="D386" i="1" s="1"/>
  <c r="C390" i="1"/>
  <c r="C394" i="1"/>
  <c r="C398" i="1"/>
  <c r="D398" i="1" s="1"/>
  <c r="C402" i="1"/>
  <c r="D402" i="1" s="1"/>
  <c r="C406" i="1"/>
  <c r="C410" i="1"/>
  <c r="C414" i="1"/>
  <c r="D414" i="1" s="1"/>
  <c r="C418" i="1"/>
  <c r="D418" i="1" s="1"/>
  <c r="C422" i="1"/>
  <c r="C426" i="1"/>
  <c r="C430" i="1"/>
  <c r="D430" i="1" s="1"/>
  <c r="D433" i="1"/>
  <c r="C387" i="1" s="1"/>
  <c r="D387" i="1" s="1"/>
  <c r="B431" i="1"/>
  <c r="D227" i="1"/>
  <c r="C485" i="1"/>
  <c r="D485" i="1" s="1"/>
  <c r="C489" i="1"/>
  <c r="D489" i="1" s="1"/>
  <c r="C497" i="1"/>
  <c r="D497" i="1" s="1"/>
  <c r="C501" i="1"/>
  <c r="D501" i="1" s="1"/>
  <c r="C505" i="1"/>
  <c r="D505" i="1" s="1"/>
  <c r="C513" i="1"/>
  <c r="D513" i="1" s="1"/>
  <c r="C517" i="1"/>
  <c r="D517" i="1" s="1"/>
  <c r="C521" i="1"/>
  <c r="D521" i="1" s="1"/>
  <c r="C526" i="1"/>
  <c r="C459" i="1"/>
  <c r="D459" i="1" s="1"/>
  <c r="B476" i="1"/>
  <c r="B530" i="1"/>
  <c r="D532" i="1" s="1"/>
  <c r="D526" i="1"/>
  <c r="D540" i="1"/>
  <c r="D426" i="1"/>
  <c r="D422" i="1"/>
  <c r="D410" i="1"/>
  <c r="D406" i="1"/>
  <c r="D394" i="1"/>
  <c r="D390" i="1"/>
  <c r="B377" i="1"/>
  <c r="D379" i="1" s="1"/>
  <c r="B323" i="1"/>
  <c r="D325" i="1" s="1"/>
  <c r="D281" i="1"/>
  <c r="D277" i="1"/>
  <c r="D233" i="1"/>
  <c r="C233" i="1"/>
  <c r="C234" i="1"/>
  <c r="C235" i="1"/>
  <c r="C236" i="1"/>
  <c r="D236" i="1" s="1"/>
  <c r="C237" i="1"/>
  <c r="C238" i="1"/>
  <c r="C239" i="1"/>
  <c r="C240" i="1"/>
  <c r="D240" i="1" s="1"/>
  <c r="C241" i="1"/>
  <c r="C242" i="1"/>
  <c r="C243" i="1"/>
  <c r="C244" i="1"/>
  <c r="D244" i="1" s="1"/>
  <c r="C245" i="1"/>
  <c r="C246" i="1"/>
  <c r="C247" i="1"/>
  <c r="C248" i="1"/>
  <c r="D248" i="1" s="1"/>
  <c r="C249" i="1"/>
  <c r="C250" i="1"/>
  <c r="C251" i="1"/>
  <c r="C252" i="1"/>
  <c r="D252" i="1" s="1"/>
  <c r="C253" i="1"/>
  <c r="C254" i="1"/>
  <c r="C255" i="1"/>
  <c r="C256" i="1"/>
  <c r="D256" i="1" s="1"/>
  <c r="C257" i="1"/>
  <c r="C258" i="1"/>
  <c r="C259" i="1"/>
  <c r="C260" i="1"/>
  <c r="D260" i="1" s="1"/>
  <c r="C261" i="1"/>
  <c r="C262" i="1"/>
  <c r="C263" i="1"/>
  <c r="C264" i="1"/>
  <c r="D264" i="1" s="1"/>
  <c r="C265" i="1"/>
  <c r="C266" i="1"/>
  <c r="C267" i="1"/>
  <c r="C268" i="1"/>
  <c r="D268" i="1" s="1"/>
  <c r="C269" i="1"/>
  <c r="C270" i="1"/>
  <c r="C271" i="1"/>
  <c r="C272" i="1"/>
  <c r="D272" i="1" s="1"/>
  <c r="C273" i="1"/>
  <c r="C274" i="1"/>
  <c r="C275" i="1"/>
  <c r="C276" i="1"/>
  <c r="D276" i="1" s="1"/>
  <c r="C277" i="1"/>
  <c r="D280" i="1"/>
  <c r="B170" i="1"/>
  <c r="D172" i="1" s="1"/>
  <c r="C135" i="1" s="1"/>
  <c r="D135" i="1" s="1"/>
  <c r="B278" i="1"/>
  <c r="D275" i="1"/>
  <c r="D274" i="1"/>
  <c r="D273" i="1"/>
  <c r="D271" i="1"/>
  <c r="D270" i="1"/>
  <c r="D269" i="1"/>
  <c r="D267" i="1"/>
  <c r="D266" i="1"/>
  <c r="D265" i="1"/>
  <c r="D263" i="1"/>
  <c r="D262" i="1"/>
  <c r="D261" i="1"/>
  <c r="D259" i="1"/>
  <c r="D258" i="1"/>
  <c r="D257" i="1"/>
  <c r="D255" i="1"/>
  <c r="D254" i="1"/>
  <c r="D253" i="1"/>
  <c r="D251" i="1"/>
  <c r="D250" i="1"/>
  <c r="D249" i="1"/>
  <c r="D247" i="1"/>
  <c r="D246" i="1"/>
  <c r="D245" i="1"/>
  <c r="D243" i="1"/>
  <c r="D242" i="1"/>
  <c r="D241" i="1"/>
  <c r="D239" i="1"/>
  <c r="D238" i="1"/>
  <c r="D237" i="1"/>
  <c r="D235" i="1"/>
  <c r="D234" i="1"/>
  <c r="D226" i="1"/>
  <c r="C179" i="1" s="1"/>
  <c r="D179" i="1" s="1"/>
  <c r="C181" i="1"/>
  <c r="D181" i="1" s="1"/>
  <c r="C191" i="1"/>
  <c r="D191" i="1" s="1"/>
  <c r="C199" i="1"/>
  <c r="D199" i="1" s="1"/>
  <c r="C208" i="1"/>
  <c r="D208" i="1" s="1"/>
  <c r="C211" i="1"/>
  <c r="D211" i="1" s="1"/>
  <c r="C219" i="1"/>
  <c r="D219" i="1" s="1"/>
  <c r="C220" i="1"/>
  <c r="D220" i="1" s="1"/>
  <c r="B224" i="1"/>
  <c r="D475" i="1" l="1"/>
  <c r="C441" i="1"/>
  <c r="D441" i="1" s="1"/>
  <c r="C444" i="1"/>
  <c r="D444" i="1" s="1"/>
  <c r="D448" i="1"/>
  <c r="C452" i="1"/>
  <c r="D452" i="1" s="1"/>
  <c r="C456" i="1"/>
  <c r="D456" i="1" s="1"/>
  <c r="C460" i="1"/>
  <c r="D460" i="1" s="1"/>
  <c r="C464" i="1"/>
  <c r="D464" i="1" s="1"/>
  <c r="C468" i="1"/>
  <c r="D468" i="1" s="1"/>
  <c r="C472" i="1"/>
  <c r="D472" i="1" s="1"/>
  <c r="C445" i="1"/>
  <c r="D445" i="1" s="1"/>
  <c r="C450" i="1"/>
  <c r="D450" i="1" s="1"/>
  <c r="C455" i="1"/>
  <c r="D455" i="1" s="1"/>
  <c r="C461" i="1"/>
  <c r="D461" i="1" s="1"/>
  <c r="C466" i="1"/>
  <c r="D466" i="1" s="1"/>
  <c r="C471" i="1"/>
  <c r="D471" i="1" s="1"/>
  <c r="C446" i="1"/>
  <c r="D446" i="1" s="1"/>
  <c r="C451" i="1"/>
  <c r="D451" i="1" s="1"/>
  <c r="C457" i="1"/>
  <c r="D457" i="1" s="1"/>
  <c r="C462" i="1"/>
  <c r="D462" i="1" s="1"/>
  <c r="C467" i="1"/>
  <c r="D467" i="1" s="1"/>
  <c r="C473" i="1"/>
  <c r="D473" i="1" s="1"/>
  <c r="C442" i="1"/>
  <c r="D442" i="1" s="1"/>
  <c r="C447" i="1"/>
  <c r="D447" i="1" s="1"/>
  <c r="D476" i="1" s="1"/>
  <c r="C453" i="1"/>
  <c r="D453" i="1" s="1"/>
  <c r="C458" i="1"/>
  <c r="D458" i="1" s="1"/>
  <c r="C463" i="1"/>
  <c r="D463" i="1" s="1"/>
  <c r="C469" i="1"/>
  <c r="D469" i="1" s="1"/>
  <c r="C474" i="1"/>
  <c r="D474" i="1" s="1"/>
  <c r="C443" i="1"/>
  <c r="C454" i="1"/>
  <c r="D454" i="1" s="1"/>
  <c r="C470" i="1"/>
  <c r="D470" i="1" s="1"/>
  <c r="C449" i="1"/>
  <c r="D449" i="1" s="1"/>
  <c r="C465" i="1"/>
  <c r="D465" i="1" s="1"/>
  <c r="C580" i="1"/>
  <c r="D580" i="1" s="1"/>
  <c r="C576" i="1"/>
  <c r="D576" i="1" s="1"/>
  <c r="C571" i="1"/>
  <c r="D571" i="1" s="1"/>
  <c r="C567" i="1"/>
  <c r="D567" i="1" s="1"/>
  <c r="C563" i="1"/>
  <c r="D563" i="1" s="1"/>
  <c r="C559" i="1"/>
  <c r="D559" i="1" s="1"/>
  <c r="C555" i="1"/>
  <c r="D555" i="1" s="1"/>
  <c r="C551" i="1"/>
  <c r="D551" i="1" s="1"/>
  <c r="C547" i="1"/>
  <c r="D547" i="1" s="1"/>
  <c r="C543" i="1"/>
  <c r="D543" i="1" s="1"/>
  <c r="C539" i="1"/>
  <c r="D539" i="1" s="1"/>
  <c r="C574" i="1"/>
  <c r="D574" i="1" s="1"/>
  <c r="C579" i="1"/>
  <c r="D579" i="1" s="1"/>
  <c r="C575" i="1"/>
  <c r="D575" i="1" s="1"/>
  <c r="C570" i="1"/>
  <c r="D570" i="1" s="1"/>
  <c r="C566" i="1"/>
  <c r="D566" i="1" s="1"/>
  <c r="C562" i="1"/>
  <c r="D562" i="1" s="1"/>
  <c r="C558" i="1"/>
  <c r="D558" i="1" s="1"/>
  <c r="C554" i="1"/>
  <c r="D554" i="1" s="1"/>
  <c r="C550" i="1"/>
  <c r="D550" i="1" s="1"/>
  <c r="C546" i="1"/>
  <c r="D546" i="1" s="1"/>
  <c r="C542" i="1"/>
  <c r="D542" i="1" s="1"/>
  <c r="C583" i="1"/>
  <c r="D583" i="1" s="1"/>
  <c r="C582" i="1"/>
  <c r="D582" i="1" s="1"/>
  <c r="C578" i="1"/>
  <c r="D578" i="1" s="1"/>
  <c r="C573" i="1"/>
  <c r="D573" i="1" s="1"/>
  <c r="C569" i="1"/>
  <c r="D569" i="1" s="1"/>
  <c r="C565" i="1"/>
  <c r="D565" i="1" s="1"/>
  <c r="C561" i="1"/>
  <c r="D561" i="1" s="1"/>
  <c r="C557" i="1"/>
  <c r="D557" i="1" s="1"/>
  <c r="C553" i="1"/>
  <c r="D553" i="1" s="1"/>
  <c r="C549" i="1"/>
  <c r="D549" i="1" s="1"/>
  <c r="C545" i="1"/>
  <c r="D545" i="1" s="1"/>
  <c r="C541" i="1"/>
  <c r="D541" i="1" s="1"/>
  <c r="D584" i="1" s="1"/>
  <c r="D587" i="1" s="1"/>
  <c r="C544" i="1"/>
  <c r="D544" i="1" s="1"/>
  <c r="C560" i="1"/>
  <c r="D560" i="1" s="1"/>
  <c r="C577" i="1"/>
  <c r="D577" i="1" s="1"/>
  <c r="C486" i="1"/>
  <c r="D486" i="1" s="1"/>
  <c r="C490" i="1"/>
  <c r="D490" i="1" s="1"/>
  <c r="C494" i="1"/>
  <c r="D494" i="1" s="1"/>
  <c r="C498" i="1"/>
  <c r="D498" i="1" s="1"/>
  <c r="C502" i="1"/>
  <c r="D502" i="1" s="1"/>
  <c r="C506" i="1"/>
  <c r="D506" i="1" s="1"/>
  <c r="C510" i="1"/>
  <c r="D510" i="1" s="1"/>
  <c r="C514" i="1"/>
  <c r="D514" i="1" s="1"/>
  <c r="C518" i="1"/>
  <c r="D518" i="1" s="1"/>
  <c r="C522" i="1"/>
  <c r="D522" i="1" s="1"/>
  <c r="C529" i="1"/>
  <c r="D529" i="1" s="1"/>
  <c r="C487" i="1"/>
  <c r="D487" i="1" s="1"/>
  <c r="C491" i="1"/>
  <c r="D491" i="1" s="1"/>
  <c r="C495" i="1"/>
  <c r="D495" i="1" s="1"/>
  <c r="C499" i="1"/>
  <c r="D499" i="1" s="1"/>
  <c r="C503" i="1"/>
  <c r="D503" i="1" s="1"/>
  <c r="C507" i="1"/>
  <c r="D507" i="1" s="1"/>
  <c r="C511" i="1"/>
  <c r="D511" i="1" s="1"/>
  <c r="C515" i="1"/>
  <c r="D515" i="1" s="1"/>
  <c r="C519" i="1"/>
  <c r="D519" i="1" s="1"/>
  <c r="C523" i="1"/>
  <c r="D523" i="1" s="1"/>
  <c r="C527" i="1"/>
  <c r="D527" i="1" s="1"/>
  <c r="C488" i="1"/>
  <c r="D488" i="1" s="1"/>
  <c r="C492" i="1"/>
  <c r="D492" i="1" s="1"/>
  <c r="C496" i="1"/>
  <c r="D496" i="1" s="1"/>
  <c r="C500" i="1"/>
  <c r="D500" i="1" s="1"/>
  <c r="C504" i="1"/>
  <c r="D504" i="1" s="1"/>
  <c r="C508" i="1"/>
  <c r="D508" i="1" s="1"/>
  <c r="C512" i="1"/>
  <c r="D512" i="1" s="1"/>
  <c r="C516" i="1"/>
  <c r="D516" i="1" s="1"/>
  <c r="C520" i="1"/>
  <c r="D520" i="1" s="1"/>
  <c r="C524" i="1"/>
  <c r="D524" i="1" s="1"/>
  <c r="C528" i="1"/>
  <c r="D528" i="1" s="1"/>
  <c r="C525" i="1"/>
  <c r="D525" i="1" s="1"/>
  <c r="C509" i="1"/>
  <c r="D509" i="1" s="1"/>
  <c r="C493" i="1"/>
  <c r="D493" i="1" s="1"/>
  <c r="C548" i="1"/>
  <c r="D548" i="1" s="1"/>
  <c r="C564" i="1"/>
  <c r="D564" i="1" s="1"/>
  <c r="C581" i="1"/>
  <c r="D581" i="1" s="1"/>
  <c r="C333" i="1"/>
  <c r="D333" i="1" s="1"/>
  <c r="C337" i="1"/>
  <c r="D337" i="1" s="1"/>
  <c r="C341" i="1"/>
  <c r="D341" i="1" s="1"/>
  <c r="C345" i="1"/>
  <c r="D345" i="1" s="1"/>
  <c r="C349" i="1"/>
  <c r="D349" i="1" s="1"/>
  <c r="C353" i="1"/>
  <c r="D353" i="1" s="1"/>
  <c r="C357" i="1"/>
  <c r="D357" i="1" s="1"/>
  <c r="C361" i="1"/>
  <c r="D361" i="1" s="1"/>
  <c r="C365" i="1"/>
  <c r="D365" i="1" s="1"/>
  <c r="C369" i="1"/>
  <c r="D369" i="1" s="1"/>
  <c r="C373" i="1"/>
  <c r="D373" i="1" s="1"/>
  <c r="C376" i="1"/>
  <c r="D376" i="1" s="1"/>
  <c r="C334" i="1"/>
  <c r="D334" i="1" s="1"/>
  <c r="C338" i="1"/>
  <c r="D338" i="1" s="1"/>
  <c r="C342" i="1"/>
  <c r="D342" i="1" s="1"/>
  <c r="C346" i="1"/>
  <c r="D346" i="1" s="1"/>
  <c r="C350" i="1"/>
  <c r="D350" i="1" s="1"/>
  <c r="C354" i="1"/>
  <c r="D354" i="1" s="1"/>
  <c r="C358" i="1"/>
  <c r="D358" i="1" s="1"/>
  <c r="C362" i="1"/>
  <c r="D362" i="1" s="1"/>
  <c r="C366" i="1"/>
  <c r="D366" i="1" s="1"/>
  <c r="C370" i="1"/>
  <c r="D370" i="1" s="1"/>
  <c r="C374" i="1"/>
  <c r="D374" i="1" s="1"/>
  <c r="C336" i="1"/>
  <c r="D336" i="1" s="1"/>
  <c r="C344" i="1"/>
  <c r="D344" i="1" s="1"/>
  <c r="C356" i="1"/>
  <c r="D356" i="1" s="1"/>
  <c r="C364" i="1"/>
  <c r="D364" i="1" s="1"/>
  <c r="C372" i="1"/>
  <c r="D372" i="1" s="1"/>
  <c r="C335" i="1"/>
  <c r="D335" i="1" s="1"/>
  <c r="C339" i="1"/>
  <c r="D339" i="1" s="1"/>
  <c r="C343" i="1"/>
  <c r="D343" i="1" s="1"/>
  <c r="C347" i="1"/>
  <c r="D347" i="1" s="1"/>
  <c r="C351" i="1"/>
  <c r="D351" i="1" s="1"/>
  <c r="C355" i="1"/>
  <c r="D355" i="1" s="1"/>
  <c r="C359" i="1"/>
  <c r="D359" i="1" s="1"/>
  <c r="C363" i="1"/>
  <c r="D363" i="1" s="1"/>
  <c r="C367" i="1"/>
  <c r="D367" i="1" s="1"/>
  <c r="C371" i="1"/>
  <c r="D371" i="1" s="1"/>
  <c r="C375" i="1"/>
  <c r="D375" i="1" s="1"/>
  <c r="C332" i="1"/>
  <c r="D332" i="1" s="1"/>
  <c r="D377" i="1" s="1"/>
  <c r="D380" i="1" s="1"/>
  <c r="C340" i="1"/>
  <c r="D340" i="1" s="1"/>
  <c r="C348" i="1"/>
  <c r="D348" i="1" s="1"/>
  <c r="C352" i="1"/>
  <c r="D352" i="1" s="1"/>
  <c r="C360" i="1"/>
  <c r="D360" i="1" s="1"/>
  <c r="C368" i="1"/>
  <c r="D368" i="1" s="1"/>
  <c r="C290" i="1"/>
  <c r="D290" i="1" s="1"/>
  <c r="C294" i="1"/>
  <c r="D294" i="1" s="1"/>
  <c r="C298" i="1"/>
  <c r="D298" i="1" s="1"/>
  <c r="C302" i="1"/>
  <c r="D302" i="1" s="1"/>
  <c r="C306" i="1"/>
  <c r="D306" i="1" s="1"/>
  <c r="C310" i="1"/>
  <c r="D310" i="1" s="1"/>
  <c r="C314" i="1"/>
  <c r="D314" i="1" s="1"/>
  <c r="C318" i="1"/>
  <c r="D318" i="1" s="1"/>
  <c r="C291" i="1"/>
  <c r="D291" i="1" s="1"/>
  <c r="C295" i="1"/>
  <c r="D295" i="1" s="1"/>
  <c r="C299" i="1"/>
  <c r="D299" i="1" s="1"/>
  <c r="C303" i="1"/>
  <c r="D303" i="1" s="1"/>
  <c r="C307" i="1"/>
  <c r="D307" i="1" s="1"/>
  <c r="C311" i="1"/>
  <c r="D311" i="1" s="1"/>
  <c r="C315" i="1"/>
  <c r="D315" i="1" s="1"/>
  <c r="C319" i="1"/>
  <c r="D319" i="1" s="1"/>
  <c r="C289" i="1"/>
  <c r="D289" i="1" s="1"/>
  <c r="C297" i="1"/>
  <c r="D297" i="1" s="1"/>
  <c r="C305" i="1"/>
  <c r="D305" i="1" s="1"/>
  <c r="C313" i="1"/>
  <c r="D313" i="1" s="1"/>
  <c r="C321" i="1"/>
  <c r="D321" i="1" s="1"/>
  <c r="C288" i="1"/>
  <c r="D288" i="1" s="1"/>
  <c r="C292" i="1"/>
  <c r="D292" i="1" s="1"/>
  <c r="C296" i="1"/>
  <c r="D296" i="1" s="1"/>
  <c r="C300" i="1"/>
  <c r="D300" i="1" s="1"/>
  <c r="C304" i="1"/>
  <c r="D304" i="1" s="1"/>
  <c r="C308" i="1"/>
  <c r="D308" i="1" s="1"/>
  <c r="C312" i="1"/>
  <c r="D312" i="1" s="1"/>
  <c r="C316" i="1"/>
  <c r="D316" i="1" s="1"/>
  <c r="C320" i="1"/>
  <c r="D320" i="1" s="1"/>
  <c r="C322" i="1"/>
  <c r="D322" i="1" s="1"/>
  <c r="C293" i="1"/>
  <c r="D293" i="1" s="1"/>
  <c r="C301" i="1"/>
  <c r="D301" i="1" s="1"/>
  <c r="C309" i="1"/>
  <c r="D309" i="1" s="1"/>
  <c r="C317" i="1"/>
  <c r="D317" i="1" s="1"/>
  <c r="C429" i="1"/>
  <c r="D429" i="1" s="1"/>
  <c r="C425" i="1"/>
  <c r="D425" i="1" s="1"/>
  <c r="C421" i="1"/>
  <c r="D421" i="1" s="1"/>
  <c r="C417" i="1"/>
  <c r="D417" i="1" s="1"/>
  <c r="C413" i="1"/>
  <c r="D413" i="1" s="1"/>
  <c r="C409" i="1"/>
  <c r="D409" i="1" s="1"/>
  <c r="C405" i="1"/>
  <c r="D405" i="1" s="1"/>
  <c r="C401" i="1"/>
  <c r="D401" i="1" s="1"/>
  <c r="C397" i="1"/>
  <c r="D397" i="1" s="1"/>
  <c r="C393" i="1"/>
  <c r="D393" i="1" s="1"/>
  <c r="C389" i="1"/>
  <c r="D389" i="1" s="1"/>
  <c r="C428" i="1"/>
  <c r="D428" i="1" s="1"/>
  <c r="C424" i="1"/>
  <c r="D424" i="1" s="1"/>
  <c r="C420" i="1"/>
  <c r="D420" i="1" s="1"/>
  <c r="C416" i="1"/>
  <c r="D416" i="1" s="1"/>
  <c r="C412" i="1"/>
  <c r="D412" i="1" s="1"/>
  <c r="C408" i="1"/>
  <c r="D408" i="1" s="1"/>
  <c r="C404" i="1"/>
  <c r="D404" i="1" s="1"/>
  <c r="C400" i="1"/>
  <c r="D400" i="1" s="1"/>
  <c r="C396" i="1"/>
  <c r="D396" i="1" s="1"/>
  <c r="C392" i="1"/>
  <c r="D392" i="1" s="1"/>
  <c r="C388" i="1"/>
  <c r="D388" i="1" s="1"/>
  <c r="D431" i="1" s="1"/>
  <c r="D434" i="1" s="1"/>
  <c r="C427" i="1"/>
  <c r="D427" i="1" s="1"/>
  <c r="C423" i="1"/>
  <c r="D423" i="1" s="1"/>
  <c r="C419" i="1"/>
  <c r="D419" i="1" s="1"/>
  <c r="C415" i="1"/>
  <c r="D415" i="1" s="1"/>
  <c r="C411" i="1"/>
  <c r="D411" i="1" s="1"/>
  <c r="C407" i="1"/>
  <c r="D407" i="1" s="1"/>
  <c r="C403" i="1"/>
  <c r="D403" i="1" s="1"/>
  <c r="C399" i="1"/>
  <c r="D399" i="1" s="1"/>
  <c r="C395" i="1"/>
  <c r="D395" i="1" s="1"/>
  <c r="C391" i="1"/>
  <c r="D391" i="1" s="1"/>
  <c r="D530" i="1"/>
  <c r="D533" i="1" s="1"/>
  <c r="C168" i="1"/>
  <c r="D168" i="1" s="1"/>
  <c r="C166" i="1"/>
  <c r="D166" i="1" s="1"/>
  <c r="C164" i="1"/>
  <c r="D164" i="1" s="1"/>
  <c r="C162" i="1"/>
  <c r="D162" i="1" s="1"/>
  <c r="C160" i="1"/>
  <c r="D160" i="1" s="1"/>
  <c r="C158" i="1"/>
  <c r="D158" i="1" s="1"/>
  <c r="C156" i="1"/>
  <c r="D156" i="1" s="1"/>
  <c r="C154" i="1"/>
  <c r="D154" i="1" s="1"/>
  <c r="C152" i="1"/>
  <c r="D152" i="1" s="1"/>
  <c r="C150" i="1"/>
  <c r="D150" i="1" s="1"/>
  <c r="C148" i="1"/>
  <c r="D148" i="1" s="1"/>
  <c r="C146" i="1"/>
  <c r="D146" i="1" s="1"/>
  <c r="C144" i="1"/>
  <c r="D144" i="1" s="1"/>
  <c r="C142" i="1"/>
  <c r="D142" i="1" s="1"/>
  <c r="C140" i="1"/>
  <c r="D140" i="1" s="1"/>
  <c r="D138" i="1"/>
  <c r="C136" i="1"/>
  <c r="D136" i="1" s="1"/>
  <c r="C169" i="1"/>
  <c r="D169" i="1" s="1"/>
  <c r="C167" i="1"/>
  <c r="D167" i="1" s="1"/>
  <c r="C165" i="1"/>
  <c r="D165" i="1" s="1"/>
  <c r="C163" i="1"/>
  <c r="D163" i="1" s="1"/>
  <c r="C161" i="1"/>
  <c r="D161" i="1" s="1"/>
  <c r="C159" i="1"/>
  <c r="D159" i="1" s="1"/>
  <c r="C157" i="1"/>
  <c r="D157" i="1" s="1"/>
  <c r="C155" i="1"/>
  <c r="D155" i="1" s="1"/>
  <c r="C153" i="1"/>
  <c r="D153" i="1" s="1"/>
  <c r="C151" i="1"/>
  <c r="D151" i="1" s="1"/>
  <c r="C149" i="1"/>
  <c r="D149" i="1" s="1"/>
  <c r="C147" i="1"/>
  <c r="D147" i="1" s="1"/>
  <c r="C145" i="1"/>
  <c r="D145" i="1" s="1"/>
  <c r="C143" i="1"/>
  <c r="D143" i="1" s="1"/>
  <c r="C141" i="1"/>
  <c r="D141" i="1" s="1"/>
  <c r="C139" i="1"/>
  <c r="D139" i="1" s="1"/>
  <c r="C137" i="1"/>
  <c r="D137" i="1" s="1"/>
  <c r="D278" i="1"/>
  <c r="C216" i="1"/>
  <c r="D216" i="1" s="1"/>
  <c r="C204" i="1"/>
  <c r="D204" i="1" s="1"/>
  <c r="C188" i="1"/>
  <c r="D188" i="1" s="1"/>
  <c r="C212" i="1"/>
  <c r="D212" i="1" s="1"/>
  <c r="C203" i="1"/>
  <c r="D203" i="1" s="1"/>
  <c r="C223" i="1"/>
  <c r="D223" i="1" s="1"/>
  <c r="C215" i="1"/>
  <c r="D215" i="1" s="1"/>
  <c r="C207" i="1"/>
  <c r="D207" i="1" s="1"/>
  <c r="C196" i="1"/>
  <c r="D196" i="1" s="1"/>
  <c r="C222" i="1"/>
  <c r="D222" i="1" s="1"/>
  <c r="C218" i="1"/>
  <c r="D218" i="1" s="1"/>
  <c r="C214" i="1"/>
  <c r="D214" i="1" s="1"/>
  <c r="C210" i="1"/>
  <c r="D210" i="1" s="1"/>
  <c r="C206" i="1"/>
  <c r="D206" i="1" s="1"/>
  <c r="C202" i="1"/>
  <c r="D202" i="1" s="1"/>
  <c r="C195" i="1"/>
  <c r="D195" i="1" s="1"/>
  <c r="C187" i="1"/>
  <c r="D187" i="1" s="1"/>
  <c r="C221" i="1"/>
  <c r="D221" i="1" s="1"/>
  <c r="C217" i="1"/>
  <c r="D217" i="1" s="1"/>
  <c r="C213" i="1"/>
  <c r="D213" i="1" s="1"/>
  <c r="C209" i="1"/>
  <c r="D209" i="1" s="1"/>
  <c r="C205" i="1"/>
  <c r="D205" i="1" s="1"/>
  <c r="C200" i="1"/>
  <c r="D200" i="1" s="1"/>
  <c r="C192" i="1"/>
  <c r="D192" i="1" s="1"/>
  <c r="C180" i="1"/>
  <c r="D180" i="1" s="1"/>
  <c r="C198" i="1"/>
  <c r="D198" i="1" s="1"/>
  <c r="C194" i="1"/>
  <c r="D194" i="1" s="1"/>
  <c r="C190" i="1"/>
  <c r="D190" i="1" s="1"/>
  <c r="C184" i="1"/>
  <c r="D184" i="1" s="1"/>
  <c r="C201" i="1"/>
  <c r="D201" i="1" s="1"/>
  <c r="C197" i="1"/>
  <c r="D197" i="1" s="1"/>
  <c r="C193" i="1"/>
  <c r="D193" i="1" s="1"/>
  <c r="C189" i="1"/>
  <c r="D189" i="1" s="1"/>
  <c r="C183" i="1"/>
  <c r="D183" i="1" s="1"/>
  <c r="C186" i="1"/>
  <c r="D186" i="1" s="1"/>
  <c r="C182" i="1"/>
  <c r="D182" i="1" s="1"/>
  <c r="C185" i="1"/>
  <c r="D185" i="1" s="1"/>
  <c r="D170" i="1" l="1"/>
  <c r="D323" i="1"/>
  <c r="D326" i="1" s="1"/>
  <c r="D224" i="1"/>
  <c r="G130" i="1" l="1"/>
  <c r="Q130" i="1" s="1"/>
  <c r="T130" i="1" s="1"/>
  <c r="G77" i="1"/>
  <c r="Q77" i="1" s="1"/>
  <c r="T77" i="1" s="1"/>
  <c r="G81" i="1"/>
  <c r="Q81" i="1" s="1"/>
  <c r="T81" i="1" s="1"/>
  <c r="G87" i="1"/>
  <c r="Q87" i="1" s="1"/>
  <c r="T87" i="1" s="1"/>
  <c r="G92" i="1"/>
  <c r="Q92" i="1" s="1"/>
  <c r="T92" i="1" s="1"/>
  <c r="G94" i="1"/>
  <c r="Q94" i="1" s="1"/>
  <c r="T94" i="1" s="1"/>
  <c r="G97" i="1"/>
  <c r="Q97" i="1" s="1"/>
  <c r="T97" i="1" s="1"/>
  <c r="G103" i="1"/>
  <c r="Q103" i="1" s="1"/>
  <c r="T103" i="1" s="1"/>
  <c r="G108" i="1"/>
  <c r="Q108" i="1" s="1"/>
  <c r="T108" i="1" s="1"/>
  <c r="G110" i="1"/>
  <c r="Q110" i="1" s="1"/>
  <c r="T110" i="1" s="1"/>
  <c r="G113" i="1"/>
  <c r="Q113" i="1" s="1"/>
  <c r="T113" i="1" s="1"/>
  <c r="G119" i="1"/>
  <c r="Q119" i="1" s="1"/>
  <c r="T119" i="1" s="1"/>
  <c r="G129" i="1"/>
  <c r="Q129" i="1" s="1"/>
  <c r="T129" i="1" s="1"/>
  <c r="G39" i="1"/>
  <c r="Q39" i="1" s="1"/>
  <c r="T39" i="1" s="1"/>
  <c r="G17" i="1"/>
  <c r="Q17" i="1" s="1"/>
  <c r="T17" i="1" s="1"/>
  <c r="G10" i="1"/>
  <c r="Q10" i="1" s="1"/>
  <c r="T10" i="1" s="1"/>
  <c r="G14" i="1"/>
  <c r="Q14" i="1" s="1"/>
  <c r="T14" i="1" s="1"/>
  <c r="G19" i="1"/>
  <c r="Q19" i="1" s="1"/>
  <c r="T19" i="1" s="1"/>
  <c r="G23" i="1"/>
  <c r="Q23" i="1" s="1"/>
  <c r="T23" i="1" s="1"/>
  <c r="G27" i="1"/>
  <c r="Q27" i="1" s="1"/>
  <c r="T27" i="1" s="1"/>
  <c r="G31" i="1"/>
  <c r="Q31" i="1" s="1"/>
  <c r="T31" i="1" s="1"/>
  <c r="G35" i="1"/>
  <c r="Q35" i="1" s="1"/>
  <c r="T35" i="1" s="1"/>
  <c r="G6" i="1"/>
  <c r="Q6" i="1" s="1"/>
  <c r="T6" i="1" s="1"/>
  <c r="G41" i="1"/>
  <c r="Q41" i="1" s="1"/>
  <c r="T41" i="1" s="1"/>
  <c r="G43" i="1"/>
  <c r="Q43" i="1" s="1"/>
  <c r="T43" i="1" s="1"/>
  <c r="G45" i="1"/>
  <c r="Q45" i="1" s="1"/>
  <c r="T45" i="1" s="1"/>
  <c r="G47" i="1"/>
  <c r="Q47" i="1" s="1"/>
  <c r="T47" i="1" s="1"/>
  <c r="G49" i="1"/>
  <c r="Q49" i="1" s="1"/>
  <c r="T49" i="1" s="1"/>
  <c r="G51" i="1"/>
  <c r="Q51" i="1" s="1"/>
  <c r="T51" i="1" s="1"/>
  <c r="G53" i="1"/>
  <c r="Q53" i="1" s="1"/>
  <c r="T53" i="1" s="1"/>
  <c r="G55" i="1"/>
  <c r="Q55" i="1" s="1"/>
  <c r="T55" i="1" s="1"/>
  <c r="G57" i="1"/>
  <c r="Q57" i="1" s="1"/>
  <c r="T57" i="1" s="1"/>
  <c r="G59" i="1"/>
  <c r="Q59" i="1" s="1"/>
  <c r="T59" i="1" s="1"/>
  <c r="G61" i="1"/>
  <c r="Q61" i="1" s="1"/>
  <c r="T61" i="1" s="1"/>
  <c r="G63" i="1"/>
  <c r="Q63" i="1" s="1"/>
  <c r="T63" i="1" s="1"/>
  <c r="G65" i="1"/>
  <c r="Q65" i="1" s="1"/>
  <c r="T65" i="1" s="1"/>
  <c r="G76" i="1"/>
  <c r="Q76" i="1" s="1"/>
  <c r="T76" i="1" s="1"/>
  <c r="G80" i="1"/>
  <c r="Q80" i="1" s="1"/>
  <c r="T80" i="1" s="1"/>
  <c r="G84" i="1"/>
  <c r="Q84" i="1" s="1"/>
  <c r="T84" i="1" s="1"/>
  <c r="G86" i="1"/>
  <c r="Q86" i="1" s="1"/>
  <c r="T86" i="1" s="1"/>
  <c r="G89" i="1"/>
  <c r="Q89" i="1" s="1"/>
  <c r="T89" i="1" s="1"/>
  <c r="G95" i="1"/>
  <c r="Q95" i="1" s="1"/>
  <c r="T95" i="1" s="1"/>
  <c r="G100" i="1"/>
  <c r="Q100" i="1" s="1"/>
  <c r="T100" i="1" s="1"/>
  <c r="G102" i="1"/>
  <c r="Q102" i="1" s="1"/>
  <c r="T102" i="1" s="1"/>
  <c r="G105" i="1"/>
  <c r="Q105" i="1" s="1"/>
  <c r="T105" i="1" s="1"/>
  <c r="G111" i="1"/>
  <c r="Q111" i="1" s="1"/>
  <c r="T111" i="1" s="1"/>
  <c r="G116" i="1"/>
  <c r="Q116" i="1" s="1"/>
  <c r="T116" i="1" s="1"/>
  <c r="G118" i="1"/>
  <c r="Q118" i="1" s="1"/>
  <c r="T118" i="1" s="1"/>
  <c r="G121" i="1"/>
  <c r="Q121" i="1" s="1"/>
  <c r="T121" i="1" s="1"/>
  <c r="G124" i="1"/>
  <c r="Q124" i="1" s="1"/>
  <c r="T124" i="1" s="1"/>
  <c r="G68" i="1"/>
  <c r="Q68" i="1" s="1"/>
  <c r="T68" i="1" s="1"/>
  <c r="G83" i="1"/>
  <c r="Q83" i="1" s="1"/>
  <c r="T83" i="1" s="1"/>
  <c r="G90" i="1"/>
  <c r="Q90" i="1" s="1"/>
  <c r="T90" i="1" s="1"/>
  <c r="G99" i="1"/>
  <c r="Q99" i="1" s="1"/>
  <c r="T99" i="1" s="1"/>
  <c r="G106" i="1"/>
  <c r="Q106" i="1" s="1"/>
  <c r="T106" i="1" s="1"/>
  <c r="G115" i="1"/>
  <c r="Q115" i="1" s="1"/>
  <c r="T115" i="1" s="1"/>
  <c r="G122" i="1"/>
  <c r="Q122" i="1" s="1"/>
  <c r="T122" i="1" s="1"/>
  <c r="G40" i="1"/>
  <c r="Q40" i="1" s="1"/>
  <c r="T40" i="1" s="1"/>
  <c r="G7" i="1"/>
  <c r="Q7" i="1" s="1"/>
  <c r="T7" i="1" s="1"/>
  <c r="G12" i="1"/>
  <c r="Q12" i="1" s="1"/>
  <c r="T12" i="1" s="1"/>
  <c r="G18" i="1"/>
  <c r="Q18" i="1" s="1"/>
  <c r="T18" i="1" s="1"/>
  <c r="G24" i="1"/>
  <c r="Q24" i="1" s="1"/>
  <c r="T24" i="1" s="1"/>
  <c r="G29" i="1"/>
  <c r="Q29" i="1" s="1"/>
  <c r="T29" i="1" s="1"/>
  <c r="G34" i="1"/>
  <c r="Q34" i="1" s="1"/>
  <c r="T34" i="1" s="1"/>
  <c r="G42" i="1"/>
  <c r="Q42" i="1" s="1"/>
  <c r="T42" i="1" s="1"/>
  <c r="G46" i="1"/>
  <c r="Q46" i="1" s="1"/>
  <c r="T46" i="1" s="1"/>
  <c r="G50" i="1"/>
  <c r="Q50" i="1" s="1"/>
  <c r="T50" i="1" s="1"/>
  <c r="G54" i="1"/>
  <c r="Q54" i="1" s="1"/>
  <c r="T54" i="1" s="1"/>
  <c r="G58" i="1"/>
  <c r="Q58" i="1" s="1"/>
  <c r="T58" i="1" s="1"/>
  <c r="G62" i="1"/>
  <c r="Q62" i="1" s="1"/>
  <c r="T62" i="1" s="1"/>
  <c r="G66" i="1"/>
  <c r="Q66" i="1" s="1"/>
  <c r="T66" i="1" s="1"/>
  <c r="G69" i="1"/>
  <c r="Q69" i="1" s="1"/>
  <c r="T69" i="1" s="1"/>
  <c r="G71" i="1"/>
  <c r="Q71" i="1" s="1"/>
  <c r="T71" i="1" s="1"/>
  <c r="G74" i="1"/>
  <c r="Q74" i="1" s="1"/>
  <c r="T74" i="1" s="1"/>
  <c r="G85" i="1"/>
  <c r="Q85" i="1" s="1"/>
  <c r="T85" i="1" s="1"/>
  <c r="G88" i="1"/>
  <c r="Q88" i="1" s="1"/>
  <c r="T88" i="1" s="1"/>
  <c r="G101" i="1"/>
  <c r="Q101" i="1" s="1"/>
  <c r="T101" i="1" s="1"/>
  <c r="G104" i="1"/>
  <c r="Q104" i="1" s="1"/>
  <c r="T104" i="1" s="1"/>
  <c r="G117" i="1"/>
  <c r="Q117" i="1" s="1"/>
  <c r="T117" i="1" s="1"/>
  <c r="G120" i="1"/>
  <c r="Q120" i="1" s="1"/>
  <c r="T120" i="1" s="1"/>
  <c r="G127" i="1"/>
  <c r="Q127" i="1" s="1"/>
  <c r="T127" i="1" s="1"/>
  <c r="G8" i="1"/>
  <c r="Q8" i="1" s="1"/>
  <c r="T8" i="1" s="1"/>
  <c r="G13" i="1"/>
  <c r="Q13" i="1" s="1"/>
  <c r="T13" i="1" s="1"/>
  <c r="G20" i="1"/>
  <c r="Q20" i="1" s="1"/>
  <c r="T20" i="1" s="1"/>
  <c r="G25" i="1"/>
  <c r="Q25" i="1" s="1"/>
  <c r="T25" i="1" s="1"/>
  <c r="G30" i="1"/>
  <c r="Q30" i="1" s="1"/>
  <c r="T30" i="1" s="1"/>
  <c r="G36" i="1"/>
  <c r="Q36" i="1" s="1"/>
  <c r="T36" i="1" s="1"/>
  <c r="G5" i="1"/>
  <c r="Q5" i="1" s="1"/>
  <c r="T5" i="1" s="1"/>
  <c r="G72" i="1"/>
  <c r="Q72" i="1" s="1"/>
  <c r="T72" i="1" s="1"/>
  <c r="G75" i="1"/>
  <c r="Q75" i="1" s="1"/>
  <c r="T75" i="1" s="1"/>
  <c r="G78" i="1"/>
  <c r="Q78" i="1" s="1"/>
  <c r="T78" i="1" s="1"/>
  <c r="G91" i="1"/>
  <c r="Q91" i="1" s="1"/>
  <c r="T91" i="1" s="1"/>
  <c r="G98" i="1"/>
  <c r="Q98" i="1" s="1"/>
  <c r="T98" i="1" s="1"/>
  <c r="G107" i="1"/>
  <c r="Q107" i="1" s="1"/>
  <c r="T107" i="1" s="1"/>
  <c r="G114" i="1"/>
  <c r="Q114" i="1" s="1"/>
  <c r="T114" i="1" s="1"/>
  <c r="G123" i="1"/>
  <c r="Q123" i="1" s="1"/>
  <c r="T123" i="1" s="1"/>
  <c r="G125" i="1"/>
  <c r="Q125" i="1" s="1"/>
  <c r="T125" i="1" s="1"/>
  <c r="G128" i="1"/>
  <c r="Q128" i="1" s="1"/>
  <c r="T128" i="1" s="1"/>
  <c r="G9" i="1"/>
  <c r="Q9" i="1" s="1"/>
  <c r="T9" i="1" s="1"/>
  <c r="G15" i="1"/>
  <c r="Q15" i="1" s="1"/>
  <c r="T15" i="1" s="1"/>
  <c r="G21" i="1"/>
  <c r="Q21" i="1" s="1"/>
  <c r="T21" i="1" s="1"/>
  <c r="G26" i="1"/>
  <c r="Q26" i="1" s="1"/>
  <c r="T26" i="1" s="1"/>
  <c r="G32" i="1"/>
  <c r="Q32" i="1" s="1"/>
  <c r="T32" i="1" s="1"/>
  <c r="G37" i="1"/>
  <c r="Q37" i="1" s="1"/>
  <c r="T37" i="1" s="1"/>
  <c r="G44" i="1"/>
  <c r="Q44" i="1" s="1"/>
  <c r="T44" i="1" s="1"/>
  <c r="G48" i="1"/>
  <c r="Q48" i="1" s="1"/>
  <c r="T48" i="1" s="1"/>
  <c r="G52" i="1"/>
  <c r="Q52" i="1" s="1"/>
  <c r="T52" i="1" s="1"/>
  <c r="G56" i="1"/>
  <c r="Q56" i="1" s="1"/>
  <c r="T56" i="1" s="1"/>
  <c r="G60" i="1"/>
  <c r="Q60" i="1" s="1"/>
  <c r="T60" i="1" s="1"/>
  <c r="G64" i="1"/>
  <c r="Q64" i="1" s="1"/>
  <c r="T64" i="1" s="1"/>
  <c r="G67" i="1"/>
  <c r="Q67" i="1" s="1"/>
  <c r="T67" i="1" s="1"/>
  <c r="G70" i="1"/>
  <c r="Q70" i="1" s="1"/>
  <c r="T70" i="1" s="1"/>
  <c r="G73" i="1"/>
  <c r="Q73" i="1" s="1"/>
  <c r="T73" i="1" s="1"/>
  <c r="G79" i="1"/>
  <c r="Q79" i="1" s="1"/>
  <c r="T79" i="1" s="1"/>
  <c r="G82" i="1"/>
  <c r="Q82" i="1" s="1"/>
  <c r="T82" i="1" s="1"/>
  <c r="G93" i="1"/>
  <c r="Q93" i="1" s="1"/>
  <c r="T93" i="1" s="1"/>
  <c r="G96" i="1"/>
  <c r="Q96" i="1" s="1"/>
  <c r="T96" i="1" s="1"/>
  <c r="G109" i="1"/>
  <c r="Q109" i="1" s="1"/>
  <c r="T109" i="1" s="1"/>
  <c r="G112" i="1"/>
  <c r="Q112" i="1" s="1"/>
  <c r="T112" i="1" s="1"/>
  <c r="G126" i="1"/>
  <c r="Q126" i="1" s="1"/>
  <c r="T126" i="1" s="1"/>
  <c r="G11" i="1"/>
  <c r="Q11" i="1" s="1"/>
  <c r="T11" i="1" s="1"/>
  <c r="G16" i="1"/>
  <c r="Q16" i="1" s="1"/>
  <c r="T16" i="1" s="1"/>
  <c r="G22" i="1"/>
  <c r="Q22" i="1" s="1"/>
  <c r="T22" i="1" s="1"/>
  <c r="G28" i="1"/>
  <c r="Q28" i="1" s="1"/>
  <c r="T28" i="1" s="1"/>
  <c r="G33" i="1"/>
  <c r="Q33" i="1" s="1"/>
  <c r="T33" i="1" s="1"/>
  <c r="G38" i="1"/>
  <c r="Q38" i="1" s="1"/>
  <c r="T38" i="1" s="1"/>
  <c r="C94" i="3"/>
  <c r="D94" i="3"/>
  <c r="C97" i="3"/>
  <c r="D97" i="3" s="1"/>
  <c r="C96" i="3"/>
  <c r="D96" i="3" s="1"/>
  <c r="C104" i="3"/>
  <c r="D104" i="3" s="1"/>
  <c r="C99" i="3"/>
  <c r="D99" i="3" s="1"/>
  <c r="C100" i="3"/>
  <c r="D100" i="3" s="1"/>
  <c r="D102" i="3" l="1"/>
  <c r="C103" i="3"/>
  <c r="D103" i="3" s="1"/>
  <c r="D98" i="3"/>
  <c r="C101" i="3"/>
  <c r="D101" i="3" s="1"/>
  <c r="C95" i="3"/>
  <c r="D95" i="3" s="1"/>
  <c r="C93" i="3"/>
  <c r="D93" i="3" s="1"/>
  <c r="C105" i="3"/>
  <c r="D105" i="3" s="1"/>
  <c r="D106" i="3" l="1"/>
  <c r="D109" i="3" s="1"/>
  <c r="G76" i="3" s="1"/>
  <c r="G59" i="3"/>
  <c r="G26" i="3"/>
  <c r="G7" i="3"/>
  <c r="G66" i="3"/>
  <c r="G63" i="3"/>
  <c r="G62" i="3"/>
  <c r="G13" i="3"/>
  <c r="G8" i="3"/>
  <c r="G12" i="3"/>
  <c r="G51" i="3"/>
  <c r="G24" i="3"/>
  <c r="G60" i="3"/>
  <c r="G17" i="3"/>
  <c r="G58" i="3"/>
  <c r="G55" i="3"/>
  <c r="G15" i="3"/>
  <c r="G33" i="3"/>
  <c r="G27" i="3"/>
  <c r="G43" i="3"/>
  <c r="G23" i="3"/>
  <c r="G9" i="3"/>
  <c r="G45" i="3"/>
  <c r="G74" i="3"/>
  <c r="G34" i="3"/>
  <c r="G81" i="3"/>
  <c r="G69" i="3"/>
  <c r="G49" i="3"/>
  <c r="G70" i="3"/>
  <c r="G75" i="3"/>
  <c r="G28" i="3"/>
  <c r="G77" i="3"/>
  <c r="G80" i="3"/>
  <c r="G11" i="3"/>
  <c r="G25" i="3"/>
  <c r="G6" i="3"/>
  <c r="G56" i="3"/>
  <c r="G16" i="3"/>
  <c r="G46" i="3"/>
  <c r="G52" i="3"/>
  <c r="G42" i="3"/>
  <c r="G40" i="3"/>
  <c r="G44" i="3"/>
  <c r="G35" i="3"/>
  <c r="G37" i="3"/>
  <c r="G18" i="3"/>
  <c r="G31" i="3"/>
  <c r="G38" i="3"/>
  <c r="G54" i="3"/>
  <c r="D117" i="3"/>
  <c r="C130" i="3"/>
  <c r="D130" i="3" s="1"/>
  <c r="C132" i="3"/>
  <c r="D132" i="3" s="1"/>
  <c r="C135" i="3"/>
  <c r="D135" i="3" s="1"/>
  <c r="C131" i="3"/>
  <c r="D131" i="3" s="1"/>
  <c r="C118" i="3"/>
  <c r="D118" i="3" s="1"/>
  <c r="C124" i="3"/>
  <c r="D124" i="3" s="1"/>
  <c r="C115" i="3"/>
  <c r="D115" i="3" s="1"/>
  <c r="G57" i="3" l="1"/>
  <c r="G71" i="3"/>
  <c r="G10" i="3"/>
  <c r="G21" i="3"/>
  <c r="G41" i="3"/>
  <c r="G19" i="3"/>
  <c r="G73" i="3"/>
  <c r="G72" i="3"/>
  <c r="G32" i="3"/>
  <c r="G53" i="3"/>
  <c r="G61" i="3"/>
  <c r="G48" i="3"/>
  <c r="G68" i="3"/>
  <c r="G30" i="3"/>
  <c r="G78" i="3"/>
  <c r="G65" i="3"/>
  <c r="G83" i="3"/>
  <c r="G22" i="3"/>
  <c r="G29" i="3"/>
  <c r="G14" i="3"/>
  <c r="G85" i="3"/>
  <c r="G47" i="3"/>
  <c r="G84" i="3"/>
  <c r="G87" i="3"/>
  <c r="G50" i="3"/>
  <c r="G64" i="3"/>
  <c r="G79" i="3"/>
  <c r="G39" i="3"/>
  <c r="G20" i="3"/>
  <c r="G36" i="3"/>
  <c r="G82" i="3"/>
  <c r="G5" i="3"/>
  <c r="G67" i="3"/>
  <c r="C119" i="3"/>
  <c r="D119" i="3" s="1"/>
  <c r="C141" i="3"/>
  <c r="D141" i="3" s="1"/>
  <c r="C129" i="3"/>
  <c r="D129" i="3" s="1"/>
  <c r="C128" i="3"/>
  <c r="D128" i="3" s="1"/>
  <c r="C123" i="3"/>
  <c r="D123" i="3" s="1"/>
  <c r="C126" i="3"/>
  <c r="D126" i="3" s="1"/>
  <c r="C137" i="3"/>
  <c r="D137" i="3" s="1"/>
  <c r="C134" i="3"/>
  <c r="D134" i="3" s="1"/>
  <c r="C127" i="3"/>
  <c r="D127" i="3" s="1"/>
  <c r="C121" i="3"/>
  <c r="D121" i="3" s="1"/>
  <c r="C142" i="3"/>
  <c r="D142" i="3" s="1"/>
  <c r="C116" i="3"/>
  <c r="D116" i="3" s="1"/>
  <c r="C138" i="3"/>
  <c r="D138" i="3" s="1"/>
  <c r="C139" i="3"/>
  <c r="D139" i="3" s="1"/>
  <c r="C133" i="3"/>
  <c r="D133" i="3" s="1"/>
  <c r="C140" i="3"/>
  <c r="D140" i="3" s="1"/>
  <c r="C120" i="3"/>
  <c r="D120" i="3" s="1"/>
  <c r="C122" i="3"/>
  <c r="D122" i="3" s="1"/>
  <c r="C136" i="3"/>
  <c r="D136" i="3" s="1"/>
  <c r="C125" i="3"/>
  <c r="D125" i="3" s="1"/>
  <c r="D143" i="3" l="1"/>
  <c r="D146" i="3" s="1"/>
  <c r="H5" i="3" l="1"/>
  <c r="H47" i="3"/>
  <c r="H7" i="3"/>
  <c r="H9" i="3"/>
  <c r="H50" i="3"/>
  <c r="H76" i="3"/>
  <c r="H20" i="3"/>
  <c r="H74" i="3"/>
  <c r="H43" i="3"/>
  <c r="H81" i="3"/>
  <c r="H55" i="3"/>
  <c r="H25" i="3"/>
  <c r="H79" i="3"/>
  <c r="H40" i="3"/>
  <c r="H30" i="3"/>
  <c r="H72" i="3"/>
  <c r="H65" i="3"/>
  <c r="H19" i="3"/>
  <c r="H29" i="3"/>
  <c r="H57" i="3"/>
  <c r="H71" i="3"/>
  <c r="H54" i="3"/>
  <c r="H69" i="3"/>
  <c r="H12" i="3"/>
  <c r="H58" i="3"/>
  <c r="H32" i="3"/>
  <c r="H62" i="3"/>
  <c r="H31" i="3"/>
  <c r="H14" i="3"/>
  <c r="H56" i="3"/>
  <c r="H48" i="3"/>
  <c r="H41" i="3"/>
  <c r="H23" i="3"/>
  <c r="H8" i="3"/>
  <c r="H10" i="3"/>
  <c r="H42" i="3"/>
  <c r="H27" i="3"/>
  <c r="H13" i="3"/>
  <c r="H70" i="3"/>
  <c r="H53" i="3"/>
  <c r="H11" i="3"/>
  <c r="H28" i="3"/>
  <c r="H51" i="3"/>
  <c r="H64" i="3"/>
  <c r="H61" i="3"/>
  <c r="H33" i="3"/>
  <c r="H68" i="3"/>
  <c r="H87" i="3"/>
  <c r="H16" i="3"/>
  <c r="H17" i="3"/>
  <c r="H60" i="3"/>
  <c r="H6" i="3"/>
  <c r="H37" i="3"/>
  <c r="H80" i="3"/>
  <c r="H39" i="3"/>
  <c r="H36" i="3"/>
  <c r="H18" i="3"/>
  <c r="H49" i="3"/>
  <c r="H83" i="3"/>
  <c r="H15" i="3"/>
  <c r="H44" i="3"/>
  <c r="H85" i="3"/>
  <c r="H67" i="3"/>
  <c r="H78" i="3"/>
  <c r="H75" i="3"/>
  <c r="H73" i="3"/>
  <c r="H38" i="3"/>
  <c r="H21" i="3"/>
  <c r="H63" i="3"/>
  <c r="H35" i="3"/>
  <c r="H34" i="3"/>
  <c r="H45" i="3"/>
  <c r="H59" i="3"/>
  <c r="H66" i="3"/>
  <c r="H22" i="3"/>
  <c r="H46" i="3"/>
  <c r="H26" i="3"/>
  <c r="H77" i="3"/>
  <c r="H84" i="3"/>
  <c r="H52" i="3"/>
  <c r="H82" i="3"/>
  <c r="H24" i="3"/>
  <c r="C184" i="3"/>
  <c r="D184" i="3" s="1"/>
  <c r="C163" i="3" l="1"/>
  <c r="D163" i="3" s="1"/>
  <c r="C176" i="3"/>
  <c r="D176" i="3" s="1"/>
  <c r="C158" i="3"/>
  <c r="D158" i="3" s="1"/>
  <c r="C179" i="3"/>
  <c r="D179" i="3" s="1"/>
  <c r="C188" i="3"/>
  <c r="D188" i="3" s="1"/>
  <c r="C157" i="3"/>
  <c r="D157" i="3" s="1"/>
  <c r="C186" i="3"/>
  <c r="D186" i="3" s="1"/>
  <c r="C152" i="3"/>
  <c r="D152" i="3" s="1"/>
  <c r="C160" i="3"/>
  <c r="D160" i="3" s="1"/>
  <c r="C164" i="3"/>
  <c r="D164" i="3" s="1"/>
  <c r="C166" i="3"/>
  <c r="D166" i="3" s="1"/>
  <c r="C161" i="3"/>
  <c r="D161" i="3" s="1"/>
  <c r="C162" i="3"/>
  <c r="D162" i="3" s="1"/>
  <c r="C181" i="3"/>
  <c r="D181" i="3" s="1"/>
  <c r="C155" i="3"/>
  <c r="D155" i="3" s="1"/>
  <c r="C153" i="3"/>
  <c r="D153" i="3" s="1"/>
  <c r="C174" i="3"/>
  <c r="D174" i="3" s="1"/>
  <c r="C165" i="3"/>
  <c r="D165" i="3" s="1"/>
  <c r="C167" i="3"/>
  <c r="D167" i="3" s="1"/>
  <c r="C185" i="3"/>
  <c r="D185" i="3" s="1"/>
  <c r="C187" i="3"/>
  <c r="D187" i="3" s="1"/>
  <c r="C169" i="3"/>
  <c r="D169" i="3" s="1"/>
  <c r="C172" i="3"/>
  <c r="D172" i="3" s="1"/>
  <c r="C182" i="3"/>
  <c r="D182" i="3" s="1"/>
  <c r="C180" i="3"/>
  <c r="D180" i="3" s="1"/>
  <c r="C156" i="3"/>
  <c r="D156" i="3" s="1"/>
  <c r="C189" i="3"/>
  <c r="D189" i="3" s="1"/>
  <c r="C170" i="3"/>
  <c r="D170" i="3" s="1"/>
  <c r="C154" i="3"/>
  <c r="D154" i="3" s="1"/>
  <c r="C159" i="3"/>
  <c r="D159" i="3" s="1"/>
  <c r="C175" i="3"/>
  <c r="D175" i="3" s="1"/>
  <c r="C171" i="3"/>
  <c r="D171" i="3" s="1"/>
  <c r="C178" i="3"/>
  <c r="D178" i="3" s="1"/>
  <c r="C168" i="3"/>
  <c r="D168" i="3" s="1"/>
  <c r="C173" i="3"/>
  <c r="D173" i="3" s="1"/>
  <c r="C177" i="3"/>
  <c r="D177" i="3" s="1"/>
  <c r="C183" i="3"/>
  <c r="D183" i="3" s="1"/>
  <c r="D191" i="3" l="1"/>
  <c r="D194" i="3" s="1"/>
  <c r="I85" i="3" s="1"/>
  <c r="I42" i="3"/>
  <c r="I66" i="3"/>
  <c r="I28" i="3"/>
  <c r="I24" i="3"/>
  <c r="I63" i="3"/>
  <c r="I75" i="3"/>
  <c r="I78" i="3"/>
  <c r="I79" i="3"/>
  <c r="I11" i="3"/>
  <c r="I53" i="3"/>
  <c r="I49" i="3"/>
  <c r="I20" i="3"/>
  <c r="I51" i="3"/>
  <c r="I59" i="3"/>
  <c r="I45" i="3"/>
  <c r="I32" i="3"/>
  <c r="I56" i="3"/>
  <c r="I41" i="3"/>
  <c r="I84" i="3"/>
  <c r="I19" i="3"/>
  <c r="I21" i="3"/>
  <c r="I8" i="3"/>
  <c r="I25" i="3"/>
  <c r="I57" i="3"/>
  <c r="I80" i="3"/>
  <c r="I61" i="3"/>
  <c r="I55" i="3"/>
  <c r="I70" i="3"/>
  <c r="I68" i="3"/>
  <c r="I62" i="3"/>
  <c r="I7" i="3"/>
  <c r="I40" i="3"/>
  <c r="I69" i="3"/>
  <c r="I39" i="3"/>
  <c r="I29" i="3"/>
  <c r="I37" i="3"/>
  <c r="I82" i="3"/>
  <c r="I38" i="3"/>
  <c r="I83" i="3"/>
  <c r="I64" i="3"/>
  <c r="I71" i="3"/>
  <c r="I36" i="3"/>
  <c r="I81" i="3"/>
  <c r="I73" i="3"/>
  <c r="I12" i="3"/>
  <c r="I18" i="3"/>
  <c r="I43" i="3"/>
  <c r="I77" i="3"/>
  <c r="I15" i="3"/>
  <c r="I87" i="3"/>
  <c r="I60" i="3"/>
  <c r="I22" i="3"/>
  <c r="I65" i="3"/>
  <c r="I31" i="3"/>
  <c r="I5" i="3"/>
  <c r="I33" i="3"/>
  <c r="I14" i="3"/>
  <c r="I10" i="3"/>
  <c r="I48" i="3"/>
  <c r="I16" i="3"/>
  <c r="I26" i="3"/>
  <c r="I47" i="3"/>
  <c r="I54" i="3"/>
  <c r="I35" i="3"/>
  <c r="I13" i="3"/>
  <c r="I34" i="3"/>
  <c r="I72" i="3"/>
  <c r="C204" i="3"/>
  <c r="D204" i="3" s="1"/>
  <c r="C203" i="3"/>
  <c r="D203" i="3" s="1"/>
  <c r="C211" i="3"/>
  <c r="D211" i="3" s="1"/>
  <c r="C212" i="3"/>
  <c r="D212" i="3" s="1"/>
  <c r="C201" i="3"/>
  <c r="D201" i="3" s="1"/>
  <c r="C210" i="3"/>
  <c r="D210" i="3" s="1"/>
  <c r="C202" i="3"/>
  <c r="D202" i="3" s="1"/>
  <c r="C205" i="3"/>
  <c r="D205" i="3" s="1"/>
  <c r="C206" i="3"/>
  <c r="D206" i="3" s="1"/>
  <c r="C209" i="3"/>
  <c r="D209" i="3" s="1"/>
  <c r="C208" i="3"/>
  <c r="D208" i="3" s="1"/>
  <c r="C207" i="3"/>
  <c r="D207" i="3" s="1"/>
  <c r="I74" i="3" l="1"/>
  <c r="I17" i="3"/>
  <c r="I58" i="3"/>
  <c r="I44" i="3"/>
  <c r="I52" i="3"/>
  <c r="I46" i="3"/>
  <c r="I67" i="3"/>
  <c r="I76" i="3"/>
  <c r="I30" i="3"/>
  <c r="I6" i="3"/>
  <c r="I9" i="3"/>
  <c r="I27" i="3"/>
  <c r="I23" i="3"/>
  <c r="I50" i="3"/>
  <c r="D214" i="3"/>
  <c r="D217" i="3" s="1"/>
  <c r="J47" i="3" s="1"/>
  <c r="J7" i="3" l="1"/>
  <c r="J27" i="3"/>
  <c r="J35" i="3"/>
  <c r="J74" i="3"/>
  <c r="J33" i="3"/>
  <c r="J23" i="3"/>
  <c r="J73" i="3"/>
  <c r="J64" i="3"/>
  <c r="J60" i="3"/>
  <c r="J22" i="3"/>
  <c r="J26" i="3"/>
  <c r="J51" i="3"/>
  <c r="J87" i="3"/>
  <c r="J48" i="3"/>
  <c r="J12" i="3"/>
  <c r="J17" i="3"/>
  <c r="J68" i="3"/>
  <c r="J69" i="3"/>
  <c r="J8" i="3"/>
  <c r="J39" i="3"/>
  <c r="J57" i="3"/>
  <c r="J13" i="3"/>
  <c r="J79" i="3"/>
  <c r="J71" i="3"/>
  <c r="J24" i="3"/>
  <c r="J32" i="3"/>
  <c r="J59" i="3"/>
  <c r="J38" i="3"/>
  <c r="J43" i="3"/>
  <c r="J20" i="3"/>
  <c r="J14" i="3"/>
  <c r="J46" i="3"/>
  <c r="J16" i="3"/>
  <c r="J77" i="3"/>
  <c r="J11" i="3"/>
  <c r="J82" i="3"/>
  <c r="J58" i="3"/>
  <c r="J9" i="3"/>
  <c r="J19" i="3"/>
  <c r="J76" i="3"/>
  <c r="J80" i="3"/>
  <c r="J84" i="3"/>
  <c r="J29" i="3"/>
  <c r="J37" i="3"/>
  <c r="J85" i="3"/>
  <c r="J34" i="3"/>
  <c r="J52" i="3"/>
  <c r="J15" i="3"/>
  <c r="J83" i="3"/>
  <c r="J61" i="3"/>
  <c r="J78" i="3"/>
  <c r="J28" i="3"/>
  <c r="J25" i="3"/>
  <c r="J44" i="3"/>
  <c r="J42" i="3"/>
  <c r="J18" i="3"/>
  <c r="J40" i="3"/>
  <c r="J63" i="3"/>
  <c r="J66" i="3"/>
  <c r="J49" i="3"/>
  <c r="J50" i="3"/>
  <c r="J45" i="3"/>
  <c r="J75" i="3"/>
  <c r="J67" i="3"/>
  <c r="J65" i="3"/>
  <c r="J70" i="3"/>
  <c r="J5" i="3"/>
  <c r="J31" i="3"/>
  <c r="J36" i="3"/>
  <c r="J21" i="3"/>
  <c r="J6" i="3"/>
  <c r="J54" i="3"/>
  <c r="J56" i="3"/>
  <c r="J53" i="3"/>
  <c r="J81" i="3"/>
  <c r="J10" i="3"/>
  <c r="J41" i="3"/>
  <c r="J55" i="3"/>
  <c r="J72" i="3"/>
  <c r="J30" i="3"/>
  <c r="J62" i="3"/>
  <c r="C238" i="3"/>
  <c r="D238" i="3" s="1"/>
  <c r="C225" i="3" l="1"/>
  <c r="D225" i="3" s="1"/>
  <c r="C240" i="3"/>
  <c r="D240" i="3" s="1"/>
  <c r="C249" i="3"/>
  <c r="D249" i="3" s="1"/>
  <c r="C226" i="3"/>
  <c r="D226" i="3" s="1"/>
  <c r="C239" i="3"/>
  <c r="D239" i="3" s="1"/>
  <c r="C243" i="3"/>
  <c r="D243" i="3" s="1"/>
  <c r="C237" i="3"/>
  <c r="D237" i="3" s="1"/>
  <c r="C228" i="3"/>
  <c r="D228" i="3" s="1"/>
  <c r="C224" i="3"/>
  <c r="D224" i="3" s="1"/>
  <c r="C223" i="3"/>
  <c r="D223" i="3" s="1"/>
  <c r="C234" i="3"/>
  <c r="D234" i="3" s="1"/>
  <c r="C229" i="3"/>
  <c r="D229" i="3" s="1"/>
  <c r="C232" i="3"/>
  <c r="D232" i="3" s="1"/>
  <c r="C244" i="3"/>
  <c r="D244" i="3" s="1"/>
  <c r="C227" i="3"/>
  <c r="D227" i="3" s="1"/>
  <c r="C242" i="3"/>
  <c r="D242" i="3" s="1"/>
  <c r="C247" i="3"/>
  <c r="D247" i="3" s="1"/>
  <c r="D250" i="3"/>
  <c r="C236" i="3"/>
  <c r="D236" i="3" s="1"/>
  <c r="C248" i="3"/>
  <c r="D248" i="3" s="1"/>
  <c r="C246" i="3"/>
  <c r="D246" i="3" s="1"/>
  <c r="C230" i="3"/>
  <c r="D230" i="3" s="1"/>
  <c r="C231" i="3"/>
  <c r="D231" i="3" s="1"/>
  <c r="C245" i="3"/>
  <c r="D245" i="3" s="1"/>
  <c r="C233" i="3"/>
  <c r="D233" i="3" s="1"/>
  <c r="C241" i="3"/>
  <c r="D241" i="3" s="1"/>
  <c r="C235" i="3"/>
  <c r="D235" i="3" s="1"/>
  <c r="D251" i="3" l="1"/>
  <c r="D254" i="3" s="1"/>
  <c r="K13" i="3" s="1"/>
  <c r="K53" i="3"/>
  <c r="K11" i="3"/>
  <c r="K66" i="3"/>
  <c r="K12" i="3"/>
  <c r="K47" i="3"/>
  <c r="K15" i="3"/>
  <c r="K83" i="3"/>
  <c r="K71" i="3"/>
  <c r="K70" i="3"/>
  <c r="K72" i="3"/>
  <c r="K33" i="3"/>
  <c r="K55" i="3"/>
  <c r="K40" i="3"/>
  <c r="K78" i="3"/>
  <c r="K21" i="3"/>
  <c r="K34" i="3"/>
  <c r="K16" i="3"/>
  <c r="K61" i="3"/>
  <c r="K84" i="3"/>
  <c r="K44" i="3"/>
  <c r="K9" i="3"/>
  <c r="K42" i="3"/>
  <c r="K49" i="3"/>
  <c r="K41" i="3"/>
  <c r="K74" i="3"/>
  <c r="K77" i="3"/>
  <c r="K18" i="3"/>
  <c r="K80" i="3"/>
  <c r="K17" i="3"/>
  <c r="K63" i="3"/>
  <c r="K51" i="3"/>
  <c r="K87" i="3"/>
  <c r="K7" i="3"/>
  <c r="K65" i="3"/>
  <c r="K5" i="3"/>
  <c r="K69" i="3"/>
  <c r="K75" i="3"/>
  <c r="K8" i="3"/>
  <c r="K45" i="3"/>
  <c r="K58" i="3"/>
  <c r="K85" i="3"/>
  <c r="K26" i="3"/>
  <c r="K28" i="3"/>
  <c r="K25" i="3"/>
  <c r="K37" i="3"/>
  <c r="K27" i="3"/>
  <c r="K39" i="3"/>
  <c r="K38" i="3"/>
  <c r="K52" i="3"/>
  <c r="K59" i="3"/>
  <c r="K60" i="3"/>
  <c r="K22" i="3"/>
  <c r="K48" i="3"/>
  <c r="K57" i="3"/>
  <c r="K54" i="3"/>
  <c r="K46" i="3"/>
  <c r="K79" i="3"/>
  <c r="K56" i="3"/>
  <c r="K14" i="3"/>
  <c r="K76" i="3"/>
  <c r="K62" i="3"/>
  <c r="K24" i="3"/>
  <c r="K64" i="3"/>
  <c r="K19" i="3"/>
  <c r="K81" i="3"/>
  <c r="K68" i="3"/>
  <c r="K67" i="3"/>
  <c r="K6" i="3" l="1"/>
  <c r="K36" i="3"/>
  <c r="K35" i="3"/>
  <c r="K82" i="3"/>
  <c r="K23" i="3"/>
  <c r="K10" i="3"/>
  <c r="K29" i="3"/>
  <c r="K50" i="3"/>
  <c r="K20" i="3"/>
  <c r="K43" i="3"/>
  <c r="K31" i="3"/>
  <c r="K30" i="3"/>
  <c r="K32" i="3"/>
  <c r="K73" i="3"/>
  <c r="C266" i="3"/>
  <c r="D266" i="3" s="1"/>
  <c r="C264" i="3"/>
  <c r="D264" i="3" s="1"/>
  <c r="C295" i="3"/>
  <c r="D295" i="3" s="1"/>
  <c r="C272" i="3"/>
  <c r="D272" i="3" s="1"/>
  <c r="C269" i="3"/>
  <c r="D269" i="3" s="1"/>
  <c r="C283" i="3"/>
  <c r="D283" i="3" s="1"/>
  <c r="C277" i="3"/>
  <c r="D277" i="3" s="1"/>
  <c r="C294" i="3"/>
  <c r="D294" i="3" s="1"/>
  <c r="C282" i="3"/>
  <c r="D282" i="3" s="1"/>
  <c r="C293" i="3"/>
  <c r="D293" i="3" s="1"/>
  <c r="C280" i="3"/>
  <c r="D280" i="3" s="1"/>
  <c r="C284" i="3"/>
  <c r="D284" i="3" s="1"/>
  <c r="C281" i="3"/>
  <c r="D281" i="3" s="1"/>
  <c r="C289" i="3"/>
  <c r="D289" i="3" s="1"/>
  <c r="C288" i="3"/>
  <c r="D288" i="3" s="1"/>
  <c r="C270" i="3"/>
  <c r="D270" i="3" s="1"/>
  <c r="C291" i="3"/>
  <c r="D291" i="3" s="1"/>
  <c r="C271" i="3"/>
  <c r="D271" i="3" s="1"/>
  <c r="C275" i="3"/>
  <c r="D275" i="3" s="1"/>
  <c r="C278" i="3"/>
  <c r="D278" i="3" s="1"/>
  <c r="C286" i="3"/>
  <c r="D286" i="3" s="1"/>
  <c r="C297" i="3"/>
  <c r="D297" i="3" s="1"/>
  <c r="C296" i="3"/>
  <c r="D296" i="3" s="1"/>
  <c r="C274" i="3"/>
  <c r="D274" i="3" s="1"/>
  <c r="C287" i="3"/>
  <c r="D287" i="3" s="1"/>
  <c r="C261" i="3"/>
  <c r="D261" i="3" s="1"/>
  <c r="C262" i="3"/>
  <c r="D262" i="3" s="1"/>
  <c r="C260" i="3"/>
  <c r="D260" i="3" s="1"/>
  <c r="C276" i="3"/>
  <c r="D276" i="3" s="1"/>
  <c r="C285" i="3"/>
  <c r="D285" i="3" s="1"/>
  <c r="C265" i="3"/>
  <c r="D265" i="3" s="1"/>
  <c r="C290" i="3"/>
  <c r="D290" i="3" s="1"/>
  <c r="C268" i="3"/>
  <c r="D268" i="3" s="1"/>
  <c r="C279" i="3"/>
  <c r="D279" i="3" s="1"/>
  <c r="C292" i="3"/>
  <c r="D292" i="3" s="1"/>
  <c r="C263" i="3"/>
  <c r="D263" i="3" s="1"/>
  <c r="C267" i="3"/>
  <c r="D267" i="3" s="1"/>
  <c r="C273" i="3"/>
  <c r="D273" i="3" s="1"/>
  <c r="D299" i="3" l="1"/>
  <c r="D302" i="3" s="1"/>
  <c r="L46" i="3" s="1"/>
  <c r="L55" i="3"/>
  <c r="L25" i="3"/>
  <c r="L20" i="3"/>
  <c r="L33" i="3"/>
  <c r="L60" i="3"/>
  <c r="L7" i="3"/>
  <c r="L67" i="3"/>
  <c r="L85" i="3"/>
  <c r="L38" i="3"/>
  <c r="L44" i="3"/>
  <c r="L77" i="3"/>
  <c r="L8" i="3"/>
  <c r="L31" i="3"/>
  <c r="L56" i="3"/>
  <c r="L73" i="3"/>
  <c r="L65" i="3"/>
  <c r="L32" i="3"/>
  <c r="L48" i="3"/>
  <c r="L41" i="3"/>
  <c r="L66" i="3"/>
  <c r="L17" i="3"/>
  <c r="L21" i="3"/>
  <c r="L51" i="3"/>
  <c r="L59" i="3"/>
  <c r="L62" i="3"/>
  <c r="L11" i="3"/>
  <c r="L14" i="3"/>
  <c r="L63" i="3"/>
  <c r="L81" i="3"/>
  <c r="L78" i="3"/>
  <c r="L29" i="3"/>
  <c r="L23" i="3"/>
  <c r="L70" i="3"/>
  <c r="L54" i="3"/>
  <c r="L30" i="3"/>
  <c r="L5" i="3"/>
  <c r="L71" i="3"/>
  <c r="L87" i="3"/>
  <c r="L50" i="3"/>
  <c r="L45" i="3"/>
  <c r="L34" i="3"/>
  <c r="L42" i="3"/>
  <c r="L57" i="3"/>
  <c r="L82" i="3"/>
  <c r="L76" i="3"/>
  <c r="L24" i="3"/>
  <c r="L74" i="3"/>
  <c r="L84" i="3"/>
  <c r="L35" i="3"/>
  <c r="L79" i="3"/>
  <c r="L75" i="3"/>
  <c r="L6" i="3"/>
  <c r="L69" i="3"/>
  <c r="L43" i="3"/>
  <c r="L68" i="3"/>
  <c r="L52" i="3"/>
  <c r="L26" i="3"/>
  <c r="C317" i="3"/>
  <c r="D317" i="3" s="1"/>
  <c r="C318" i="3"/>
  <c r="D318" i="3" s="1"/>
  <c r="C315" i="3"/>
  <c r="D315" i="3" s="1"/>
  <c r="C313" i="3"/>
  <c r="D313" i="3" s="1"/>
  <c r="C312" i="3"/>
  <c r="D312" i="3" s="1"/>
  <c r="C309" i="3"/>
  <c r="D309" i="3" s="1"/>
  <c r="C320" i="3"/>
  <c r="D320" i="3" s="1"/>
  <c r="D308" i="3"/>
  <c r="L36" i="3" l="1"/>
  <c r="L72" i="3"/>
  <c r="L39" i="3"/>
  <c r="L61" i="3"/>
  <c r="L16" i="3"/>
  <c r="L18" i="3"/>
  <c r="L83" i="3"/>
  <c r="L64" i="3"/>
  <c r="L37" i="3"/>
  <c r="L80" i="3"/>
  <c r="L27" i="3"/>
  <c r="L15" i="3"/>
  <c r="L47" i="3"/>
  <c r="L58" i="3"/>
  <c r="L19" i="3"/>
  <c r="L49" i="3"/>
  <c r="L9" i="3"/>
  <c r="L13" i="3"/>
  <c r="L53" i="3"/>
  <c r="L40" i="3"/>
  <c r="L10" i="3"/>
  <c r="L12" i="3"/>
  <c r="L22" i="3"/>
  <c r="L28" i="3"/>
  <c r="C321" i="3"/>
  <c r="D321" i="3" s="1"/>
  <c r="C310" i="3"/>
  <c r="D310" i="3" s="1"/>
  <c r="C314" i="3"/>
  <c r="D314" i="3" s="1"/>
  <c r="C319" i="3"/>
  <c r="D319" i="3" s="1"/>
  <c r="C316" i="3"/>
  <c r="D316" i="3" s="1"/>
  <c r="C311" i="3"/>
  <c r="D311" i="3" s="1"/>
  <c r="D322" i="3" l="1"/>
  <c r="D325" i="3" s="1"/>
  <c r="M80" i="3" s="1"/>
  <c r="Q80" i="3" s="1"/>
  <c r="M48" i="3"/>
  <c r="Q48" i="3" s="1"/>
  <c r="M55" i="3"/>
  <c r="Q55" i="3" s="1"/>
  <c r="M13" i="3"/>
  <c r="Q13" i="3" s="1"/>
  <c r="M62" i="3"/>
  <c r="Q62" i="3" s="1"/>
  <c r="M9" i="3"/>
  <c r="Q9" i="3" s="1"/>
  <c r="M44" i="3"/>
  <c r="Q44" i="3" s="1"/>
  <c r="M10" i="3"/>
  <c r="Q10" i="3" s="1"/>
  <c r="M29" i="3"/>
  <c r="Q29" i="3" s="1"/>
  <c r="M15" i="3"/>
  <c r="Q15" i="3" s="1"/>
  <c r="M72" i="3"/>
  <c r="Q72" i="3" s="1"/>
  <c r="M36" i="3"/>
  <c r="Q36" i="3" s="1"/>
  <c r="M59" i="3"/>
  <c r="Q59" i="3" s="1"/>
  <c r="M51" i="3"/>
  <c r="Q51" i="3" s="1"/>
  <c r="M75" i="3"/>
  <c r="Q75" i="3" s="1"/>
  <c r="M20" i="3"/>
  <c r="Q20" i="3" s="1"/>
  <c r="M71" i="3"/>
  <c r="Q71" i="3" s="1"/>
  <c r="M6" i="3"/>
  <c r="Q6" i="3" s="1"/>
  <c r="M41" i="3"/>
  <c r="Q41" i="3" s="1"/>
  <c r="M68" i="3"/>
  <c r="Q68" i="3" s="1"/>
  <c r="M49" i="3"/>
  <c r="Q49" i="3" s="1"/>
  <c r="M58" i="3"/>
  <c r="Q58" i="3" s="1"/>
  <c r="M18" i="3"/>
  <c r="Q18" i="3" s="1"/>
  <c r="M43" i="3"/>
  <c r="Q43" i="3" s="1"/>
  <c r="M24" i="3"/>
  <c r="Q24" i="3" s="1"/>
  <c r="M76" i="3"/>
  <c r="Q76" i="3" s="1"/>
  <c r="M21" i="3"/>
  <c r="Q21" i="3" s="1"/>
  <c r="M70" i="3"/>
  <c r="Q70" i="3" s="1"/>
  <c r="M65" i="3"/>
  <c r="Q65" i="3" s="1"/>
  <c r="M17" i="3"/>
  <c r="Q17" i="3" s="1"/>
  <c r="M25" i="3"/>
  <c r="Q25" i="3" s="1"/>
  <c r="M32" i="3"/>
  <c r="Q32" i="3" s="1"/>
  <c r="M78" i="3"/>
  <c r="Q78" i="3" s="1"/>
  <c r="M60" i="3"/>
  <c r="Q60" i="3" s="1"/>
  <c r="M67" i="3"/>
  <c r="Q67" i="3" s="1"/>
  <c r="M35" i="3"/>
  <c r="Q35" i="3" s="1"/>
  <c r="M79" i="3"/>
  <c r="Q79" i="3" s="1"/>
  <c r="M28" i="3"/>
  <c r="Q28" i="3" s="1"/>
  <c r="M61" i="3"/>
  <c r="Q61" i="3" s="1"/>
  <c r="M54" i="3"/>
  <c r="Q54" i="3" s="1"/>
  <c r="M77" i="3"/>
  <c r="Q77" i="3" s="1"/>
  <c r="M50" i="3"/>
  <c r="Q50" i="3" s="1"/>
  <c r="M82" i="3"/>
  <c r="Q82" i="3" s="1"/>
  <c r="M81" i="3"/>
  <c r="Q81" i="3" s="1"/>
  <c r="M56" i="3"/>
  <c r="Q56" i="3" s="1"/>
  <c r="M52" i="3"/>
  <c r="Q52" i="3" s="1"/>
  <c r="M22" i="3"/>
  <c r="Q22" i="3" s="1"/>
  <c r="M53" i="3"/>
  <c r="Q53" i="3" s="1"/>
  <c r="M64" i="3"/>
  <c r="Q64" i="3" s="1"/>
  <c r="M83" i="3"/>
  <c r="Q83" i="3" s="1"/>
  <c r="M39" i="3"/>
  <c r="Q39" i="3" s="1"/>
  <c r="M30" i="3"/>
  <c r="Q30" i="3" s="1"/>
  <c r="M47" i="3"/>
  <c r="Q47" i="3" s="1"/>
  <c r="M8" i="3"/>
  <c r="Q8" i="3" s="1"/>
  <c r="M23" i="3"/>
  <c r="Q23" i="3" s="1"/>
  <c r="M14" i="3"/>
  <c r="Q14" i="3" s="1"/>
  <c r="M57" i="3"/>
  <c r="Q57" i="3" s="1"/>
  <c r="M7" i="3"/>
  <c r="Q7" i="3" s="1"/>
  <c r="M45" i="3"/>
  <c r="Q45" i="3" s="1"/>
  <c r="M87" i="3"/>
  <c r="Q87" i="3" s="1"/>
  <c r="M12" i="3"/>
  <c r="Q12" i="3" s="1"/>
  <c r="M5" i="3"/>
  <c r="Q5" i="3" s="1"/>
  <c r="M37" i="3"/>
  <c r="Q37" i="3" s="1"/>
  <c r="M42" i="3"/>
  <c r="Q42" i="3" s="1"/>
  <c r="M16" i="3"/>
  <c r="Q16" i="3" s="1"/>
  <c r="M66" i="3"/>
  <c r="Q66" i="3" s="1"/>
  <c r="M85" i="3"/>
  <c r="Q85" i="3" s="1"/>
  <c r="M38" i="3"/>
  <c r="Q38" i="3" s="1"/>
  <c r="M26" i="3"/>
  <c r="Q26" i="3" s="1"/>
  <c r="M73" i="3"/>
  <c r="Q73" i="3" s="1"/>
  <c r="M84" i="3"/>
  <c r="Q84" i="3" s="1"/>
  <c r="M46" i="3"/>
  <c r="Q46" i="3" s="1"/>
  <c r="M34" i="3"/>
  <c r="Q34" i="3" s="1"/>
  <c r="M33" i="3"/>
  <c r="Q33" i="3" s="1"/>
  <c r="C350" i="3"/>
  <c r="D350" i="3" s="1"/>
  <c r="C340" i="3"/>
  <c r="D340" i="3" s="1"/>
  <c r="C345" i="3"/>
  <c r="D345" i="3" s="1"/>
  <c r="C346" i="3"/>
  <c r="D346" i="3" s="1"/>
  <c r="C357" i="3"/>
  <c r="D357" i="3" s="1"/>
  <c r="C338" i="3"/>
  <c r="D338" i="3" s="1"/>
  <c r="C332" i="3"/>
  <c r="D332" i="3" s="1"/>
  <c r="C351" i="3"/>
  <c r="D351" i="3" s="1"/>
  <c r="C341" i="3"/>
  <c r="D341" i="3" s="1"/>
  <c r="C333" i="3"/>
  <c r="D333" i="3" s="1"/>
  <c r="C331" i="3"/>
  <c r="D331" i="3" s="1"/>
  <c r="M40" i="3" l="1"/>
  <c r="Q40" i="3" s="1"/>
  <c r="M74" i="3"/>
  <c r="Q74" i="3" s="1"/>
  <c r="M27" i="3"/>
  <c r="Q27" i="3" s="1"/>
  <c r="M11" i="3"/>
  <c r="Q11" i="3" s="1"/>
  <c r="M63" i="3"/>
  <c r="Q63" i="3" s="1"/>
  <c r="M69" i="3"/>
  <c r="Q69" i="3" s="1"/>
  <c r="M19" i="3"/>
  <c r="Q19" i="3" s="1"/>
  <c r="M31" i="3"/>
  <c r="Q31" i="3" s="1"/>
  <c r="C336" i="3"/>
  <c r="D336" i="3" s="1"/>
  <c r="C339" i="3"/>
  <c r="D339" i="3" s="1"/>
  <c r="C347" i="3"/>
  <c r="D347" i="3" s="1"/>
  <c r="C356" i="3"/>
  <c r="D356" i="3" s="1"/>
  <c r="C335" i="3"/>
  <c r="D335" i="3" s="1"/>
  <c r="C343" i="3"/>
  <c r="D343" i="3" s="1"/>
  <c r="C337" i="3"/>
  <c r="D337" i="3" s="1"/>
  <c r="C342" i="3"/>
  <c r="D342" i="3" s="1"/>
  <c r="C348" i="3"/>
  <c r="D348" i="3" s="1"/>
  <c r="C355" i="3"/>
  <c r="D355" i="3" s="1"/>
  <c r="C344" i="3"/>
  <c r="D344" i="3" s="1"/>
  <c r="C349" i="3"/>
  <c r="D349" i="3" s="1"/>
  <c r="C354" i="3"/>
  <c r="D354" i="3" s="1"/>
  <c r="C353" i="3"/>
  <c r="D353" i="3" s="1"/>
  <c r="C352" i="3"/>
  <c r="D352" i="3" s="1"/>
  <c r="C334" i="3"/>
  <c r="D334" i="3" s="1"/>
  <c r="D359" i="3" l="1"/>
  <c r="D362" i="3" s="1"/>
  <c r="N46" i="3" s="1"/>
  <c r="R46" i="3" s="1"/>
  <c r="N23" i="3"/>
  <c r="R23" i="3" s="1"/>
  <c r="N16" i="3"/>
  <c r="R16" i="3" s="1"/>
  <c r="N49" i="3"/>
  <c r="R49" i="3" s="1"/>
  <c r="N69" i="3"/>
  <c r="R69" i="3" s="1"/>
  <c r="N5" i="3"/>
  <c r="R5" i="3" s="1"/>
  <c r="N43" i="3"/>
  <c r="R43" i="3" s="1"/>
  <c r="N66" i="3"/>
  <c r="R66" i="3" s="1"/>
  <c r="N22" i="3"/>
  <c r="R22" i="3" s="1"/>
  <c r="N42" i="3"/>
  <c r="R42" i="3" s="1"/>
  <c r="N14" i="3"/>
  <c r="R14" i="3" s="1"/>
  <c r="N70" i="3"/>
  <c r="R70" i="3" s="1"/>
  <c r="N51" i="3"/>
  <c r="R51" i="3" s="1"/>
  <c r="N30" i="3"/>
  <c r="R30" i="3" s="1"/>
  <c r="N50" i="3"/>
  <c r="R50" i="3" s="1"/>
  <c r="N78" i="3"/>
  <c r="R78" i="3" s="1"/>
  <c r="N35" i="3"/>
  <c r="R35" i="3" s="1"/>
  <c r="N59" i="3"/>
  <c r="R59" i="3" s="1"/>
  <c r="N11" i="3"/>
  <c r="R11" i="3" s="1"/>
  <c r="N53" i="3"/>
  <c r="R53" i="3" s="1"/>
  <c r="N20" i="3"/>
  <c r="R20" i="3" s="1"/>
  <c r="N84" i="3"/>
  <c r="R84" i="3" s="1"/>
  <c r="N54" i="3"/>
  <c r="R54" i="3" s="1"/>
  <c r="N72" i="3"/>
  <c r="R72" i="3" s="1"/>
  <c r="N57" i="3"/>
  <c r="R57" i="3" s="1"/>
  <c r="N34" i="3"/>
  <c r="R34" i="3" s="1"/>
  <c r="N13" i="3"/>
  <c r="R13" i="3" s="1"/>
  <c r="N44" i="3"/>
  <c r="R44" i="3" s="1"/>
  <c r="N7" i="3"/>
  <c r="R7" i="3" s="1"/>
  <c r="N56" i="3"/>
  <c r="R56" i="3" s="1"/>
  <c r="N75" i="3"/>
  <c r="R75" i="3" s="1"/>
  <c r="N33" i="3"/>
  <c r="R33" i="3" s="1"/>
  <c r="N82" i="3"/>
  <c r="R82" i="3" s="1"/>
  <c r="N37" i="3"/>
  <c r="R37" i="3" s="1"/>
  <c r="N60" i="3"/>
  <c r="R60" i="3" s="1"/>
  <c r="N6" i="3"/>
  <c r="R6" i="3" s="1"/>
  <c r="N21" i="3"/>
  <c r="R21" i="3" s="1"/>
  <c r="N79" i="3"/>
  <c r="R79" i="3" s="1"/>
  <c r="N48" i="3"/>
  <c r="R48" i="3" s="1"/>
  <c r="N17" i="3"/>
  <c r="R17" i="3" s="1"/>
  <c r="N87" i="3"/>
  <c r="R87" i="3" s="1"/>
  <c r="N81" i="3"/>
  <c r="R81" i="3" s="1"/>
  <c r="N74" i="3"/>
  <c r="R74" i="3" s="1"/>
  <c r="N52" i="3"/>
  <c r="R52" i="3" s="1"/>
  <c r="N9" i="3"/>
  <c r="R9" i="3" s="1"/>
  <c r="N45" i="3"/>
  <c r="R45" i="3" s="1"/>
  <c r="N8" i="3"/>
  <c r="R8" i="3" s="1"/>
  <c r="N38" i="3"/>
  <c r="R38" i="3" s="1"/>
  <c r="N19" i="3"/>
  <c r="R19" i="3" s="1"/>
  <c r="N10" i="3"/>
  <c r="R10" i="3" s="1"/>
  <c r="N28" i="3"/>
  <c r="R28" i="3" s="1"/>
  <c r="N58" i="3"/>
  <c r="R58" i="3" s="1"/>
  <c r="N15" i="3"/>
  <c r="R15" i="3" s="1"/>
  <c r="N31" i="3"/>
  <c r="R31" i="3" s="1"/>
  <c r="N39" i="3"/>
  <c r="R39" i="3" s="1"/>
  <c r="N36" i="3"/>
  <c r="R36" i="3" s="1"/>
  <c r="N71" i="3"/>
  <c r="R71" i="3" s="1"/>
  <c r="N85" i="3"/>
  <c r="N26" i="3"/>
  <c r="R26" i="3" s="1"/>
  <c r="N25" i="3"/>
  <c r="R25" i="3" s="1"/>
  <c r="N18" i="3"/>
  <c r="R18" i="3" s="1"/>
  <c r="N55" i="3"/>
  <c r="R55" i="3" s="1"/>
  <c r="N64" i="3"/>
  <c r="R64" i="3" s="1"/>
  <c r="N80" i="3"/>
  <c r="R80" i="3" s="1"/>
  <c r="N40" i="3"/>
  <c r="R40" i="3" s="1"/>
  <c r="N27" i="3"/>
  <c r="R27" i="3" s="1"/>
  <c r="N29" i="3"/>
  <c r="R29" i="3" s="1"/>
  <c r="N65" i="3"/>
  <c r="R65" i="3" s="1"/>
  <c r="N76" i="3"/>
  <c r="R76" i="3" s="1"/>
  <c r="N47" i="3"/>
  <c r="R47" i="3" s="1"/>
  <c r="N68" i="3"/>
  <c r="R68" i="3" s="1"/>
  <c r="N83" i="3"/>
  <c r="R83" i="3" s="1"/>
  <c r="C374" i="3"/>
  <c r="D374" i="3" s="1"/>
  <c r="C399" i="3"/>
  <c r="D399" i="3" s="1"/>
  <c r="C368" i="3"/>
  <c r="D368" i="3" s="1"/>
  <c r="N67" i="3" l="1"/>
  <c r="R67" i="3" s="1"/>
  <c r="N61" i="3"/>
  <c r="R61" i="3" s="1"/>
  <c r="N24" i="3"/>
  <c r="R24" i="3" s="1"/>
  <c r="N41" i="3"/>
  <c r="R41" i="3" s="1"/>
  <c r="N32" i="3"/>
  <c r="R32" i="3" s="1"/>
  <c r="N63" i="3"/>
  <c r="R63" i="3" s="1"/>
  <c r="N62" i="3"/>
  <c r="R62" i="3" s="1"/>
  <c r="N77" i="3"/>
  <c r="R77" i="3" s="1"/>
  <c r="R85" i="3"/>
  <c r="N73" i="3"/>
  <c r="R73" i="3" s="1"/>
  <c r="N12" i="3"/>
  <c r="R12" i="3" s="1"/>
  <c r="C380" i="3"/>
  <c r="D380" i="3" s="1"/>
  <c r="C386" i="3"/>
  <c r="D386" i="3" s="1"/>
  <c r="C373" i="3"/>
  <c r="D373" i="3" s="1"/>
  <c r="C381" i="3"/>
  <c r="D381" i="3" s="1"/>
  <c r="C369" i="3"/>
  <c r="D369" i="3" s="1"/>
  <c r="C387" i="3"/>
  <c r="D387" i="3" s="1"/>
  <c r="C378" i="3"/>
  <c r="D378" i="3" s="1"/>
  <c r="C392" i="3"/>
  <c r="D392" i="3" s="1"/>
  <c r="C390" i="3"/>
  <c r="D390" i="3" s="1"/>
  <c r="C397" i="3"/>
  <c r="D397" i="3" s="1"/>
  <c r="C388" i="3"/>
  <c r="D388" i="3" s="1"/>
  <c r="C405" i="3"/>
  <c r="D405" i="3" s="1"/>
  <c r="C402" i="3"/>
  <c r="D402" i="3" s="1"/>
  <c r="C379" i="3"/>
  <c r="D379" i="3" s="1"/>
  <c r="C377" i="3"/>
  <c r="D377" i="3" s="1"/>
  <c r="C400" i="3"/>
  <c r="D400" i="3" s="1"/>
  <c r="C398" i="3"/>
  <c r="D398" i="3" s="1"/>
  <c r="C391" i="3"/>
  <c r="D391" i="3" s="1"/>
  <c r="C389" i="3"/>
  <c r="D389" i="3" s="1"/>
  <c r="C385" i="3"/>
  <c r="D385" i="3" s="1"/>
  <c r="C375" i="3"/>
  <c r="D375" i="3" s="1"/>
  <c r="C395" i="3"/>
  <c r="D395" i="3" s="1"/>
  <c r="C376" i="3"/>
  <c r="D376" i="3" s="1"/>
  <c r="C393" i="3"/>
  <c r="D393" i="3" s="1"/>
  <c r="C384" i="3"/>
  <c r="D384" i="3" s="1"/>
  <c r="C396" i="3"/>
  <c r="D396" i="3" s="1"/>
  <c r="C383" i="3"/>
  <c r="D383" i="3" s="1"/>
  <c r="C401" i="3"/>
  <c r="D401" i="3" s="1"/>
  <c r="C372" i="3"/>
  <c r="D372" i="3" s="1"/>
  <c r="D406" i="3"/>
  <c r="C382" i="3"/>
  <c r="D382" i="3" s="1"/>
  <c r="C370" i="3"/>
  <c r="D370" i="3" s="1"/>
  <c r="C371" i="3"/>
  <c r="D371" i="3" s="1"/>
  <c r="C403" i="3"/>
  <c r="D403" i="3" s="1"/>
  <c r="C404" i="3"/>
  <c r="D404" i="3" s="1"/>
  <c r="C394" i="3"/>
  <c r="D394" i="3" s="1"/>
  <c r="D407" i="3" l="1"/>
  <c r="D410" i="3" s="1"/>
  <c r="O6" i="3" s="1"/>
  <c r="S6" i="3" s="1"/>
  <c r="T6" i="3" s="1"/>
  <c r="O39" i="3"/>
  <c r="S39" i="3" s="1"/>
  <c r="T39" i="3" s="1"/>
  <c r="O15" i="3"/>
  <c r="S15" i="3" s="1"/>
  <c r="T15" i="3" s="1"/>
  <c r="O77" i="3"/>
  <c r="S77" i="3" s="1"/>
  <c r="T77" i="3" s="1"/>
  <c r="O80" i="3"/>
  <c r="S80" i="3" s="1"/>
  <c r="T80" i="3" s="1"/>
  <c r="O79" i="3"/>
  <c r="S79" i="3" s="1"/>
  <c r="T79" i="3" s="1"/>
  <c r="O32" i="3"/>
  <c r="S32" i="3" s="1"/>
  <c r="T32" i="3" s="1"/>
  <c r="O62" i="3"/>
  <c r="S62" i="3" s="1"/>
  <c r="T62" i="3" s="1"/>
  <c r="O37" i="3"/>
  <c r="S37" i="3" s="1"/>
  <c r="T37" i="3" s="1"/>
  <c r="O16" i="3"/>
  <c r="S16" i="3" s="1"/>
  <c r="T16" i="3" s="1"/>
  <c r="O44" i="3"/>
  <c r="S44" i="3" s="1"/>
  <c r="T44" i="3" s="1"/>
  <c r="O71" i="3"/>
  <c r="S71" i="3" s="1"/>
  <c r="T71" i="3" s="1"/>
  <c r="O26" i="3"/>
  <c r="S26" i="3" s="1"/>
  <c r="T26" i="3" s="1"/>
  <c r="O13" i="3"/>
  <c r="S13" i="3" s="1"/>
  <c r="T13" i="3" s="1"/>
  <c r="O49" i="3"/>
  <c r="S49" i="3" s="1"/>
  <c r="T49" i="3" s="1"/>
  <c r="O64" i="3"/>
  <c r="S64" i="3" s="1"/>
  <c r="T64" i="3" s="1"/>
  <c r="O76" i="3"/>
  <c r="S76" i="3" s="1"/>
  <c r="T76" i="3" s="1"/>
  <c r="O78" i="3"/>
  <c r="O23" i="3"/>
  <c r="S23" i="3" s="1"/>
  <c r="T23" i="3" s="1"/>
  <c r="O43" i="3"/>
  <c r="S43" i="3" s="1"/>
  <c r="T43" i="3" s="1"/>
  <c r="O18" i="3"/>
  <c r="S18" i="3" s="1"/>
  <c r="T18" i="3" s="1"/>
  <c r="O30" i="3"/>
  <c r="S30" i="3" s="1"/>
  <c r="T30" i="3" s="1"/>
  <c r="O48" i="3"/>
  <c r="S48" i="3" s="1"/>
  <c r="T48" i="3" s="1"/>
  <c r="O24" i="3"/>
  <c r="S24" i="3" s="1"/>
  <c r="T24" i="3" s="1"/>
  <c r="O60" i="3"/>
  <c r="S60" i="3" s="1"/>
  <c r="T60" i="3" s="1"/>
  <c r="O52" i="3"/>
  <c r="S52" i="3" s="1"/>
  <c r="T52" i="3" s="1"/>
  <c r="O87" i="3"/>
  <c r="S87" i="3" s="1"/>
  <c r="T87" i="3" s="1"/>
  <c r="O22" i="3"/>
  <c r="S22" i="3" s="1"/>
  <c r="T22" i="3" s="1"/>
  <c r="O27" i="3"/>
  <c r="S27" i="3" s="1"/>
  <c r="T27" i="3" s="1"/>
  <c r="O7" i="3"/>
  <c r="S7" i="3" s="1"/>
  <c r="T7" i="3" s="1"/>
  <c r="O54" i="3"/>
  <c r="S54" i="3" s="1"/>
  <c r="T54" i="3" s="1"/>
  <c r="O35" i="3"/>
  <c r="S35" i="3" s="1"/>
  <c r="T35" i="3" s="1"/>
  <c r="O70" i="3"/>
  <c r="S70" i="3" s="1"/>
  <c r="T70" i="3" s="1"/>
  <c r="O51" i="3"/>
  <c r="S51" i="3" s="1"/>
  <c r="T51" i="3" s="1"/>
  <c r="O68" i="3"/>
  <c r="S68" i="3" s="1"/>
  <c r="T68" i="3" s="1"/>
  <c r="O84" i="3"/>
  <c r="S84" i="3" s="1"/>
  <c r="T84" i="3" s="1"/>
  <c r="O21" i="3"/>
  <c r="S21" i="3" s="1"/>
  <c r="T21" i="3" s="1"/>
  <c r="O58" i="3"/>
  <c r="S58" i="3" s="1"/>
  <c r="T58" i="3" s="1"/>
  <c r="O20" i="3"/>
  <c r="S20" i="3" s="1"/>
  <c r="T20" i="3" s="1"/>
  <c r="O11" i="3"/>
  <c r="S11" i="3" s="1"/>
  <c r="T11" i="3" s="1"/>
  <c r="O19" i="3"/>
  <c r="S19" i="3" s="1"/>
  <c r="T19" i="3" s="1"/>
  <c r="O50" i="3"/>
  <c r="S50" i="3" s="1"/>
  <c r="T50" i="3" s="1"/>
  <c r="O61" i="3"/>
  <c r="S61" i="3" s="1"/>
  <c r="T61" i="3" s="1"/>
  <c r="O72" i="3"/>
  <c r="S72" i="3" s="1"/>
  <c r="T72" i="3" s="1"/>
  <c r="O29" i="3"/>
  <c r="S29" i="3" s="1"/>
  <c r="T29" i="3" s="1"/>
  <c r="O67" i="3"/>
  <c r="S67" i="3" s="1"/>
  <c r="T67" i="3" s="1"/>
  <c r="O31" i="3"/>
  <c r="S31" i="3" s="1"/>
  <c r="T31" i="3" s="1"/>
  <c r="O38" i="3" l="1"/>
  <c r="S38" i="3" s="1"/>
  <c r="T38" i="3" s="1"/>
  <c r="O33" i="3"/>
  <c r="S33" i="3" s="1"/>
  <c r="T33" i="3" s="1"/>
  <c r="O81" i="3"/>
  <c r="S81" i="3" s="1"/>
  <c r="T81" i="3" s="1"/>
  <c r="O8" i="3"/>
  <c r="S8" i="3" s="1"/>
  <c r="T8" i="3" s="1"/>
  <c r="O75" i="3"/>
  <c r="S75" i="3" s="1"/>
  <c r="T75" i="3" s="1"/>
  <c r="O9" i="3"/>
  <c r="S9" i="3" s="1"/>
  <c r="T9" i="3" s="1"/>
  <c r="O55" i="3"/>
  <c r="S55" i="3" s="1"/>
  <c r="T55" i="3" s="1"/>
  <c r="O14" i="3"/>
  <c r="S14" i="3" s="1"/>
  <c r="T14" i="3" s="1"/>
  <c r="O59" i="3"/>
  <c r="S59" i="3" s="1"/>
  <c r="T59" i="3" s="1"/>
  <c r="O65" i="3"/>
  <c r="S65" i="3" s="1"/>
  <c r="T65" i="3" s="1"/>
  <c r="O56" i="3"/>
  <c r="S56" i="3" s="1"/>
  <c r="T56" i="3" s="1"/>
  <c r="O83" i="3"/>
  <c r="S83" i="3" s="1"/>
  <c r="T83" i="3" s="1"/>
  <c r="O25" i="3"/>
  <c r="S25" i="3" s="1"/>
  <c r="T25" i="3" s="1"/>
  <c r="O63" i="3"/>
  <c r="S63" i="3" s="1"/>
  <c r="T63" i="3" s="1"/>
  <c r="O45" i="3"/>
  <c r="S45" i="3" s="1"/>
  <c r="T45" i="3" s="1"/>
  <c r="O41" i="3"/>
  <c r="S41" i="3" s="1"/>
  <c r="T41" i="3" s="1"/>
  <c r="O66" i="3"/>
  <c r="S66" i="3" s="1"/>
  <c r="T66" i="3" s="1"/>
  <c r="O40" i="3"/>
  <c r="S40" i="3" s="1"/>
  <c r="T40" i="3" s="1"/>
  <c r="O42" i="3"/>
  <c r="S42" i="3" s="1"/>
  <c r="T42" i="3" s="1"/>
  <c r="O34" i="3"/>
  <c r="S34" i="3" s="1"/>
  <c r="T34" i="3" s="1"/>
  <c r="O69" i="3"/>
  <c r="S69" i="3" s="1"/>
  <c r="T69" i="3" s="1"/>
  <c r="O82" i="3"/>
  <c r="S82" i="3" s="1"/>
  <c r="T82" i="3" s="1"/>
  <c r="O10" i="3"/>
  <c r="S10" i="3" s="1"/>
  <c r="T10" i="3" s="1"/>
  <c r="O57" i="3"/>
  <c r="S57" i="3" s="1"/>
  <c r="T57" i="3" s="1"/>
  <c r="O85" i="3"/>
  <c r="S85" i="3" s="1"/>
  <c r="T85" i="3" s="1"/>
  <c r="O47" i="3"/>
  <c r="S47" i="3" s="1"/>
  <c r="T47" i="3" s="1"/>
  <c r="O5" i="3"/>
  <c r="S5" i="3" s="1"/>
  <c r="T5" i="3" s="1"/>
  <c r="O17" i="3"/>
  <c r="S17" i="3" s="1"/>
  <c r="T17" i="3" s="1"/>
  <c r="O73" i="3"/>
  <c r="S73" i="3" s="1"/>
  <c r="T73" i="3" s="1"/>
  <c r="O46" i="3"/>
  <c r="S46" i="3" s="1"/>
  <c r="T46" i="3" s="1"/>
  <c r="O12" i="3"/>
  <c r="S12" i="3" s="1"/>
  <c r="T12" i="3" s="1"/>
  <c r="O53" i="3"/>
  <c r="S53" i="3" s="1"/>
  <c r="T53" i="3" s="1"/>
  <c r="S78" i="3"/>
  <c r="T78" i="3" s="1"/>
  <c r="O74" i="3"/>
  <c r="S74" i="3" s="1"/>
  <c r="T74" i="3" s="1"/>
  <c r="O28" i="3"/>
  <c r="S28" i="3" s="1"/>
  <c r="T28" i="3" s="1"/>
  <c r="O36" i="3"/>
  <c r="S36" i="3" s="1"/>
  <c r="T36" i="3" s="1"/>
</calcChain>
</file>

<file path=xl/sharedStrings.xml><?xml version="1.0" encoding="utf-8"?>
<sst xmlns="http://schemas.openxmlformats.org/spreadsheetml/2006/main" count="649" uniqueCount="54">
  <si>
    <t>No.</t>
  </si>
  <si>
    <t>Data intensitas R G dan B pada Gambar Citra Buah tomat</t>
  </si>
  <si>
    <t>Red</t>
  </si>
  <si>
    <t>Green</t>
  </si>
  <si>
    <t>Blue</t>
  </si>
  <si>
    <t>Kategori</t>
  </si>
  <si>
    <t>Matang</t>
  </si>
  <si>
    <t>Mentah</t>
  </si>
  <si>
    <t>Setengah Matang</t>
  </si>
  <si>
    <t>Atribut: Red</t>
  </si>
  <si>
    <t>Target kelas: Matang</t>
  </si>
  <si>
    <t>(Red-vRed)</t>
  </si>
  <si>
    <t>(Red-vRed)^2</t>
  </si>
  <si>
    <t>menghitung mean</t>
  </si>
  <si>
    <t>menghitung standar devisiasi</t>
  </si>
  <si>
    <t>Ʃ</t>
  </si>
  <si>
    <t>Target kelas: Mentah</t>
  </si>
  <si>
    <t>Target kelas: Setengah Matang</t>
  </si>
  <si>
    <t>Atribut: Green</t>
  </si>
  <si>
    <t>Atribut: Blue</t>
  </si>
  <si>
    <t>(Green-vGreen)</t>
  </si>
  <si>
    <t>(Green-vGreen)^2</t>
  </si>
  <si>
    <t>(Blue-vBlue)</t>
  </si>
  <si>
    <t>(Blue-vBlue)^2</t>
  </si>
  <si>
    <t>R-Setengah Matang</t>
  </si>
  <si>
    <t>G-Matang</t>
  </si>
  <si>
    <t>G-Mentah</t>
  </si>
  <si>
    <t>G-Setengah Matang</t>
  </si>
  <si>
    <t>B-Matang</t>
  </si>
  <si>
    <t>B-Mentah</t>
  </si>
  <si>
    <t>B-Setengah Matang</t>
  </si>
  <si>
    <t>R-Matang</t>
  </si>
  <si>
    <t>R-Mentah</t>
  </si>
  <si>
    <t>matang</t>
  </si>
  <si>
    <t>mentah</t>
  </si>
  <si>
    <t>setengah matang</t>
  </si>
  <si>
    <t>Uji</t>
  </si>
  <si>
    <t>Hasil Uji</t>
  </si>
  <si>
    <t>Data intensitas H S dan V pada Gambar Citra Buah tomat</t>
  </si>
  <si>
    <t>Hue</t>
  </si>
  <si>
    <t>Saturation</t>
  </si>
  <si>
    <t>Value</t>
  </si>
  <si>
    <t>H-Matang</t>
  </si>
  <si>
    <t>H-Mentah</t>
  </si>
  <si>
    <t>H-Setengah Matang</t>
  </si>
  <si>
    <t>S-Matang</t>
  </si>
  <si>
    <t>S-Mentah</t>
  </si>
  <si>
    <t>S-Setengah Matang</t>
  </si>
  <si>
    <t>V-Matang</t>
  </si>
  <si>
    <t>V-Mentah</t>
  </si>
  <si>
    <t>V-Setengah Matang</t>
  </si>
  <si>
    <t>Atribut: Hue</t>
  </si>
  <si>
    <t>Atribut: Saturation</t>
  </si>
  <si>
    <t>Atribut: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</si>
</sst>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"/>
    <numFmt numFmtId="166" formatCode="0.0000"/>
    <numFmt numFmtId="167" formatCode="0.0000000000"/>
    <numFmt numFmtId="168" formatCode="0.000000"/>
    <numFmt numFmtId="169" formatCode="0.0000000"/>
  </numFmts>
  <fonts count="16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00"/>
      <name val="Ebrima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5" fillId="5" borderId="0" xfId="0" applyFont="1" applyFill="1" applyAlignme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8" borderId="0" xfId="0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0" fillId="8" borderId="0" xfId="0" applyFont="1" applyFill="1" applyAlignment="1"/>
    <xf numFmtId="0" fontId="4" fillId="9" borderId="0" xfId="0" applyFont="1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2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ont="1" applyFill="1" applyAlignment="1"/>
    <xf numFmtId="0" fontId="1" fillId="9" borderId="0" xfId="0" applyFont="1" applyFill="1" applyAlignment="1">
      <alignment horizontal="center" vertical="center"/>
    </xf>
    <xf numFmtId="2" fontId="1" fillId="10" borderId="0" xfId="0" applyNumberFormat="1" applyFont="1" applyFill="1" applyAlignment="1">
      <alignment horizontal="center" vertical="center"/>
    </xf>
    <xf numFmtId="0" fontId="12" fillId="10" borderId="0" xfId="0" applyFont="1" applyFill="1" applyAlignment="1">
      <alignment horizontal="center"/>
    </xf>
    <xf numFmtId="0" fontId="1" fillId="10" borderId="0" xfId="0" applyFont="1" applyFill="1" applyAlignment="1"/>
    <xf numFmtId="0" fontId="11" fillId="10" borderId="0" xfId="0" applyFont="1" applyFill="1" applyAlignment="1">
      <alignment horizontal="center" vertical="center"/>
    </xf>
    <xf numFmtId="2" fontId="12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6" borderId="0" xfId="1" applyFont="1" applyFill="1" applyAlignment="1">
      <alignment horizontal="center"/>
    </xf>
    <xf numFmtId="0" fontId="11" fillId="6" borderId="0" xfId="1" applyFont="1" applyFill="1" applyAlignment="1"/>
    <xf numFmtId="0" fontId="4" fillId="6" borderId="0" xfId="0" applyFont="1" applyFill="1" applyAlignment="1"/>
    <xf numFmtId="165" fontId="2" fillId="0" borderId="0" xfId="0" applyNumberFormat="1" applyFont="1" applyAlignment="1">
      <alignment horizontal="center"/>
    </xf>
    <xf numFmtId="165" fontId="12" fillId="1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5" fontId="12" fillId="8" borderId="0" xfId="0" applyNumberFormat="1" applyFont="1" applyFill="1" applyAlignment="1">
      <alignment horizontal="center"/>
    </xf>
    <xf numFmtId="165" fontId="12" fillId="9" borderId="0" xfId="0" applyNumberFormat="1" applyFont="1" applyFill="1" applyAlignment="1">
      <alignment horizontal="center"/>
    </xf>
    <xf numFmtId="165" fontId="13" fillId="6" borderId="0" xfId="0" applyNumberFormat="1" applyFont="1" applyFill="1" applyAlignment="1">
      <alignment horizontal="center"/>
    </xf>
    <xf numFmtId="11" fontId="0" fillId="0" borderId="0" xfId="0" applyNumberFormat="1" applyFont="1" applyAlignment="1">
      <alignment horizontal="center" vertical="center"/>
    </xf>
    <xf numFmtId="11" fontId="1" fillId="1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1" fontId="1" fillId="8" borderId="0" xfId="0" applyNumberFormat="1" applyFont="1" applyFill="1" applyAlignment="1">
      <alignment horizontal="center" vertical="center"/>
    </xf>
    <xf numFmtId="11" fontId="1" fillId="9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1" fontId="11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5" fontId="14" fillId="0" borderId="0" xfId="0" applyNumberFormat="1" applyFont="1" applyFill="1" applyAlignment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165" fontId="2" fillId="10" borderId="0" xfId="0" applyNumberFormat="1" applyFont="1" applyFill="1" applyAlignment="1">
      <alignment horizontal="center"/>
    </xf>
    <xf numFmtId="0" fontId="0" fillId="10" borderId="0" xfId="0" applyFont="1" applyFill="1" applyAlignment="1"/>
    <xf numFmtId="0" fontId="0" fillId="10" borderId="0" xfId="0" applyFont="1" applyFill="1" applyAlignment="1">
      <alignment horizontal="center" vertical="center"/>
    </xf>
    <xf numFmtId="11" fontId="0" fillId="10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65" fontId="1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Fill="1" applyAlignment="1"/>
    <xf numFmtId="169" fontId="0" fillId="0" borderId="0" xfId="0" applyNumberFormat="1" applyFont="1" applyAlignment="1"/>
    <xf numFmtId="2" fontId="2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Alignment="1">
      <alignment horizontal="center"/>
    </xf>
    <xf numFmtId="0" fontId="11" fillId="6" borderId="0" xfId="1" applyFont="1" applyFill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5" fontId="14" fillId="10" borderId="1" xfId="0" applyNumberFormat="1" applyFont="1" applyFill="1" applyBorder="1" applyAlignment="1">
      <alignment horizontal="center"/>
    </xf>
    <xf numFmtId="165" fontId="14" fillId="8" borderId="1" xfId="0" applyNumberFormat="1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15" fillId="0" borderId="0" xfId="1" applyNumberFormat="1" applyFont="1" applyAlignment="1">
      <alignment horizontal="center" vertical="center"/>
    </xf>
    <xf numFmtId="165" fontId="15" fillId="10" borderId="0" xfId="1" applyNumberFormat="1" applyFont="1" applyFill="1" applyAlignment="1">
      <alignment horizontal="center" vertical="center"/>
    </xf>
    <xf numFmtId="165" fontId="15" fillId="8" borderId="0" xfId="1" applyNumberFormat="1" applyFont="1" applyFill="1" applyAlignment="1">
      <alignment horizontal="center" vertical="center"/>
    </xf>
    <xf numFmtId="165" fontId="15" fillId="9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168</xdr:row>
      <xdr:rowOff>76200</xdr:rowOff>
    </xdr:from>
    <xdr:to>
      <xdr:col>7</xdr:col>
      <xdr:colOff>590550</xdr:colOff>
      <xdr:row>170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32661225"/>
          <a:ext cx="1038225" cy="514350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322</xdr:row>
      <xdr:rowOff>180975</xdr:rowOff>
    </xdr:from>
    <xdr:ext cx="1038225" cy="514350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17545050"/>
          <a:ext cx="1038225" cy="514350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475</xdr:row>
      <xdr:rowOff>180975</xdr:rowOff>
    </xdr:from>
    <xdr:ext cx="1038225" cy="514350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1675" y="17545050"/>
          <a:ext cx="1038225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104</xdr:row>
      <xdr:rowOff>76200</xdr:rowOff>
    </xdr:from>
    <xdr:to>
      <xdr:col>8</xdr:col>
      <xdr:colOff>657225</xdr:colOff>
      <xdr:row>107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32661225"/>
          <a:ext cx="1038225" cy="514350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213</xdr:row>
      <xdr:rowOff>180975</xdr:rowOff>
    </xdr:from>
    <xdr:ext cx="1038225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63569850"/>
          <a:ext cx="1038225" cy="514350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321</xdr:row>
      <xdr:rowOff>180975</xdr:rowOff>
    </xdr:from>
    <xdr:ext cx="1038225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94173675"/>
          <a:ext cx="1038225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168</xdr:row>
      <xdr:rowOff>76200</xdr:rowOff>
    </xdr:from>
    <xdr:to>
      <xdr:col>7</xdr:col>
      <xdr:colOff>590550</xdr:colOff>
      <xdr:row>171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32661225"/>
          <a:ext cx="1038225" cy="514350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322</xdr:row>
      <xdr:rowOff>180975</xdr:rowOff>
    </xdr:from>
    <xdr:ext cx="1038225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63569850"/>
          <a:ext cx="1038225" cy="514350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475</xdr:row>
      <xdr:rowOff>180975</xdr:rowOff>
    </xdr:from>
    <xdr:ext cx="1038225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94173675"/>
          <a:ext cx="1038225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87"/>
  <sheetViews>
    <sheetView topLeftCell="A4" workbookViewId="0">
      <selection activeCell="T9" sqref="T9"/>
    </sheetView>
  </sheetViews>
  <sheetFormatPr defaultColWidth="14.42578125" defaultRowHeight="15.75" customHeight="1" x14ac:dyDescent="0.2"/>
  <cols>
    <col min="1" max="1" width="8.5703125" style="6" customWidth="1"/>
    <col min="2" max="2" width="12" style="4" bestFit="1" customWidth="1"/>
    <col min="3" max="3" width="15" style="4" bestFit="1" customWidth="1"/>
    <col min="4" max="4" width="17.28515625" style="4" bestFit="1" customWidth="1"/>
    <col min="5" max="5" width="15.7109375" style="4" bestFit="1" customWidth="1"/>
    <col min="6" max="6" width="16.28515625" bestFit="1" customWidth="1"/>
    <col min="7" max="8" width="9.5703125" bestFit="1" customWidth="1"/>
    <col min="9" max="9" width="19.140625" bestFit="1" customWidth="1"/>
    <col min="10" max="11" width="9.7109375" bestFit="1" customWidth="1"/>
    <col min="12" max="12" width="19.28515625" bestFit="1" customWidth="1"/>
    <col min="13" max="14" width="9.5703125" bestFit="1" customWidth="1"/>
    <col min="15" max="15" width="19.140625" bestFit="1" customWidth="1"/>
    <col min="16" max="16" width="14.28515625" bestFit="1" customWidth="1"/>
    <col min="17" max="17" width="14" customWidth="1"/>
    <col min="18" max="18" width="10" customWidth="1"/>
    <col min="19" max="19" width="17.28515625" bestFit="1" customWidth="1"/>
    <col min="20" max="20" width="14.85546875" bestFit="1" customWidth="1"/>
  </cols>
  <sheetData>
    <row r="1" spans="1:20" ht="12.75" x14ac:dyDescent="0.2">
      <c r="F1" s="14" t="s">
        <v>33</v>
      </c>
      <c r="G1" s="14">
        <f>COUNTA(E5:E39)</f>
        <v>35</v>
      </c>
    </row>
    <row r="2" spans="1:20" ht="15.75" customHeight="1" x14ac:dyDescent="0.2">
      <c r="A2" s="128" t="s">
        <v>1</v>
      </c>
      <c r="B2" s="128"/>
      <c r="C2" s="128"/>
      <c r="D2" s="128"/>
      <c r="E2" s="128"/>
      <c r="F2" s="27" t="s">
        <v>34</v>
      </c>
      <c r="G2" s="27">
        <f>COUNTA(E40:E84)</f>
        <v>45</v>
      </c>
      <c r="H2" s="3"/>
    </row>
    <row r="3" spans="1:20" ht="15.75" customHeight="1" x14ac:dyDescent="0.25">
      <c r="D3" s="8"/>
      <c r="E3" s="8"/>
      <c r="F3" s="28" t="s">
        <v>35</v>
      </c>
      <c r="G3" s="28">
        <f>COUNTA(E85:E129)</f>
        <v>45</v>
      </c>
      <c r="H3" s="3"/>
    </row>
    <row r="4" spans="1:20" ht="15.75" customHeight="1" x14ac:dyDescent="0.25">
      <c r="A4" s="7" t="s">
        <v>0</v>
      </c>
      <c r="B4" s="7" t="s">
        <v>2</v>
      </c>
      <c r="C4" s="7" t="s">
        <v>3</v>
      </c>
      <c r="D4" s="7" t="s">
        <v>4</v>
      </c>
      <c r="E4" s="11" t="s">
        <v>5</v>
      </c>
      <c r="F4" s="1"/>
      <c r="G4" s="22" t="s">
        <v>31</v>
      </c>
      <c r="H4" s="23" t="s">
        <v>32</v>
      </c>
      <c r="I4" s="24" t="s">
        <v>24</v>
      </c>
      <c r="J4" s="25" t="s">
        <v>25</v>
      </c>
      <c r="K4" s="25" t="s">
        <v>26</v>
      </c>
      <c r="L4" s="25" t="s">
        <v>27</v>
      </c>
      <c r="M4" s="26" t="s">
        <v>28</v>
      </c>
      <c r="N4" s="26" t="s">
        <v>29</v>
      </c>
      <c r="O4" s="26" t="s">
        <v>30</v>
      </c>
      <c r="Q4" s="72" t="s">
        <v>6</v>
      </c>
      <c r="R4" s="72" t="s">
        <v>7</v>
      </c>
      <c r="S4" s="72" t="s">
        <v>8</v>
      </c>
      <c r="T4" s="73" t="s">
        <v>37</v>
      </c>
    </row>
    <row r="5" spans="1:20" ht="15.75" customHeight="1" x14ac:dyDescent="0.25">
      <c r="A5" s="6">
        <v>1</v>
      </c>
      <c r="B5" s="9">
        <v>200.604767397155</v>
      </c>
      <c r="C5" s="10">
        <v>40.778931180315297</v>
      </c>
      <c r="D5" s="10">
        <v>27.527873894655901</v>
      </c>
      <c r="E5" s="5" t="s">
        <v>6</v>
      </c>
      <c r="F5" s="1"/>
      <c r="G5" s="57">
        <f>1/SQRT(2*3.14*$D$173)*EXP(-(($B5-$D$172)^2)/($D$173^2))</f>
        <v>0.16763008687298475</v>
      </c>
      <c r="H5" s="57">
        <f>1/SQRT(2*3.14*$D$227)*EXP(-(($B5-$D$226)^2)/($D$227^2))</f>
        <v>8.200749232164692E-19</v>
      </c>
      <c r="I5" s="57">
        <f>1/SQRT(2*3.14*$D$281)*EXP(-(($B5-$D$280)^2)/($D$281^2))</f>
        <v>6.9548003659487866E-5</v>
      </c>
      <c r="J5" s="57">
        <f>1/SQRT(2*3.14*$D$326)*EXP(-(($C5-$D$325)^2)/($D$326^2))</f>
        <v>0.1236897161365805</v>
      </c>
      <c r="K5" s="57">
        <f>1/SQRT(2*3.14*$D$380)*EXP(-(($C5-$D$379)^2)/($D$380^2))</f>
        <v>2.0577899756733789E-3</v>
      </c>
      <c r="L5" s="57">
        <f>1/SQRT(2*3.14*$D$434)*EXP(-(($C5-$D$433)^2)/($D$434^2))</f>
        <v>6.6260573601914441E-30</v>
      </c>
      <c r="M5" s="57">
        <f>1/SQRT(2*3.14*$D$479)*EXP(-(($D5-$D$478)^2)/($D$479^2))</f>
        <v>0.27253648708254019</v>
      </c>
      <c r="N5" s="57">
        <f>1/SQRT(2*3.14*$D$533)*EXP(-(($D5-$D$532)^2)/($D$533^2))</f>
        <v>6.2220684525791693E-3</v>
      </c>
      <c r="O5" s="57">
        <f>1/SQRT(2*3.14*$D$587)*EXP(-(($D5-$D$586)^2)/($D$587^2))</f>
        <v>0.1100072104630133</v>
      </c>
      <c r="Q5" s="4">
        <f>$G5*$J5*$M5</f>
        <v>5.6508036446658262E-3</v>
      </c>
      <c r="R5" s="63">
        <f>$H5*$K5*$N5</f>
        <v>1.0500001568672867E-23</v>
      </c>
      <c r="S5" s="4">
        <f>$I5*$L5*$O5</f>
        <v>5.0694519559706466E-35</v>
      </c>
      <c r="T5" s="4" t="str">
        <f>IF(Q5&gt;R5,"matang",IF(R5&gt;S5,"mentah","setengahmatang"))</f>
        <v>matang</v>
      </c>
    </row>
    <row r="6" spans="1:20" ht="15.75" customHeight="1" x14ac:dyDescent="0.25">
      <c r="A6" s="6">
        <v>2</v>
      </c>
      <c r="B6" s="9">
        <v>198.86428296808899</v>
      </c>
      <c r="C6" s="10">
        <v>40.188773548635098</v>
      </c>
      <c r="D6" s="10">
        <v>27.194540561322601</v>
      </c>
      <c r="E6" s="5" t="s">
        <v>6</v>
      </c>
      <c r="F6" s="1"/>
      <c r="G6" s="57">
        <f>1/SQRT(2*3.14*$D$173)*EXP(-(($B6-$D$172)^2)/($D$173^2))</f>
        <v>0.14689705898305153</v>
      </c>
      <c r="H6" s="57">
        <f t="shared" ref="H6:H69" si="0">1/SQRT(2*3.14*$D$227)*EXP(-(($B6-$D$226)^2)/($D$227^2))</f>
        <v>2.1681650621985707E-18</v>
      </c>
      <c r="I6" s="57">
        <f t="shared" ref="I6:I69" si="1">1/SQRT(2*3.14*$D$281)*EXP(-(($B6-$D$280)^2)/($D$281^2))</f>
        <v>1.2110547621229968E-5</v>
      </c>
      <c r="J6" s="57">
        <f t="shared" ref="J6:J69" si="2">1/SQRT(2*3.14*$D$326)*EXP(-(($C6-$D$325)^2)/($D$326^2))</f>
        <v>0.10055472184960662</v>
      </c>
      <c r="K6" s="57">
        <f t="shared" ref="K6:K69" si="3">1/SQRT(2*3.14*$D$380)*EXP(-(($C6-$D$379)^2)/($D$380^2))</f>
        <v>1.8617797938326817E-3</v>
      </c>
      <c r="L6" s="57">
        <f t="shared" ref="L6:L69" si="4">1/SQRT(2*3.14*$D$434)*EXP(-(($C6-$D$433)^2)/($D$434^2))</f>
        <v>2.4381607013148029E-30</v>
      </c>
      <c r="M6" s="57">
        <f t="shared" ref="M6:M69" si="5">1/SQRT(2*3.14*$D$479)*EXP(-(($D6-$D$478)^2)/($D$479^2))</f>
        <v>0.24847671345599043</v>
      </c>
      <c r="N6" s="57">
        <f t="shared" ref="N6:N69" si="6">1/SQRT(2*3.14*$D$533)*EXP(-(($D6-$D$532)^2)/($D$533^2))</f>
        <v>5.844711378330209E-3</v>
      </c>
      <c r="O6" s="57">
        <f t="shared" ref="O6:O69" si="7">1/SQRT(2*3.14*$D$587)*EXP(-(($D6-$D$586)^2)/($D$587^2))</f>
        <v>0.1113740096075379</v>
      </c>
      <c r="Q6" s="4">
        <f t="shared" ref="Q6:Q39" si="8">$G6*$J6*$M6</f>
        <v>3.6702974672479594E-3</v>
      </c>
      <c r="R6" s="63">
        <f t="shared" ref="R6:R69" si="9">$H6*$K6*$N6</f>
        <v>2.3593030236604171E-23</v>
      </c>
      <c r="S6" s="4">
        <f t="shared" ref="S6:S69" si="10">$I6*$L6*$O6</f>
        <v>3.2885917564502446E-36</v>
      </c>
      <c r="T6" s="4" t="str">
        <f t="shared" ref="T6:T39" si="11">IF(Q6&gt;R6,"matang",IF(R6&gt;S6,"mentah","setengahmatang"))</f>
        <v>matang</v>
      </c>
    </row>
    <row r="7" spans="1:20" ht="15.75" customHeight="1" x14ac:dyDescent="0.25">
      <c r="A7" s="6">
        <v>3</v>
      </c>
      <c r="B7" s="9">
        <v>193.54133025759299</v>
      </c>
      <c r="C7" s="10">
        <v>41.794694348327603</v>
      </c>
      <c r="D7" s="10">
        <v>26.761245674740501</v>
      </c>
      <c r="E7" s="5" t="s">
        <v>6</v>
      </c>
      <c r="F7" s="1"/>
      <c r="G7" s="57">
        <f t="shared" ref="G7:G38" si="12">1/SQRT(2*3.14*$D$173)*EXP(-(($B7-$D$172)^2)/($D$173^2))</f>
        <v>2.9928197867814876E-2</v>
      </c>
      <c r="H7" s="57">
        <f t="shared" si="0"/>
        <v>3.9310322576368498E-17</v>
      </c>
      <c r="I7" s="57">
        <f t="shared" si="1"/>
        <v>1.9234981113967867E-8</v>
      </c>
      <c r="J7" s="57">
        <f t="shared" si="2"/>
        <v>0.16122581054894855</v>
      </c>
      <c r="K7" s="57">
        <f t="shared" si="3"/>
        <v>2.4370669825729916E-3</v>
      </c>
      <c r="L7" s="57">
        <f t="shared" si="4"/>
        <v>3.6377460599837688E-29</v>
      </c>
      <c r="M7" s="57">
        <f t="shared" si="5"/>
        <v>0.20263608092920937</v>
      </c>
      <c r="N7" s="57">
        <f t="shared" si="6"/>
        <v>5.3824735332803708E-3</v>
      </c>
      <c r="O7" s="57">
        <f t="shared" si="7"/>
        <v>0.11290673200406193</v>
      </c>
      <c r="Q7" s="4">
        <f t="shared" si="8"/>
        <v>9.7775920422227183E-4</v>
      </c>
      <c r="R7" s="63">
        <f t="shared" si="9"/>
        <v>5.1565113319268875E-22</v>
      </c>
      <c r="S7" s="4">
        <f t="shared" si="10"/>
        <v>7.9003072279711232E-38</v>
      </c>
      <c r="T7" s="4" t="str">
        <f t="shared" si="11"/>
        <v>matang</v>
      </c>
    </row>
    <row r="8" spans="1:20" ht="15.75" customHeight="1" x14ac:dyDescent="0.25">
      <c r="A8" s="6">
        <v>4</v>
      </c>
      <c r="B8" s="9">
        <v>193.34755863129601</v>
      </c>
      <c r="C8" s="10">
        <v>41.371011149557901</v>
      </c>
      <c r="D8" s="10">
        <v>26.3860053825452</v>
      </c>
      <c r="E8" s="5" t="s">
        <v>6</v>
      </c>
      <c r="F8" s="1"/>
      <c r="G8" s="57">
        <f t="shared" si="12"/>
        <v>2.7306745109077404E-2</v>
      </c>
      <c r="H8" s="57">
        <f t="shared" si="0"/>
        <v>4.3589367673606561E-17</v>
      </c>
      <c r="I8" s="57">
        <f t="shared" si="1"/>
        <v>1.4744247950544573E-8</v>
      </c>
      <c r="J8" s="57">
        <f t="shared" si="2"/>
        <v>0.14639558852260426</v>
      </c>
      <c r="K8" s="57">
        <f t="shared" si="3"/>
        <v>2.2721280352337187E-3</v>
      </c>
      <c r="L8" s="57">
        <f t="shared" si="4"/>
        <v>1.7928314839556444E-29</v>
      </c>
      <c r="M8" s="57">
        <f t="shared" si="5"/>
        <v>0.15731676727810315</v>
      </c>
      <c r="N8" s="57">
        <f t="shared" si="6"/>
        <v>5.0069553512893782E-3</v>
      </c>
      <c r="O8" s="57">
        <f t="shared" si="7"/>
        <v>0.11400272925711008</v>
      </c>
      <c r="Q8" s="4">
        <f t="shared" si="8"/>
        <v>6.2888746703776541E-4</v>
      </c>
      <c r="R8" s="63">
        <f t="shared" si="9"/>
        <v>4.9589198398068893E-22</v>
      </c>
      <c r="S8" s="4">
        <f t="shared" si="10"/>
        <v>3.013542665411527E-38</v>
      </c>
      <c r="T8" s="4" t="str">
        <f t="shared" si="11"/>
        <v>matang</v>
      </c>
    </row>
    <row r="9" spans="1:20" ht="15.75" customHeight="1" x14ac:dyDescent="0.25">
      <c r="A9" s="6">
        <v>5</v>
      </c>
      <c r="B9" s="9">
        <v>194.56516724336799</v>
      </c>
      <c r="C9" s="10">
        <v>42.285274894271403</v>
      </c>
      <c r="D9" s="10">
        <v>27.235678585159601</v>
      </c>
      <c r="E9" s="5" t="s">
        <v>6</v>
      </c>
      <c r="F9" s="1"/>
      <c r="G9" s="57">
        <f t="shared" si="12"/>
        <v>4.6701903372645952E-2</v>
      </c>
      <c r="H9" s="57">
        <f t="shared" si="0"/>
        <v>2.2715013455841556E-17</v>
      </c>
      <c r="I9" s="57">
        <f t="shared" si="1"/>
        <v>7.5573451348224303E-8</v>
      </c>
      <c r="J9" s="57">
        <f t="shared" si="2"/>
        <v>0.17581098928125893</v>
      </c>
      <c r="K9" s="57">
        <f t="shared" si="3"/>
        <v>2.6407926684039761E-3</v>
      </c>
      <c r="L9" s="57">
        <f t="shared" si="4"/>
        <v>8.213268806270137E-29</v>
      </c>
      <c r="M9" s="57">
        <f t="shared" si="5"/>
        <v>0.25209042090623207</v>
      </c>
      <c r="N9" s="57">
        <f t="shared" si="6"/>
        <v>5.8902418417363413E-3</v>
      </c>
      <c r="O9" s="57">
        <f t="shared" si="7"/>
        <v>0.11121400280567993</v>
      </c>
      <c r="Q9" s="4">
        <f t="shared" si="8"/>
        <v>2.0698407936252773E-3</v>
      </c>
      <c r="R9" s="63">
        <f t="shared" si="9"/>
        <v>3.5332993250322124E-22</v>
      </c>
      <c r="S9" s="4">
        <f t="shared" si="10"/>
        <v>6.9031095456595879E-37</v>
      </c>
      <c r="T9" s="4" t="str">
        <f t="shared" si="11"/>
        <v>matang</v>
      </c>
    </row>
    <row r="10" spans="1:20" ht="15.75" customHeight="1" x14ac:dyDescent="0.25">
      <c r="A10" s="6">
        <v>6</v>
      </c>
      <c r="B10" s="9">
        <v>193.35371011149601</v>
      </c>
      <c r="C10" s="10">
        <v>40.470588235294102</v>
      </c>
      <c r="D10" s="10">
        <v>25.868127643214201</v>
      </c>
      <c r="E10" s="5" t="s">
        <v>6</v>
      </c>
      <c r="F10" s="1"/>
      <c r="G10" s="57">
        <f t="shared" si="12"/>
        <v>2.7387323537582962E-2</v>
      </c>
      <c r="H10" s="57">
        <f t="shared" si="0"/>
        <v>4.3446721444880014E-17</v>
      </c>
      <c r="I10" s="57">
        <f t="shared" si="1"/>
        <v>1.4869726083626786E-8</v>
      </c>
      <c r="J10" s="57">
        <f t="shared" si="2"/>
        <v>0.11154775742981428</v>
      </c>
      <c r="K10" s="57">
        <f t="shared" si="3"/>
        <v>1.9532594216811572E-3</v>
      </c>
      <c r="L10" s="57">
        <f t="shared" si="4"/>
        <v>3.9338023163374248E-30</v>
      </c>
      <c r="M10" s="57">
        <f t="shared" si="5"/>
        <v>9.8711546321900157E-2</v>
      </c>
      <c r="N10" s="57">
        <f t="shared" si="6"/>
        <v>4.524645528405433E-3</v>
      </c>
      <c r="O10" s="57">
        <f t="shared" si="7"/>
        <v>0.11515012308694492</v>
      </c>
      <c r="Q10" s="4">
        <f t="shared" si="8"/>
        <v>3.0156323333296739E-4</v>
      </c>
      <c r="R10" s="63">
        <f t="shared" si="9"/>
        <v>3.8397371754227324E-22</v>
      </c>
      <c r="S10" s="4">
        <f t="shared" si="10"/>
        <v>6.735656119127222E-39</v>
      </c>
      <c r="T10" s="4" t="str">
        <f t="shared" si="11"/>
        <v>matang</v>
      </c>
    </row>
    <row r="11" spans="1:20" ht="15.75" customHeight="1" x14ac:dyDescent="0.25">
      <c r="A11" s="6">
        <v>7</v>
      </c>
      <c r="B11" s="9">
        <v>197.78123798538999</v>
      </c>
      <c r="C11" s="10">
        <v>40.175701653210297</v>
      </c>
      <c r="D11" s="10">
        <v>27.239138792772</v>
      </c>
      <c r="E11" s="5" t="s">
        <v>6</v>
      </c>
      <c r="F11" s="1"/>
      <c r="G11" s="57">
        <f t="shared" si="12"/>
        <v>0.12285694208737821</v>
      </c>
      <c r="H11" s="57">
        <f t="shared" si="0"/>
        <v>3.9460210254746168E-18</v>
      </c>
      <c r="I11" s="57">
        <f t="shared" si="1"/>
        <v>3.7321272578527194E-6</v>
      </c>
      <c r="J11" s="57">
        <f t="shared" si="2"/>
        <v>0.10005036284490498</v>
      </c>
      <c r="K11" s="57">
        <f t="shared" si="3"/>
        <v>1.857628372422103E-3</v>
      </c>
      <c r="L11" s="57">
        <f t="shared" si="4"/>
        <v>2.3845563670691897E-30</v>
      </c>
      <c r="M11" s="57">
        <f t="shared" si="5"/>
        <v>0.25238693764246772</v>
      </c>
      <c r="N11" s="57">
        <f t="shared" si="6"/>
        <v>5.8940847327860809E-3</v>
      </c>
      <c r="O11" s="57">
        <f t="shared" si="7"/>
        <v>0.11120043166948632</v>
      </c>
      <c r="Q11" s="4">
        <f t="shared" si="8"/>
        <v>3.1023103634330298E-3</v>
      </c>
      <c r="R11" s="63">
        <f t="shared" si="9"/>
        <v>4.320505929708466E-23</v>
      </c>
      <c r="S11" s="4">
        <f t="shared" si="10"/>
        <v>9.8962466270398008E-37</v>
      </c>
      <c r="T11" s="4" t="str">
        <f t="shared" si="11"/>
        <v>matang</v>
      </c>
    </row>
    <row r="12" spans="1:20" ht="15.75" customHeight="1" x14ac:dyDescent="0.25">
      <c r="A12" s="6">
        <v>8</v>
      </c>
      <c r="B12" s="9">
        <v>193.254901960784</v>
      </c>
      <c r="C12" s="10">
        <v>40.457131872356797</v>
      </c>
      <c r="D12" s="10">
        <v>26.121876201460999</v>
      </c>
      <c r="E12" s="5" t="s">
        <v>6</v>
      </c>
      <c r="F12" s="1"/>
      <c r="G12" s="57">
        <f t="shared" si="12"/>
        <v>2.6113770202591279E-2</v>
      </c>
      <c r="H12" s="57">
        <f t="shared" si="0"/>
        <v>4.5794668165804624E-17</v>
      </c>
      <c r="I12" s="57">
        <f t="shared" si="1"/>
        <v>1.2973919721955961E-8</v>
      </c>
      <c r="J12" s="57">
        <f t="shared" si="2"/>
        <v>0.11101897331760656</v>
      </c>
      <c r="K12" s="57">
        <f t="shared" si="3"/>
        <v>1.9488043709585086E-3</v>
      </c>
      <c r="L12" s="57">
        <f t="shared" si="4"/>
        <v>3.8451192609720101E-30</v>
      </c>
      <c r="M12" s="57">
        <f t="shared" si="5"/>
        <v>0.12614958223293513</v>
      </c>
      <c r="N12" s="57">
        <f t="shared" si="6"/>
        <v>4.7558844895095129E-3</v>
      </c>
      <c r="O12" s="57">
        <f t="shared" si="7"/>
        <v>0.11464159719218975</v>
      </c>
      <c r="Q12" s="4">
        <f t="shared" si="8"/>
        <v>3.6572327606038753E-4</v>
      </c>
      <c r="R12" s="63">
        <f t="shared" si="9"/>
        <v>4.2443819544913482E-22</v>
      </c>
      <c r="S12" s="4">
        <f t="shared" si="10"/>
        <v>5.7190415117755649E-39</v>
      </c>
      <c r="T12" s="4" t="str">
        <f t="shared" si="11"/>
        <v>matang</v>
      </c>
    </row>
    <row r="13" spans="1:20" ht="15.75" customHeight="1" x14ac:dyDescent="0.25">
      <c r="A13" s="6">
        <v>9</v>
      </c>
      <c r="B13" s="9">
        <v>200.87966166858899</v>
      </c>
      <c r="C13" s="10">
        <v>40.956555171088098</v>
      </c>
      <c r="D13" s="10">
        <v>27.312572087658602</v>
      </c>
      <c r="E13" s="5" t="s">
        <v>6</v>
      </c>
      <c r="F13" s="1"/>
      <c r="G13" s="57">
        <f t="shared" si="12"/>
        <v>0.1681942426408248</v>
      </c>
      <c r="H13" s="57">
        <f t="shared" si="0"/>
        <v>7.0255357009743393E-19</v>
      </c>
      <c r="I13" s="57">
        <f t="shared" si="1"/>
        <v>9.0187433833082166E-5</v>
      </c>
      <c r="J13" s="57">
        <f t="shared" si="2"/>
        <v>0.13064203416326689</v>
      </c>
      <c r="K13" s="57">
        <f t="shared" si="3"/>
        <v>2.1201756592156415E-3</v>
      </c>
      <c r="L13" s="57">
        <f t="shared" si="4"/>
        <v>8.9390207639969026E-30</v>
      </c>
      <c r="M13" s="57">
        <f t="shared" si="5"/>
        <v>0.25839424739674366</v>
      </c>
      <c r="N13" s="57">
        <f t="shared" si="6"/>
        <v>5.9761253741437382E-3</v>
      </c>
      <c r="O13" s="57">
        <f t="shared" si="7"/>
        <v>0.11090831948662341</v>
      </c>
      <c r="Q13" s="4">
        <f t="shared" si="8"/>
        <v>5.6777582941088655E-3</v>
      </c>
      <c r="R13" s="63">
        <f t="shared" si="9"/>
        <v>8.9016597336302615E-24</v>
      </c>
      <c r="S13" s="4">
        <f t="shared" si="10"/>
        <v>8.9412883479545732E-35</v>
      </c>
      <c r="T13" s="4" t="str">
        <f t="shared" si="11"/>
        <v>matang</v>
      </c>
    </row>
    <row r="14" spans="1:20" ht="15.75" customHeight="1" x14ac:dyDescent="0.25">
      <c r="A14" s="6">
        <v>10</v>
      </c>
      <c r="B14" s="9">
        <v>201.740099961553</v>
      </c>
      <c r="C14" s="10">
        <v>41.433294886582097</v>
      </c>
      <c r="D14" s="10">
        <v>27.522875816993501</v>
      </c>
      <c r="E14" s="5" t="s">
        <v>6</v>
      </c>
      <c r="F14" s="1"/>
      <c r="G14" s="57">
        <f t="shared" si="12"/>
        <v>0.16480968984101357</v>
      </c>
      <c r="H14" s="57">
        <f t="shared" si="0"/>
        <v>4.320802097994839E-19</v>
      </c>
      <c r="I14" s="57">
        <f t="shared" si="1"/>
        <v>1.976992839457414E-4</v>
      </c>
      <c r="J14" s="57">
        <f t="shared" si="2"/>
        <v>0.14867437104828982</v>
      </c>
      <c r="K14" s="57">
        <f t="shared" si="3"/>
        <v>2.2957553032383546E-3</v>
      </c>
      <c r="L14" s="57">
        <f t="shared" si="4"/>
        <v>1.9898486996926814E-29</v>
      </c>
      <c r="M14" s="57">
        <f t="shared" si="5"/>
        <v>0.27227175588394587</v>
      </c>
      <c r="N14" s="57">
        <f t="shared" si="6"/>
        <v>6.2162667651525505E-3</v>
      </c>
      <c r="O14" s="57">
        <f t="shared" si="7"/>
        <v>0.11002887549896684</v>
      </c>
      <c r="Q14" s="4">
        <f t="shared" si="8"/>
        <v>6.6714685666676285E-3</v>
      </c>
      <c r="R14" s="63">
        <f t="shared" si="9"/>
        <v>6.166228509781082E-24</v>
      </c>
      <c r="S14" s="4">
        <f t="shared" si="10"/>
        <v>4.3284442320417951E-34</v>
      </c>
      <c r="T14" s="4" t="str">
        <f t="shared" si="11"/>
        <v>matang</v>
      </c>
    </row>
    <row r="15" spans="1:20" ht="15.75" customHeight="1" x14ac:dyDescent="0.25">
      <c r="A15" s="6">
        <v>11</v>
      </c>
      <c r="B15" s="9">
        <v>209.73817762399099</v>
      </c>
      <c r="C15" s="10">
        <v>50.878508266051497</v>
      </c>
      <c r="D15" s="10">
        <v>26.0407535563245</v>
      </c>
      <c r="E15" s="5" t="s">
        <v>6</v>
      </c>
      <c r="F15" s="1"/>
      <c r="G15" s="57">
        <f t="shared" si="12"/>
        <v>1.4566827529533781E-2</v>
      </c>
      <c r="H15" s="57">
        <f t="shared" si="0"/>
        <v>4.0844095105148197E-21</v>
      </c>
      <c r="I15" s="57">
        <f t="shared" si="1"/>
        <v>3.6703947982481513E-2</v>
      </c>
      <c r="J15" s="57">
        <f t="shared" si="2"/>
        <v>1.0110545305761399E-2</v>
      </c>
      <c r="K15" s="57">
        <f t="shared" si="3"/>
        <v>9.2791826094257915E-3</v>
      </c>
      <c r="L15" s="57">
        <f t="shared" si="4"/>
        <v>5.4858364610643227E-23</v>
      </c>
      <c r="M15" s="57">
        <f t="shared" si="5"/>
        <v>0.11704870953953186</v>
      </c>
      <c r="N15" s="57">
        <f t="shared" si="6"/>
        <v>4.6809105243190508E-3</v>
      </c>
      <c r="O15" s="57">
        <f t="shared" si="7"/>
        <v>0.11481546063470981</v>
      </c>
      <c r="Q15" s="4">
        <f t="shared" si="8"/>
        <v>1.7238766526044881E-5</v>
      </c>
      <c r="R15" s="63">
        <f t="shared" si="9"/>
        <v>1.7740642320982373E-25</v>
      </c>
      <c r="S15" s="4">
        <f t="shared" si="10"/>
        <v>2.3118306108614074E-25</v>
      </c>
      <c r="T15" s="4" t="str">
        <f t="shared" si="11"/>
        <v>matang</v>
      </c>
    </row>
    <row r="16" spans="1:20" ht="15.75" customHeight="1" x14ac:dyDescent="0.25">
      <c r="A16" s="6">
        <v>12</v>
      </c>
      <c r="B16" s="9">
        <v>210.053440984237</v>
      </c>
      <c r="C16" s="10">
        <v>51.359092656670498</v>
      </c>
      <c r="D16" s="10">
        <v>27.103421760861199</v>
      </c>
      <c r="E16" s="5" t="s">
        <v>6</v>
      </c>
      <c r="F16" s="1"/>
      <c r="G16" s="57">
        <f t="shared" si="12"/>
        <v>1.2186943483415818E-2</v>
      </c>
      <c r="H16" s="57">
        <f t="shared" si="0"/>
        <v>3.3809297735805407E-21</v>
      </c>
      <c r="I16" s="57">
        <f t="shared" si="1"/>
        <v>4.1769387887292016E-2</v>
      </c>
      <c r="J16" s="57">
        <f t="shared" si="2"/>
        <v>6.7502486066633883E-3</v>
      </c>
      <c r="K16" s="57">
        <f t="shared" si="3"/>
        <v>9.871958155445117E-3</v>
      </c>
      <c r="L16" s="57">
        <f t="shared" si="4"/>
        <v>1.1073757598319601E-22</v>
      </c>
      <c r="M16" s="57">
        <f t="shared" si="5"/>
        <v>0.23992538129589042</v>
      </c>
      <c r="N16" s="57">
        <f t="shared" si="6"/>
        <v>5.7448914178298916E-3</v>
      </c>
      <c r="O16" s="57">
        <f t="shared" si="7"/>
        <v>0.11171957847137784</v>
      </c>
      <c r="Q16" s="4">
        <f t="shared" si="8"/>
        <v>1.9737437084316644E-5</v>
      </c>
      <c r="R16" s="63">
        <f t="shared" si="9"/>
        <v>1.9174377812699203E-25</v>
      </c>
      <c r="S16" s="4">
        <f t="shared" si="10"/>
        <v>5.1675229250348977E-25</v>
      </c>
      <c r="T16" s="4" t="str">
        <f t="shared" si="11"/>
        <v>matang</v>
      </c>
    </row>
    <row r="17" spans="1:20" ht="15.75" customHeight="1" x14ac:dyDescent="0.25">
      <c r="A17" s="6">
        <v>13</v>
      </c>
      <c r="B17" s="9">
        <v>208.80584390619001</v>
      </c>
      <c r="C17" s="10">
        <v>50.076893502498997</v>
      </c>
      <c r="D17" s="10">
        <v>25.928104575163399</v>
      </c>
      <c r="E17" s="5" t="s">
        <v>6</v>
      </c>
      <c r="F17" s="1"/>
      <c r="G17" s="57">
        <f>1/SQRT(2*3.14*$D$173)*EXP(-(($B17-$D$172)^2)/($D$173^2))</f>
        <v>2.3796805195966751E-2</v>
      </c>
      <c r="H17" s="57">
        <f t="shared" si="0"/>
        <v>7.1266604678438984E-21</v>
      </c>
      <c r="I17" s="57">
        <f t="shared" si="1"/>
        <v>2.4204868005483098E-2</v>
      </c>
      <c r="J17" s="57">
        <f t="shared" si="2"/>
        <v>1.8725237250058695E-2</v>
      </c>
      <c r="K17" s="57">
        <f t="shared" si="3"/>
        <v>8.3521016055521802E-3</v>
      </c>
      <c r="L17" s="57">
        <f t="shared" si="4"/>
        <v>1.680879637855872E-23</v>
      </c>
      <c r="M17" s="57">
        <f t="shared" si="5"/>
        <v>0.10491031251561343</v>
      </c>
      <c r="N17" s="57">
        <f t="shared" si="6"/>
        <v>4.5784364886905394E-3</v>
      </c>
      <c r="O17" s="57">
        <f t="shared" si="7"/>
        <v>0.1150393136336077</v>
      </c>
      <c r="Q17" s="4">
        <f t="shared" si="8"/>
        <v>4.6748121607366884E-5</v>
      </c>
      <c r="R17" s="63">
        <f t="shared" si="9"/>
        <v>2.7252040865124033E-25</v>
      </c>
      <c r="S17" s="4">
        <f t="shared" si="10"/>
        <v>4.6804285169032384E-26</v>
      </c>
      <c r="T17" s="4" t="str">
        <f t="shared" si="11"/>
        <v>matang</v>
      </c>
    </row>
    <row r="18" spans="1:20" ht="15.75" customHeight="1" x14ac:dyDescent="0.25">
      <c r="A18" s="6">
        <v>14</v>
      </c>
      <c r="B18" s="9">
        <v>209.10918877354899</v>
      </c>
      <c r="C18" s="10">
        <v>50.540945790080698</v>
      </c>
      <c r="D18" s="10">
        <v>26.823144944252199</v>
      </c>
      <c r="E18" s="5" t="s">
        <v>6</v>
      </c>
      <c r="F18" s="1"/>
      <c r="G18" s="57">
        <f t="shared" si="12"/>
        <v>2.040718850727281E-2</v>
      </c>
      <c r="H18" s="57">
        <f t="shared" si="0"/>
        <v>5.9483288266003984E-21</v>
      </c>
      <c r="I18" s="57">
        <f t="shared" si="1"/>
        <v>2.7871099178914154E-2</v>
      </c>
      <c r="J18" s="57">
        <f t="shared" si="2"/>
        <v>1.3221934863055404E-2</v>
      </c>
      <c r="K18" s="57">
        <f t="shared" si="3"/>
        <v>8.8795265315920868E-3</v>
      </c>
      <c r="L18" s="57">
        <f t="shared" si="4"/>
        <v>3.3393595305359219E-23</v>
      </c>
      <c r="M18" s="57">
        <f t="shared" si="5"/>
        <v>0.20983993633729661</v>
      </c>
      <c r="N18" s="57">
        <f t="shared" si="6"/>
        <v>5.4465990743282743E-3</v>
      </c>
      <c r="O18" s="57">
        <f t="shared" si="7"/>
        <v>0.11270507275798608</v>
      </c>
      <c r="Q18" s="4">
        <f t="shared" si="8"/>
        <v>5.6619539827683451E-5</v>
      </c>
      <c r="R18" s="63">
        <f t="shared" si="9"/>
        <v>2.8768034154685147E-25</v>
      </c>
      <c r="S18" s="4">
        <f t="shared" si="10"/>
        <v>1.0489643779273079E-25</v>
      </c>
      <c r="T18" s="4" t="str">
        <f t="shared" si="11"/>
        <v>matang</v>
      </c>
    </row>
    <row r="19" spans="1:20" ht="15.75" customHeight="1" x14ac:dyDescent="0.25">
      <c r="A19" s="6">
        <v>15</v>
      </c>
      <c r="B19" s="9">
        <v>208.88427527873901</v>
      </c>
      <c r="C19" s="10">
        <v>50.652825836216799</v>
      </c>
      <c r="D19" s="10">
        <v>26.246443675509401</v>
      </c>
      <c r="E19" s="5" t="s">
        <v>6</v>
      </c>
      <c r="F19" s="1"/>
      <c r="G19" s="57">
        <f t="shared" si="12"/>
        <v>2.2882620036747202E-2</v>
      </c>
      <c r="H19" s="57">
        <f t="shared" si="0"/>
        <v>6.8015397359545933E-21</v>
      </c>
      <c r="I19" s="57">
        <f t="shared" si="1"/>
        <v>2.5116757969609878E-2</v>
      </c>
      <c r="J19" s="57">
        <f t="shared" si="2"/>
        <v>1.2114077312260099E-2</v>
      </c>
      <c r="K19" s="57">
        <f t="shared" si="3"/>
        <v>9.0104780636075209E-3</v>
      </c>
      <c r="L19" s="57">
        <f t="shared" si="4"/>
        <v>3.9376191561647319E-23</v>
      </c>
      <c r="M19" s="57">
        <f t="shared" si="5"/>
        <v>0.14060907038155815</v>
      </c>
      <c r="N19" s="57">
        <f t="shared" si="6"/>
        <v>4.8729557260706914E-3</v>
      </c>
      <c r="O19" s="57">
        <f t="shared" si="7"/>
        <v>0.11435411306900992</v>
      </c>
      <c r="Q19" s="4">
        <f t="shared" si="8"/>
        <v>3.8977091375801887E-5</v>
      </c>
      <c r="R19" s="63">
        <f t="shared" si="9"/>
        <v>2.9863969879171913E-25</v>
      </c>
      <c r="S19" s="4">
        <f t="shared" si="10"/>
        <v>1.1309647777718084E-25</v>
      </c>
      <c r="T19" s="4" t="str">
        <f t="shared" si="11"/>
        <v>matang</v>
      </c>
    </row>
    <row r="20" spans="1:20" ht="15.75" customHeight="1" x14ac:dyDescent="0.25">
      <c r="A20" s="6">
        <v>16</v>
      </c>
      <c r="B20" s="9">
        <v>209.63898500576701</v>
      </c>
      <c r="C20" s="10">
        <v>50.621299500192201</v>
      </c>
      <c r="D20" s="10">
        <v>26.1514801999231</v>
      </c>
      <c r="E20" s="5" t="s">
        <v>6</v>
      </c>
      <c r="F20" s="1"/>
      <c r="G20" s="57">
        <f t="shared" si="12"/>
        <v>1.5387781221219657E-2</v>
      </c>
      <c r="H20" s="57">
        <f t="shared" si="0"/>
        <v>4.3343360337635861E-21</v>
      </c>
      <c r="I20" s="57">
        <f t="shared" si="1"/>
        <v>3.5198608741188936E-2</v>
      </c>
      <c r="J20" s="57">
        <f t="shared" si="2"/>
        <v>1.2418272700120248E-2</v>
      </c>
      <c r="K20" s="57">
        <f t="shared" si="3"/>
        <v>8.9734269940935675E-3</v>
      </c>
      <c r="L20" s="57">
        <f t="shared" si="4"/>
        <v>3.7590499295701833E-23</v>
      </c>
      <c r="M20" s="57">
        <f t="shared" si="5"/>
        <v>0.12953701307955132</v>
      </c>
      <c r="N20" s="57">
        <f t="shared" si="6"/>
        <v>4.7834926088779553E-3</v>
      </c>
      <c r="O20" s="57">
        <f t="shared" si="7"/>
        <v>0.11457552065702932</v>
      </c>
      <c r="Q20" s="4">
        <f t="shared" si="8"/>
        <v>2.4753184234323803E-5</v>
      </c>
      <c r="R20" s="63">
        <f t="shared" si="9"/>
        <v>1.8604843428023367E-25</v>
      </c>
      <c r="S20" s="4">
        <f t="shared" si="10"/>
        <v>1.5159868412184083E-25</v>
      </c>
      <c r="T20" s="4" t="str">
        <f t="shared" si="11"/>
        <v>matang</v>
      </c>
    </row>
    <row r="21" spans="1:20" ht="15.75" customHeight="1" x14ac:dyDescent="0.25">
      <c r="A21" s="6">
        <v>17</v>
      </c>
      <c r="B21" s="9">
        <v>207.715878508266</v>
      </c>
      <c r="C21" s="10">
        <v>49.664359861591699</v>
      </c>
      <c r="D21" s="10">
        <v>25.546328335255701</v>
      </c>
      <c r="E21" s="5" t="s">
        <v>6</v>
      </c>
      <c r="F21" s="1"/>
      <c r="G21" s="57">
        <f t="shared" si="12"/>
        <v>3.9398965180638679E-2</v>
      </c>
      <c r="H21" s="57">
        <f t="shared" si="0"/>
        <v>1.360150293814993E-20</v>
      </c>
      <c r="I21" s="57">
        <f t="shared" si="1"/>
        <v>1.3948656273730596E-2</v>
      </c>
      <c r="J21" s="57">
        <f t="shared" si="2"/>
        <v>2.5002490103759403E-2</v>
      </c>
      <c r="K21" s="57">
        <f t="shared" si="3"/>
        <v>7.9041140805611795E-3</v>
      </c>
      <c r="L21" s="57">
        <f t="shared" si="4"/>
        <v>9.0947573916812533E-24</v>
      </c>
      <c r="M21" s="57">
        <f t="shared" si="5"/>
        <v>6.9022773768139631E-2</v>
      </c>
      <c r="N21" s="57">
        <f t="shared" si="6"/>
        <v>4.2449783956901637E-3</v>
      </c>
      <c r="O21" s="57">
        <f t="shared" si="7"/>
        <v>0.11564451614555842</v>
      </c>
      <c r="Q21" s="4">
        <f t="shared" si="8"/>
        <v>6.7992418161609149E-5</v>
      </c>
      <c r="R21" s="63">
        <f t="shared" si="9"/>
        <v>4.5636841949651727E-25</v>
      </c>
      <c r="S21" s="4">
        <f t="shared" si="10"/>
        <v>1.4670622235457108E-26</v>
      </c>
      <c r="T21" s="4" t="str">
        <f t="shared" si="11"/>
        <v>matang</v>
      </c>
    </row>
    <row r="22" spans="1:20" ht="15.75" customHeight="1" x14ac:dyDescent="0.25">
      <c r="A22" s="6">
        <v>18</v>
      </c>
      <c r="B22" s="9">
        <v>198.817762399077</v>
      </c>
      <c r="C22" s="10">
        <v>40.506728181468702</v>
      </c>
      <c r="D22" s="10">
        <v>27.472126105344099</v>
      </c>
      <c r="E22" s="5" t="s">
        <v>6</v>
      </c>
      <c r="F22" s="1"/>
      <c r="G22" s="57">
        <f t="shared" si="12"/>
        <v>0.14599586411784019</v>
      </c>
      <c r="H22" s="57">
        <f t="shared" si="0"/>
        <v>2.2248736797652427E-18</v>
      </c>
      <c r="I22" s="57">
        <f t="shared" si="1"/>
        <v>1.1529698576937526E-5</v>
      </c>
      <c r="J22" s="57">
        <f t="shared" si="2"/>
        <v>0.11296907570042551</v>
      </c>
      <c r="K22" s="57">
        <f t="shared" si="3"/>
        <v>1.965268135831233E-3</v>
      </c>
      <c r="L22" s="57">
        <f t="shared" si="4"/>
        <v>4.1821527591282487E-30</v>
      </c>
      <c r="M22" s="57">
        <f t="shared" si="5"/>
        <v>0.2694058867828128</v>
      </c>
      <c r="N22" s="57">
        <f t="shared" si="6"/>
        <v>6.1576071115135257E-3</v>
      </c>
      <c r="O22" s="57">
        <f t="shared" si="7"/>
        <v>0.11024686309715667</v>
      </c>
      <c r="Q22" s="4">
        <f t="shared" si="8"/>
        <v>4.4433160929974571E-3</v>
      </c>
      <c r="R22" s="63">
        <f t="shared" si="9"/>
        <v>2.6923972989273584E-23</v>
      </c>
      <c r="S22" s="4">
        <f t="shared" si="10"/>
        <v>5.315989160684088E-36</v>
      </c>
      <c r="T22" s="4" t="str">
        <f t="shared" si="11"/>
        <v>matang</v>
      </c>
    </row>
    <row r="23" spans="1:20" ht="15.75" customHeight="1" x14ac:dyDescent="0.25">
      <c r="A23" s="6">
        <v>19</v>
      </c>
      <c r="B23" s="9">
        <v>208.22952710496</v>
      </c>
      <c r="C23" s="10">
        <v>49.321414840446003</v>
      </c>
      <c r="D23" s="10">
        <v>25.933102652825799</v>
      </c>
      <c r="E23" s="5" t="s">
        <v>6</v>
      </c>
      <c r="F23" s="1"/>
      <c r="G23" s="57">
        <f t="shared" si="12"/>
        <v>3.1358537601239592E-2</v>
      </c>
      <c r="H23" s="57">
        <f t="shared" si="0"/>
        <v>1.0036106232101525E-20</v>
      </c>
      <c r="I23" s="57">
        <f t="shared" si="1"/>
        <v>1.8242956376537587E-2</v>
      </c>
      <c r="J23" s="57">
        <f t="shared" si="2"/>
        <v>3.1336925516487805E-2</v>
      </c>
      <c r="K23" s="57">
        <f t="shared" si="3"/>
        <v>7.5462948276195504E-3</v>
      </c>
      <c r="L23" s="57">
        <f t="shared" si="4"/>
        <v>5.4426688223436759E-24</v>
      </c>
      <c r="M23" s="57">
        <f t="shared" si="5"/>
        <v>0.10543548178738364</v>
      </c>
      <c r="N23" s="57">
        <f t="shared" si="6"/>
        <v>4.5829430735939416E-3</v>
      </c>
      <c r="O23" s="57">
        <f t="shared" si="7"/>
        <v>0.11502981634152953</v>
      </c>
      <c r="Q23" s="4">
        <f t="shared" si="8"/>
        <v>1.0360935580843019E-4</v>
      </c>
      <c r="R23" s="63">
        <f t="shared" si="9"/>
        <v>3.4709110269783699E-25</v>
      </c>
      <c r="S23" s="4">
        <f t="shared" si="10"/>
        <v>1.1421353013844512E-26</v>
      </c>
      <c r="T23" s="4" t="str">
        <f t="shared" si="11"/>
        <v>matang</v>
      </c>
    </row>
    <row r="24" spans="1:20" ht="15" customHeight="1" x14ac:dyDescent="0.25">
      <c r="A24" s="6">
        <v>20</v>
      </c>
      <c r="B24" s="9">
        <v>206.814302191465</v>
      </c>
      <c r="C24" s="10">
        <v>48.633217993079597</v>
      </c>
      <c r="D24" s="10">
        <v>25.592464436755101</v>
      </c>
      <c r="E24" s="5" t="s">
        <v>6</v>
      </c>
      <c r="F24" s="1"/>
      <c r="G24" s="57">
        <f t="shared" si="12"/>
        <v>5.6491561413714642E-2</v>
      </c>
      <c r="H24" s="57">
        <f t="shared" si="0"/>
        <v>2.3131252646782189E-20</v>
      </c>
      <c r="I24" s="57">
        <f t="shared" si="1"/>
        <v>8.3894658017608023E-3</v>
      </c>
      <c r="J24" s="57">
        <f t="shared" si="2"/>
        <v>4.7380309427261728E-2</v>
      </c>
      <c r="K24" s="57">
        <f t="shared" si="3"/>
        <v>6.8670301838208991E-3</v>
      </c>
      <c r="L24" s="57">
        <f t="shared" si="4"/>
        <v>1.9274580244812492E-24</v>
      </c>
      <c r="M24" s="57">
        <f t="shared" si="5"/>
        <v>7.2888975669217843E-2</v>
      </c>
      <c r="N24" s="57">
        <f t="shared" si="6"/>
        <v>4.2841608172587428E-3</v>
      </c>
      <c r="O24" s="57">
        <f t="shared" si="7"/>
        <v>0.11558405034637906</v>
      </c>
      <c r="Q24" s="4">
        <f t="shared" si="8"/>
        <v>1.950937328124897E-4</v>
      </c>
      <c r="R24" s="63">
        <f t="shared" si="9"/>
        <v>6.8050900003029008E-25</v>
      </c>
      <c r="S24" s="4">
        <f t="shared" si="10"/>
        <v>1.8690337603179755E-27</v>
      </c>
      <c r="T24" s="4" t="str">
        <f t="shared" si="11"/>
        <v>matang</v>
      </c>
    </row>
    <row r="25" spans="1:20" ht="15" customHeight="1" x14ac:dyDescent="0.25">
      <c r="A25" s="6">
        <v>21</v>
      </c>
      <c r="B25" s="9">
        <v>207.79507881583999</v>
      </c>
      <c r="C25" s="10">
        <v>48.655901576316801</v>
      </c>
      <c r="D25" s="10">
        <v>26.242599000384502</v>
      </c>
      <c r="E25" s="5" t="s">
        <v>6</v>
      </c>
      <c r="F25" s="1"/>
      <c r="G25" s="57">
        <f t="shared" si="12"/>
        <v>3.8077794208346026E-2</v>
      </c>
      <c r="H25" s="57">
        <f t="shared" si="0"/>
        <v>1.2979572849184502E-20</v>
      </c>
      <c r="I25" s="57">
        <f t="shared" si="1"/>
        <v>1.4552657873446839E-2</v>
      </c>
      <c r="J25" s="57">
        <f t="shared" si="2"/>
        <v>4.6778610480229799E-2</v>
      </c>
      <c r="K25" s="57">
        <f t="shared" si="3"/>
        <v>6.8886125352615917E-3</v>
      </c>
      <c r="L25" s="57">
        <f t="shared" si="4"/>
        <v>1.9948775961521761E-24</v>
      </c>
      <c r="M25" s="57">
        <f t="shared" si="5"/>
        <v>0.14015533526287507</v>
      </c>
      <c r="N25" s="57">
        <f t="shared" si="6"/>
        <v>4.8693068994604865E-3</v>
      </c>
      <c r="O25" s="57">
        <f t="shared" si="7"/>
        <v>0.11436335603530709</v>
      </c>
      <c r="Q25" s="4">
        <f t="shared" si="8"/>
        <v>2.4964836970665011E-4</v>
      </c>
      <c r="R25" s="63">
        <f t="shared" si="9"/>
        <v>4.353708079017189E-25</v>
      </c>
      <c r="S25" s="4">
        <f t="shared" si="10"/>
        <v>3.3200564177167869E-27</v>
      </c>
      <c r="T25" s="4" t="str">
        <f t="shared" si="11"/>
        <v>matang</v>
      </c>
    </row>
    <row r="26" spans="1:20" ht="15" customHeight="1" x14ac:dyDescent="0.25">
      <c r="A26" s="6">
        <v>22</v>
      </c>
      <c r="B26" s="9">
        <v>200.499038831219</v>
      </c>
      <c r="C26" s="10">
        <v>40.734332948865799</v>
      </c>
      <c r="D26" s="10">
        <v>29.936562860438301</v>
      </c>
      <c r="E26" s="5" t="s">
        <v>6</v>
      </c>
      <c r="F26" s="1"/>
      <c r="G26" s="57">
        <f t="shared" si="12"/>
        <v>0.16720102023354727</v>
      </c>
      <c r="H26" s="57">
        <f t="shared" si="0"/>
        <v>8.7027093177194494E-19</v>
      </c>
      <c r="I26" s="57">
        <f t="shared" si="1"/>
        <v>6.2858705525463518E-5</v>
      </c>
      <c r="J26" s="57">
        <f t="shared" si="2"/>
        <v>0.12193529654445313</v>
      </c>
      <c r="K26" s="57">
        <f t="shared" si="3"/>
        <v>2.0423777086573582E-3</v>
      </c>
      <c r="L26" s="57">
        <f t="shared" si="4"/>
        <v>6.1455212492747373E-30</v>
      </c>
      <c r="M26" s="57">
        <f t="shared" si="5"/>
        <v>0.10043129767793101</v>
      </c>
      <c r="N26" s="57">
        <f t="shared" si="6"/>
        <v>9.5744073234215361E-3</v>
      </c>
      <c r="O26" s="57">
        <f t="shared" si="7"/>
        <v>9.5960533589703786E-2</v>
      </c>
      <c r="Q26" s="4">
        <f t="shared" si="8"/>
        <v>2.0475637687208162E-3</v>
      </c>
      <c r="R26" s="63">
        <f t="shared" si="9"/>
        <v>1.7017761749668182E-23</v>
      </c>
      <c r="S26" s="4">
        <f t="shared" si="10"/>
        <v>3.7069507153850425E-35</v>
      </c>
      <c r="T26" s="4" t="str">
        <f t="shared" si="11"/>
        <v>matang</v>
      </c>
    </row>
    <row r="27" spans="1:20" ht="15" customHeight="1" x14ac:dyDescent="0.25">
      <c r="A27" s="6">
        <v>23</v>
      </c>
      <c r="B27" s="9">
        <v>200.089196462899</v>
      </c>
      <c r="C27" s="10">
        <v>41.8419838523645</v>
      </c>
      <c r="D27" s="10">
        <v>31.1118800461361</v>
      </c>
      <c r="E27" s="5" t="s">
        <v>6</v>
      </c>
      <c r="F27" s="1"/>
      <c r="G27" s="57">
        <f t="shared" si="12"/>
        <v>0.16444733175546256</v>
      </c>
      <c r="H27" s="57">
        <f t="shared" si="0"/>
        <v>1.0951743983171126E-18</v>
      </c>
      <c r="I27" s="57">
        <f t="shared" si="1"/>
        <v>4.2211938173715763E-5</v>
      </c>
      <c r="J27" s="57">
        <f t="shared" si="2"/>
        <v>0.16276841303457684</v>
      </c>
      <c r="K27" s="57">
        <f t="shared" si="3"/>
        <v>2.4560991889429448E-3</v>
      </c>
      <c r="L27" s="57">
        <f t="shared" si="4"/>
        <v>3.9357293353866604E-29</v>
      </c>
      <c r="M27" s="57">
        <f t="shared" si="5"/>
        <v>2.132139705824531E-2</v>
      </c>
      <c r="N27" s="57">
        <f t="shared" si="6"/>
        <v>1.1657297963819787E-2</v>
      </c>
      <c r="O27" s="57">
        <f t="shared" si="7"/>
        <v>8.7100286534515306E-2</v>
      </c>
      <c r="Q27" s="4">
        <f t="shared" si="8"/>
        <v>5.7070623638163923E-4</v>
      </c>
      <c r="R27" s="63">
        <f t="shared" si="9"/>
        <v>3.1356463963194791E-23</v>
      </c>
      <c r="S27" s="4">
        <f t="shared" si="10"/>
        <v>1.447038549320372E-34</v>
      </c>
      <c r="T27" s="4" t="str">
        <f t="shared" si="11"/>
        <v>matang</v>
      </c>
    </row>
    <row r="28" spans="1:20" ht="15" customHeight="1" x14ac:dyDescent="0.25">
      <c r="A28" s="6">
        <v>24</v>
      </c>
      <c r="B28" s="9">
        <v>199.21453287197201</v>
      </c>
      <c r="C28" s="10">
        <v>41.213763936947302</v>
      </c>
      <c r="D28" s="10">
        <v>30.232602845059599</v>
      </c>
      <c r="E28" s="5" t="s">
        <v>6</v>
      </c>
      <c r="F28" s="1"/>
      <c r="G28" s="57">
        <f t="shared" si="12"/>
        <v>0.15318946091253796</v>
      </c>
      <c r="H28" s="57">
        <f t="shared" si="0"/>
        <v>1.7846320037288922E-18</v>
      </c>
      <c r="I28" s="57">
        <f t="shared" si="1"/>
        <v>1.7462653972924543E-5</v>
      </c>
      <c r="J28" s="57">
        <f t="shared" si="2"/>
        <v>0.1405245526300154</v>
      </c>
      <c r="K28" s="57">
        <f t="shared" si="3"/>
        <v>2.2134063233803505E-3</v>
      </c>
      <c r="L28" s="57">
        <f t="shared" si="4"/>
        <v>1.3773873614378636E-29</v>
      </c>
      <c r="M28" s="57">
        <f t="shared" si="5"/>
        <v>7.2586876643233059E-2</v>
      </c>
      <c r="N28" s="57">
        <f t="shared" si="6"/>
        <v>1.0069444185114223E-2</v>
      </c>
      <c r="O28" s="57">
        <f t="shared" si="7"/>
        <v>9.382233411235498E-2</v>
      </c>
      <c r="Q28" s="4">
        <f t="shared" si="8"/>
        <v>1.5625690166355029E-3</v>
      </c>
      <c r="R28" s="63">
        <f t="shared" si="9"/>
        <v>3.9775470189800942E-23</v>
      </c>
      <c r="S28" s="4">
        <f t="shared" si="10"/>
        <v>2.256693485700179E-35</v>
      </c>
      <c r="T28" s="4" t="str">
        <f t="shared" si="11"/>
        <v>matang</v>
      </c>
    </row>
    <row r="29" spans="1:20" ht="15" customHeight="1" x14ac:dyDescent="0.25">
      <c r="A29" s="6">
        <v>25</v>
      </c>
      <c r="B29" s="9">
        <v>199.87658592848899</v>
      </c>
      <c r="C29" s="10">
        <v>41.460207612456799</v>
      </c>
      <c r="D29" s="10">
        <v>30.916955017300999</v>
      </c>
      <c r="E29" s="5" t="s">
        <v>6</v>
      </c>
      <c r="F29" s="1"/>
      <c r="G29" s="57">
        <f t="shared" si="12"/>
        <v>0.16235689762516256</v>
      </c>
      <c r="H29" s="57">
        <f t="shared" si="0"/>
        <v>1.2335443053946852E-18</v>
      </c>
      <c r="I29" s="57">
        <f t="shared" si="1"/>
        <v>3.4201507184716405E-5</v>
      </c>
      <c r="J29" s="57">
        <f t="shared" si="2"/>
        <v>0.14964984746914811</v>
      </c>
      <c r="K29" s="57">
        <f t="shared" si="3"/>
        <v>2.3060298774961714E-3</v>
      </c>
      <c r="L29" s="57">
        <f t="shared" si="4"/>
        <v>2.0814900780799154E-29</v>
      </c>
      <c r="M29" s="57">
        <f t="shared" si="5"/>
        <v>2.8931960835060281E-2</v>
      </c>
      <c r="N29" s="57">
        <f t="shared" si="6"/>
        <v>1.1289777902362408E-2</v>
      </c>
      <c r="O29" s="57">
        <f t="shared" si="7"/>
        <v>8.8632448497282051E-2</v>
      </c>
      <c r="Q29" s="4">
        <f t="shared" si="8"/>
        <v>7.0295073783408694E-4</v>
      </c>
      <c r="R29" s="63">
        <f t="shared" si="9"/>
        <v>3.2114789588087403E-23</v>
      </c>
      <c r="S29" s="4">
        <f t="shared" si="10"/>
        <v>6.309752682125371E-35</v>
      </c>
      <c r="T29" s="4" t="str">
        <f t="shared" si="11"/>
        <v>matang</v>
      </c>
    </row>
    <row r="30" spans="1:20" ht="15" customHeight="1" x14ac:dyDescent="0.25">
      <c r="A30" s="6">
        <v>26</v>
      </c>
      <c r="B30" s="9">
        <v>199.48289119569401</v>
      </c>
      <c r="C30" s="10">
        <v>41.532871972318297</v>
      </c>
      <c r="D30" s="10">
        <v>30.390234525182599</v>
      </c>
      <c r="E30" s="5" t="s">
        <v>6</v>
      </c>
      <c r="F30" s="1"/>
      <c r="G30" s="57">
        <f t="shared" si="12"/>
        <v>0.15736539804579597</v>
      </c>
      <c r="H30" s="57">
        <f t="shared" si="0"/>
        <v>1.5368330939722679E-18</v>
      </c>
      <c r="I30" s="57">
        <f t="shared" si="1"/>
        <v>2.3003056768052851E-5</v>
      </c>
      <c r="J30" s="57">
        <f t="shared" si="2"/>
        <v>0.15225399523245445</v>
      </c>
      <c r="K30" s="57">
        <f t="shared" si="3"/>
        <v>2.3339691339823421E-3</v>
      </c>
      <c r="L30" s="57">
        <f t="shared" si="4"/>
        <v>2.3503718538247051E-29</v>
      </c>
      <c r="M30" s="57">
        <f t="shared" si="5"/>
        <v>5.9970745719166718E-2</v>
      </c>
      <c r="N30" s="57">
        <f t="shared" si="6"/>
        <v>1.0341031648051812E-2</v>
      </c>
      <c r="O30" s="57">
        <f t="shared" si="7"/>
        <v>9.2655771975896417E-2</v>
      </c>
      <c r="Q30" s="4">
        <f t="shared" si="8"/>
        <v>1.4368697155784131E-3</v>
      </c>
      <c r="R30" s="63">
        <f t="shared" si="9"/>
        <v>3.7092463636046522E-23</v>
      </c>
      <c r="S30" s="4">
        <f t="shared" si="10"/>
        <v>5.0095026158183626E-35</v>
      </c>
      <c r="T30" s="4" t="str">
        <f t="shared" si="11"/>
        <v>matang</v>
      </c>
    </row>
    <row r="31" spans="1:20" ht="15" customHeight="1" x14ac:dyDescent="0.25">
      <c r="A31" s="6">
        <v>27</v>
      </c>
      <c r="B31" s="9">
        <v>199.64821222606699</v>
      </c>
      <c r="C31" s="10">
        <v>41.614379084967297</v>
      </c>
      <c r="D31" s="10">
        <v>30.7362552864283</v>
      </c>
      <c r="E31" s="5" t="s">
        <v>6</v>
      </c>
      <c r="F31" s="1"/>
      <c r="G31" s="57">
        <f t="shared" si="12"/>
        <v>0.15963265426406809</v>
      </c>
      <c r="H31" s="57">
        <f t="shared" si="0"/>
        <v>1.4014222427587482E-18</v>
      </c>
      <c r="I31" s="57">
        <f t="shared" si="1"/>
        <v>2.7201984802678376E-5</v>
      </c>
      <c r="J31" s="57">
        <f t="shared" si="2"/>
        <v>0.15511977814745467</v>
      </c>
      <c r="K31" s="57">
        <f t="shared" si="3"/>
        <v>2.3656544349163824E-3</v>
      </c>
      <c r="L31" s="57">
        <f t="shared" si="4"/>
        <v>2.6931463749935825E-29</v>
      </c>
      <c r="M31" s="57">
        <f t="shared" si="5"/>
        <v>3.774240414989409E-2</v>
      </c>
      <c r="N31" s="57">
        <f t="shared" si="6"/>
        <v>1.0957058915738923E-2</v>
      </c>
      <c r="O31" s="57">
        <f t="shared" si="7"/>
        <v>9.0033008873028786E-2</v>
      </c>
      <c r="Q31" s="4">
        <f t="shared" si="8"/>
        <v>9.3458427745144899E-4</v>
      </c>
      <c r="R31" s="63">
        <f t="shared" si="9"/>
        <v>3.6325726431732185E-23</v>
      </c>
      <c r="S31" s="4">
        <f t="shared" si="10"/>
        <v>6.5957216033685177E-35</v>
      </c>
      <c r="T31" s="4" t="str">
        <f t="shared" si="11"/>
        <v>matang</v>
      </c>
    </row>
    <row r="32" spans="1:20" ht="15" customHeight="1" x14ac:dyDescent="0.25">
      <c r="A32" s="6">
        <v>28</v>
      </c>
      <c r="B32" s="9">
        <v>198.77854671280301</v>
      </c>
      <c r="C32" s="10">
        <v>41.7078046905037</v>
      </c>
      <c r="D32" s="10">
        <v>30.692425990003802</v>
      </c>
      <c r="E32" s="5" t="s">
        <v>6</v>
      </c>
      <c r="F32" s="1"/>
      <c r="G32" s="57">
        <f t="shared" si="12"/>
        <v>0.14522505732545138</v>
      </c>
      <c r="H32" s="57">
        <f t="shared" si="0"/>
        <v>2.2738128099648069E-18</v>
      </c>
      <c r="I32" s="57">
        <f t="shared" si="1"/>
        <v>1.1060665411238755E-5</v>
      </c>
      <c r="J32" s="57">
        <f t="shared" si="2"/>
        <v>0.15832600486495912</v>
      </c>
      <c r="K32" s="57">
        <f t="shared" si="3"/>
        <v>2.4024271651167934E-3</v>
      </c>
      <c r="L32" s="57">
        <f t="shared" si="4"/>
        <v>3.1473943124901633E-29</v>
      </c>
      <c r="M32" s="57">
        <f t="shared" si="5"/>
        <v>4.0156381551811372E-2</v>
      </c>
      <c r="N32" s="57">
        <f t="shared" si="6"/>
        <v>1.0877503491688553E-2</v>
      </c>
      <c r="O32" s="57">
        <f t="shared" si="7"/>
        <v>9.0369661020467243E-2</v>
      </c>
      <c r="Q32" s="4">
        <f t="shared" si="8"/>
        <v>9.2331179117746351E-4</v>
      </c>
      <c r="R32" s="63">
        <f t="shared" si="9"/>
        <v>5.9420208333767518E-23</v>
      </c>
      <c r="S32" s="4">
        <f t="shared" si="10"/>
        <v>3.1459735279440511E-35</v>
      </c>
      <c r="T32" s="4" t="str">
        <f t="shared" si="11"/>
        <v>matang</v>
      </c>
    </row>
    <row r="33" spans="1:20" ht="15" customHeight="1" x14ac:dyDescent="0.25">
      <c r="A33" s="6">
        <v>29</v>
      </c>
      <c r="B33" s="9">
        <v>199.21837754709699</v>
      </c>
      <c r="C33" s="10">
        <v>41.697808535178801</v>
      </c>
      <c r="D33" s="10">
        <v>30.987312572087699</v>
      </c>
      <c r="E33" s="5" t="s">
        <v>6</v>
      </c>
      <c r="F33" s="1"/>
      <c r="G33" s="57">
        <f t="shared" si="12"/>
        <v>0.15325341947701909</v>
      </c>
      <c r="H33" s="57">
        <f t="shared" si="0"/>
        <v>1.780817657714701E-18</v>
      </c>
      <c r="I33" s="57">
        <f t="shared" si="1"/>
        <v>1.7532252155912538E-5</v>
      </c>
      <c r="J33" s="57">
        <f t="shared" si="2"/>
        <v>0.15798719043463555</v>
      </c>
      <c r="K33" s="57">
        <f t="shared" si="3"/>
        <v>2.3984693149494106E-3</v>
      </c>
      <c r="L33" s="57">
        <f t="shared" si="4"/>
        <v>3.0953690448199468E-29</v>
      </c>
      <c r="M33" s="57">
        <f t="shared" si="5"/>
        <v>2.5971089829547649E-2</v>
      </c>
      <c r="N33" s="57">
        <f t="shared" si="6"/>
        <v>1.1421397186568844E-2</v>
      </c>
      <c r="O33" s="57">
        <f t="shared" si="7"/>
        <v>8.8081873581093026E-2</v>
      </c>
      <c r="Q33" s="4">
        <f t="shared" si="8"/>
        <v>6.2881403108162447E-4</v>
      </c>
      <c r="R33" s="63">
        <f t="shared" si="9"/>
        <v>4.8783488630487919E-23</v>
      </c>
      <c r="S33" s="4">
        <f t="shared" si="10"/>
        <v>4.7800967538550491E-35</v>
      </c>
      <c r="T33" s="4" t="str">
        <f t="shared" si="11"/>
        <v>matang</v>
      </c>
    </row>
    <row r="34" spans="1:20" ht="15" customHeight="1" x14ac:dyDescent="0.25">
      <c r="A34" s="6">
        <v>30</v>
      </c>
      <c r="B34" s="9">
        <v>198.722414455978</v>
      </c>
      <c r="C34" s="10">
        <v>41.851980007689399</v>
      </c>
      <c r="D34" s="10">
        <v>30.933102652825799</v>
      </c>
      <c r="E34" s="5" t="s">
        <v>6</v>
      </c>
      <c r="F34" s="1"/>
      <c r="G34" s="57">
        <f t="shared" si="12"/>
        <v>0.14410446752419354</v>
      </c>
      <c r="H34" s="57">
        <f t="shared" si="0"/>
        <v>2.345716716226381E-18</v>
      </c>
      <c r="I34" s="57">
        <f t="shared" si="1"/>
        <v>1.0420679922425177E-5</v>
      </c>
      <c r="J34" s="57">
        <f t="shared" si="2"/>
        <v>0.16309114475565004</v>
      </c>
      <c r="K34" s="57">
        <f t="shared" si="3"/>
        <v>2.4601385478614322E-3</v>
      </c>
      <c r="L34" s="57">
        <f t="shared" si="4"/>
        <v>4.0017528351387601E-29</v>
      </c>
      <c r="M34" s="57">
        <f t="shared" si="5"/>
        <v>2.823011596933769E-2</v>
      </c>
      <c r="N34" s="57">
        <f t="shared" si="6"/>
        <v>1.1319882530780897E-2</v>
      </c>
      <c r="O34" s="57">
        <f t="shared" si="7"/>
        <v>8.8506339323113595E-2</v>
      </c>
      <c r="Q34" s="4">
        <f t="shared" si="8"/>
        <v>6.6346877496387569E-4</v>
      </c>
      <c r="R34" s="63">
        <f t="shared" si="9"/>
        <v>6.5324643582596893E-23</v>
      </c>
      <c r="S34" s="4">
        <f t="shared" si="10"/>
        <v>3.6908015660127638E-35</v>
      </c>
      <c r="T34" s="4" t="str">
        <f t="shared" si="11"/>
        <v>matang</v>
      </c>
    </row>
    <row r="35" spans="1:20" ht="15" customHeight="1" x14ac:dyDescent="0.25">
      <c r="A35" s="6">
        <v>31</v>
      </c>
      <c r="B35" s="9">
        <v>199.80891964629001</v>
      </c>
      <c r="C35" s="10">
        <v>43.099961553248797</v>
      </c>
      <c r="D35" s="10">
        <v>32.1118800461361</v>
      </c>
      <c r="E35" s="5" t="s">
        <v>6</v>
      </c>
      <c r="F35" s="1"/>
      <c r="G35" s="57">
        <f t="shared" si="12"/>
        <v>0.16160037992739679</v>
      </c>
      <c r="H35" s="57">
        <f t="shared" si="0"/>
        <v>1.2811008336855385E-18</v>
      </c>
      <c r="I35" s="57">
        <f t="shared" si="1"/>
        <v>3.1968205017770816E-5</v>
      </c>
      <c r="J35" s="57">
        <f t="shared" si="2"/>
        <v>0.19126474203200838</v>
      </c>
      <c r="K35" s="57">
        <f t="shared" si="3"/>
        <v>3.0112801926989764E-3</v>
      </c>
      <c r="L35" s="57">
        <f t="shared" si="4"/>
        <v>3.1391763758020361E-28</v>
      </c>
      <c r="M35" s="57">
        <f t="shared" si="5"/>
        <v>3.2948308705813356E-3</v>
      </c>
      <c r="N35" s="57">
        <f t="shared" si="6"/>
        <v>1.3687145710908894E-2</v>
      </c>
      <c r="O35" s="57">
        <f t="shared" si="7"/>
        <v>7.8966893931922646E-2</v>
      </c>
      <c r="Q35" s="4">
        <f t="shared" si="8"/>
        <v>1.0183813162707284E-4</v>
      </c>
      <c r="R35" s="63">
        <f t="shared" si="9"/>
        <v>5.2801635165414523E-23</v>
      </c>
      <c r="S35" s="4">
        <f t="shared" si="10"/>
        <v>7.9246305626588098E-34</v>
      </c>
      <c r="T35" s="4" t="str">
        <f t="shared" si="11"/>
        <v>matang</v>
      </c>
    </row>
    <row r="36" spans="1:20" ht="15" customHeight="1" x14ac:dyDescent="0.25">
      <c r="A36" s="6">
        <v>32</v>
      </c>
      <c r="B36" s="9">
        <v>199.69473279507901</v>
      </c>
      <c r="C36" s="10">
        <v>40.273740868896603</v>
      </c>
      <c r="D36" s="10">
        <v>27.291426374471399</v>
      </c>
      <c r="E36" s="5" t="s">
        <v>6</v>
      </c>
      <c r="F36" s="1"/>
      <c r="G36" s="57">
        <f t="shared" si="12"/>
        <v>0.16022665378965287</v>
      </c>
      <c r="H36" s="57">
        <f t="shared" si="0"/>
        <v>1.3654893776022687E-18</v>
      </c>
      <c r="I36" s="57">
        <f t="shared" si="1"/>
        <v>2.8507902513305101E-5</v>
      </c>
      <c r="J36" s="57">
        <f t="shared" si="2"/>
        <v>0.10384713357564758</v>
      </c>
      <c r="K36" s="57">
        <f t="shared" si="3"/>
        <v>1.8889609472377876E-3</v>
      </c>
      <c r="L36" s="57">
        <f t="shared" si="4"/>
        <v>2.8169462091276852E-30</v>
      </c>
      <c r="M36" s="57">
        <f t="shared" si="5"/>
        <v>0.25672147842887544</v>
      </c>
      <c r="N36" s="57">
        <f t="shared" si="6"/>
        <v>5.9524057638022636E-3</v>
      </c>
      <c r="O36" s="57">
        <f t="shared" si="7"/>
        <v>0.11099323717690429</v>
      </c>
      <c r="Q36" s="4">
        <f t="shared" si="8"/>
        <v>4.271608888300857E-3</v>
      </c>
      <c r="R36" s="63">
        <f t="shared" si="9"/>
        <v>1.5353374165102532E-23</v>
      </c>
      <c r="S36" s="4">
        <f t="shared" si="10"/>
        <v>8.9133372085189922E-36</v>
      </c>
      <c r="T36" s="4" t="str">
        <f t="shared" si="11"/>
        <v>matang</v>
      </c>
    </row>
    <row r="37" spans="1:20" ht="15" customHeight="1" x14ac:dyDescent="0.25">
      <c r="A37" s="6">
        <v>33</v>
      </c>
      <c r="B37" s="9">
        <v>199.84313725490199</v>
      </c>
      <c r="C37" s="10">
        <v>40.6082276047674</v>
      </c>
      <c r="D37" s="10">
        <v>26.922722029988499</v>
      </c>
      <c r="E37" s="5" t="s">
        <v>6</v>
      </c>
      <c r="F37" s="1"/>
      <c r="G37" s="57">
        <f t="shared" si="12"/>
        <v>0.1619883494030856</v>
      </c>
      <c r="H37" s="57">
        <f t="shared" si="0"/>
        <v>1.2568304424454202E-18</v>
      </c>
      <c r="I37" s="57">
        <f t="shared" si="1"/>
        <v>3.3079802863196986E-5</v>
      </c>
      <c r="J37" s="57">
        <f t="shared" si="2"/>
        <v>0.11696688955137159</v>
      </c>
      <c r="K37" s="57">
        <f t="shared" si="3"/>
        <v>1.9993375254998519E-3</v>
      </c>
      <c r="L37" s="57">
        <f t="shared" si="4"/>
        <v>4.9659741809919826E-30</v>
      </c>
      <c r="M37" s="57">
        <f t="shared" si="5"/>
        <v>0.22107143095209228</v>
      </c>
      <c r="N37" s="57">
        <f t="shared" si="6"/>
        <v>5.5510791947034109E-3</v>
      </c>
      <c r="O37" s="57">
        <f t="shared" si="7"/>
        <v>0.11236845738232983</v>
      </c>
      <c r="Q37" s="4">
        <f t="shared" si="8"/>
        <v>4.1887008372625779E-3</v>
      </c>
      <c r="R37" s="63">
        <f t="shared" si="9"/>
        <v>1.3948908711539074E-23</v>
      </c>
      <c r="S37" s="4">
        <f t="shared" si="10"/>
        <v>1.8459153820507853E-35</v>
      </c>
      <c r="T37" s="4" t="str">
        <f t="shared" si="11"/>
        <v>matang</v>
      </c>
    </row>
    <row r="38" spans="1:20" ht="15" customHeight="1" x14ac:dyDescent="0.25">
      <c r="A38" s="6">
        <v>34</v>
      </c>
      <c r="B38" s="9">
        <v>192.162629757785</v>
      </c>
      <c r="C38" s="10">
        <v>38.763936947327998</v>
      </c>
      <c r="D38" s="10">
        <v>27.793925413302599</v>
      </c>
      <c r="E38" s="5" t="s">
        <v>6</v>
      </c>
      <c r="F38" s="1"/>
      <c r="G38" s="57">
        <f t="shared" si="12"/>
        <v>1.480549640515267E-2</v>
      </c>
      <c r="H38" s="57">
        <f t="shared" si="0"/>
        <v>8.1725534090595369E-17</v>
      </c>
      <c r="I38" s="57">
        <f t="shared" si="1"/>
        <v>2.7655068449930746E-9</v>
      </c>
      <c r="J38" s="57">
        <f t="shared" si="2"/>
        <v>5.1931387481179633E-2</v>
      </c>
      <c r="K38" s="57">
        <f t="shared" si="3"/>
        <v>1.454056049228492E-3</v>
      </c>
      <c r="L38" s="57">
        <f t="shared" si="4"/>
        <v>2.1142059825933479E-31</v>
      </c>
      <c r="M38" s="57">
        <f t="shared" si="5"/>
        <v>0.28183223558100856</v>
      </c>
      <c r="N38" s="57">
        <f t="shared" si="6"/>
        <v>6.5373338908707758E-3</v>
      </c>
      <c r="O38" s="57">
        <f t="shared" si="7"/>
        <v>0.10880379839913086</v>
      </c>
      <c r="Q38" s="4">
        <f t="shared" si="8"/>
        <v>2.1669234270424017E-4</v>
      </c>
      <c r="R38" s="63">
        <f t="shared" si="9"/>
        <v>7.7685431412596215E-22</v>
      </c>
      <c r="S38" s="4">
        <f t="shared" si="10"/>
        <v>6.3615961015888824E-41</v>
      </c>
      <c r="T38" s="4" t="str">
        <f t="shared" si="11"/>
        <v>matang</v>
      </c>
    </row>
    <row r="39" spans="1:20" s="49" customFormat="1" ht="15" customHeight="1" x14ac:dyDescent="0.25">
      <c r="A39" s="50">
        <v>35</v>
      </c>
      <c r="B39" s="47">
        <v>192.17723952326</v>
      </c>
      <c r="C39" s="51">
        <v>39.322952710495997</v>
      </c>
      <c r="D39" s="51">
        <v>28.569396386005401</v>
      </c>
      <c r="E39" s="52" t="s">
        <v>6</v>
      </c>
      <c r="F39" s="48"/>
      <c r="G39" s="58">
        <f>1/SQRT(2*3.14*$D$173)*EXP(-(($B39-$D$172)^2)/($D$173^2))</f>
        <v>1.4925718087594266E-2</v>
      </c>
      <c r="H39" s="58">
        <f t="shared" si="0"/>
        <v>8.1097417706838144E-17</v>
      </c>
      <c r="I39" s="58">
        <f t="shared" si="1"/>
        <v>2.8245784481247783E-9</v>
      </c>
      <c r="J39" s="58">
        <f t="shared" si="2"/>
        <v>6.9150468739837614E-2</v>
      </c>
      <c r="K39" s="58">
        <f t="shared" si="3"/>
        <v>1.6036154091394663E-3</v>
      </c>
      <c r="L39" s="58">
        <f t="shared" si="4"/>
        <v>5.5471925103111059E-31</v>
      </c>
      <c r="M39" s="58">
        <f t="shared" si="5"/>
        <v>0.25348904061783284</v>
      </c>
      <c r="N39" s="58">
        <f t="shared" si="6"/>
        <v>7.5309030426771719E-3</v>
      </c>
      <c r="O39" s="58">
        <f t="shared" si="7"/>
        <v>0.1047619865559227</v>
      </c>
      <c r="Q39" s="52">
        <f t="shared" si="8"/>
        <v>2.61631210514151E-4</v>
      </c>
      <c r="R39" s="64">
        <f t="shared" si="9"/>
        <v>9.7938692699021503E-22</v>
      </c>
      <c r="S39" s="52">
        <f t="shared" si="10"/>
        <v>1.6414611342971424E-40</v>
      </c>
      <c r="T39" s="52" t="str">
        <f t="shared" si="11"/>
        <v>matang</v>
      </c>
    </row>
    <row r="40" spans="1:20" s="34" customFormat="1" ht="15" x14ac:dyDescent="0.25">
      <c r="A40" s="29">
        <v>36</v>
      </c>
      <c r="B40" s="30">
        <v>64.154555940023101</v>
      </c>
      <c r="C40" s="31">
        <v>89.882352941176507</v>
      </c>
      <c r="D40" s="31">
        <v>62.214148404459799</v>
      </c>
      <c r="E40" s="32" t="s">
        <v>7</v>
      </c>
      <c r="F40" s="33"/>
      <c r="G40" s="59">
        <f>1/SQRT(2*3.14*$D$173)*EXP(-(($B40-$D$172)^2)/($D$173^2))</f>
        <v>4.7308111436120545E-258</v>
      </c>
      <c r="H40" s="59">
        <f t="shared" si="0"/>
        <v>8.3105904225486818E-2</v>
      </c>
      <c r="I40" s="59">
        <f t="shared" si="1"/>
        <v>8.2576228316273359E-298</v>
      </c>
      <c r="J40" s="59">
        <f t="shared" si="2"/>
        <v>1.6203874933861284E-53</v>
      </c>
      <c r="K40" s="59">
        <f t="shared" si="3"/>
        <v>7.9361120600265497E-2</v>
      </c>
      <c r="L40" s="59">
        <f t="shared" si="4"/>
        <v>2.3131443907475231E-5</v>
      </c>
      <c r="M40" s="59">
        <f t="shared" si="5"/>
        <v>3.3953194729452014E-130</v>
      </c>
      <c r="N40" s="59">
        <f t="shared" si="6"/>
        <v>8.6168341168223236E-2</v>
      </c>
      <c r="O40" s="59">
        <f t="shared" si="7"/>
        <v>4.9994185803075111E-6</v>
      </c>
      <c r="Q40" s="65">
        <f>$G40*$J40*$M40</f>
        <v>0</v>
      </c>
      <c r="R40" s="66">
        <f t="shared" si="9"/>
        <v>5.6831275473847892E-4</v>
      </c>
      <c r="S40" s="65">
        <f t="shared" si="10"/>
        <v>9.5494263928904402E-308</v>
      </c>
      <c r="T40" s="65" t="str">
        <f t="shared" ref="T40" si="13">IF(Q40&gt;R40,"matang",IF(R40&gt;S40,"mentah","setengahmatang"))</f>
        <v>mentah</v>
      </c>
    </row>
    <row r="41" spans="1:20" ht="15" x14ac:dyDescent="0.25">
      <c r="A41" s="6">
        <v>37</v>
      </c>
      <c r="B41" s="9">
        <v>67.612072279892402</v>
      </c>
      <c r="C41" s="10">
        <v>90.882737408688996</v>
      </c>
      <c r="D41" s="10">
        <v>61.406766628219899</v>
      </c>
      <c r="E41" s="5" t="s">
        <v>7</v>
      </c>
      <c r="F41" s="1"/>
      <c r="G41" s="59">
        <f t="shared" ref="G41:G104" si="14">1/SQRT(2*3.14*$D$173)*EXP(-(($B41-$D$172)^2)/($D$173^2))</f>
        <v>3.0272702164256363E-245</v>
      </c>
      <c r="H41" s="59">
        <f t="shared" si="0"/>
        <v>7.7875551421449959E-2</v>
      </c>
      <c r="I41" s="59">
        <f t="shared" si="1"/>
        <v>1.507821112550741E-284</v>
      </c>
      <c r="J41" s="59">
        <f t="shared" si="2"/>
        <v>8.5738750346596724E-56</v>
      </c>
      <c r="K41" s="59">
        <f t="shared" si="3"/>
        <v>7.7661647606223655E-2</v>
      </c>
      <c r="L41" s="59">
        <f t="shared" si="4"/>
        <v>4.2293690644728598E-5</v>
      </c>
      <c r="M41" s="59">
        <f t="shared" si="5"/>
        <v>3.3739842444238918E-124</v>
      </c>
      <c r="N41" s="59">
        <f t="shared" si="6"/>
        <v>8.8459925209713478E-2</v>
      </c>
      <c r="O41" s="59">
        <f t="shared" si="7"/>
        <v>7.677485568064853E-6</v>
      </c>
      <c r="P41" s="34"/>
      <c r="Q41" s="65">
        <f t="shared" ref="Q41:Q104" si="15">$G41*$J41*$M41</f>
        <v>0</v>
      </c>
      <c r="R41" s="66">
        <f t="shared" si="9"/>
        <v>5.3500064132681771E-4</v>
      </c>
      <c r="S41" s="65">
        <f t="shared" si="10"/>
        <v>4.8960338651355817E-294</v>
      </c>
      <c r="T41" s="65" t="str">
        <f t="shared" ref="T41:T104" si="16">IF(Q41&gt;R41,"matang",IF(R41&gt;S41,"mentah","setengahmatang"))</f>
        <v>mentah</v>
      </c>
    </row>
    <row r="42" spans="1:20" ht="15" x14ac:dyDescent="0.25">
      <c r="A42" s="6">
        <v>38</v>
      </c>
      <c r="B42" s="9">
        <v>68.185313341022706</v>
      </c>
      <c r="C42" s="10">
        <v>91.312187620146105</v>
      </c>
      <c r="D42" s="10">
        <v>62.095732410611298</v>
      </c>
      <c r="E42" s="5" t="s">
        <v>7</v>
      </c>
      <c r="F42" s="1"/>
      <c r="G42" s="59">
        <f t="shared" si="14"/>
        <v>3.7373580294095118E-243</v>
      </c>
      <c r="H42" s="59">
        <f t="shared" si="0"/>
        <v>7.6682657854197062E-2</v>
      </c>
      <c r="I42" s="59">
        <f t="shared" si="1"/>
        <v>2.2269302660080056E-282</v>
      </c>
      <c r="J42" s="59">
        <f t="shared" si="2"/>
        <v>8.7296242773916199E-57</v>
      </c>
      <c r="K42" s="59">
        <f t="shared" si="3"/>
        <v>7.6852808928190089E-2</v>
      </c>
      <c r="L42" s="59">
        <f t="shared" si="4"/>
        <v>5.4433295064114464E-5</v>
      </c>
      <c r="M42" s="59">
        <f t="shared" si="5"/>
        <v>2.6267422450793908E-129</v>
      </c>
      <c r="N42" s="59">
        <f t="shared" si="6"/>
        <v>8.6523245933157078E-2</v>
      </c>
      <c r="O42" s="59">
        <f t="shared" si="7"/>
        <v>5.3271829166443853E-6</v>
      </c>
      <c r="P42" s="34"/>
      <c r="Q42" s="65">
        <f t="shared" si="15"/>
        <v>0</v>
      </c>
      <c r="R42" s="66">
        <f t="shared" si="9"/>
        <v>5.0990551165146258E-4</v>
      </c>
      <c r="S42" s="65">
        <f t="shared" si="10"/>
        <v>6.4575659707264983E-292</v>
      </c>
      <c r="T42" s="65" t="str">
        <f t="shared" si="16"/>
        <v>mentah</v>
      </c>
    </row>
    <row r="43" spans="1:20" ht="15" x14ac:dyDescent="0.25">
      <c r="A43" s="6">
        <v>39</v>
      </c>
      <c r="B43" s="9">
        <v>68.790849673202601</v>
      </c>
      <c r="C43" s="10">
        <v>91.929642445213403</v>
      </c>
      <c r="D43" s="10">
        <v>62.599000384467502</v>
      </c>
      <c r="E43" s="5" t="s">
        <v>7</v>
      </c>
      <c r="F43" s="1"/>
      <c r="G43" s="59">
        <f t="shared" si="14"/>
        <v>5.9172782993013286E-241</v>
      </c>
      <c r="H43" s="59">
        <f t="shared" si="0"/>
        <v>7.5333892105328024E-2</v>
      </c>
      <c r="I43" s="59">
        <f t="shared" si="1"/>
        <v>4.2679237900558578E-280</v>
      </c>
      <c r="J43" s="59">
        <f t="shared" si="2"/>
        <v>3.1530465279058728E-58</v>
      </c>
      <c r="K43" s="59">
        <f t="shared" si="3"/>
        <v>7.5610892232898338E-2</v>
      </c>
      <c r="L43" s="59">
        <f t="shared" si="4"/>
        <v>7.7689245636250809E-5</v>
      </c>
      <c r="M43" s="59">
        <f t="shared" si="5"/>
        <v>4.1871276020892336E-133</v>
      </c>
      <c r="N43" s="59">
        <f t="shared" si="6"/>
        <v>8.4972307342439435E-2</v>
      </c>
      <c r="O43" s="59">
        <f t="shared" si="7"/>
        <v>4.0615070601463366E-6</v>
      </c>
      <c r="P43" s="34"/>
      <c r="Q43" s="65">
        <f t="shared" si="15"/>
        <v>0</v>
      </c>
      <c r="R43" s="66">
        <f t="shared" si="9"/>
        <v>4.8400759866767007E-4</v>
      </c>
      <c r="S43" s="65">
        <f t="shared" si="10"/>
        <v>1.3466811241255485E-289</v>
      </c>
      <c r="T43" s="65" t="str">
        <f t="shared" si="16"/>
        <v>mentah</v>
      </c>
    </row>
    <row r="44" spans="1:20" ht="15" x14ac:dyDescent="0.25">
      <c r="A44" s="6">
        <v>40</v>
      </c>
      <c r="B44" s="9">
        <v>68.8542868127643</v>
      </c>
      <c r="C44" s="10">
        <v>92.467896962706703</v>
      </c>
      <c r="D44" s="10">
        <v>62.598231449442501</v>
      </c>
      <c r="E44" s="5" t="s">
        <v>7</v>
      </c>
      <c r="F44" s="1"/>
      <c r="G44" s="59">
        <f t="shared" si="14"/>
        <v>1.0045461036609467E-240</v>
      </c>
      <c r="H44" s="59">
        <f t="shared" si="0"/>
        <v>7.5187538658569281E-2</v>
      </c>
      <c r="I44" s="59">
        <f t="shared" si="1"/>
        <v>7.392611135910884E-280</v>
      </c>
      <c r="J44" s="59">
        <f t="shared" si="2"/>
        <v>1.6839491955597508E-59</v>
      </c>
      <c r="K44" s="59">
        <f t="shared" si="3"/>
        <v>7.4455844292811227E-2</v>
      </c>
      <c r="L44" s="59">
        <f t="shared" si="4"/>
        <v>1.0521728073047781E-4</v>
      </c>
      <c r="M44" s="59">
        <f t="shared" si="5"/>
        <v>4.2438562959761411E-133</v>
      </c>
      <c r="N44" s="59">
        <f t="shared" si="6"/>
        <v>8.4974760600123184E-2</v>
      </c>
      <c r="O44" s="59">
        <f t="shared" si="7"/>
        <v>4.0632020312580339E-6</v>
      </c>
      <c r="P44" s="34"/>
      <c r="Q44" s="65">
        <f t="shared" si="15"/>
        <v>0</v>
      </c>
      <c r="R44" s="66">
        <f t="shared" si="9"/>
        <v>4.7570159805678495E-4</v>
      </c>
      <c r="S44" s="65">
        <f t="shared" si="10"/>
        <v>3.1604822287329027E-289</v>
      </c>
      <c r="T44" s="65" t="str">
        <f t="shared" si="16"/>
        <v>mentah</v>
      </c>
    </row>
    <row r="45" spans="1:20" ht="15" x14ac:dyDescent="0.25">
      <c r="A45" s="6">
        <v>41</v>
      </c>
      <c r="B45" s="9">
        <v>68.855055747789294</v>
      </c>
      <c r="C45" s="10">
        <v>92.385236447520199</v>
      </c>
      <c r="D45" s="10">
        <v>61.797001153402498</v>
      </c>
      <c r="E45" s="5" t="s">
        <v>7</v>
      </c>
      <c r="F45" s="1"/>
      <c r="G45" s="59">
        <f t="shared" si="14"/>
        <v>1.0110094881395409E-240</v>
      </c>
      <c r="H45" s="59">
        <f t="shared" si="0"/>
        <v>7.5185758937714023E-2</v>
      </c>
      <c r="I45" s="59">
        <f t="shared" si="1"/>
        <v>7.4419907973544606E-280</v>
      </c>
      <c r="J45" s="59">
        <f t="shared" si="2"/>
        <v>2.6463647243467986E-59</v>
      </c>
      <c r="K45" s="59">
        <f t="shared" si="3"/>
        <v>7.4637459586959248E-2</v>
      </c>
      <c r="L45" s="59">
        <f t="shared" si="4"/>
        <v>1.0047001633531954E-4</v>
      </c>
      <c r="M45" s="59">
        <f t="shared" si="5"/>
        <v>4.4391602212692967E-127</v>
      </c>
      <c r="N45" s="59">
        <f t="shared" si="6"/>
        <v>8.739027018977992E-2</v>
      </c>
      <c r="O45" s="59">
        <f t="shared" si="7"/>
        <v>6.2471425034997532E-6</v>
      </c>
      <c r="P45" s="34"/>
      <c r="Q45" s="65">
        <f t="shared" si="15"/>
        <v>0</v>
      </c>
      <c r="R45" s="66">
        <f t="shared" si="9"/>
        <v>4.9040571094210279E-4</v>
      </c>
      <c r="S45" s="65">
        <f t="shared" si="10"/>
        <v>4.6709693147287185E-289</v>
      </c>
      <c r="T45" s="65" t="str">
        <f t="shared" si="16"/>
        <v>mentah</v>
      </c>
    </row>
    <row r="46" spans="1:20" ht="15" x14ac:dyDescent="0.25">
      <c r="A46" s="6">
        <v>42</v>
      </c>
      <c r="B46" s="9">
        <v>69.005382545174896</v>
      </c>
      <c r="C46" s="10">
        <v>92.521722414455994</v>
      </c>
      <c r="D46" s="10">
        <v>62.036908881199501</v>
      </c>
      <c r="E46" s="5" t="s">
        <v>7</v>
      </c>
      <c r="F46" s="1"/>
      <c r="G46" s="59">
        <f t="shared" si="14"/>
        <v>3.5398204495795842E-240</v>
      </c>
      <c r="H46" s="59">
        <f t="shared" si="0"/>
        <v>7.4835203857167035E-2</v>
      </c>
      <c r="I46" s="59">
        <f t="shared" si="1"/>
        <v>2.7330230692042474E-279</v>
      </c>
      <c r="J46" s="59">
        <f t="shared" si="2"/>
        <v>1.2540461265992127E-59</v>
      </c>
      <c r="K46" s="59">
        <f t="shared" si="3"/>
        <v>7.4336774228913979E-2</v>
      </c>
      <c r="L46" s="59">
        <f t="shared" si="4"/>
        <v>1.0841975067576982E-4</v>
      </c>
      <c r="M46" s="59">
        <f t="shared" si="5"/>
        <v>7.2386696869994211E-129</v>
      </c>
      <c r="N46" s="59">
        <f t="shared" si="6"/>
        <v>8.6697200127263299E-2</v>
      </c>
      <c r="O46" s="59">
        <f t="shared" si="7"/>
        <v>5.49749245712755E-6</v>
      </c>
      <c r="P46" s="34"/>
      <c r="Q46" s="65">
        <f t="shared" si="15"/>
        <v>0</v>
      </c>
      <c r="R46" s="66">
        <f t="shared" si="9"/>
        <v>4.8229718784541855E-4</v>
      </c>
      <c r="S46" s="65">
        <f t="shared" si="10"/>
        <v>1.6289822193927072E-288</v>
      </c>
      <c r="T46" s="65" t="str">
        <f t="shared" si="16"/>
        <v>mentah</v>
      </c>
    </row>
    <row r="47" spans="1:20" ht="15" x14ac:dyDescent="0.25">
      <c r="A47" s="6">
        <v>43</v>
      </c>
      <c r="B47" s="9">
        <v>69.198385236447507</v>
      </c>
      <c r="C47" s="10">
        <v>92.810457516339895</v>
      </c>
      <c r="D47" s="10">
        <v>62.189158016147601</v>
      </c>
      <c r="E47" s="5" t="s">
        <v>7</v>
      </c>
      <c r="F47" s="1"/>
      <c r="G47" s="59">
        <f t="shared" si="14"/>
        <v>1.765214682853987E-239</v>
      </c>
      <c r="H47" s="59">
        <f t="shared" si="0"/>
        <v>7.4377587190908825E-2</v>
      </c>
      <c r="I47" s="59">
        <f t="shared" si="1"/>
        <v>1.4492370638166171E-278</v>
      </c>
      <c r="J47" s="59">
        <f t="shared" si="2"/>
        <v>2.5656392433694629E-60</v>
      </c>
      <c r="K47" s="59">
        <f t="shared" si="3"/>
        <v>7.368732235175883E-2</v>
      </c>
      <c r="L47" s="59">
        <f t="shared" si="4"/>
        <v>1.2720055522625465E-4</v>
      </c>
      <c r="M47" s="59">
        <f t="shared" si="5"/>
        <v>5.2318143240816889E-130</v>
      </c>
      <c r="N47" s="59">
        <f t="shared" si="6"/>
        <v>8.6243762053996822E-2</v>
      </c>
      <c r="O47" s="59">
        <f t="shared" si="7"/>
        <v>5.0669524584906346E-6</v>
      </c>
      <c r="P47" s="34"/>
      <c r="Q47" s="65">
        <f t="shared" si="15"/>
        <v>0</v>
      </c>
      <c r="R47" s="66">
        <f t="shared" si="9"/>
        <v>4.7267491399726293E-4</v>
      </c>
      <c r="S47" s="65">
        <f t="shared" si="10"/>
        <v>9.3406106374367061E-288</v>
      </c>
      <c r="T47" s="65" t="str">
        <f t="shared" si="16"/>
        <v>mentah</v>
      </c>
    </row>
    <row r="48" spans="1:20" ht="15" x14ac:dyDescent="0.25">
      <c r="A48" s="6">
        <v>44</v>
      </c>
      <c r="B48" s="9">
        <v>22.104190695886199</v>
      </c>
      <c r="C48" s="10">
        <v>43.370242214532901</v>
      </c>
      <c r="D48" s="10">
        <v>25.552864282968098</v>
      </c>
      <c r="E48" s="5" t="s">
        <v>7</v>
      </c>
      <c r="F48" s="1"/>
      <c r="G48" s="59">
        <f t="shared" si="14"/>
        <v>0</v>
      </c>
      <c r="H48" s="59">
        <f t="shared" si="0"/>
        <v>3.8651753630359041E-3</v>
      </c>
      <c r="I48" s="59">
        <f t="shared" si="1"/>
        <v>0</v>
      </c>
      <c r="J48" s="59">
        <f t="shared" si="2"/>
        <v>0.19348145455790039</v>
      </c>
      <c r="K48" s="59">
        <f t="shared" si="3"/>
        <v>3.14356924216516E-3</v>
      </c>
      <c r="L48" s="59">
        <f t="shared" si="4"/>
        <v>4.8821097389190824E-28</v>
      </c>
      <c r="M48" s="59">
        <f t="shared" si="5"/>
        <v>6.9562300328534429E-2</v>
      </c>
      <c r="N48" s="59">
        <f t="shared" si="6"/>
        <v>4.250510890993685E-3</v>
      </c>
      <c r="O48" s="59">
        <f t="shared" si="7"/>
        <v>0.11563616294342501</v>
      </c>
      <c r="P48" s="34"/>
      <c r="Q48" s="65">
        <f t="shared" si="15"/>
        <v>0</v>
      </c>
      <c r="R48" s="66">
        <f t="shared" si="9"/>
        <v>5.1645604697588732E-8</v>
      </c>
      <c r="S48" s="65">
        <f t="shared" si="10"/>
        <v>0</v>
      </c>
      <c r="T48" s="65" t="str">
        <f t="shared" si="16"/>
        <v>mentah</v>
      </c>
    </row>
    <row r="49" spans="1:20" ht="15" x14ac:dyDescent="0.25">
      <c r="A49" s="6">
        <v>45</v>
      </c>
      <c r="B49" s="9">
        <v>21.2226066897347</v>
      </c>
      <c r="C49" s="10">
        <v>43.080353710111503</v>
      </c>
      <c r="D49" s="10">
        <v>24.794309880815099</v>
      </c>
      <c r="E49" s="5" t="s">
        <v>7</v>
      </c>
      <c r="F49" s="1"/>
      <c r="G49" s="59">
        <f t="shared" si="14"/>
        <v>0</v>
      </c>
      <c r="H49" s="59">
        <f t="shared" si="0"/>
        <v>3.3580695001975184E-3</v>
      </c>
      <c r="I49" s="59">
        <f t="shared" si="1"/>
        <v>0</v>
      </c>
      <c r="J49" s="59">
        <f t="shared" si="2"/>
        <v>0.1910440779369886</v>
      </c>
      <c r="K49" s="59">
        <f t="shared" si="3"/>
        <v>3.0018698808933174E-3</v>
      </c>
      <c r="L49" s="59">
        <f t="shared" si="4"/>
        <v>3.0400096395204273E-28</v>
      </c>
      <c r="M49" s="59">
        <f t="shared" si="5"/>
        <v>2.4401709514405685E-2</v>
      </c>
      <c r="N49" s="59">
        <f t="shared" si="6"/>
        <v>3.6475459882398813E-3</v>
      </c>
      <c r="O49" s="59">
        <f t="shared" si="7"/>
        <v>0.11613344011580179</v>
      </c>
      <c r="P49" s="34"/>
      <c r="Q49" s="65">
        <f t="shared" si="15"/>
        <v>0</v>
      </c>
      <c r="R49" s="66">
        <f t="shared" si="9"/>
        <v>3.6769042435310895E-8</v>
      </c>
      <c r="S49" s="65">
        <f t="shared" si="10"/>
        <v>0</v>
      </c>
      <c r="T49" s="65" t="str">
        <f t="shared" si="16"/>
        <v>mentah</v>
      </c>
    </row>
    <row r="50" spans="1:20" ht="15" x14ac:dyDescent="0.25">
      <c r="A50" s="6">
        <v>46</v>
      </c>
      <c r="B50" s="9">
        <v>21.068050749711698</v>
      </c>
      <c r="C50" s="10">
        <v>43.078815840061502</v>
      </c>
      <c r="D50" s="10">
        <v>24.396770472895</v>
      </c>
      <c r="E50" s="5" t="s">
        <v>7</v>
      </c>
      <c r="F50" s="1"/>
      <c r="G50" s="59">
        <f t="shared" si="14"/>
        <v>0</v>
      </c>
      <c r="H50" s="59">
        <f t="shared" si="0"/>
        <v>3.2752255399694616E-3</v>
      </c>
      <c r="I50" s="59">
        <f t="shared" si="1"/>
        <v>0</v>
      </c>
      <c r="J50" s="59">
        <f t="shared" si="2"/>
        <v>0.19102643372508357</v>
      </c>
      <c r="K50" s="59">
        <f t="shared" si="3"/>
        <v>3.0011328750665137E-3</v>
      </c>
      <c r="L50" s="59">
        <f t="shared" si="4"/>
        <v>3.0323645695320216E-28</v>
      </c>
      <c r="M50" s="59">
        <f t="shared" si="5"/>
        <v>1.2549829829174155E-2</v>
      </c>
      <c r="N50" s="59">
        <f t="shared" si="6"/>
        <v>3.3615773975884788E-3</v>
      </c>
      <c r="O50" s="59">
        <f t="shared" si="7"/>
        <v>0.11601177712251864</v>
      </c>
      <c r="P50" s="34"/>
      <c r="Q50" s="65">
        <f t="shared" si="15"/>
        <v>0</v>
      </c>
      <c r="R50" s="66">
        <f t="shared" si="9"/>
        <v>3.304224531004812E-8</v>
      </c>
      <c r="S50" s="65">
        <f t="shared" si="10"/>
        <v>0</v>
      </c>
      <c r="T50" s="65" t="str">
        <f t="shared" si="16"/>
        <v>mentah</v>
      </c>
    </row>
    <row r="51" spans="1:20" ht="15" x14ac:dyDescent="0.25">
      <c r="A51" s="6">
        <v>47</v>
      </c>
      <c r="B51" s="9">
        <v>72.863514033064206</v>
      </c>
      <c r="C51" s="10">
        <v>96.979623221837798</v>
      </c>
      <c r="D51" s="10">
        <v>67.921568627450995</v>
      </c>
      <c r="E51" s="5" t="s">
        <v>7</v>
      </c>
      <c r="F51" s="1"/>
      <c r="G51" s="59">
        <f t="shared" si="14"/>
        <v>2.0158245076818901E-226</v>
      </c>
      <c r="H51" s="59">
        <f t="shared" si="0"/>
        <v>6.4338666579365753E-2</v>
      </c>
      <c r="I51" s="59">
        <f t="shared" si="1"/>
        <v>5.4927159512000422E-265</v>
      </c>
      <c r="J51" s="59">
        <f t="shared" si="2"/>
        <v>1.0152380822227724E-70</v>
      </c>
      <c r="K51" s="59">
        <f t="shared" si="3"/>
        <v>6.2646433775409016E-2</v>
      </c>
      <c r="L51" s="59">
        <f t="shared" si="4"/>
        <v>1.0424982883076095E-3</v>
      </c>
      <c r="M51" s="59">
        <f t="shared" si="5"/>
        <v>1.1541019602216415E-176</v>
      </c>
      <c r="N51" s="59">
        <f t="shared" si="6"/>
        <v>6.3556207831653208E-2</v>
      </c>
      <c r="O51" s="59">
        <f t="shared" si="7"/>
        <v>1.8455022354580851E-7</v>
      </c>
      <c r="P51" s="34"/>
      <c r="Q51" s="65">
        <f t="shared" si="15"/>
        <v>0</v>
      </c>
      <c r="R51" s="66">
        <f t="shared" si="9"/>
        <v>2.5616888956907382E-4</v>
      </c>
      <c r="S51" s="65">
        <f t="shared" si="10"/>
        <v>1.0567617047142773E-274</v>
      </c>
      <c r="T51" s="65" t="str">
        <f t="shared" si="16"/>
        <v>mentah</v>
      </c>
    </row>
    <row r="52" spans="1:20" ht="15" x14ac:dyDescent="0.25">
      <c r="A52" s="6">
        <v>48</v>
      </c>
      <c r="B52" s="9">
        <v>20.780853517877699</v>
      </c>
      <c r="C52" s="10">
        <v>43.0180699730873</v>
      </c>
      <c r="D52" s="10">
        <v>24.126489811610899</v>
      </c>
      <c r="E52" s="5" t="s">
        <v>7</v>
      </c>
      <c r="F52" s="1"/>
      <c r="G52" s="59">
        <f t="shared" si="14"/>
        <v>0</v>
      </c>
      <c r="H52" s="59">
        <f t="shared" si="0"/>
        <v>3.1258734199061519E-3</v>
      </c>
      <c r="I52" s="59">
        <f t="shared" si="1"/>
        <v>0</v>
      </c>
      <c r="J52" s="59">
        <f t="shared" si="2"/>
        <v>0.19029045342690384</v>
      </c>
      <c r="K52" s="59">
        <f t="shared" si="3"/>
        <v>2.9721438741144913E-3</v>
      </c>
      <c r="L52" s="59">
        <f t="shared" si="4"/>
        <v>2.7451643122993451E-28</v>
      </c>
      <c r="M52" s="59">
        <f t="shared" si="5"/>
        <v>7.6299909853631649E-3</v>
      </c>
      <c r="N52" s="59">
        <f t="shared" si="6"/>
        <v>3.1782311651641255E-3</v>
      </c>
      <c r="O52" s="59">
        <f t="shared" si="7"/>
        <v>0.11577911735344469</v>
      </c>
      <c r="P52" s="34"/>
      <c r="Q52" s="65">
        <f t="shared" si="15"/>
        <v>0</v>
      </c>
      <c r="R52" s="66">
        <f t="shared" si="9"/>
        <v>2.9527501364627042E-8</v>
      </c>
      <c r="S52" s="65">
        <f t="shared" si="10"/>
        <v>0</v>
      </c>
      <c r="T52" s="65" t="str">
        <f t="shared" si="16"/>
        <v>mentah</v>
      </c>
    </row>
    <row r="53" spans="1:20" ht="15" x14ac:dyDescent="0.25">
      <c r="A53" s="6">
        <v>49</v>
      </c>
      <c r="B53" s="9">
        <v>20.630142252979599</v>
      </c>
      <c r="C53" s="10">
        <v>43.026912725874702</v>
      </c>
      <c r="D53" s="10">
        <v>23.878123798539001</v>
      </c>
      <c r="E53" s="5" t="s">
        <v>7</v>
      </c>
      <c r="F53" s="1"/>
      <c r="G53" s="59">
        <f t="shared" si="14"/>
        <v>0</v>
      </c>
      <c r="H53" s="59">
        <f t="shared" si="0"/>
        <v>3.0498373773266388E-3</v>
      </c>
      <c r="I53" s="59">
        <f t="shared" si="1"/>
        <v>0</v>
      </c>
      <c r="J53" s="59">
        <f t="shared" si="2"/>
        <v>0.19040230855126489</v>
      </c>
      <c r="K53" s="59">
        <f t="shared" si="3"/>
        <v>2.9763489313171508E-3</v>
      </c>
      <c r="L53" s="59">
        <f t="shared" si="4"/>
        <v>2.785229800183872E-28</v>
      </c>
      <c r="M53" s="59">
        <f t="shared" si="5"/>
        <v>4.6754152732891158E-3</v>
      </c>
      <c r="N53" s="59">
        <f t="shared" si="6"/>
        <v>3.017338218692748E-3</v>
      </c>
      <c r="O53" s="59">
        <f t="shared" si="7"/>
        <v>0.11545898929892978</v>
      </c>
      <c r="P53" s="34"/>
      <c r="Q53" s="65">
        <f t="shared" si="15"/>
        <v>0</v>
      </c>
      <c r="R53" s="66">
        <f t="shared" si="9"/>
        <v>2.7389526259480728E-8</v>
      </c>
      <c r="S53" s="65">
        <f t="shared" si="10"/>
        <v>0</v>
      </c>
      <c r="T53" s="65" t="str">
        <f t="shared" si="16"/>
        <v>mentah</v>
      </c>
    </row>
    <row r="54" spans="1:20" ht="15" x14ac:dyDescent="0.25">
      <c r="A54" s="6">
        <v>50</v>
      </c>
      <c r="B54" s="9">
        <v>21.443675509419499</v>
      </c>
      <c r="C54" s="10">
        <v>43.872741253364097</v>
      </c>
      <c r="D54" s="10">
        <v>24.500576701268699</v>
      </c>
      <c r="E54" s="5" t="s">
        <v>7</v>
      </c>
      <c r="F54" s="1"/>
      <c r="G54" s="59">
        <f t="shared" si="14"/>
        <v>0</v>
      </c>
      <c r="H54" s="59">
        <f t="shared" si="0"/>
        <v>3.4796378709391462E-3</v>
      </c>
      <c r="I54" s="59">
        <f t="shared" si="1"/>
        <v>0</v>
      </c>
      <c r="J54" s="59">
        <f t="shared" si="2"/>
        <v>0.19341762886477479</v>
      </c>
      <c r="K54" s="59">
        <f t="shared" si="3"/>
        <v>3.4026250537311994E-3</v>
      </c>
      <c r="L54" s="59">
        <f t="shared" si="4"/>
        <v>1.104939947965143E-27</v>
      </c>
      <c r="M54" s="59">
        <f t="shared" si="5"/>
        <v>1.5044779929454173E-2</v>
      </c>
      <c r="N54" s="59">
        <f t="shared" si="6"/>
        <v>3.4343472764543697E-3</v>
      </c>
      <c r="O54" s="59">
        <f t="shared" si="7"/>
        <v>0.11606891979610257</v>
      </c>
      <c r="P54" s="34"/>
      <c r="Q54" s="65">
        <f t="shared" si="15"/>
        <v>0</v>
      </c>
      <c r="R54" s="66">
        <f t="shared" si="9"/>
        <v>4.0662338613186492E-8</v>
      </c>
      <c r="S54" s="65">
        <f t="shared" si="10"/>
        <v>0</v>
      </c>
      <c r="T54" s="65" t="str">
        <f t="shared" si="16"/>
        <v>mentah</v>
      </c>
    </row>
    <row r="55" spans="1:20" ht="15" x14ac:dyDescent="0.25">
      <c r="A55" s="6">
        <v>51</v>
      </c>
      <c r="B55" s="9">
        <v>21.5732410611303</v>
      </c>
      <c r="C55" s="10">
        <v>43.956170703575602</v>
      </c>
      <c r="D55" s="10">
        <v>24.482122260669001</v>
      </c>
      <c r="E55" s="5" t="s">
        <v>7</v>
      </c>
      <c r="F55" s="1"/>
      <c r="G55" s="59">
        <f t="shared" si="14"/>
        <v>0</v>
      </c>
      <c r="H55" s="59">
        <f t="shared" si="0"/>
        <v>3.5525975145186571E-3</v>
      </c>
      <c r="I55" s="59">
        <f t="shared" si="1"/>
        <v>0</v>
      </c>
      <c r="J55" s="59">
        <f t="shared" si="2"/>
        <v>0.19287812817418418</v>
      </c>
      <c r="K55" s="59">
        <f t="shared" si="3"/>
        <v>3.4473337131067541E-3</v>
      </c>
      <c r="L55" s="59">
        <f t="shared" si="4"/>
        <v>1.2647430467074013E-27</v>
      </c>
      <c r="M55" s="59">
        <f t="shared" si="5"/>
        <v>1.4573328788803797E-2</v>
      </c>
      <c r="N55" s="59">
        <f t="shared" si="6"/>
        <v>3.4213134674538504E-3</v>
      </c>
      <c r="O55" s="59">
        <f t="shared" si="7"/>
        <v>0.11606007047195033</v>
      </c>
      <c r="P55" s="34"/>
      <c r="Q55" s="65">
        <f t="shared" si="15"/>
        <v>0</v>
      </c>
      <c r="R55" s="66">
        <f t="shared" si="9"/>
        <v>4.1900789020372818E-8</v>
      </c>
      <c r="S55" s="65">
        <f t="shared" si="10"/>
        <v>0</v>
      </c>
      <c r="T55" s="65" t="str">
        <f t="shared" si="16"/>
        <v>mentah</v>
      </c>
    </row>
    <row r="56" spans="1:20" ht="15" x14ac:dyDescent="0.25">
      <c r="A56" s="6">
        <v>52</v>
      </c>
      <c r="B56" s="9">
        <v>21.780084582852702</v>
      </c>
      <c r="C56" s="10">
        <v>44.109957708573603</v>
      </c>
      <c r="D56" s="10">
        <v>24.998846597462499</v>
      </c>
      <c r="E56" s="5" t="s">
        <v>7</v>
      </c>
      <c r="F56" s="1"/>
      <c r="G56" s="59">
        <f t="shared" si="14"/>
        <v>0</v>
      </c>
      <c r="H56" s="59">
        <f t="shared" si="0"/>
        <v>3.6717416436174524E-3</v>
      </c>
      <c r="I56" s="59">
        <f t="shared" si="1"/>
        <v>0</v>
      </c>
      <c r="J56" s="59">
        <f t="shared" si="2"/>
        <v>0.19149585157347945</v>
      </c>
      <c r="K56" s="59">
        <f t="shared" si="3"/>
        <v>3.5310442459942789E-3</v>
      </c>
      <c r="L56" s="59">
        <f t="shared" si="4"/>
        <v>1.6216787865258046E-27</v>
      </c>
      <c r="M56" s="59">
        <f t="shared" si="5"/>
        <v>3.3304960841857877E-2</v>
      </c>
      <c r="N56" s="59">
        <f t="shared" si="6"/>
        <v>3.8025335208540429E-3</v>
      </c>
      <c r="O56" s="59">
        <f t="shared" si="7"/>
        <v>0.11609348004737831</v>
      </c>
      <c r="P56" s="34"/>
      <c r="Q56" s="65">
        <f t="shared" si="15"/>
        <v>0</v>
      </c>
      <c r="R56" s="66">
        <f t="shared" si="9"/>
        <v>4.9300159679334214E-8</v>
      </c>
      <c r="S56" s="65">
        <f t="shared" si="10"/>
        <v>0</v>
      </c>
      <c r="T56" s="65" t="str">
        <f t="shared" si="16"/>
        <v>mentah</v>
      </c>
    </row>
    <row r="57" spans="1:20" ht="15" x14ac:dyDescent="0.25">
      <c r="A57" s="6">
        <v>53</v>
      </c>
      <c r="B57" s="9">
        <v>22.2798923490965</v>
      </c>
      <c r="C57" s="10">
        <v>44.512495194156102</v>
      </c>
      <c r="D57" s="10">
        <v>25.253364090734301</v>
      </c>
      <c r="E57" s="5" t="s">
        <v>7</v>
      </c>
      <c r="F57" s="1"/>
      <c r="G57" s="59">
        <f t="shared" si="14"/>
        <v>0</v>
      </c>
      <c r="H57" s="59">
        <f t="shared" si="0"/>
        <v>3.9735602898845739E-3</v>
      </c>
      <c r="I57" s="59">
        <f t="shared" si="1"/>
        <v>0</v>
      </c>
      <c r="J57" s="59">
        <f t="shared" si="2"/>
        <v>0.18558167269449405</v>
      </c>
      <c r="K57" s="59">
        <f t="shared" si="3"/>
        <v>3.7582934568738441E-3</v>
      </c>
      <c r="L57" s="59">
        <f t="shared" si="4"/>
        <v>3.1009423466876698E-27</v>
      </c>
      <c r="M57" s="59">
        <f t="shared" si="5"/>
        <v>4.7621975248694062E-2</v>
      </c>
      <c r="N57" s="59">
        <f t="shared" si="6"/>
        <v>4.0031264578824013E-3</v>
      </c>
      <c r="O57" s="59">
        <f t="shared" si="7"/>
        <v>0.11594655067126039</v>
      </c>
      <c r="P57" s="34"/>
      <c r="Q57" s="65">
        <f t="shared" si="15"/>
        <v>0</v>
      </c>
      <c r="R57" s="66">
        <f t="shared" si="9"/>
        <v>5.978191246621879E-8</v>
      </c>
      <c r="S57" s="65">
        <f t="shared" si="10"/>
        <v>0</v>
      </c>
      <c r="T57" s="65" t="str">
        <f t="shared" si="16"/>
        <v>mentah</v>
      </c>
    </row>
    <row r="58" spans="1:20" ht="15" x14ac:dyDescent="0.25">
      <c r="A58" s="6">
        <v>54</v>
      </c>
      <c r="B58" s="9">
        <v>22.780084582852702</v>
      </c>
      <c r="C58" s="10">
        <v>45.051518646674403</v>
      </c>
      <c r="D58" s="10">
        <v>25.9592464436755</v>
      </c>
      <c r="E58" s="5" t="s">
        <v>7</v>
      </c>
      <c r="F58" s="1"/>
      <c r="G58" s="59">
        <f t="shared" si="14"/>
        <v>0</v>
      </c>
      <c r="H58" s="59">
        <f t="shared" si="0"/>
        <v>4.2961146101671522E-3</v>
      </c>
      <c r="I58" s="59">
        <f t="shared" si="1"/>
        <v>0</v>
      </c>
      <c r="J58" s="59">
        <f t="shared" si="2"/>
        <v>0.17295927378735518</v>
      </c>
      <c r="K58" s="59">
        <f t="shared" si="3"/>
        <v>4.0816918507404132E-3</v>
      </c>
      <c r="L58" s="59">
        <f t="shared" si="4"/>
        <v>7.3463153138597364E-27</v>
      </c>
      <c r="M58" s="59">
        <f t="shared" si="5"/>
        <v>0.10820343944848863</v>
      </c>
      <c r="N58" s="59">
        <f t="shared" si="6"/>
        <v>4.6065763789028893E-3</v>
      </c>
      <c r="O58" s="59">
        <f t="shared" si="7"/>
        <v>0.11497947941194912</v>
      </c>
      <c r="P58" s="34"/>
      <c r="Q58" s="65">
        <f t="shared" si="15"/>
        <v>0</v>
      </c>
      <c r="R58" s="66">
        <f t="shared" si="9"/>
        <v>8.0778233112961447E-8</v>
      </c>
      <c r="S58" s="65">
        <f t="shared" si="10"/>
        <v>0</v>
      </c>
      <c r="T58" s="65" t="str">
        <f t="shared" si="16"/>
        <v>mentah</v>
      </c>
    </row>
    <row r="59" spans="1:20" ht="15" x14ac:dyDescent="0.25">
      <c r="A59" s="6">
        <v>55</v>
      </c>
      <c r="B59" s="9">
        <v>78.118031526335997</v>
      </c>
      <c r="C59" s="10">
        <v>101.421376393695</v>
      </c>
      <c r="D59" s="10">
        <v>68.939638600538302</v>
      </c>
      <c r="E59" s="5" t="s">
        <v>7</v>
      </c>
      <c r="F59" s="1"/>
      <c r="G59" s="59">
        <f t="shared" si="14"/>
        <v>2.4092980159511012E-208</v>
      </c>
      <c r="H59" s="59">
        <f t="shared" si="0"/>
        <v>4.7550070616341276E-2</v>
      </c>
      <c r="I59" s="59">
        <f t="shared" si="1"/>
        <v>4.08959797196981E-246</v>
      </c>
      <c r="J59" s="59">
        <f t="shared" si="2"/>
        <v>9.8464538153603781E-83</v>
      </c>
      <c r="K59" s="59">
        <f t="shared" si="3"/>
        <v>4.8973103132972665E-2</v>
      </c>
      <c r="L59" s="59">
        <f t="shared" si="4"/>
        <v>6.4539749837809902E-3</v>
      </c>
      <c r="M59" s="59">
        <f t="shared" si="5"/>
        <v>1.0548136702725503E-185</v>
      </c>
      <c r="N59" s="59">
        <f t="shared" si="6"/>
        <v>5.8894471826325692E-2</v>
      </c>
      <c r="O59" s="59">
        <f t="shared" si="7"/>
        <v>9.7544658336873455E-8</v>
      </c>
      <c r="P59" s="34"/>
      <c r="Q59" s="65">
        <f t="shared" si="15"/>
        <v>0</v>
      </c>
      <c r="R59" s="66">
        <f t="shared" si="9"/>
        <v>1.3714605545581644E-4</v>
      </c>
      <c r="S59" s="65">
        <f t="shared" si="10"/>
        <v>2.5746096123923881E-255</v>
      </c>
      <c r="T59" s="65" t="str">
        <f t="shared" si="16"/>
        <v>mentah</v>
      </c>
    </row>
    <row r="60" spans="1:20" ht="15" x14ac:dyDescent="0.25">
      <c r="A60" s="6">
        <v>56</v>
      </c>
      <c r="B60" s="9">
        <v>79.920030757400994</v>
      </c>
      <c r="C60" s="10">
        <v>102.87389465590201</v>
      </c>
      <c r="D60" s="10">
        <v>69.940023068050706</v>
      </c>
      <c r="E60" s="5" t="s">
        <v>7</v>
      </c>
      <c r="F60" s="1"/>
      <c r="G60" s="59">
        <f t="shared" si="14"/>
        <v>2.5530016244266886E-202</v>
      </c>
      <c r="H60" s="59">
        <f t="shared" si="0"/>
        <v>4.1781116625753865E-2</v>
      </c>
      <c r="I60" s="59">
        <f t="shared" si="1"/>
        <v>8.3596959241333135E-240</v>
      </c>
      <c r="J60" s="59">
        <f t="shared" si="2"/>
        <v>7.18566399536036E-87</v>
      </c>
      <c r="K60" s="59">
        <f t="shared" si="3"/>
        <v>4.4448939290828514E-2</v>
      </c>
      <c r="L60" s="59">
        <f t="shared" si="4"/>
        <v>1.066839258616549E-2</v>
      </c>
      <c r="M60" s="59">
        <f t="shared" si="5"/>
        <v>8.3158266299160678E-195</v>
      </c>
      <c r="N60" s="59">
        <f t="shared" si="6"/>
        <v>5.4295400290986347E-2</v>
      </c>
      <c r="O60" s="59">
        <f t="shared" si="7"/>
        <v>5.1382090699750123E-8</v>
      </c>
      <c r="P60" s="34"/>
      <c r="Q60" s="65">
        <f t="shared" si="15"/>
        <v>0</v>
      </c>
      <c r="R60" s="66">
        <f t="shared" si="9"/>
        <v>1.0083341673992591E-4</v>
      </c>
      <c r="S60" s="65">
        <f t="shared" si="10"/>
        <v>4.5824869938977022E-249</v>
      </c>
      <c r="T60" s="65" t="str">
        <f t="shared" si="16"/>
        <v>mentah</v>
      </c>
    </row>
    <row r="61" spans="1:20" ht="15" x14ac:dyDescent="0.25">
      <c r="A61" s="6">
        <v>57</v>
      </c>
      <c r="B61" s="9">
        <v>80.249519415609399</v>
      </c>
      <c r="C61" s="10">
        <v>103.399846212995</v>
      </c>
      <c r="D61" s="10">
        <v>70.396386005382595</v>
      </c>
      <c r="E61" s="5" t="s">
        <v>7</v>
      </c>
      <c r="F61" s="1"/>
      <c r="G61" s="59">
        <f t="shared" si="14"/>
        <v>3.1557183272754936E-201</v>
      </c>
      <c r="H61" s="59">
        <f t="shared" si="0"/>
        <v>4.0746878649731227E-2</v>
      </c>
      <c r="I61" s="59">
        <f t="shared" si="1"/>
        <v>1.1671452880719532E-238</v>
      </c>
      <c r="J61" s="59">
        <f t="shared" si="2"/>
        <v>2.1539022631121837E-88</v>
      </c>
      <c r="K61" s="59">
        <f t="shared" si="3"/>
        <v>4.2830431357169928E-2</v>
      </c>
      <c r="L61" s="59">
        <f t="shared" si="4"/>
        <v>1.2653032117651251E-2</v>
      </c>
      <c r="M61" s="59">
        <f t="shared" si="5"/>
        <v>4.9461968025779037E-199</v>
      </c>
      <c r="N61" s="59">
        <f t="shared" si="6"/>
        <v>5.2207344558563511E-2</v>
      </c>
      <c r="O61" s="59">
        <f t="shared" si="7"/>
        <v>3.8171717072228774E-8</v>
      </c>
      <c r="P61" s="34"/>
      <c r="Q61" s="65">
        <f t="shared" si="15"/>
        <v>0</v>
      </c>
      <c r="R61" s="66">
        <f t="shared" si="9"/>
        <v>9.1112591277699658E-5</v>
      </c>
      <c r="S61" s="65">
        <f t="shared" si="10"/>
        <v>5.6371712416143232E-248</v>
      </c>
      <c r="T61" s="65" t="str">
        <f t="shared" si="16"/>
        <v>mentah</v>
      </c>
    </row>
    <row r="62" spans="1:20" ht="15" x14ac:dyDescent="0.25">
      <c r="A62" s="6">
        <v>58</v>
      </c>
      <c r="B62" s="9">
        <v>72.808919646289894</v>
      </c>
      <c r="C62" s="10">
        <v>97.056516724336802</v>
      </c>
      <c r="D62" s="10">
        <v>67.705497885428699</v>
      </c>
      <c r="E62" s="5" t="s">
        <v>7</v>
      </c>
      <c r="F62" s="1"/>
      <c r="G62" s="59">
        <f t="shared" si="14"/>
        <v>1.2961454511716968E-226</v>
      </c>
      <c r="H62" s="59">
        <f t="shared" si="0"/>
        <v>6.4503406691481358E-2</v>
      </c>
      <c r="I62" s="59">
        <f t="shared" si="1"/>
        <v>3.4675899558557776E-265</v>
      </c>
      <c r="J62" s="59">
        <f t="shared" si="2"/>
        <v>6.4086282070279857E-71</v>
      </c>
      <c r="K62" s="59">
        <f t="shared" si="3"/>
        <v>6.242009461763829E-2</v>
      </c>
      <c r="L62" s="59">
        <f t="shared" si="4"/>
        <v>1.0798789051753726E-3</v>
      </c>
      <c r="M62" s="59">
        <f t="shared" si="5"/>
        <v>8.9421414136688373E-175</v>
      </c>
      <c r="N62" s="59">
        <f t="shared" si="6"/>
        <v>6.4537082371267707E-2</v>
      </c>
      <c r="O62" s="59">
        <f t="shared" si="7"/>
        <v>2.1088912254822121E-7</v>
      </c>
      <c r="P62" s="34"/>
      <c r="Q62" s="65">
        <f t="shared" si="15"/>
        <v>0</v>
      </c>
      <c r="R62" s="66">
        <f t="shared" si="9"/>
        <v>2.598462193761893E-4</v>
      </c>
      <c r="S62" s="65">
        <f t="shared" si="10"/>
        <v>7.8969060953879593E-275</v>
      </c>
      <c r="T62" s="65" t="str">
        <f t="shared" si="16"/>
        <v>mentah</v>
      </c>
    </row>
    <row r="63" spans="1:20" ht="15" x14ac:dyDescent="0.25">
      <c r="A63" s="6">
        <v>59</v>
      </c>
      <c r="B63" s="9">
        <v>81.426758938869696</v>
      </c>
      <c r="C63" s="10">
        <v>104.487120338331</v>
      </c>
      <c r="D63" s="10">
        <v>71.5151864667436</v>
      </c>
      <c r="E63" s="5" t="s">
        <v>7</v>
      </c>
      <c r="F63" s="1"/>
      <c r="G63" s="59">
        <f t="shared" si="14"/>
        <v>2.3800262653763219E-197</v>
      </c>
      <c r="H63" s="59">
        <f t="shared" si="0"/>
        <v>3.7123352145954032E-2</v>
      </c>
      <c r="I63" s="59">
        <f t="shared" si="1"/>
        <v>1.3657460793858759E-234</v>
      </c>
      <c r="J63" s="59">
        <f t="shared" si="2"/>
        <v>1.3855774349547135E-91</v>
      </c>
      <c r="K63" s="59">
        <f t="shared" si="3"/>
        <v>3.9535873330220607E-2</v>
      </c>
      <c r="L63" s="59">
        <f t="shared" si="4"/>
        <v>1.7662099771565118E-2</v>
      </c>
      <c r="M63" s="59">
        <f t="shared" si="5"/>
        <v>1.3861394531276298E-209</v>
      </c>
      <c r="N63" s="59">
        <f t="shared" si="6"/>
        <v>4.7155453000836192E-2</v>
      </c>
      <c r="O63" s="59">
        <f t="shared" si="7"/>
        <v>1.8189816810641825E-8</v>
      </c>
      <c r="P63" s="34"/>
      <c r="Q63" s="65">
        <f t="shared" si="15"/>
        <v>0</v>
      </c>
      <c r="R63" s="66">
        <f t="shared" si="9"/>
        <v>6.9210253971825622E-5</v>
      </c>
      <c r="S63" s="65">
        <f t="shared" si="10"/>
        <v>4.387737336860995E-244</v>
      </c>
      <c r="T63" s="65" t="str">
        <f t="shared" si="16"/>
        <v>mentah</v>
      </c>
    </row>
    <row r="64" spans="1:20" ht="15" x14ac:dyDescent="0.25">
      <c r="A64" s="6">
        <v>60</v>
      </c>
      <c r="B64" s="9">
        <v>82.204536716647496</v>
      </c>
      <c r="C64" s="10">
        <v>105.334486735871</v>
      </c>
      <c r="D64" s="10">
        <v>71.981930026912707</v>
      </c>
      <c r="E64" s="5" t="s">
        <v>7</v>
      </c>
      <c r="F64" s="1"/>
      <c r="G64" s="59">
        <f t="shared" si="14"/>
        <v>8.2699679514531632E-195</v>
      </c>
      <c r="H64" s="59">
        <f t="shared" si="0"/>
        <v>3.4801101063280049E-2</v>
      </c>
      <c r="I64" s="59">
        <f t="shared" si="1"/>
        <v>6.3659963992301905E-232</v>
      </c>
      <c r="J64" s="59">
        <f t="shared" si="2"/>
        <v>4.115093429566197E-94</v>
      </c>
      <c r="K64" s="59">
        <f t="shared" si="3"/>
        <v>3.7028478739080592E-2</v>
      </c>
      <c r="L64" s="59">
        <f t="shared" si="4"/>
        <v>2.2498165430616366E-2</v>
      </c>
      <c r="M64" s="59">
        <f t="shared" si="5"/>
        <v>4.5543768286297978E-214</v>
      </c>
      <c r="N64" s="59">
        <f t="shared" si="6"/>
        <v>4.5088459752551519E-2</v>
      </c>
      <c r="O64" s="59">
        <f t="shared" si="7"/>
        <v>1.3280859297036021E-8</v>
      </c>
      <c r="P64" s="34"/>
      <c r="Q64" s="65">
        <f t="shared" si="15"/>
        <v>0</v>
      </c>
      <c r="R64" s="66">
        <f t="shared" si="9"/>
        <v>5.8102424439705903E-5</v>
      </c>
      <c r="S64" s="65">
        <f t="shared" si="10"/>
        <v>1.9021277001071459E-241</v>
      </c>
      <c r="T64" s="65" t="str">
        <f t="shared" si="16"/>
        <v>mentah</v>
      </c>
    </row>
    <row r="65" spans="1:20" ht="15" x14ac:dyDescent="0.25">
      <c r="A65" s="6">
        <v>61</v>
      </c>
      <c r="B65" s="9">
        <v>83.340253748558197</v>
      </c>
      <c r="C65" s="10">
        <v>106.252210688197</v>
      </c>
      <c r="D65" s="10">
        <v>72.665513264129203</v>
      </c>
      <c r="E65" s="5" t="s">
        <v>7</v>
      </c>
      <c r="F65" s="1"/>
      <c r="G65" s="59">
        <f t="shared" si="14"/>
        <v>3.9625746433176922E-191</v>
      </c>
      <c r="H65" s="59">
        <f t="shared" si="0"/>
        <v>3.1530068524984023E-2</v>
      </c>
      <c r="I65" s="59">
        <f t="shared" si="1"/>
        <v>4.7079202962945188E-228</v>
      </c>
      <c r="J65" s="59">
        <f t="shared" si="2"/>
        <v>6.8846105221335579E-97</v>
      </c>
      <c r="K65" s="59">
        <f t="shared" si="3"/>
        <v>3.4385039032563069E-2</v>
      </c>
      <c r="L65" s="59">
        <f t="shared" si="4"/>
        <v>2.8726922294004725E-2</v>
      </c>
      <c r="M65" s="59">
        <f t="shared" si="5"/>
        <v>1.0139407713573499E-220</v>
      </c>
      <c r="N65" s="59">
        <f t="shared" si="6"/>
        <v>4.2117603509603176E-2</v>
      </c>
      <c r="O65" s="59">
        <f t="shared" si="7"/>
        <v>8.331275836668027E-9</v>
      </c>
      <c r="P65" s="34"/>
      <c r="Q65" s="65">
        <f t="shared" si="15"/>
        <v>0</v>
      </c>
      <c r="R65" s="66">
        <f t="shared" si="9"/>
        <v>4.5662332082184204E-5</v>
      </c>
      <c r="S65" s="65">
        <f t="shared" si="10"/>
        <v>1.1267555734466513E-237</v>
      </c>
      <c r="T65" s="65" t="str">
        <f t="shared" si="16"/>
        <v>mentah</v>
      </c>
    </row>
    <row r="66" spans="1:20" ht="15" x14ac:dyDescent="0.25">
      <c r="A66" s="6">
        <v>62</v>
      </c>
      <c r="B66" s="9">
        <v>84.053825451749304</v>
      </c>
      <c r="C66" s="10">
        <v>106.90695886197599</v>
      </c>
      <c r="D66" s="10">
        <v>72.841983852364507</v>
      </c>
      <c r="E66" s="5" t="s">
        <v>7</v>
      </c>
      <c r="F66" s="1"/>
      <c r="G66" s="59">
        <f t="shared" si="14"/>
        <v>7.8041587238050606E-189</v>
      </c>
      <c r="H66" s="59">
        <f t="shared" si="0"/>
        <v>2.9555293379432242E-2</v>
      </c>
      <c r="I66" s="59">
        <f t="shared" si="1"/>
        <v>1.2216417974363579E-225</v>
      </c>
      <c r="J66" s="59">
        <f t="shared" si="2"/>
        <v>6.7911436536334606E-99</v>
      </c>
      <c r="K66" s="59">
        <f t="shared" si="3"/>
        <v>3.2550945273435355E-2</v>
      </c>
      <c r="L66" s="59">
        <f t="shared" si="4"/>
        <v>3.381647657288802E-2</v>
      </c>
      <c r="M66" s="59">
        <f t="shared" si="5"/>
        <v>1.8708038924365508E-222</v>
      </c>
      <c r="N66" s="59">
        <f t="shared" si="6"/>
        <v>4.1362915059263816E-2</v>
      </c>
      <c r="O66" s="59">
        <f t="shared" si="7"/>
        <v>7.3783360798912157E-9</v>
      </c>
      <c r="P66" s="34"/>
      <c r="Q66" s="65">
        <f t="shared" si="15"/>
        <v>0</v>
      </c>
      <c r="R66" s="66">
        <f t="shared" si="9"/>
        <v>3.9793305656887797E-5</v>
      </c>
      <c r="S66" s="65">
        <f t="shared" si="10"/>
        <v>3.0481102539190926E-235</v>
      </c>
      <c r="T66" s="65" t="str">
        <f t="shared" si="16"/>
        <v>mentah</v>
      </c>
    </row>
    <row r="67" spans="1:20" ht="15" x14ac:dyDescent="0.25">
      <c r="A67" s="6">
        <v>63</v>
      </c>
      <c r="B67" s="9">
        <v>84.799307958477499</v>
      </c>
      <c r="C67" s="10">
        <v>107.323337178008</v>
      </c>
      <c r="D67" s="10">
        <v>73.283352556709005</v>
      </c>
      <c r="E67" s="5" t="s">
        <v>7</v>
      </c>
      <c r="F67" s="1"/>
      <c r="G67" s="59">
        <f t="shared" si="14"/>
        <v>1.8808856305139361E-186</v>
      </c>
      <c r="H67" s="59">
        <f t="shared" si="0"/>
        <v>2.7563663960791206E-2</v>
      </c>
      <c r="I67" s="59">
        <f t="shared" si="1"/>
        <v>3.9373623847485895E-223</v>
      </c>
      <c r="J67" s="59">
        <f t="shared" si="2"/>
        <v>3.5111068057170035E-100</v>
      </c>
      <c r="K67" s="59">
        <f t="shared" si="3"/>
        <v>3.1408945412703948E-2</v>
      </c>
      <c r="L67" s="59">
        <f t="shared" si="4"/>
        <v>3.7330210392398998E-2</v>
      </c>
      <c r="M67" s="59">
        <f t="shared" si="5"/>
        <v>8.0408579360037338E-227</v>
      </c>
      <c r="N67" s="59">
        <f t="shared" si="6"/>
        <v>3.9499608419005537E-2</v>
      </c>
      <c r="O67" s="59">
        <f t="shared" si="7"/>
        <v>5.4346135954560955E-9</v>
      </c>
      <c r="P67" s="34"/>
      <c r="Q67" s="65">
        <f t="shared" si="15"/>
        <v>0</v>
      </c>
      <c r="R67" s="66">
        <f t="shared" si="9"/>
        <v>3.4196612850855394E-5</v>
      </c>
      <c r="S67" s="65">
        <f t="shared" si="10"/>
        <v>7.9879345264044925E-233</v>
      </c>
      <c r="T67" s="65" t="str">
        <f t="shared" si="16"/>
        <v>mentah</v>
      </c>
    </row>
    <row r="68" spans="1:20" ht="15" x14ac:dyDescent="0.25">
      <c r="A68" s="6">
        <v>64</v>
      </c>
      <c r="B68" s="9">
        <v>85.316032295271</v>
      </c>
      <c r="C68" s="10">
        <v>108.034217608612</v>
      </c>
      <c r="D68" s="10">
        <v>73.605151864667405</v>
      </c>
      <c r="E68" s="5" t="s">
        <v>7</v>
      </c>
      <c r="F68" s="1"/>
      <c r="G68" s="59">
        <f t="shared" si="14"/>
        <v>8.250976746012111E-185</v>
      </c>
      <c r="H68" s="59">
        <f t="shared" si="0"/>
        <v>2.6227976201609059E-2</v>
      </c>
      <c r="I68" s="59">
        <f t="shared" si="1"/>
        <v>2.1159318650492444E-221</v>
      </c>
      <c r="J68" s="59">
        <f t="shared" si="2"/>
        <v>2.135579371199214E-102</v>
      </c>
      <c r="K68" s="59">
        <f t="shared" si="3"/>
        <v>2.9505694109004749E-2</v>
      </c>
      <c r="L68" s="59">
        <f t="shared" si="4"/>
        <v>4.3808063018301209E-2</v>
      </c>
      <c r="M68" s="59">
        <f t="shared" si="5"/>
        <v>4.9504211274465104E-230</v>
      </c>
      <c r="N68" s="59">
        <f t="shared" si="6"/>
        <v>3.8164242655606521E-2</v>
      </c>
      <c r="O68" s="59">
        <f t="shared" si="7"/>
        <v>4.3409751713702501E-9</v>
      </c>
      <c r="P68" s="34"/>
      <c r="Q68" s="65">
        <f t="shared" si="15"/>
        <v>0</v>
      </c>
      <c r="R68" s="66">
        <f t="shared" si="9"/>
        <v>2.9534339656768388E-5</v>
      </c>
      <c r="S68" s="65">
        <f t="shared" si="10"/>
        <v>4.0238615734116717E-231</v>
      </c>
      <c r="T68" s="65" t="str">
        <f t="shared" si="16"/>
        <v>mentah</v>
      </c>
    </row>
    <row r="69" spans="1:20" ht="15" x14ac:dyDescent="0.25">
      <c r="A69" s="6">
        <v>65</v>
      </c>
      <c r="B69" s="9">
        <v>85.754325259515596</v>
      </c>
      <c r="C69" s="10">
        <v>108.211457131872</v>
      </c>
      <c r="D69" s="10">
        <v>73.722798923490998</v>
      </c>
      <c r="E69" s="5" t="s">
        <v>7</v>
      </c>
      <c r="F69" s="1"/>
      <c r="G69" s="59">
        <f t="shared" si="14"/>
        <v>2.0121237964553181E-183</v>
      </c>
      <c r="H69" s="59">
        <f t="shared" si="0"/>
        <v>2.5124672163307455E-2</v>
      </c>
      <c r="I69" s="59">
        <f t="shared" si="1"/>
        <v>6.1354784685930539E-220</v>
      </c>
      <c r="J69" s="59">
        <f t="shared" si="2"/>
        <v>5.932013048845916E-103</v>
      </c>
      <c r="K69" s="59">
        <f t="shared" si="3"/>
        <v>2.904064766753749E-2</v>
      </c>
      <c r="L69" s="59">
        <f t="shared" si="4"/>
        <v>4.5512765781876449E-2</v>
      </c>
      <c r="M69" s="59">
        <f t="shared" si="5"/>
        <v>3.2748259460668499E-231</v>
      </c>
      <c r="N69" s="59">
        <f t="shared" si="6"/>
        <v>3.7681168583681833E-2</v>
      </c>
      <c r="O69" s="59">
        <f t="shared" si="7"/>
        <v>3.9971580404866943E-9</v>
      </c>
      <c r="P69" s="34"/>
      <c r="Q69" s="65">
        <f t="shared" si="15"/>
        <v>0</v>
      </c>
      <c r="R69" s="66">
        <f t="shared" si="9"/>
        <v>2.7493565459109833E-5</v>
      </c>
      <c r="S69" s="65">
        <f t="shared" si="10"/>
        <v>1.1161767818553248E-229</v>
      </c>
      <c r="T69" s="65" t="str">
        <f t="shared" si="16"/>
        <v>mentah</v>
      </c>
    </row>
    <row r="70" spans="1:20" ht="15" x14ac:dyDescent="0.25">
      <c r="A70" s="6">
        <v>66</v>
      </c>
      <c r="B70" s="9">
        <v>69.806997308727404</v>
      </c>
      <c r="C70" s="10">
        <v>94.911188004613606</v>
      </c>
      <c r="D70" s="10">
        <v>63.977700884275301</v>
      </c>
      <c r="E70" s="5" t="s">
        <v>7</v>
      </c>
      <c r="F70" s="1"/>
      <c r="G70" s="59">
        <f t="shared" si="14"/>
        <v>2.757985491949418E-237</v>
      </c>
      <c r="H70" s="59">
        <f t="shared" ref="H70:H130" si="17">1/SQRT(2*3.14*$D$227)*EXP(-(($B70-$D$226)^2)/($D$227^2))</f>
        <v>7.2881057093793486E-2</v>
      </c>
      <c r="I70" s="59">
        <f t="shared" ref="I70:I130" si="18">1/SQRT(2*3.14*$D$281)*EXP(-(($B70-$D$280)^2)/($D$281^2))</f>
        <v>2.7514429794244037E-276</v>
      </c>
      <c r="J70" s="59">
        <f t="shared" ref="J70:J130" si="19">1/SQRT(2*3.14*$D$326)*EXP(-(($C70-$D$325)^2)/($D$326^2))</f>
        <v>1.8763134247048727E-65</v>
      </c>
      <c r="K70" s="59">
        <f t="shared" ref="K70:K130" si="20">1/SQRT(2*3.14*$D$380)*EXP(-(($C70-$D$379)^2)/($D$380^2))</f>
        <v>6.8468059126428116E-2</v>
      </c>
      <c r="L70" s="59">
        <f t="shared" ref="L70:L130" si="21">1/SQRT(2*3.14*$D$434)*EXP(-(($C70-$D$433)^2)/($D$434^2))</f>
        <v>3.8498867797939345E-4</v>
      </c>
      <c r="M70" s="59">
        <f t="shared" ref="M70:M130" si="22">1/SQRT(2*3.14*$D$479)*EXP(-(($D70-$D$478)^2)/($D$479^2))</f>
        <v>8.5982040821464841E-144</v>
      </c>
      <c r="N70" s="59">
        <f t="shared" ref="N70:N130" si="23">1/SQRT(2*3.14*$D$533)*EXP(-(($D70-$D$532)^2)/($D$533^2))</f>
        <v>8.0196627809077867E-2</v>
      </c>
      <c r="O70" s="59">
        <f t="shared" ref="O70:O130" si="24">1/SQRT(2*3.14*$D$587)*EXP(-(($D70-$D$586)^2)/($D$587^2))</f>
        <v>1.8961045627674734E-6</v>
      </c>
      <c r="P70" s="34"/>
      <c r="Q70" s="65">
        <f t="shared" si="15"/>
        <v>0</v>
      </c>
      <c r="R70" s="66">
        <f t="shared" ref="R70:R130" si="25">$H70*$K70*$N70</f>
        <v>4.0018313969340498E-4</v>
      </c>
      <c r="S70" s="65">
        <f t="shared" ref="S70:S130" si="26">$I70*$L70*$O70</f>
        <v>2.0084950139316779E-285</v>
      </c>
      <c r="T70" s="65" t="str">
        <f t="shared" si="16"/>
        <v>mentah</v>
      </c>
    </row>
    <row r="71" spans="1:20" ht="15" x14ac:dyDescent="0.25">
      <c r="A71" s="6">
        <v>67</v>
      </c>
      <c r="B71" s="9">
        <v>68.986159169550206</v>
      </c>
      <c r="C71" s="10">
        <v>94.154940407535605</v>
      </c>
      <c r="D71" s="10">
        <v>63.959630911188</v>
      </c>
      <c r="E71" s="5" t="s">
        <v>7</v>
      </c>
      <c r="F71" s="1"/>
      <c r="G71" s="59">
        <f t="shared" si="14"/>
        <v>3.0159329017033489E-240</v>
      </c>
      <c r="H71" s="59">
        <f t="shared" si="17"/>
        <v>7.4880321104305897E-2</v>
      </c>
      <c r="I71" s="59">
        <f t="shared" si="18"/>
        <v>2.3143579084499473E-279</v>
      </c>
      <c r="J71" s="59">
        <f t="shared" si="19"/>
        <v>1.4025710519483518E-63</v>
      </c>
      <c r="K71" s="59">
        <f t="shared" si="20"/>
        <v>7.0440063476500211E-2</v>
      </c>
      <c r="L71" s="59">
        <f t="shared" si="21"/>
        <v>2.6129611955356117E-4</v>
      </c>
      <c r="M71" s="59">
        <f t="shared" si="22"/>
        <v>1.1944762795173994E-143</v>
      </c>
      <c r="N71" s="59">
        <f t="shared" si="23"/>
        <v>8.0263757475106418E-2</v>
      </c>
      <c r="O71" s="59">
        <f t="shared" si="24"/>
        <v>1.9154677725122509E-6</v>
      </c>
      <c r="P71" s="34"/>
      <c r="Q71" s="65">
        <f t="shared" si="15"/>
        <v>0</v>
      </c>
      <c r="R71" s="66">
        <f t="shared" si="25"/>
        <v>4.2335717420954156E-4</v>
      </c>
      <c r="S71" s="65">
        <f t="shared" si="26"/>
        <v>1.1583460758629431E-288</v>
      </c>
      <c r="T71" s="65" t="str">
        <f t="shared" si="16"/>
        <v>mentah</v>
      </c>
    </row>
    <row r="72" spans="1:20" ht="15" x14ac:dyDescent="0.25">
      <c r="A72" s="6">
        <v>68</v>
      </c>
      <c r="B72" s="9">
        <v>68.425990003844703</v>
      </c>
      <c r="C72" s="10">
        <v>93.655517108804304</v>
      </c>
      <c r="D72" s="10">
        <v>63.322952710495997</v>
      </c>
      <c r="E72" s="5" t="s">
        <v>7</v>
      </c>
      <c r="F72" s="1"/>
      <c r="G72" s="59">
        <f t="shared" si="14"/>
        <v>2.8054697695519305E-242</v>
      </c>
      <c r="H72" s="59">
        <f t="shared" si="17"/>
        <v>7.6157193182289681E-2</v>
      </c>
      <c r="I72" s="59">
        <f t="shared" si="18"/>
        <v>1.8031376095527955E-281</v>
      </c>
      <c r="J72" s="59">
        <f t="shared" si="19"/>
        <v>2.3388363201772447E-62</v>
      </c>
      <c r="K72" s="59">
        <f t="shared" si="20"/>
        <v>7.168720130236278E-2</v>
      </c>
      <c r="L72" s="59">
        <f t="shared" si="21"/>
        <v>2.009098998678194E-4</v>
      </c>
      <c r="M72" s="59">
        <f t="shared" si="22"/>
        <v>1.1530890357343212E-138</v>
      </c>
      <c r="N72" s="59">
        <f t="shared" si="23"/>
        <v>8.2555157715265046E-2</v>
      </c>
      <c r="O72" s="59">
        <f t="shared" si="24"/>
        <v>2.7317982927361487E-6</v>
      </c>
      <c r="P72" s="34"/>
      <c r="Q72" s="65">
        <f t="shared" si="15"/>
        <v>0</v>
      </c>
      <c r="R72" s="66">
        <f t="shared" si="25"/>
        <v>4.5070955648621294E-4</v>
      </c>
      <c r="S72" s="65">
        <f t="shared" si="26"/>
        <v>9.8964364093845648E-291</v>
      </c>
      <c r="T72" s="65" t="str">
        <f t="shared" si="16"/>
        <v>mentah</v>
      </c>
    </row>
    <row r="73" spans="1:20" ht="15" x14ac:dyDescent="0.25">
      <c r="A73" s="6">
        <v>69</v>
      </c>
      <c r="B73" s="9">
        <v>72.892349096501306</v>
      </c>
      <c r="C73" s="10">
        <v>97.033833141099606</v>
      </c>
      <c r="D73" s="10">
        <v>67.728950403690902</v>
      </c>
      <c r="E73" s="5" t="s">
        <v>7</v>
      </c>
      <c r="F73" s="1"/>
      <c r="G73" s="59">
        <f t="shared" si="14"/>
        <v>2.5452005659811294E-226</v>
      </c>
      <c r="H73" s="59">
        <f t="shared" si="17"/>
        <v>6.4251514143139551E-2</v>
      </c>
      <c r="I73" s="59">
        <f t="shared" si="18"/>
        <v>7.0026645009795575E-265</v>
      </c>
      <c r="J73" s="59">
        <f t="shared" si="19"/>
        <v>7.3406890241536136E-71</v>
      </c>
      <c r="K73" s="59">
        <f t="shared" si="20"/>
        <v>6.2486926755046884E-2</v>
      </c>
      <c r="L73" s="59">
        <f t="shared" si="21"/>
        <v>1.0687287226193482E-3</v>
      </c>
      <c r="M73" s="59">
        <f t="shared" si="22"/>
        <v>5.5831747971121945E-175</v>
      </c>
      <c r="N73" s="59">
        <f t="shared" si="23"/>
        <v>6.443081934407846E-2</v>
      </c>
      <c r="O73" s="59">
        <f t="shared" si="24"/>
        <v>2.0786407439272759E-7</v>
      </c>
      <c r="P73" s="34"/>
      <c r="Q73" s="65">
        <f t="shared" si="15"/>
        <v>0</v>
      </c>
      <c r="R73" s="66">
        <f t="shared" si="25"/>
        <v>2.5868198594332993E-4</v>
      </c>
      <c r="S73" s="65">
        <f t="shared" si="26"/>
        <v>1.5556440666391728E-274</v>
      </c>
      <c r="T73" s="65" t="str">
        <f t="shared" si="16"/>
        <v>mentah</v>
      </c>
    </row>
    <row r="74" spans="1:20" ht="15" x14ac:dyDescent="0.25">
      <c r="A74" s="6">
        <v>70</v>
      </c>
      <c r="B74" s="9">
        <v>68.193002691272596</v>
      </c>
      <c r="C74" s="10">
        <v>93.135332564398297</v>
      </c>
      <c r="D74" s="10">
        <v>63.383314109957702</v>
      </c>
      <c r="E74" s="5" t="s">
        <v>7</v>
      </c>
      <c r="F74" s="1"/>
      <c r="G74" s="59">
        <f t="shared" si="14"/>
        <v>3.9861958080145069E-243</v>
      </c>
      <c r="H74" s="59">
        <f t="shared" si="17"/>
        <v>7.666609086585216E-2</v>
      </c>
      <c r="I74" s="59">
        <f t="shared" si="18"/>
        <v>2.380944365748191E-282</v>
      </c>
      <c r="J74" s="59">
        <f t="shared" si="19"/>
        <v>4.2557230917666245E-61</v>
      </c>
      <c r="K74" s="59">
        <f t="shared" si="20"/>
        <v>7.2935493137803842E-2</v>
      </c>
      <c r="L74" s="59">
        <f t="shared" si="21"/>
        <v>1.519173612562276E-4</v>
      </c>
      <c r="M74" s="59">
        <f t="shared" si="22"/>
        <v>3.918250743310351E-139</v>
      </c>
      <c r="N74" s="59">
        <f t="shared" si="23"/>
        <v>8.2344294079564312E-2</v>
      </c>
      <c r="O74" s="59">
        <f t="shared" si="24"/>
        <v>2.6420455086691893E-6</v>
      </c>
      <c r="P74" s="34"/>
      <c r="Q74" s="65">
        <f t="shared" si="15"/>
        <v>0</v>
      </c>
      <c r="R74" s="66">
        <f t="shared" si="25"/>
        <v>4.6044287185257368E-4</v>
      </c>
      <c r="S74" s="65">
        <f t="shared" si="26"/>
        <v>9.5564578766891996E-292</v>
      </c>
      <c r="T74" s="65" t="str">
        <f t="shared" si="16"/>
        <v>mentah</v>
      </c>
    </row>
    <row r="75" spans="1:20" ht="15" x14ac:dyDescent="0.25">
      <c r="A75" s="6">
        <v>71</v>
      </c>
      <c r="B75" s="9">
        <v>67.469050365244101</v>
      </c>
      <c r="C75" s="10">
        <v>92.7143406382161</v>
      </c>
      <c r="D75" s="10">
        <v>63.183006535947698</v>
      </c>
      <c r="E75" s="5" t="s">
        <v>7</v>
      </c>
      <c r="F75" s="1"/>
      <c r="G75" s="59">
        <f t="shared" si="14"/>
        <v>9.0744463792860313E-246</v>
      </c>
      <c r="H75" s="59">
        <f t="shared" si="17"/>
        <v>7.8159909292641994E-2</v>
      </c>
      <c r="I75" s="59">
        <f t="shared" si="18"/>
        <v>4.3231569505433801E-285</v>
      </c>
      <c r="J75" s="59">
        <f t="shared" si="19"/>
        <v>4.3555812245725294E-60</v>
      </c>
      <c r="K75" s="59">
        <f t="shared" si="20"/>
        <v>7.3905507714283405E-2</v>
      </c>
      <c r="L75" s="59">
        <f t="shared" si="21"/>
        <v>1.2063708147330699E-4</v>
      </c>
      <c r="M75" s="59">
        <f t="shared" si="22"/>
        <v>1.3983725631479328E-137</v>
      </c>
      <c r="N75" s="59">
        <f t="shared" si="23"/>
        <v>8.303867853939359E-2</v>
      </c>
      <c r="O75" s="59">
        <f t="shared" si="24"/>
        <v>2.9511987121170623E-6</v>
      </c>
      <c r="P75" s="34"/>
      <c r="Q75" s="65">
        <f t="shared" si="15"/>
        <v>0</v>
      </c>
      <c r="R75" s="66">
        <f t="shared" si="25"/>
        <v>4.7966859023451051E-4</v>
      </c>
      <c r="S75" s="65">
        <f t="shared" si="26"/>
        <v>1.539147627901773E-294</v>
      </c>
      <c r="T75" s="65" t="str">
        <f t="shared" si="16"/>
        <v>mentah</v>
      </c>
    </row>
    <row r="76" spans="1:20" ht="15" x14ac:dyDescent="0.25">
      <c r="A76" s="6">
        <v>72</v>
      </c>
      <c r="B76" s="9">
        <v>66.847366397539403</v>
      </c>
      <c r="C76" s="10">
        <v>92.086889657823903</v>
      </c>
      <c r="D76" s="10">
        <v>62.960784313725497</v>
      </c>
      <c r="E76" s="5" t="s">
        <v>7</v>
      </c>
      <c r="F76" s="1"/>
      <c r="G76" s="59">
        <f t="shared" si="14"/>
        <v>4.7526283942304344E-248</v>
      </c>
      <c r="H76" s="59">
        <f t="shared" si="17"/>
        <v>7.9331978094323158E-2</v>
      </c>
      <c r="I76" s="59">
        <f t="shared" si="18"/>
        <v>1.8682152086902684E-287</v>
      </c>
      <c r="J76" s="59">
        <f t="shared" si="19"/>
        <v>1.3442034215447748E-58</v>
      </c>
      <c r="K76" s="59">
        <f t="shared" si="20"/>
        <v>7.5280255747437116E-2</v>
      </c>
      <c r="L76" s="59">
        <f t="shared" si="21"/>
        <v>8.4943113523044755E-5</v>
      </c>
      <c r="M76" s="59">
        <f t="shared" si="22"/>
        <v>7.206444783137524E-136</v>
      </c>
      <c r="N76" s="59">
        <f t="shared" si="23"/>
        <v>8.3790736691264495E-2</v>
      </c>
      <c r="O76" s="59">
        <f t="shared" si="24"/>
        <v>3.33443209160864E-6</v>
      </c>
      <c r="P76" s="34"/>
      <c r="Q76" s="65">
        <f t="shared" si="15"/>
        <v>0</v>
      </c>
      <c r="R76" s="66">
        <f t="shared" si="25"/>
        <v>5.0040930637202394E-4</v>
      </c>
      <c r="S76" s="65">
        <f t="shared" si="26"/>
        <v>5.2914775269060479E-297</v>
      </c>
      <c r="T76" s="65" t="str">
        <f t="shared" si="16"/>
        <v>mentah</v>
      </c>
    </row>
    <row r="77" spans="1:20" ht="15" x14ac:dyDescent="0.25">
      <c r="A77" s="6">
        <v>73</v>
      </c>
      <c r="B77" s="9">
        <v>65.727797001153405</v>
      </c>
      <c r="C77" s="10">
        <v>91.295271049596295</v>
      </c>
      <c r="D77" s="10">
        <v>62.247597078046901</v>
      </c>
      <c r="E77" s="5" t="s">
        <v>7</v>
      </c>
      <c r="F77" s="1"/>
      <c r="G77" s="59">
        <f t="shared" si="14"/>
        <v>3.4884429211645833E-252</v>
      </c>
      <c r="H77" s="59">
        <f t="shared" si="17"/>
        <v>8.1167528556644206E-2</v>
      </c>
      <c r="I77" s="59">
        <f t="shared" si="18"/>
        <v>9.7443178936103348E-292</v>
      </c>
      <c r="J77" s="59">
        <f t="shared" si="19"/>
        <v>9.5553936777036608E-57</v>
      </c>
      <c r="K77" s="59">
        <f t="shared" si="20"/>
        <v>7.6885538381494825E-2</v>
      </c>
      <c r="L77" s="59">
        <f t="shared" si="21"/>
        <v>5.3899024681719511E-5</v>
      </c>
      <c r="M77" s="59">
        <f t="shared" si="22"/>
        <v>1.9025729537981804E-130</v>
      </c>
      <c r="N77" s="59">
        <f t="shared" si="23"/>
        <v>8.6066958728287943E-2</v>
      </c>
      <c r="O77" s="59">
        <f t="shared" si="24"/>
        <v>4.9103647502476723E-6</v>
      </c>
      <c r="P77" s="34"/>
      <c r="Q77" s="65">
        <f t="shared" si="15"/>
        <v>0</v>
      </c>
      <c r="R77" s="66">
        <f t="shared" si="25"/>
        <v>5.3711024861810574E-4</v>
      </c>
      <c r="S77" s="65">
        <f t="shared" si="26"/>
        <v>2.578968892709203E-301</v>
      </c>
      <c r="T77" s="65" t="str">
        <f t="shared" si="16"/>
        <v>mentah</v>
      </c>
    </row>
    <row r="78" spans="1:20" ht="15" x14ac:dyDescent="0.25">
      <c r="A78" s="6">
        <v>74</v>
      </c>
      <c r="B78" s="9">
        <v>65.643983083429504</v>
      </c>
      <c r="C78" s="10">
        <v>90.999231064975007</v>
      </c>
      <c r="D78" s="10">
        <v>62.667051134179196</v>
      </c>
      <c r="E78" s="5" t="s">
        <v>7</v>
      </c>
      <c r="F78" s="1"/>
      <c r="G78" s="59">
        <f t="shared" si="14"/>
        <v>1.7050762013350878E-252</v>
      </c>
      <c r="H78" s="59">
        <f t="shared" si="17"/>
        <v>8.1290105109638591E-2</v>
      </c>
      <c r="I78" s="59">
        <f t="shared" si="18"/>
        <v>4.6436373624996378E-292</v>
      </c>
      <c r="J78" s="59">
        <f t="shared" si="19"/>
        <v>4.6229867006348083E-56</v>
      </c>
      <c r="K78" s="59">
        <f t="shared" si="20"/>
        <v>7.7446813356783481E-2</v>
      </c>
      <c r="L78" s="59">
        <f t="shared" si="21"/>
        <v>4.530811862584824E-5</v>
      </c>
      <c r="M78" s="59">
        <f t="shared" si="22"/>
        <v>1.2710633911835174E-133</v>
      </c>
      <c r="N78" s="59">
        <f t="shared" si="23"/>
        <v>8.4754205698397631E-2</v>
      </c>
      <c r="O78" s="59">
        <f t="shared" si="24"/>
        <v>3.9141370696811628E-6</v>
      </c>
      <c r="P78" s="34"/>
      <c r="Q78" s="65">
        <f t="shared" si="15"/>
        <v>0</v>
      </c>
      <c r="R78" s="66">
        <f t="shared" si="25"/>
        <v>5.3358362859119604E-4</v>
      </c>
      <c r="S78" s="65">
        <f t="shared" si="26"/>
        <v>8.2351280397258153E-302</v>
      </c>
      <c r="T78" s="65" t="str">
        <f t="shared" si="16"/>
        <v>mentah</v>
      </c>
    </row>
    <row r="79" spans="1:20" ht="15" x14ac:dyDescent="0.25">
      <c r="A79" s="6">
        <v>75</v>
      </c>
      <c r="B79" s="9">
        <v>64.6551326412918</v>
      </c>
      <c r="C79" s="10">
        <v>90.348712033833095</v>
      </c>
      <c r="D79" s="10">
        <v>62.103806228373699</v>
      </c>
      <c r="E79" s="5" t="s">
        <v>7</v>
      </c>
      <c r="F79" s="1"/>
      <c r="G79" s="59">
        <f t="shared" si="14"/>
        <v>3.5423608798091535E-256</v>
      </c>
      <c r="H79" s="59">
        <f t="shared" si="17"/>
        <v>8.2573534985793381E-2</v>
      </c>
      <c r="I79" s="59">
        <f t="shared" si="18"/>
        <v>7.1720037970725868E-296</v>
      </c>
      <c r="J79" s="59">
        <f t="shared" si="19"/>
        <v>1.4270744217922634E-54</v>
      </c>
      <c r="K79" s="59">
        <f t="shared" si="20"/>
        <v>7.8601788035747064E-2</v>
      </c>
      <c r="L79" s="59">
        <f t="shared" si="21"/>
        <v>3.0729683402245882E-5</v>
      </c>
      <c r="M79" s="59">
        <f t="shared" si="22"/>
        <v>2.285246263340294E-129</v>
      </c>
      <c r="N79" s="59">
        <f t="shared" si="23"/>
        <v>8.6499247804503104E-2</v>
      </c>
      <c r="O79" s="59">
        <f t="shared" si="24"/>
        <v>5.3042020511572067E-6</v>
      </c>
      <c r="P79" s="34"/>
      <c r="Q79" s="65">
        <f t="shared" si="15"/>
        <v>0</v>
      </c>
      <c r="R79" s="66">
        <f t="shared" si="25"/>
        <v>5.6141709618797179E-4</v>
      </c>
      <c r="S79" s="65">
        <f t="shared" si="26"/>
        <v>1.1690111563987602E-305</v>
      </c>
      <c r="T79" s="65" t="str">
        <f t="shared" si="16"/>
        <v>mentah</v>
      </c>
    </row>
    <row r="80" spans="1:20" ht="15" x14ac:dyDescent="0.25">
      <c r="A80" s="6">
        <v>76</v>
      </c>
      <c r="B80" s="9">
        <v>72.067281814686694</v>
      </c>
      <c r="C80" s="10">
        <v>96.603613994617504</v>
      </c>
      <c r="D80" s="10">
        <v>67.121876201461006</v>
      </c>
      <c r="E80" s="5" t="s">
        <v>7</v>
      </c>
      <c r="F80" s="1"/>
      <c r="G80" s="59">
        <f t="shared" si="14"/>
        <v>3.1554522161879455E-229</v>
      </c>
      <c r="H80" s="59">
        <f t="shared" si="17"/>
        <v>6.6704084135374472E-2</v>
      </c>
      <c r="I80" s="59">
        <f t="shared" si="18"/>
        <v>6.5901617935303409E-268</v>
      </c>
      <c r="J80" s="59">
        <f t="shared" si="19"/>
        <v>9.5380724134702015E-70</v>
      </c>
      <c r="K80" s="59">
        <f t="shared" si="20"/>
        <v>6.374430033385535E-2</v>
      </c>
      <c r="L80" s="59">
        <f t="shared" si="21"/>
        <v>8.7589362934271909E-4</v>
      </c>
      <c r="M80" s="59">
        <f t="shared" si="22"/>
        <v>1.0072984422946669E-169</v>
      </c>
      <c r="N80" s="59">
        <f t="shared" si="23"/>
        <v>6.7162562380183588E-2</v>
      </c>
      <c r="O80" s="59">
        <f t="shared" si="24"/>
        <v>3.0136921227545787E-7</v>
      </c>
      <c r="P80" s="34"/>
      <c r="Q80" s="65">
        <f t="shared" si="15"/>
        <v>0</v>
      </c>
      <c r="R80" s="66">
        <f t="shared" si="25"/>
        <v>2.8557556264695847E-4</v>
      </c>
      <c r="S80" s="65">
        <f t="shared" si="26"/>
        <v>1.7395876970219765E-277</v>
      </c>
      <c r="T80" s="65" t="str">
        <f t="shared" si="16"/>
        <v>mentah</v>
      </c>
    </row>
    <row r="81" spans="1:20" ht="15" x14ac:dyDescent="0.25">
      <c r="A81" s="6">
        <v>77</v>
      </c>
      <c r="B81" s="9">
        <v>72.246059207996893</v>
      </c>
      <c r="C81" s="10">
        <v>96.361014994233003</v>
      </c>
      <c r="D81" s="10">
        <v>67.074971164936599</v>
      </c>
      <c r="E81" s="5" t="s">
        <v>7</v>
      </c>
      <c r="F81" s="1"/>
      <c r="G81" s="59">
        <f t="shared" si="14"/>
        <v>1.3504159597906875E-228</v>
      </c>
      <c r="H81" s="59">
        <f t="shared" si="17"/>
        <v>6.6180248416196658E-2</v>
      </c>
      <c r="I81" s="59">
        <f t="shared" si="18"/>
        <v>2.9931135267071334E-267</v>
      </c>
      <c r="J81" s="59">
        <f t="shared" si="19"/>
        <v>4.0134172109896487E-69</v>
      </c>
      <c r="K81" s="59">
        <f t="shared" si="20"/>
        <v>6.4444290660685841E-2</v>
      </c>
      <c r="L81" s="59">
        <f t="shared" si="21"/>
        <v>7.8153203933093872E-4</v>
      </c>
      <c r="M81" s="59">
        <f t="shared" si="22"/>
        <v>2.5463547478774137E-169</v>
      </c>
      <c r="N81" s="59">
        <f t="shared" si="23"/>
        <v>6.7371781126125102E-2</v>
      </c>
      <c r="O81" s="59">
        <f t="shared" si="24"/>
        <v>3.1007554377648052E-7</v>
      </c>
      <c r="P81" s="34"/>
      <c r="Q81" s="65">
        <f t="shared" si="15"/>
        <v>0</v>
      </c>
      <c r="R81" s="66">
        <f t="shared" si="25"/>
        <v>2.8733654793588727E-4</v>
      </c>
      <c r="S81" s="65">
        <f t="shared" si="26"/>
        <v>7.2533308979620394E-277</v>
      </c>
      <c r="T81" s="65" t="str">
        <f t="shared" si="16"/>
        <v>mentah</v>
      </c>
    </row>
    <row r="82" spans="1:20" ht="15" x14ac:dyDescent="0.25">
      <c r="A82" s="6">
        <v>78</v>
      </c>
      <c r="B82" s="9">
        <v>66.513648596693599</v>
      </c>
      <c r="C82" s="10">
        <v>89.552095347943094</v>
      </c>
      <c r="D82" s="10">
        <v>60.921953094963499</v>
      </c>
      <c r="E82" s="5" t="s">
        <v>7</v>
      </c>
      <c r="F82" s="1"/>
      <c r="G82" s="59">
        <f t="shared" si="14"/>
        <v>2.8066608837854059E-249</v>
      </c>
      <c r="H82" s="59">
        <f t="shared" si="17"/>
        <v>7.9916977822760138E-2</v>
      </c>
      <c r="I82" s="59">
        <f t="shared" si="18"/>
        <v>9.9584185736678615E-289</v>
      </c>
      <c r="J82" s="59">
        <f t="shared" si="19"/>
        <v>8.921763465911916E-53</v>
      </c>
      <c r="K82" s="59">
        <f t="shared" si="20"/>
        <v>7.9863007130493505E-2</v>
      </c>
      <c r="L82" s="59">
        <f t="shared" si="21"/>
        <v>1.8862459108074491E-5</v>
      </c>
      <c r="M82" s="59">
        <f t="shared" si="22"/>
        <v>1.1500598904620871E-120</v>
      </c>
      <c r="N82" s="59">
        <f t="shared" si="23"/>
        <v>8.9685396117555355E-2</v>
      </c>
      <c r="O82" s="59">
        <f t="shared" si="24"/>
        <v>9.8886183103171878E-6</v>
      </c>
      <c r="P82" s="34"/>
      <c r="Q82" s="65">
        <f t="shared" si="15"/>
        <v>0</v>
      </c>
      <c r="R82" s="66">
        <f t="shared" si="25"/>
        <v>5.7240898425484868E-4</v>
      </c>
      <c r="S82" s="65">
        <f t="shared" si="26"/>
        <v>1.8574806653714572E-298</v>
      </c>
      <c r="T82" s="65" t="str">
        <f t="shared" si="16"/>
        <v>mentah</v>
      </c>
    </row>
    <row r="83" spans="1:20" ht="15" x14ac:dyDescent="0.25">
      <c r="A83" s="6">
        <v>79</v>
      </c>
      <c r="B83" s="9">
        <v>66.945405613225702</v>
      </c>
      <c r="C83" s="10">
        <v>90.312187620146105</v>
      </c>
      <c r="D83" s="10">
        <v>61.126105344098399</v>
      </c>
      <c r="E83" s="5" t="s">
        <v>7</v>
      </c>
      <c r="F83" s="1"/>
      <c r="G83" s="59">
        <f t="shared" si="14"/>
        <v>1.089763682170833E-247</v>
      </c>
      <c r="H83" s="59">
        <f t="shared" si="17"/>
        <v>7.915417640479025E-2</v>
      </c>
      <c r="I83" s="59">
        <f t="shared" si="18"/>
        <v>4.4150872574637941E-287</v>
      </c>
      <c r="J83" s="59">
        <f t="shared" si="19"/>
        <v>1.727697814161843E-54</v>
      </c>
      <c r="K83" s="59">
        <f t="shared" si="20"/>
        <v>7.8663361173086047E-2</v>
      </c>
      <c r="L83" s="59">
        <f t="shared" si="21"/>
        <v>3.0058800257151055E-5</v>
      </c>
      <c r="M83" s="59">
        <f t="shared" si="22"/>
        <v>3.7970776254769511E-122</v>
      </c>
      <c r="N83" s="59">
        <f t="shared" si="23"/>
        <v>8.9183631848383668E-2</v>
      </c>
      <c r="O83" s="59">
        <f t="shared" si="24"/>
        <v>8.8926021845949463E-6</v>
      </c>
      <c r="P83" s="34"/>
      <c r="Q83" s="65">
        <f t="shared" si="15"/>
        <v>0</v>
      </c>
      <c r="R83" s="66">
        <f t="shared" si="25"/>
        <v>5.5530487732095867E-4</v>
      </c>
      <c r="S83" s="65">
        <f t="shared" si="26"/>
        <v>1.1801570307611058E-296</v>
      </c>
      <c r="T83" s="65" t="str">
        <f t="shared" si="16"/>
        <v>mentah</v>
      </c>
    </row>
    <row r="84" spans="1:20" s="40" customFormat="1" ht="15" x14ac:dyDescent="0.25">
      <c r="A84" s="35">
        <v>80</v>
      </c>
      <c r="B84" s="36">
        <v>67.370626682045398</v>
      </c>
      <c r="C84" s="37">
        <v>90.447520184544402</v>
      </c>
      <c r="D84" s="37">
        <v>61.435217224144601</v>
      </c>
      <c r="E84" s="38" t="s">
        <v>7</v>
      </c>
      <c r="F84" s="39"/>
      <c r="G84" s="60">
        <f t="shared" si="14"/>
        <v>3.9575033584514577E-246</v>
      </c>
      <c r="H84" s="60">
        <f t="shared" si="17"/>
        <v>7.8352444724930248E-2</v>
      </c>
      <c r="I84" s="60">
        <f t="shared" si="18"/>
        <v>1.8286572394306639E-285</v>
      </c>
      <c r="J84" s="60">
        <f t="shared" si="19"/>
        <v>8.502119566549714E-55</v>
      </c>
      <c r="K84" s="60">
        <f t="shared" si="20"/>
        <v>7.8433447953303551E-2</v>
      </c>
      <c r="L84" s="60">
        <f t="shared" si="21"/>
        <v>3.2615831852307379E-5</v>
      </c>
      <c r="M84" s="60">
        <f t="shared" si="22"/>
        <v>2.0856378069741941E-124</v>
      </c>
      <c r="N84" s="60">
        <f t="shared" si="23"/>
        <v>8.8384407497217959E-2</v>
      </c>
      <c r="O84" s="60">
        <f t="shared" si="24"/>
        <v>7.5635069955955918E-6</v>
      </c>
      <c r="Q84" s="67">
        <f t="shared" si="15"/>
        <v>0</v>
      </c>
      <c r="R84" s="68">
        <f t="shared" si="25"/>
        <v>5.4316216876509546E-4</v>
      </c>
      <c r="S84" s="67">
        <f t="shared" si="26"/>
        <v>4.51111586757195E-295</v>
      </c>
      <c r="T84" s="67" t="str">
        <f t="shared" si="16"/>
        <v>mentah</v>
      </c>
    </row>
    <row r="85" spans="1:20" ht="15" customHeight="1" x14ac:dyDescent="0.25">
      <c r="A85" s="6">
        <v>81</v>
      </c>
      <c r="B85" s="9">
        <v>216.84236831987701</v>
      </c>
      <c r="C85" s="10">
        <v>114.144559784698</v>
      </c>
      <c r="D85" s="10">
        <v>18.301422529796199</v>
      </c>
      <c r="E85" s="5" t="s">
        <v>8</v>
      </c>
      <c r="F85" s="1"/>
      <c r="G85" s="59">
        <f t="shared" si="14"/>
        <v>5.7053561290478767E-5</v>
      </c>
      <c r="H85" s="59">
        <f t="shared" si="17"/>
        <v>5.2359402618869425E-23</v>
      </c>
      <c r="I85" s="59">
        <f t="shared" si="18"/>
        <v>0.16498966060201573</v>
      </c>
      <c r="J85" s="59">
        <f t="shared" si="19"/>
        <v>1.8559835729763E-122</v>
      </c>
      <c r="K85" s="59">
        <f t="shared" si="20"/>
        <v>1.5917343790831824E-2</v>
      </c>
      <c r="L85" s="59">
        <f t="shared" si="21"/>
        <v>0.10990638217228818</v>
      </c>
      <c r="M85" s="59">
        <f t="shared" si="22"/>
        <v>2.1620866623570377E-11</v>
      </c>
      <c r="N85" s="59">
        <f t="shared" si="23"/>
        <v>8.4712688336323165E-4</v>
      </c>
      <c r="O85" s="59">
        <f t="shared" si="24"/>
        <v>8.5944868154779155E-2</v>
      </c>
      <c r="P85" s="34"/>
      <c r="Q85" s="65">
        <f t="shared" si="15"/>
        <v>2.2894437833844579E-137</v>
      </c>
      <c r="R85" s="66">
        <f t="shared" si="25"/>
        <v>7.0601469996957984E-28</v>
      </c>
      <c r="S85" s="65">
        <f t="shared" si="26"/>
        <v>1.5584741068412865E-3</v>
      </c>
      <c r="T85" s="65" t="str">
        <f t="shared" si="16"/>
        <v>setengahmatang</v>
      </c>
    </row>
    <row r="86" spans="1:20" ht="15" customHeight="1" x14ac:dyDescent="0.25">
      <c r="A86" s="6">
        <v>82</v>
      </c>
      <c r="B86" s="9">
        <v>219.26912725874701</v>
      </c>
      <c r="C86" s="10">
        <v>124.91272587466401</v>
      </c>
      <c r="D86" s="10">
        <v>34.177623990772801</v>
      </c>
      <c r="E86" s="5" t="s">
        <v>8</v>
      </c>
      <c r="F86" s="1"/>
      <c r="G86" s="59">
        <f t="shared" si="14"/>
        <v>4.1387650672809266E-6</v>
      </c>
      <c r="H86" s="59">
        <f t="shared" si="17"/>
        <v>1.1282238932443448E-23</v>
      </c>
      <c r="I86" s="59">
        <f t="shared" si="18"/>
        <v>0.14019259311297841</v>
      </c>
      <c r="J86" s="59">
        <f t="shared" si="19"/>
        <v>3.1167101539963073E-162</v>
      </c>
      <c r="K86" s="59">
        <f t="shared" si="20"/>
        <v>3.7865753764016038E-3</v>
      </c>
      <c r="L86" s="59">
        <f t="shared" si="21"/>
        <v>7.6244215931393813E-2</v>
      </c>
      <c r="M86" s="59">
        <f t="shared" si="22"/>
        <v>1.4083440560292045E-5</v>
      </c>
      <c r="N86" s="59">
        <f t="shared" si="23"/>
        <v>1.8686834646239089E-2</v>
      </c>
      <c r="O86" s="59">
        <f t="shared" si="24"/>
        <v>6.1626291749740415E-2</v>
      </c>
      <c r="P86" s="34"/>
      <c r="Q86" s="65">
        <f t="shared" si="15"/>
        <v>1.8166696295802309E-172</v>
      </c>
      <c r="R86" s="66">
        <f t="shared" si="25"/>
        <v>7.9832116236174846E-28</v>
      </c>
      <c r="S86" s="65">
        <f t="shared" si="26"/>
        <v>6.5871568863252615E-4</v>
      </c>
      <c r="T86" s="65" t="str">
        <f t="shared" si="16"/>
        <v>setengahmatang</v>
      </c>
    </row>
    <row r="87" spans="1:20" ht="15" customHeight="1" x14ac:dyDescent="0.25">
      <c r="A87" s="6">
        <v>83</v>
      </c>
      <c r="B87" s="9">
        <v>220.93271818531301</v>
      </c>
      <c r="C87" s="10">
        <v>116.75240292195301</v>
      </c>
      <c r="D87" s="10">
        <v>16.096885813148798</v>
      </c>
      <c r="E87" s="5" t="s">
        <v>8</v>
      </c>
      <c r="F87" s="1"/>
      <c r="G87" s="59">
        <f t="shared" si="14"/>
        <v>5.526772354128154E-7</v>
      </c>
      <c r="H87" s="59">
        <f t="shared" si="17"/>
        <v>3.8857003317750151E-24</v>
      </c>
      <c r="I87" s="59">
        <f t="shared" si="18"/>
        <v>0.10276104678266314</v>
      </c>
      <c r="J87" s="59">
        <f t="shared" si="19"/>
        <v>1.4242945158318569E-131</v>
      </c>
      <c r="K87" s="59">
        <f t="shared" si="20"/>
        <v>1.1709886800810731E-2</v>
      </c>
      <c r="L87" s="59">
        <f t="shared" si="21"/>
        <v>0.12693567678056281</v>
      </c>
      <c r="M87" s="59">
        <f t="shared" si="22"/>
        <v>1.4474048738280448E-16</v>
      </c>
      <c r="N87" s="59">
        <f t="shared" si="23"/>
        <v>4.8534903445950832E-4</v>
      </c>
      <c r="O87" s="59">
        <f t="shared" si="24"/>
        <v>6.7622861832266054E-2</v>
      </c>
      <c r="P87" s="34"/>
      <c r="Q87" s="65">
        <f t="shared" si="15"/>
        <v>1.1393611565164458E-153</v>
      </c>
      <c r="R87" s="66">
        <f t="shared" si="25"/>
        <v>2.2083920303769013E-29</v>
      </c>
      <c r="S87" s="65">
        <f t="shared" si="26"/>
        <v>8.8207551887805745E-4</v>
      </c>
      <c r="T87" s="65" t="str">
        <f t="shared" si="16"/>
        <v>setengahmatang</v>
      </c>
    </row>
    <row r="88" spans="1:20" ht="15" customHeight="1" x14ac:dyDescent="0.25">
      <c r="A88" s="6">
        <v>84</v>
      </c>
      <c r="B88" s="9">
        <v>220.43291041907</v>
      </c>
      <c r="C88" s="10">
        <v>116.108035371011</v>
      </c>
      <c r="D88" s="10">
        <v>16.0180699730873</v>
      </c>
      <c r="E88" s="5" t="s">
        <v>8</v>
      </c>
      <c r="F88" s="1"/>
      <c r="G88" s="59">
        <f t="shared" si="14"/>
        <v>1.030745584650344E-6</v>
      </c>
      <c r="H88" s="59">
        <f t="shared" si="17"/>
        <v>5.35870381803595E-24</v>
      </c>
      <c r="I88" s="59">
        <f t="shared" si="18"/>
        <v>0.11474743492592307</v>
      </c>
      <c r="J88" s="59">
        <f t="shared" si="19"/>
        <v>2.732651230259593E-129</v>
      </c>
      <c r="K88" s="59">
        <f t="shared" si="20"/>
        <v>1.2663303221497791E-2</v>
      </c>
      <c r="L88" s="59">
        <f t="shared" si="21"/>
        <v>0.12420289960267233</v>
      </c>
      <c r="M88" s="59">
        <f t="shared" si="22"/>
        <v>9.0340837827226235E-17</v>
      </c>
      <c r="N88" s="59">
        <f t="shared" si="23"/>
        <v>4.7550627414797548E-4</v>
      </c>
      <c r="O88" s="59">
        <f t="shared" si="24"/>
        <v>6.6959186072956214E-2</v>
      </c>
      <c r="P88" s="34"/>
      <c r="Q88" s="65">
        <f t="shared" si="15"/>
        <v>2.5446016416403634E-151</v>
      </c>
      <c r="R88" s="66">
        <f t="shared" si="25"/>
        <v>3.2267328580330501E-29</v>
      </c>
      <c r="S88" s="65">
        <f t="shared" si="26"/>
        <v>9.5429991873986503E-4</v>
      </c>
      <c r="T88" s="65" t="str">
        <f t="shared" si="16"/>
        <v>setengahmatang</v>
      </c>
    </row>
    <row r="89" spans="1:20" ht="15" customHeight="1" x14ac:dyDescent="0.25">
      <c r="A89" s="6">
        <v>85</v>
      </c>
      <c r="B89" s="9">
        <v>219.568242983468</v>
      </c>
      <c r="C89" s="10">
        <v>115.641676278354</v>
      </c>
      <c r="D89" s="10">
        <v>16.166474432910402</v>
      </c>
      <c r="E89" s="5" t="s">
        <v>8</v>
      </c>
      <c r="F89" s="1"/>
      <c r="G89" s="59">
        <f t="shared" si="14"/>
        <v>2.9191023670743449E-6</v>
      </c>
      <c r="H89" s="59">
        <f t="shared" si="17"/>
        <v>9.3221918590829489E-24</v>
      </c>
      <c r="I89" s="59">
        <f t="shared" si="18"/>
        <v>0.13416931019032649</v>
      </c>
      <c r="J89" s="59">
        <f t="shared" si="19"/>
        <v>1.192024261520956E-127</v>
      </c>
      <c r="K89" s="59">
        <f t="shared" si="20"/>
        <v>1.3388106588734168E-2</v>
      </c>
      <c r="L89" s="59">
        <f t="shared" si="21"/>
        <v>0.12157153451579622</v>
      </c>
      <c r="M89" s="59">
        <f t="shared" si="22"/>
        <v>2.1887639732687195E-16</v>
      </c>
      <c r="N89" s="59">
        <f t="shared" si="23"/>
        <v>4.9419238171780262E-4</v>
      </c>
      <c r="O89" s="59">
        <f t="shared" si="24"/>
        <v>6.8209251333457288E-2</v>
      </c>
      <c r="P89" s="34"/>
      <c r="Q89" s="65">
        <f t="shared" si="15"/>
        <v>7.6161125179830398E-149</v>
      </c>
      <c r="R89" s="66">
        <f t="shared" si="25"/>
        <v>6.1678420624042301E-29</v>
      </c>
      <c r="S89" s="65">
        <f t="shared" si="26"/>
        <v>1.1125726207316955E-3</v>
      </c>
      <c r="T89" s="65" t="str">
        <f t="shared" si="16"/>
        <v>setengahmatang</v>
      </c>
    </row>
    <row r="90" spans="1:20" ht="15" customHeight="1" x14ac:dyDescent="0.25">
      <c r="A90" s="6">
        <v>86</v>
      </c>
      <c r="B90" s="9">
        <v>219.63129565551699</v>
      </c>
      <c r="C90" s="10">
        <v>115.56862745098</v>
      </c>
      <c r="D90" s="10">
        <v>16.610918877354901</v>
      </c>
      <c r="E90" s="5" t="s">
        <v>8</v>
      </c>
      <c r="F90" s="1"/>
      <c r="G90" s="59">
        <f t="shared" si="14"/>
        <v>2.7100347137853024E-6</v>
      </c>
      <c r="H90" s="59">
        <f t="shared" si="17"/>
        <v>8.9542201785049573E-24</v>
      </c>
      <c r="I90" s="59">
        <f t="shared" si="18"/>
        <v>0.13284429724829053</v>
      </c>
      <c r="J90" s="59">
        <f t="shared" si="19"/>
        <v>2.148638589388971E-127</v>
      </c>
      <c r="K90" s="59">
        <f t="shared" si="20"/>
        <v>1.3504316462741237E-2</v>
      </c>
      <c r="L90" s="59">
        <f t="shared" si="21"/>
        <v>0.12111227259907889</v>
      </c>
      <c r="M90" s="59">
        <f t="shared" si="22"/>
        <v>2.8992427221280084E-15</v>
      </c>
      <c r="N90" s="59">
        <f t="shared" si="23"/>
        <v>5.5419546085908804E-4</v>
      </c>
      <c r="O90" s="59">
        <f t="shared" si="24"/>
        <v>7.1958167983307467E-2</v>
      </c>
      <c r="P90" s="34"/>
      <c r="Q90" s="65">
        <f t="shared" si="15"/>
        <v>1.6881957435319791E-147</v>
      </c>
      <c r="R90" s="66">
        <f t="shared" si="25"/>
        <v>6.7013660372893932E-29</v>
      </c>
      <c r="S90" s="65">
        <f t="shared" si="26"/>
        <v>1.1577403429497413E-3</v>
      </c>
      <c r="T90" s="65" t="str">
        <f t="shared" si="16"/>
        <v>setengahmatang</v>
      </c>
    </row>
    <row r="91" spans="1:20" ht="15" customHeight="1" x14ac:dyDescent="0.25">
      <c r="A91" s="6">
        <v>87</v>
      </c>
      <c r="B91" s="9">
        <v>218.858515955402</v>
      </c>
      <c r="C91" s="10">
        <v>115.101114955786</v>
      </c>
      <c r="D91" s="10">
        <v>16.9542483660131</v>
      </c>
      <c r="E91" s="5" t="s">
        <v>8</v>
      </c>
      <c r="F91" s="1"/>
      <c r="G91" s="59">
        <f t="shared" si="14"/>
        <v>6.6223641262957458E-6</v>
      </c>
      <c r="H91" s="59">
        <f t="shared" si="17"/>
        <v>1.4652438059626011E-23</v>
      </c>
      <c r="I91" s="59">
        <f t="shared" si="18"/>
        <v>0.14764046562517708</v>
      </c>
      <c r="J91" s="59">
        <f t="shared" si="19"/>
        <v>9.1967839541184838E-126</v>
      </c>
      <c r="K91" s="59">
        <f t="shared" si="20"/>
        <v>1.4265412080477215E-2</v>
      </c>
      <c r="L91" s="59">
        <f t="shared" si="21"/>
        <v>0.11788769973753439</v>
      </c>
      <c r="M91" s="59">
        <f t="shared" si="22"/>
        <v>1.9927555471412411E-14</v>
      </c>
      <c r="N91" s="59">
        <f t="shared" si="23"/>
        <v>6.0496752525716836E-4</v>
      </c>
      <c r="O91" s="59">
        <f t="shared" si="24"/>
        <v>7.4849289909559899E-2</v>
      </c>
      <c r="P91" s="34"/>
      <c r="Q91" s="65">
        <f t="shared" si="15"/>
        <v>1.2136768483771229E-144</v>
      </c>
      <c r="R91" s="66">
        <f t="shared" si="25"/>
        <v>1.2645216750671739E-28</v>
      </c>
      <c r="S91" s="65">
        <f t="shared" si="26"/>
        <v>1.302751507702214E-3</v>
      </c>
      <c r="T91" s="65" t="str">
        <f t="shared" si="16"/>
        <v>setengahmatang</v>
      </c>
    </row>
    <row r="92" spans="1:20" ht="15" customHeight="1" x14ac:dyDescent="0.25">
      <c r="A92" s="6">
        <v>88</v>
      </c>
      <c r="B92" s="9">
        <v>218.61361014994199</v>
      </c>
      <c r="C92" s="10">
        <v>115.101499423299</v>
      </c>
      <c r="D92" s="10">
        <v>17.430219146482099</v>
      </c>
      <c r="E92" s="5" t="s">
        <v>8</v>
      </c>
      <c r="F92" s="1"/>
      <c r="G92" s="59">
        <f t="shared" si="14"/>
        <v>8.7210876598155907E-6</v>
      </c>
      <c r="H92" s="59">
        <f t="shared" si="17"/>
        <v>1.7118833792507336E-23</v>
      </c>
      <c r="I92" s="59">
        <f t="shared" si="18"/>
        <v>0.15155665703068241</v>
      </c>
      <c r="J92" s="59">
        <f t="shared" si="19"/>
        <v>9.1685082937447894E-126</v>
      </c>
      <c r="K92" s="59">
        <f t="shared" si="20"/>
        <v>1.4264773788240865E-2</v>
      </c>
      <c r="L92" s="59">
        <f t="shared" si="21"/>
        <v>0.11789054736527921</v>
      </c>
      <c r="M92" s="59">
        <f t="shared" si="22"/>
        <v>2.6141471335984207E-13</v>
      </c>
      <c r="N92" s="59">
        <f t="shared" si="23"/>
        <v>6.8228751577113127E-4</v>
      </c>
      <c r="O92" s="59">
        <f t="shared" si="24"/>
        <v>7.882965642092464E-2</v>
      </c>
      <c r="P92" s="34"/>
      <c r="Q92" s="65">
        <f t="shared" si="15"/>
        <v>2.0902554361527094E-143</v>
      </c>
      <c r="R92" s="66">
        <f t="shared" si="25"/>
        <v>1.6661208113487017E-28</v>
      </c>
      <c r="S92" s="65">
        <f t="shared" si="26"/>
        <v>1.4084571377877566E-3</v>
      </c>
      <c r="T92" s="65" t="str">
        <f t="shared" si="16"/>
        <v>setengahmatang</v>
      </c>
    </row>
    <row r="93" spans="1:20" ht="15" customHeight="1" x14ac:dyDescent="0.25">
      <c r="A93" s="6">
        <v>89</v>
      </c>
      <c r="B93" s="9">
        <v>217.76047673971499</v>
      </c>
      <c r="C93" s="10">
        <v>114.462129950019</v>
      </c>
      <c r="D93" s="10">
        <v>17.712033833141099</v>
      </c>
      <c r="E93" s="5" t="s">
        <v>8</v>
      </c>
      <c r="F93" s="1"/>
      <c r="G93" s="59">
        <f t="shared" si="14"/>
        <v>2.2090516614791714E-5</v>
      </c>
      <c r="H93" s="59">
        <f t="shared" si="17"/>
        <v>2.9377518425987914E-23</v>
      </c>
      <c r="I93" s="59">
        <f t="shared" si="18"/>
        <v>0.16154208618062424</v>
      </c>
      <c r="J93" s="59">
        <f t="shared" si="19"/>
        <v>1.5006962005255728E-123</v>
      </c>
      <c r="K93" s="59">
        <f t="shared" si="20"/>
        <v>1.5354693434300987E-2</v>
      </c>
      <c r="L93" s="59">
        <f t="shared" si="21"/>
        <v>0.11274413264610915</v>
      </c>
      <c r="M93" s="59">
        <f t="shared" si="22"/>
        <v>1.1371287407716501E-12</v>
      </c>
      <c r="N93" s="59">
        <f t="shared" si="23"/>
        <v>7.3214773970362837E-4</v>
      </c>
      <c r="O93" s="59">
        <f t="shared" si="24"/>
        <v>8.116098984550596E-2</v>
      </c>
      <c r="P93" s="34"/>
      <c r="Q93" s="65">
        <f t="shared" si="15"/>
        <v>3.7697130402807966E-140</v>
      </c>
      <c r="R93" s="66">
        <f t="shared" si="25"/>
        <v>3.3025924459903314E-28</v>
      </c>
      <c r="S93" s="65">
        <f t="shared" si="26"/>
        <v>1.4781788093366219E-3</v>
      </c>
      <c r="T93" s="65" t="str">
        <f t="shared" si="16"/>
        <v>setengahmatang</v>
      </c>
    </row>
    <row r="94" spans="1:20" ht="15" customHeight="1" x14ac:dyDescent="0.25">
      <c r="A94" s="6">
        <v>90</v>
      </c>
      <c r="B94" s="9">
        <v>217.66743560169201</v>
      </c>
      <c r="C94" s="10">
        <v>114.257977700884</v>
      </c>
      <c r="D94" s="10">
        <v>18.0288350634371</v>
      </c>
      <c r="E94" s="5" t="s">
        <v>8</v>
      </c>
      <c r="F94" s="1"/>
      <c r="G94" s="59">
        <f t="shared" si="14"/>
        <v>2.4379141642492458E-5</v>
      </c>
      <c r="H94" s="59">
        <f t="shared" si="17"/>
        <v>3.1154200534101184E-23</v>
      </c>
      <c r="I94" s="59">
        <f t="shared" si="18"/>
        <v>0.16225193254380371</v>
      </c>
      <c r="J94" s="59">
        <f t="shared" si="19"/>
        <v>7.5689732378033823E-123</v>
      </c>
      <c r="K94" s="59">
        <f t="shared" si="20"/>
        <v>1.5714766145950229E-2</v>
      </c>
      <c r="L94" s="59">
        <f t="shared" si="21"/>
        <v>0.11093964500927483</v>
      </c>
      <c r="M94" s="59">
        <f t="shared" si="22"/>
        <v>5.6594960750823122E-12</v>
      </c>
      <c r="N94" s="59">
        <f t="shared" si="23"/>
        <v>7.9208099284360531E-4</v>
      </c>
      <c r="O94" s="59">
        <f t="shared" si="24"/>
        <v>8.3750154201651078E-2</v>
      </c>
      <c r="P94" s="34"/>
      <c r="Q94" s="65">
        <f t="shared" si="15"/>
        <v>1.0443189131129217E-138</v>
      </c>
      <c r="R94" s="66">
        <f t="shared" si="25"/>
        <v>3.8778778543450052E-28</v>
      </c>
      <c r="S94" s="65">
        <f t="shared" si="26"/>
        <v>1.5075171637787762E-3</v>
      </c>
      <c r="T94" s="65" t="str">
        <f t="shared" si="16"/>
        <v>setengahmatang</v>
      </c>
    </row>
    <row r="95" spans="1:20" ht="15" customHeight="1" x14ac:dyDescent="0.25">
      <c r="A95" s="6">
        <v>91</v>
      </c>
      <c r="B95" s="9">
        <v>216.950788158401</v>
      </c>
      <c r="C95" s="10">
        <v>113.94771241830099</v>
      </c>
      <c r="D95" s="10">
        <v>17.933871587850799</v>
      </c>
      <c r="E95" s="5" t="s">
        <v>8</v>
      </c>
      <c r="F95" s="1"/>
      <c r="G95" s="59">
        <f t="shared" si="14"/>
        <v>5.114747438676431E-5</v>
      </c>
      <c r="H95" s="59">
        <f t="shared" si="17"/>
        <v>4.8914009989326414E-23</v>
      </c>
      <c r="I95" s="59">
        <f t="shared" si="18"/>
        <v>0.16500171751491716</v>
      </c>
      <c r="J95" s="59">
        <f t="shared" si="19"/>
        <v>8.7733670514486618E-122</v>
      </c>
      <c r="K95" s="59">
        <f t="shared" si="20"/>
        <v>1.6273250265349926E-2</v>
      </c>
      <c r="L95" s="59">
        <f t="shared" si="21"/>
        <v>0.10806368535930225</v>
      </c>
      <c r="M95" s="59">
        <f t="shared" si="22"/>
        <v>3.5169364128856391E-12</v>
      </c>
      <c r="N95" s="59">
        <f t="shared" si="23"/>
        <v>7.736701961309181E-4</v>
      </c>
      <c r="O95" s="59">
        <f t="shared" si="24"/>
        <v>8.2978021478936528E-2</v>
      </c>
      <c r="P95" s="34"/>
      <c r="Q95" s="65">
        <f t="shared" si="15"/>
        <v>1.5781744537553392E-137</v>
      </c>
      <c r="R95" s="66">
        <f t="shared" si="25"/>
        <v>6.1583368219615889E-28</v>
      </c>
      <c r="S95" s="65">
        <f t="shared" si="26"/>
        <v>1.4795556836012097E-3</v>
      </c>
      <c r="T95" s="65" t="str">
        <f t="shared" si="16"/>
        <v>setengahmatang</v>
      </c>
    </row>
    <row r="96" spans="1:20" ht="15" customHeight="1" x14ac:dyDescent="0.25">
      <c r="A96" s="6">
        <v>92</v>
      </c>
      <c r="B96" s="9">
        <v>213.87389465590201</v>
      </c>
      <c r="C96" s="10">
        <v>114.37293348711999</v>
      </c>
      <c r="D96" s="10">
        <v>17.991541714725098</v>
      </c>
      <c r="E96" s="5" t="s">
        <v>8</v>
      </c>
      <c r="F96" s="1"/>
      <c r="G96" s="59">
        <f t="shared" si="14"/>
        <v>8.5197059848481299E-4</v>
      </c>
      <c r="H96" s="59">
        <f t="shared" si="17"/>
        <v>3.3141401834180552E-22</v>
      </c>
      <c r="I96" s="59">
        <f t="shared" si="18"/>
        <v>0.12606788566784313</v>
      </c>
      <c r="J96" s="59">
        <f t="shared" si="19"/>
        <v>3.0449435817247047E-123</v>
      </c>
      <c r="K96" s="59">
        <f t="shared" si="20"/>
        <v>1.5511291966179567E-2</v>
      </c>
      <c r="L96" s="59">
        <f t="shared" si="21"/>
        <v>0.11196469689636138</v>
      </c>
      <c r="M96" s="59">
        <f t="shared" si="22"/>
        <v>4.6975755978642287E-12</v>
      </c>
      <c r="N96" s="59">
        <f t="shared" si="23"/>
        <v>7.8480456251775184E-4</v>
      </c>
      <c r="O96" s="59">
        <f t="shared" si="24"/>
        <v>8.3447362396711217E-2</v>
      </c>
      <c r="P96" s="34"/>
      <c r="Q96" s="65">
        <f t="shared" si="15"/>
        <v>1.2186461916817148E-137</v>
      </c>
      <c r="R96" s="66">
        <f t="shared" si="25"/>
        <v>4.0344131085755054E-27</v>
      </c>
      <c r="S96" s="65">
        <f t="shared" si="26"/>
        <v>1.1778722548949974E-3</v>
      </c>
      <c r="T96" s="65" t="str">
        <f t="shared" si="16"/>
        <v>setengahmatang</v>
      </c>
    </row>
    <row r="97" spans="1:20" ht="15" customHeight="1" x14ac:dyDescent="0.25">
      <c r="A97" s="6">
        <v>93</v>
      </c>
      <c r="B97" s="9">
        <v>215.59669357939299</v>
      </c>
      <c r="C97" s="10">
        <v>117.916570549789</v>
      </c>
      <c r="D97" s="10">
        <v>26.185313341022699</v>
      </c>
      <c r="E97" s="5" t="s">
        <v>8</v>
      </c>
      <c r="F97" s="1"/>
      <c r="G97" s="59">
        <f t="shared" si="14"/>
        <v>1.8985473880552583E-4</v>
      </c>
      <c r="H97" s="59">
        <f t="shared" si="17"/>
        <v>1.1406682027788183E-22</v>
      </c>
      <c r="I97" s="59">
        <f t="shared" si="18"/>
        <v>0.15691804402096207</v>
      </c>
      <c r="J97" s="59">
        <f t="shared" si="19"/>
        <v>9.5005521888150644E-136</v>
      </c>
      <c r="K97" s="59">
        <f t="shared" si="20"/>
        <v>1.0124729577826548E-2</v>
      </c>
      <c r="L97" s="59">
        <f t="shared" si="21"/>
        <v>0.12902254818774764</v>
      </c>
      <c r="M97" s="59">
        <f t="shared" si="22"/>
        <v>0.13344761163831254</v>
      </c>
      <c r="N97" s="59">
        <f t="shared" si="23"/>
        <v>4.8152080132714461E-3</v>
      </c>
      <c r="O97" s="59">
        <f t="shared" si="24"/>
        <v>0.11449828830206719</v>
      </c>
      <c r="P97" s="34"/>
      <c r="Q97" s="65">
        <f t="shared" si="15"/>
        <v>2.4070277386110019E-140</v>
      </c>
      <c r="R97" s="66">
        <f t="shared" si="25"/>
        <v>5.5610630730286305E-27</v>
      </c>
      <c r="S97" s="65">
        <f t="shared" si="26"/>
        <v>2.3181284401394106E-3</v>
      </c>
      <c r="T97" s="65" t="str">
        <f t="shared" si="16"/>
        <v>setengahmatang</v>
      </c>
    </row>
    <row r="98" spans="1:20" ht="15" customHeight="1" x14ac:dyDescent="0.25">
      <c r="A98" s="6">
        <v>94</v>
      </c>
      <c r="B98" s="9">
        <v>210.59092656670501</v>
      </c>
      <c r="C98" s="10">
        <v>108.20530565167201</v>
      </c>
      <c r="D98" s="10">
        <v>5.6674356016916603</v>
      </c>
      <c r="E98" s="5" t="s">
        <v>8</v>
      </c>
      <c r="F98" s="1"/>
      <c r="G98" s="59">
        <f t="shared" si="14"/>
        <v>8.8620161255320261E-3</v>
      </c>
      <c r="H98" s="59">
        <f t="shared" si="17"/>
        <v>2.4472368144754674E-21</v>
      </c>
      <c r="I98" s="59">
        <f t="shared" si="18"/>
        <v>5.1375829920958606E-2</v>
      </c>
      <c r="J98" s="59">
        <f t="shared" si="19"/>
        <v>6.2020571998993333E-103</v>
      </c>
      <c r="K98" s="59">
        <f t="shared" si="20"/>
        <v>2.9056723258345272E-2</v>
      </c>
      <c r="L98" s="59">
        <f t="shared" si="21"/>
        <v>4.5453026705927976E-2</v>
      </c>
      <c r="M98" s="59">
        <f t="shared" si="22"/>
        <v>1.7597409007872267E-55</v>
      </c>
      <c r="N98" s="59">
        <f t="shared" si="23"/>
        <v>2.2844448316760807E-5</v>
      </c>
      <c r="O98" s="59">
        <f t="shared" si="24"/>
        <v>8.4519841861781207E-3</v>
      </c>
      <c r="P98" s="34"/>
      <c r="Q98" s="65">
        <f t="shared" si="15"/>
        <v>9.6720165613572161E-160</v>
      </c>
      <c r="R98" s="66">
        <f t="shared" si="25"/>
        <v>1.6244386306018018E-27</v>
      </c>
      <c r="S98" s="65">
        <f t="shared" si="26"/>
        <v>1.9736963337446891E-5</v>
      </c>
      <c r="T98" s="65" t="str">
        <f t="shared" si="16"/>
        <v>setengahmatang</v>
      </c>
    </row>
    <row r="99" spans="1:20" ht="15" customHeight="1" x14ac:dyDescent="0.25">
      <c r="A99" s="6">
        <v>95</v>
      </c>
      <c r="B99" s="9">
        <v>211.47520184544399</v>
      </c>
      <c r="C99" s="10">
        <v>109.82314494425199</v>
      </c>
      <c r="D99" s="10">
        <v>7.7566320645905398</v>
      </c>
      <c r="E99" s="5" t="s">
        <v>8</v>
      </c>
      <c r="F99" s="1"/>
      <c r="G99" s="59">
        <f t="shared" si="14"/>
        <v>5.0426405730098264E-3</v>
      </c>
      <c r="H99" s="59">
        <f t="shared" si="17"/>
        <v>1.4343444100213713E-21</v>
      </c>
      <c r="I99" s="59">
        <f t="shared" si="18"/>
        <v>6.9614449880121179E-2</v>
      </c>
      <c r="J99" s="59">
        <f t="shared" si="19"/>
        <v>4.4090442231181195E-108</v>
      </c>
      <c r="K99" s="59">
        <f t="shared" si="20"/>
        <v>2.4995811631603859E-2</v>
      </c>
      <c r="L99" s="59">
        <f t="shared" si="21"/>
        <v>6.2402983606792924E-2</v>
      </c>
      <c r="M99" s="59">
        <f t="shared" si="22"/>
        <v>8.9087776400668442E-46</v>
      </c>
      <c r="N99" s="59">
        <f t="shared" si="23"/>
        <v>4.454939839455174E-5</v>
      </c>
      <c r="O99" s="59">
        <f t="shared" si="24"/>
        <v>1.4526425202628647E-2</v>
      </c>
      <c r="P99" s="34"/>
      <c r="Q99" s="65">
        <f t="shared" si="15"/>
        <v>1.9807086030954156E-155</v>
      </c>
      <c r="R99" s="66">
        <f t="shared" si="25"/>
        <v>1.5972118806176241E-27</v>
      </c>
      <c r="S99" s="65">
        <f t="shared" si="26"/>
        <v>6.3104960960118727E-5</v>
      </c>
      <c r="T99" s="65" t="str">
        <f t="shared" si="16"/>
        <v>setengahmatang</v>
      </c>
    </row>
    <row r="100" spans="1:20" ht="15" customHeight="1" x14ac:dyDescent="0.25">
      <c r="A100" s="6">
        <v>96</v>
      </c>
      <c r="B100" s="9">
        <v>212.531334102268</v>
      </c>
      <c r="C100" s="10">
        <v>111.454440599769</v>
      </c>
      <c r="D100" s="10">
        <v>11.749711649365601</v>
      </c>
      <c r="E100" s="5" t="s">
        <v>8</v>
      </c>
      <c r="F100" s="1"/>
      <c r="G100" s="59">
        <f t="shared" si="14"/>
        <v>2.41041044252078E-3</v>
      </c>
      <c r="H100" s="59">
        <f t="shared" si="17"/>
        <v>7.5464581853420509E-22</v>
      </c>
      <c r="I100" s="59">
        <f t="shared" si="18"/>
        <v>9.4245161925228291E-2</v>
      </c>
      <c r="J100" s="59">
        <f t="shared" si="19"/>
        <v>2.1104891208119422E-113</v>
      </c>
      <c r="K100" s="59">
        <f t="shared" si="20"/>
        <v>2.1258502240167881E-2</v>
      </c>
      <c r="L100" s="59">
        <f t="shared" si="21"/>
        <v>8.1064650784629516E-2</v>
      </c>
      <c r="M100" s="59">
        <f t="shared" si="22"/>
        <v>6.8692555244045721E-30</v>
      </c>
      <c r="N100" s="59">
        <f t="shared" si="23"/>
        <v>1.4774893151017955E-4</v>
      </c>
      <c r="O100" s="59">
        <f t="shared" si="24"/>
        <v>3.4358083322995961E-2</v>
      </c>
      <c r="P100" s="34"/>
      <c r="Q100" s="65">
        <f t="shared" si="15"/>
        <v>3.4944899002074592E-145</v>
      </c>
      <c r="R100" s="66">
        <f t="shared" si="25"/>
        <v>2.3702828925754172E-27</v>
      </c>
      <c r="S100" s="65">
        <f t="shared" si="26"/>
        <v>2.6249407783832091E-4</v>
      </c>
      <c r="T100" s="65" t="str">
        <f t="shared" si="16"/>
        <v>setengahmatang</v>
      </c>
    </row>
    <row r="101" spans="1:20" ht="15" customHeight="1" x14ac:dyDescent="0.25">
      <c r="A101" s="6">
        <v>97</v>
      </c>
      <c r="B101" s="9">
        <v>226.399461745482</v>
      </c>
      <c r="C101" s="10">
        <v>135.01999231065</v>
      </c>
      <c r="D101" s="10">
        <v>47.890042291426397</v>
      </c>
      <c r="E101" s="5" t="s">
        <v>8</v>
      </c>
      <c r="F101" s="1"/>
      <c r="G101" s="59">
        <f t="shared" si="14"/>
        <v>2.1606524620900555E-10</v>
      </c>
      <c r="H101" s="59">
        <f t="shared" si="17"/>
        <v>1.0817026759525007E-25</v>
      </c>
      <c r="I101" s="59">
        <f t="shared" si="18"/>
        <v>1.1845747383269994E-2</v>
      </c>
      <c r="J101" s="59">
        <f t="shared" si="19"/>
        <v>1.0636337626495386E-204</v>
      </c>
      <c r="K101" s="59">
        <f t="shared" si="20"/>
        <v>6.5658299265808524E-4</v>
      </c>
      <c r="L101" s="59">
        <f t="shared" si="21"/>
        <v>5.3891947422325488E-3</v>
      </c>
      <c r="M101" s="59">
        <f t="shared" si="22"/>
        <v>5.2312699803215481E-45</v>
      </c>
      <c r="N101" s="59">
        <f t="shared" si="23"/>
        <v>7.3932482480241021E-2</v>
      </c>
      <c r="O101" s="59">
        <f t="shared" si="24"/>
        <v>2.5172164726722261E-3</v>
      </c>
      <c r="P101" s="34"/>
      <c r="Q101" s="65">
        <f t="shared" si="15"/>
        <v>1.2022206005270572E-258</v>
      </c>
      <c r="R101" s="66">
        <f t="shared" si="25"/>
        <v>5.2508888125917559E-30</v>
      </c>
      <c r="S101" s="65">
        <f t="shared" si="26"/>
        <v>1.6069668186857787E-7</v>
      </c>
      <c r="T101" s="65" t="str">
        <f t="shared" si="16"/>
        <v>setengahmatang</v>
      </c>
    </row>
    <row r="102" spans="1:20" ht="15" customHeight="1" x14ac:dyDescent="0.25">
      <c r="A102" s="6">
        <v>98</v>
      </c>
      <c r="B102" s="9">
        <v>212.988465974625</v>
      </c>
      <c r="C102" s="10">
        <v>108.80853517877701</v>
      </c>
      <c r="D102" s="10">
        <v>16.010765090349899</v>
      </c>
      <c r="E102" s="5" t="s">
        <v>8</v>
      </c>
      <c r="F102" s="1"/>
      <c r="G102" s="59">
        <f t="shared" si="14"/>
        <v>1.7133742990652493E-3</v>
      </c>
      <c r="H102" s="59">
        <f t="shared" si="17"/>
        <v>5.7070939267419442E-22</v>
      </c>
      <c r="I102" s="59">
        <f t="shared" si="18"/>
        <v>0.1052976117300226</v>
      </c>
      <c r="J102" s="59">
        <f t="shared" si="19"/>
        <v>7.7244071790892185E-105</v>
      </c>
      <c r="K102" s="59">
        <f t="shared" si="20"/>
        <v>2.7502906631548717E-2</v>
      </c>
      <c r="L102" s="59">
        <f t="shared" si="21"/>
        <v>5.1497935942252951E-2</v>
      </c>
      <c r="M102" s="59">
        <f t="shared" si="22"/>
        <v>8.6465418256756475E-17</v>
      </c>
      <c r="N102" s="59">
        <f t="shared" si="23"/>
        <v>4.7460323414741314E-4</v>
      </c>
      <c r="O102" s="59">
        <f t="shared" si="24"/>
        <v>6.6897703553963128E-2</v>
      </c>
      <c r="P102" s="34"/>
      <c r="Q102" s="65">
        <f t="shared" si="15"/>
        <v>1.144352581197471E-123</v>
      </c>
      <c r="R102" s="66">
        <f t="shared" si="25"/>
        <v>7.4494516885836315E-27</v>
      </c>
      <c r="S102" s="65">
        <f t="shared" si="26"/>
        <v>3.6276013377406377E-4</v>
      </c>
      <c r="T102" s="65" t="str">
        <f t="shared" si="16"/>
        <v>setengahmatang</v>
      </c>
    </row>
    <row r="103" spans="1:20" ht="15" customHeight="1" x14ac:dyDescent="0.25">
      <c r="A103" s="6">
        <v>99</v>
      </c>
      <c r="B103" s="9">
        <v>212.97500961168799</v>
      </c>
      <c r="C103" s="10">
        <v>108.720492118416</v>
      </c>
      <c r="D103" s="10">
        <v>16.132256824298398</v>
      </c>
      <c r="E103" s="5" t="s">
        <v>8</v>
      </c>
      <c r="F103" s="1"/>
      <c r="G103" s="59">
        <f t="shared" si="14"/>
        <v>1.7310027039225218E-3</v>
      </c>
      <c r="H103" s="59">
        <f t="shared" si="17"/>
        <v>5.7542897269058471E-22</v>
      </c>
      <c r="I103" s="59">
        <f t="shared" si="18"/>
        <v>0.10497277739467036</v>
      </c>
      <c r="J103" s="59">
        <f t="shared" si="19"/>
        <v>1.4687935503011699E-104</v>
      </c>
      <c r="K103" s="59">
        <f t="shared" si="20"/>
        <v>2.7726813074058929E-2</v>
      </c>
      <c r="L103" s="59">
        <f t="shared" si="21"/>
        <v>5.0593014789040915E-2</v>
      </c>
      <c r="M103" s="59">
        <f t="shared" si="22"/>
        <v>1.7865515551712755E-16</v>
      </c>
      <c r="N103" s="59">
        <f t="shared" si="23"/>
        <v>4.8982593479408192E-4</v>
      </c>
      <c r="O103" s="59">
        <f t="shared" si="24"/>
        <v>6.7920873182167232E-2</v>
      </c>
      <c r="P103" s="34"/>
      <c r="Q103" s="65">
        <f t="shared" si="15"/>
        <v>4.5422816153209355E-123</v>
      </c>
      <c r="R103" s="66">
        <f t="shared" si="25"/>
        <v>7.8150804884027744E-27</v>
      </c>
      <c r="S103" s="65">
        <f t="shared" si="26"/>
        <v>3.6072023721539417E-4</v>
      </c>
      <c r="T103" s="65" t="str">
        <f t="shared" si="16"/>
        <v>setengahmatang</v>
      </c>
    </row>
    <row r="104" spans="1:20" ht="15" customHeight="1" x14ac:dyDescent="0.25">
      <c r="A104" s="6">
        <v>100</v>
      </c>
      <c r="B104" s="9">
        <v>211.36755094194501</v>
      </c>
      <c r="C104" s="10">
        <v>107.584390618993</v>
      </c>
      <c r="D104" s="10">
        <v>15.817762399077299</v>
      </c>
      <c r="E104" s="5" t="s">
        <v>8</v>
      </c>
      <c r="F104" s="1"/>
      <c r="G104" s="59">
        <f t="shared" si="14"/>
        <v>5.4152094649192383E-3</v>
      </c>
      <c r="H104" s="59">
        <f t="shared" si="17"/>
        <v>1.5309918655887901E-21</v>
      </c>
      <c r="I104" s="59">
        <f t="shared" si="18"/>
        <v>6.7250994619604917E-2</v>
      </c>
      <c r="J104" s="59">
        <f t="shared" si="19"/>
        <v>5.4269459809953E-101</v>
      </c>
      <c r="K104" s="59">
        <f t="shared" si="20"/>
        <v>3.0703071770572979E-2</v>
      </c>
      <c r="L104" s="59">
        <f t="shared" si="21"/>
        <v>3.9640371595542026E-2</v>
      </c>
      <c r="M104" s="59">
        <f t="shared" si="22"/>
        <v>2.6884750494464234E-17</v>
      </c>
      <c r="N104" s="59">
        <f t="shared" si="23"/>
        <v>4.5129956214303433E-4</v>
      </c>
      <c r="O104" s="59">
        <f t="shared" si="24"/>
        <v>6.5275456664357898E-2</v>
      </c>
      <c r="P104" s="34"/>
      <c r="Q104" s="65">
        <f t="shared" si="15"/>
        <v>7.900903713872729E-120</v>
      </c>
      <c r="R104" s="66">
        <f t="shared" si="25"/>
        <v>2.1213856325297778E-26</v>
      </c>
      <c r="S104" s="65">
        <f t="shared" si="26"/>
        <v>1.7401486446325139E-4</v>
      </c>
      <c r="T104" s="65" t="str">
        <f t="shared" si="16"/>
        <v>setengahmatang</v>
      </c>
    </row>
    <row r="105" spans="1:20" ht="15" customHeight="1" x14ac:dyDescent="0.25">
      <c r="A105" s="6">
        <v>101</v>
      </c>
      <c r="B105" s="9">
        <v>210.27181853133399</v>
      </c>
      <c r="C105" s="10">
        <v>106.689350249904</v>
      </c>
      <c r="D105" s="10">
        <v>15.7054978854287</v>
      </c>
      <c r="E105" s="5" t="s">
        <v>8</v>
      </c>
      <c r="F105" s="1"/>
      <c r="G105" s="59">
        <f t="shared" ref="G105:G130" si="27">1/SQRT(2*3.14*$D$173)*EXP(-(($B105-$D$172)^2)/($D$173^2))</f>
        <v>1.0730859816394447E-2</v>
      </c>
      <c r="H105" s="59">
        <f t="shared" si="17"/>
        <v>2.9653064934822328E-21</v>
      </c>
      <c r="I105" s="59">
        <f t="shared" si="18"/>
        <v>4.5527018368541658E-2</v>
      </c>
      <c r="J105" s="59">
        <f t="shared" si="19"/>
        <v>3.1691263166396852E-98</v>
      </c>
      <c r="K105" s="59">
        <f t="shared" si="20"/>
        <v>3.3155439140538624E-2</v>
      </c>
      <c r="L105" s="59">
        <f t="shared" si="21"/>
        <v>3.2065363724739837E-2</v>
      </c>
      <c r="M105" s="59">
        <f t="shared" si="22"/>
        <v>1.3509749148661083E-17</v>
      </c>
      <c r="N105" s="59">
        <f t="shared" si="23"/>
        <v>4.3822646551458559E-4</v>
      </c>
      <c r="O105" s="59">
        <f t="shared" si="24"/>
        <v>6.4334178289700825E-2</v>
      </c>
      <c r="P105" s="34"/>
      <c r="Q105" s="65">
        <f t="shared" ref="Q105:Q130" si="28">$G105*$J105*$M105</f>
        <v>4.5943212198615987E-117</v>
      </c>
      <c r="R105" s="66">
        <f t="shared" si="25"/>
        <v>4.3084690264589143E-26</v>
      </c>
      <c r="S105" s="65">
        <f t="shared" si="26"/>
        <v>9.3917632779780467E-5</v>
      </c>
      <c r="T105" s="65" t="str">
        <f t="shared" ref="T105:T129" si="29">IF(Q105&gt;R105,"matang",IF(R105&gt;S105,"mentah","setengahmatang"))</f>
        <v>setengahmatang</v>
      </c>
    </row>
    <row r="106" spans="1:20" ht="15" customHeight="1" x14ac:dyDescent="0.25">
      <c r="A106" s="6">
        <v>102</v>
      </c>
      <c r="B106" s="9">
        <v>209.03729334871201</v>
      </c>
      <c r="C106" s="10">
        <v>105.78316032295299</v>
      </c>
      <c r="D106" s="10">
        <v>15.440984236832</v>
      </c>
      <c r="E106" s="5" t="s">
        <v>8</v>
      </c>
      <c r="F106" s="1"/>
      <c r="G106" s="59">
        <f t="shared" si="27"/>
        <v>2.1175235895588305E-2</v>
      </c>
      <c r="H106" s="59">
        <f t="shared" si="17"/>
        <v>6.2088708717737477E-21</v>
      </c>
      <c r="I106" s="59">
        <f t="shared" si="18"/>
        <v>2.6967971500574048E-2</v>
      </c>
      <c r="J106" s="59">
        <f t="shared" si="19"/>
        <v>1.8284104893481541E-95</v>
      </c>
      <c r="K106" s="59">
        <f t="shared" si="20"/>
        <v>3.5726046274437394E-2</v>
      </c>
      <c r="L106" s="59">
        <f t="shared" si="21"/>
        <v>2.5411995624155557E-2</v>
      </c>
      <c r="M106" s="59">
        <f t="shared" si="22"/>
        <v>2.6035625752948293E-18</v>
      </c>
      <c r="N106" s="59">
        <f t="shared" si="23"/>
        <v>4.0877162490880444E-4</v>
      </c>
      <c r="O106" s="59">
        <f t="shared" si="24"/>
        <v>6.2125255748491315E-2</v>
      </c>
      <c r="P106" s="34"/>
      <c r="Q106" s="65">
        <f t="shared" si="28"/>
        <v>1.0080219321852605E-114</v>
      </c>
      <c r="R106" s="66">
        <f t="shared" si="25"/>
        <v>9.0673071104317662E-26</v>
      </c>
      <c r="S106" s="65">
        <f t="shared" si="26"/>
        <v>4.257505738713874E-5</v>
      </c>
      <c r="T106" s="65" t="str">
        <f t="shared" si="29"/>
        <v>setengahmatang</v>
      </c>
    </row>
    <row r="107" spans="1:20" ht="15" customHeight="1" x14ac:dyDescent="0.25">
      <c r="A107" s="6">
        <v>103</v>
      </c>
      <c r="B107" s="9">
        <v>207.65859284890399</v>
      </c>
      <c r="C107" s="10">
        <v>104.56632064590499</v>
      </c>
      <c r="D107" s="10">
        <v>14.925028835063401</v>
      </c>
      <c r="E107" s="5" t="s">
        <v>8</v>
      </c>
      <c r="F107" s="1"/>
      <c r="G107" s="59">
        <f t="shared" si="27"/>
        <v>4.0373079912260967E-2</v>
      </c>
      <c r="H107" s="59">
        <f t="shared" si="17"/>
        <v>1.4069615511697172E-20</v>
      </c>
      <c r="I107" s="59">
        <f t="shared" si="18"/>
        <v>1.3524373460621485E-2</v>
      </c>
      <c r="J107" s="59">
        <f t="shared" si="19"/>
        <v>8.0704512319220547E-92</v>
      </c>
      <c r="K107" s="59">
        <f t="shared" si="20"/>
        <v>3.9299076207794492E-2</v>
      </c>
      <c r="L107" s="59">
        <f t="shared" si="21"/>
        <v>1.8078188554545741E-2</v>
      </c>
      <c r="M107" s="59">
        <f t="shared" si="22"/>
        <v>9.4761009275133688E-20</v>
      </c>
      <c r="N107" s="59">
        <f t="shared" si="23"/>
        <v>3.5643422723674871E-4</v>
      </c>
      <c r="O107" s="59">
        <f t="shared" si="24"/>
        <v>5.7865047527259537E-2</v>
      </c>
      <c r="P107" s="34"/>
      <c r="Q107" s="65">
        <f t="shared" si="28"/>
        <v>3.0875882286543777E-112</v>
      </c>
      <c r="R107" s="66">
        <f t="shared" si="25"/>
        <v>1.9708064380586431E-25</v>
      </c>
      <c r="S107" s="65">
        <f t="shared" si="26"/>
        <v>1.4147782699996311E-5</v>
      </c>
      <c r="T107" s="65" t="str">
        <f t="shared" si="29"/>
        <v>setengahmatang</v>
      </c>
    </row>
    <row r="108" spans="1:20" ht="15" customHeight="1" x14ac:dyDescent="0.25">
      <c r="A108" s="6">
        <v>104</v>
      </c>
      <c r="B108" s="9">
        <v>207.09073433294901</v>
      </c>
      <c r="C108" s="10">
        <v>104.424067666282</v>
      </c>
      <c r="D108" s="10">
        <v>14.8858131487889</v>
      </c>
      <c r="E108" s="5" t="s">
        <v>8</v>
      </c>
      <c r="F108" s="1"/>
      <c r="G108" s="59">
        <f t="shared" si="27"/>
        <v>5.0859162162108923E-2</v>
      </c>
      <c r="H108" s="59">
        <f t="shared" si="17"/>
        <v>1.9662670768454799E-20</v>
      </c>
      <c r="I108" s="59">
        <f t="shared" si="18"/>
        <v>9.8543407387791816E-3</v>
      </c>
      <c r="J108" s="59">
        <f t="shared" si="19"/>
        <v>2.1295477843293026E-91</v>
      </c>
      <c r="K108" s="59">
        <f t="shared" si="20"/>
        <v>3.9724728288993393E-2</v>
      </c>
      <c r="L108" s="59">
        <f t="shared" si="21"/>
        <v>1.7336002637265469E-2</v>
      </c>
      <c r="M108" s="59">
        <f t="shared" si="22"/>
        <v>7.3261622061808879E-20</v>
      </c>
      <c r="N108" s="59">
        <f t="shared" si="23"/>
        <v>3.527172706834339E-4</v>
      </c>
      <c r="O108" s="59">
        <f t="shared" si="24"/>
        <v>5.7544465124518926E-2</v>
      </c>
      <c r="P108" s="34"/>
      <c r="Q108" s="65">
        <f t="shared" si="28"/>
        <v>7.9347476798061376E-112</v>
      </c>
      <c r="R108" s="66">
        <f t="shared" si="25"/>
        <v>2.7550543331609241E-25</v>
      </c>
      <c r="S108" s="65">
        <f t="shared" si="26"/>
        <v>9.830601623648917E-6</v>
      </c>
      <c r="T108" s="65" t="str">
        <f t="shared" si="29"/>
        <v>setengahmatang</v>
      </c>
    </row>
    <row r="109" spans="1:20" ht="15" customHeight="1" x14ac:dyDescent="0.25">
      <c r="A109" s="6">
        <v>105</v>
      </c>
      <c r="B109" s="9">
        <v>207.11687812379901</v>
      </c>
      <c r="C109" s="10">
        <v>104.49134948096901</v>
      </c>
      <c r="D109" s="10">
        <v>15.174163783160299</v>
      </c>
      <c r="E109" s="5" t="s">
        <v>8</v>
      </c>
      <c r="F109" s="1"/>
      <c r="G109" s="59">
        <f t="shared" si="27"/>
        <v>5.034388326962299E-2</v>
      </c>
      <c r="H109" s="59">
        <f t="shared" si="17"/>
        <v>1.9362553420083543E-20</v>
      </c>
      <c r="I109" s="59">
        <f t="shared" si="18"/>
        <v>1.0003162777265122E-2</v>
      </c>
      <c r="J109" s="59">
        <f t="shared" si="19"/>
        <v>1.3461833977150664E-91</v>
      </c>
      <c r="K109" s="59">
        <f t="shared" si="20"/>
        <v>3.9523216854506785E-2</v>
      </c>
      <c r="L109" s="59">
        <f t="shared" si="21"/>
        <v>1.7684135377318635E-2</v>
      </c>
      <c r="M109" s="59">
        <f t="shared" si="22"/>
        <v>4.7722185344088527E-19</v>
      </c>
      <c r="N109" s="59">
        <f t="shared" si="23"/>
        <v>3.8089263071312531E-4</v>
      </c>
      <c r="O109" s="59">
        <f t="shared" si="24"/>
        <v>5.9912935432711374E-2</v>
      </c>
      <c r="P109" s="34"/>
      <c r="Q109" s="65">
        <f t="shared" si="28"/>
        <v>3.2342327094396442E-111</v>
      </c>
      <c r="R109" s="66">
        <f t="shared" si="25"/>
        <v>2.9148585497880869E-25</v>
      </c>
      <c r="S109" s="65">
        <f t="shared" si="26"/>
        <v>1.059843559971898E-5</v>
      </c>
      <c r="T109" s="65" t="str">
        <f t="shared" si="29"/>
        <v>setengahmatang</v>
      </c>
    </row>
    <row r="110" spans="1:20" ht="15" customHeight="1" x14ac:dyDescent="0.25">
      <c r="A110" s="6">
        <v>106</v>
      </c>
      <c r="B110" s="9">
        <v>206.943483275663</v>
      </c>
      <c r="C110" s="10">
        <v>104.520569011918</v>
      </c>
      <c r="D110" s="10">
        <v>14.957324106112999</v>
      </c>
      <c r="E110" s="5" t="s">
        <v>8</v>
      </c>
      <c r="F110" s="1"/>
      <c r="G110" s="59">
        <f t="shared" si="27"/>
        <v>5.3818068318722961E-2</v>
      </c>
      <c r="H110" s="59">
        <f t="shared" si="17"/>
        <v>2.1440928139092324E-20</v>
      </c>
      <c r="I110" s="59">
        <f t="shared" si="18"/>
        <v>9.0497812232940705E-3</v>
      </c>
      <c r="J110" s="59">
        <f t="shared" si="19"/>
        <v>1.1028926157777917E-91</v>
      </c>
      <c r="K110" s="59">
        <f t="shared" si="20"/>
        <v>3.9435808880233313E-2</v>
      </c>
      <c r="L110" s="59">
        <f t="shared" si="21"/>
        <v>1.7836943821040608E-2</v>
      </c>
      <c r="M110" s="59">
        <f t="shared" si="22"/>
        <v>1.1706003743753039E-19</v>
      </c>
      <c r="N110" s="59">
        <f t="shared" si="23"/>
        <v>3.5952198941435786E-4</v>
      </c>
      <c r="O110" s="59">
        <f t="shared" si="24"/>
        <v>5.8129434073345219E-2</v>
      </c>
      <c r="P110" s="34"/>
      <c r="Q110" s="65">
        <f t="shared" si="28"/>
        <v>6.94816292199874E-112</v>
      </c>
      <c r="R110" s="66">
        <f t="shared" si="25"/>
        <v>3.0399034671573535E-25</v>
      </c>
      <c r="S110" s="65">
        <f t="shared" si="26"/>
        <v>9.3832787827872891E-6</v>
      </c>
      <c r="T110" s="65" t="str">
        <f t="shared" si="29"/>
        <v>setengahmatang</v>
      </c>
    </row>
    <row r="111" spans="1:20" ht="15" customHeight="1" x14ac:dyDescent="0.25">
      <c r="A111" s="6">
        <v>107</v>
      </c>
      <c r="B111" s="9">
        <v>207.071126489812</v>
      </c>
      <c r="C111" s="10">
        <v>104.747789311803</v>
      </c>
      <c r="D111" s="10">
        <v>14.9027297193387</v>
      </c>
      <c r="E111" s="5" t="s">
        <v>8</v>
      </c>
      <c r="F111" s="1"/>
      <c r="G111" s="59">
        <f t="shared" si="27"/>
        <v>5.1247627814939176E-2</v>
      </c>
      <c r="H111" s="59">
        <f t="shared" si="17"/>
        <v>1.9890771608239929E-20</v>
      </c>
      <c r="I111" s="59">
        <f t="shared" si="18"/>
        <v>9.7439234339411537E-3</v>
      </c>
      <c r="J111" s="59">
        <f t="shared" si="19"/>
        <v>2.3329862882502197E-92</v>
      </c>
      <c r="K111" s="59">
        <f t="shared" si="20"/>
        <v>3.8758332150981969E-2</v>
      </c>
      <c r="L111" s="59">
        <f t="shared" si="21"/>
        <v>1.9059035722870106E-2</v>
      </c>
      <c r="M111" s="59">
        <f t="shared" si="22"/>
        <v>8.1870058088038048E-20</v>
      </c>
      <c r="N111" s="59">
        <f t="shared" si="23"/>
        <v>3.5431631322342086E-4</v>
      </c>
      <c r="O111" s="59">
        <f t="shared" si="24"/>
        <v>5.7682693264760707E-2</v>
      </c>
      <c r="P111" s="34"/>
      <c r="Q111" s="65">
        <f t="shared" si="28"/>
        <v>9.7883852091203972E-113</v>
      </c>
      <c r="R111" s="66">
        <f t="shared" si="25"/>
        <v>2.7315418533120192E-25</v>
      </c>
      <c r="S111" s="65">
        <f t="shared" si="26"/>
        <v>1.07122405533674E-5</v>
      </c>
      <c r="T111" s="65" t="str">
        <f t="shared" si="29"/>
        <v>setengahmatang</v>
      </c>
    </row>
    <row r="112" spans="1:20" ht="15" customHeight="1" x14ac:dyDescent="0.25">
      <c r="A112" s="6">
        <v>108</v>
      </c>
      <c r="B112" s="9">
        <v>222.45021145713201</v>
      </c>
      <c r="C112" s="10">
        <v>127.237985390235</v>
      </c>
      <c r="D112" s="10">
        <v>33.801230296040004</v>
      </c>
      <c r="E112" s="5" t="s">
        <v>8</v>
      </c>
      <c r="F112" s="1"/>
      <c r="G112" s="59">
        <f t="shared" si="27"/>
        <v>7.562546857740679E-8</v>
      </c>
      <c r="H112" s="59">
        <f t="shared" si="17"/>
        <v>1.4553599627954074E-24</v>
      </c>
      <c r="I112" s="59">
        <f t="shared" si="18"/>
        <v>6.7217116636822977E-2</v>
      </c>
      <c r="J112" s="59">
        <f t="shared" si="19"/>
        <v>1.459053589388417E-171</v>
      </c>
      <c r="K112" s="59">
        <f t="shared" si="20"/>
        <v>2.6196464391617272E-3</v>
      </c>
      <c r="L112" s="59">
        <f t="shared" si="21"/>
        <v>5.0510664684822557E-2</v>
      </c>
      <c r="M112" s="59">
        <f t="shared" si="22"/>
        <v>4.4672977961385933E-5</v>
      </c>
      <c r="N112" s="59">
        <f t="shared" si="23"/>
        <v>1.7692114583877531E-2</v>
      </c>
      <c r="O112" s="59">
        <f t="shared" si="24"/>
        <v>6.4768971785167176E-2</v>
      </c>
      <c r="P112" s="34"/>
      <c r="Q112" s="65">
        <f t="shared" si="28"/>
        <v>4.9292883732706014E-183</v>
      </c>
      <c r="R112" s="66">
        <f t="shared" si="25"/>
        <v>6.7451691858918843E-29</v>
      </c>
      <c r="S112" s="65">
        <f t="shared" si="26"/>
        <v>2.1990239790820531E-4</v>
      </c>
      <c r="T112" s="65" t="str">
        <f t="shared" si="29"/>
        <v>setengahmatang</v>
      </c>
    </row>
    <row r="113" spans="1:20" ht="15" customHeight="1" x14ac:dyDescent="0.25">
      <c r="A113" s="6">
        <v>109</v>
      </c>
      <c r="B113" s="9">
        <v>223.15455594002299</v>
      </c>
      <c r="C113" s="10">
        <v>128.48712033833101</v>
      </c>
      <c r="D113" s="10">
        <v>35.9950019223376</v>
      </c>
      <c r="E113" s="5" t="s">
        <v>8</v>
      </c>
      <c r="F113" s="1"/>
      <c r="G113" s="59">
        <f t="shared" si="27"/>
        <v>2.859395740709862E-8</v>
      </c>
      <c r="H113" s="59">
        <f t="shared" si="17"/>
        <v>9.1968799667893847E-25</v>
      </c>
      <c r="I113" s="59">
        <f t="shared" si="18"/>
        <v>5.272810828145006E-2</v>
      </c>
      <c r="J113" s="59">
        <f t="shared" si="19"/>
        <v>1.1054743033285248E-176</v>
      </c>
      <c r="K113" s="59">
        <f t="shared" si="20"/>
        <v>2.1309442724303375E-3</v>
      </c>
      <c r="L113" s="59">
        <f t="shared" si="21"/>
        <v>3.8558756962498469E-2</v>
      </c>
      <c r="M113" s="59">
        <f t="shared" si="22"/>
        <v>1.9554956825508385E-8</v>
      </c>
      <c r="N113" s="59">
        <f t="shared" si="23"/>
        <v>2.402731018644718E-2</v>
      </c>
      <c r="O113" s="59">
        <f t="shared" si="24"/>
        <v>4.7102781942558826E-2</v>
      </c>
      <c r="P113" s="34"/>
      <c r="Q113" s="65">
        <f t="shared" si="28"/>
        <v>6.181299392505482E-192</v>
      </c>
      <c r="R113" s="66">
        <f t="shared" si="25"/>
        <v>4.7088815463762786E-29</v>
      </c>
      <c r="S113" s="65">
        <f t="shared" si="26"/>
        <v>9.5766093761861723E-5</v>
      </c>
      <c r="T113" s="65" t="str">
        <f t="shared" si="29"/>
        <v>setengahmatang</v>
      </c>
    </row>
    <row r="114" spans="1:20" ht="15" customHeight="1" x14ac:dyDescent="0.25">
      <c r="A114" s="6">
        <v>110</v>
      </c>
      <c r="B114" s="9">
        <v>224.04652056901199</v>
      </c>
      <c r="C114" s="10">
        <v>130.054594386774</v>
      </c>
      <c r="D114" s="10">
        <v>38.558631295655502</v>
      </c>
      <c r="E114" s="5" t="s">
        <v>8</v>
      </c>
      <c r="F114" s="1"/>
      <c r="G114" s="59">
        <f t="shared" si="27"/>
        <v>7.9770134969230885E-9</v>
      </c>
      <c r="H114" s="59">
        <f t="shared" si="17"/>
        <v>5.1282253435380717E-25</v>
      </c>
      <c r="I114" s="59">
        <f t="shared" si="18"/>
        <v>3.719099570409299E-2</v>
      </c>
      <c r="J114" s="59">
        <f t="shared" si="19"/>
        <v>3.2408741653366857E-183</v>
      </c>
      <c r="K114" s="59">
        <f t="shared" si="20"/>
        <v>1.6307021041273985E-3</v>
      </c>
      <c r="L114" s="59">
        <f t="shared" si="21"/>
        <v>2.6183102669363578E-2</v>
      </c>
      <c r="M114" s="59">
        <f t="shared" si="22"/>
        <v>1.0714950476841485E-13</v>
      </c>
      <c r="N114" s="59">
        <f t="shared" si="23"/>
        <v>3.3045498264377617E-2</v>
      </c>
      <c r="O114" s="59">
        <f t="shared" si="24"/>
        <v>2.9744595485595257E-2</v>
      </c>
      <c r="P114" s="34"/>
      <c r="Q114" s="65">
        <f t="shared" si="28"/>
        <v>2.7700822461538086E-204</v>
      </c>
      <c r="R114" s="66">
        <f t="shared" si="25"/>
        <v>2.7634654346206684E-29</v>
      </c>
      <c r="S114" s="65">
        <f t="shared" si="26"/>
        <v>2.8964563067584274E-5</v>
      </c>
      <c r="T114" s="65" t="str">
        <f t="shared" si="29"/>
        <v>setengahmatang</v>
      </c>
    </row>
    <row r="115" spans="1:20" ht="15" customHeight="1" x14ac:dyDescent="0.25">
      <c r="A115" s="6">
        <v>111</v>
      </c>
      <c r="B115" s="9">
        <v>224.9969242599</v>
      </c>
      <c r="C115" s="10">
        <v>131.362552864283</v>
      </c>
      <c r="D115" s="10">
        <v>41.129565551710897</v>
      </c>
      <c r="E115" s="5" t="s">
        <v>8</v>
      </c>
      <c r="F115" s="1"/>
      <c r="G115" s="59">
        <f t="shared" si="27"/>
        <v>1.9367371334346883E-9</v>
      </c>
      <c r="H115" s="59">
        <f t="shared" si="17"/>
        <v>2.7424600725888038E-25</v>
      </c>
      <c r="I115" s="59">
        <f t="shared" si="18"/>
        <v>2.4359358724043337E-2</v>
      </c>
      <c r="J115" s="59">
        <f t="shared" si="19"/>
        <v>9.287098543347839E-189</v>
      </c>
      <c r="K115" s="59">
        <f t="shared" si="20"/>
        <v>1.2950452936186453E-3</v>
      </c>
      <c r="L115" s="59">
        <f t="shared" si="21"/>
        <v>1.8192690221172612E-2</v>
      </c>
      <c r="M115" s="59">
        <f t="shared" si="22"/>
        <v>2.0299427052807754E-20</v>
      </c>
      <c r="N115" s="59">
        <f t="shared" si="23"/>
        <v>4.3610486066699532E-2</v>
      </c>
      <c r="O115" s="59">
        <f t="shared" si="24"/>
        <v>1.7063708829221504E-2</v>
      </c>
      <c r="P115" s="34"/>
      <c r="Q115" s="65">
        <f t="shared" si="28"/>
        <v>3.6511906738733157E-217</v>
      </c>
      <c r="R115" s="66">
        <f t="shared" si="25"/>
        <v>1.5488743885297757E-29</v>
      </c>
      <c r="S115" s="65">
        <f t="shared" si="26"/>
        <v>7.5619918925017954E-6</v>
      </c>
      <c r="T115" s="65" t="str">
        <f t="shared" si="29"/>
        <v>setengahmatang</v>
      </c>
    </row>
    <row r="116" spans="1:20" ht="15" customHeight="1" x14ac:dyDescent="0.25">
      <c r="A116" s="6">
        <v>112</v>
      </c>
      <c r="B116" s="9">
        <v>225.12456747404801</v>
      </c>
      <c r="C116" s="10">
        <v>132.182237600923</v>
      </c>
      <c r="D116" s="10">
        <v>42.697039600153801</v>
      </c>
      <c r="E116" s="5" t="s">
        <v>8</v>
      </c>
      <c r="F116" s="1"/>
      <c r="G116" s="59">
        <f t="shared" si="27"/>
        <v>1.5944745730871568E-9</v>
      </c>
      <c r="H116" s="59">
        <f t="shared" si="17"/>
        <v>2.5206487302539939E-25</v>
      </c>
      <c r="I116" s="59">
        <f t="shared" si="18"/>
        <v>2.2921188475894569E-2</v>
      </c>
      <c r="J116" s="59">
        <f t="shared" si="19"/>
        <v>2.8303722261105073E-192</v>
      </c>
      <c r="K116" s="59">
        <f t="shared" si="20"/>
        <v>1.1171416115252804E-3</v>
      </c>
      <c r="L116" s="59">
        <f t="shared" si="21"/>
        <v>1.4207676743179467E-2</v>
      </c>
      <c r="M116" s="59">
        <f t="shared" si="22"/>
        <v>3.1487847067366301E-25</v>
      </c>
      <c r="N116" s="59">
        <f t="shared" si="23"/>
        <v>5.058731524478953E-2</v>
      </c>
      <c r="O116" s="59">
        <f t="shared" si="24"/>
        <v>1.16071039416396E-2</v>
      </c>
      <c r="P116" s="34"/>
      <c r="Q116" s="65">
        <f t="shared" si="28"/>
        <v>1.4210328557062349E-225</v>
      </c>
      <c r="R116" s="66">
        <f t="shared" si="25"/>
        <v>1.4244991290502537E-29</v>
      </c>
      <c r="S116" s="65">
        <f t="shared" si="26"/>
        <v>3.7799327498065767E-6</v>
      </c>
      <c r="T116" s="65" t="str">
        <f t="shared" si="29"/>
        <v>setengahmatang</v>
      </c>
    </row>
    <row r="117" spans="1:20" ht="15" customHeight="1" x14ac:dyDescent="0.25">
      <c r="A117" s="6">
        <v>113</v>
      </c>
      <c r="B117" s="9">
        <v>225.649750096117</v>
      </c>
      <c r="C117" s="10">
        <v>133.257977700884</v>
      </c>
      <c r="D117" s="10">
        <v>45.000768935025</v>
      </c>
      <c r="E117" s="5" t="s">
        <v>8</v>
      </c>
      <c r="F117" s="1"/>
      <c r="G117" s="59">
        <f t="shared" si="27"/>
        <v>7.0865938434628243E-10</v>
      </c>
      <c r="H117" s="59">
        <f t="shared" si="17"/>
        <v>1.7803598105395043E-25</v>
      </c>
      <c r="I117" s="59">
        <f t="shared" si="18"/>
        <v>1.7666218258304296E-2</v>
      </c>
      <c r="J117" s="59">
        <f t="shared" si="19"/>
        <v>6.1355270014886723E-197</v>
      </c>
      <c r="K117" s="59">
        <f t="shared" si="20"/>
        <v>9.166145949875402E-4</v>
      </c>
      <c r="L117" s="59">
        <f t="shared" si="21"/>
        <v>1.0044495782203566E-2</v>
      </c>
      <c r="M117" s="59">
        <f t="shared" si="22"/>
        <v>2.8362572739273892E-33</v>
      </c>
      <c r="N117" s="59">
        <f t="shared" si="23"/>
        <v>6.1148609904043222E-2</v>
      </c>
      <c r="O117" s="59">
        <f t="shared" si="24"/>
        <v>6.1799320839485755E-3</v>
      </c>
      <c r="P117" s="34"/>
      <c r="Q117" s="65">
        <f t="shared" si="28"/>
        <v>1.233204318811676E-238</v>
      </c>
      <c r="R117" s="66">
        <f t="shared" si="25"/>
        <v>9.9788648052000212E-30</v>
      </c>
      <c r="S117" s="65">
        <f t="shared" si="26"/>
        <v>1.0966181629742982E-6</v>
      </c>
      <c r="T117" s="65" t="str">
        <f t="shared" si="29"/>
        <v>setengahmatang</v>
      </c>
    </row>
    <row r="118" spans="1:20" ht="15" customHeight="1" x14ac:dyDescent="0.25">
      <c r="A118" s="6">
        <v>114</v>
      </c>
      <c r="B118" s="9">
        <v>225.891964628989</v>
      </c>
      <c r="C118" s="10">
        <v>134.129950019223</v>
      </c>
      <c r="D118" s="10">
        <v>46.545559400230701</v>
      </c>
      <c r="E118" s="5" t="s">
        <v>8</v>
      </c>
      <c r="F118" s="1"/>
      <c r="G118" s="59">
        <f t="shared" si="27"/>
        <v>4.8468888826312268E-10</v>
      </c>
      <c r="H118" s="59">
        <f t="shared" si="17"/>
        <v>1.5160084503156646E-25</v>
      </c>
      <c r="I118" s="59">
        <f t="shared" si="18"/>
        <v>1.5582045465548451E-2</v>
      </c>
      <c r="J118" s="59">
        <f t="shared" si="19"/>
        <v>9.2469680946542758E-201</v>
      </c>
      <c r="K118" s="59">
        <f t="shared" si="20"/>
        <v>7.7826430964027249E-4</v>
      </c>
      <c r="L118" s="59">
        <f t="shared" si="21"/>
        <v>7.4438353614894141E-3</v>
      </c>
      <c r="M118" s="59">
        <f t="shared" si="22"/>
        <v>2.5496008994155826E-39</v>
      </c>
      <c r="N118" s="59">
        <f t="shared" si="23"/>
        <v>6.8132105314269914E-2</v>
      </c>
      <c r="O118" s="59">
        <f t="shared" si="24"/>
        <v>3.8806262722236003E-3</v>
      </c>
      <c r="P118" s="34"/>
      <c r="Q118" s="65">
        <f t="shared" si="28"/>
        <v>1.1427063118305369E-248</v>
      </c>
      <c r="R118" s="66">
        <f t="shared" si="25"/>
        <v>8.0386023510809862E-30</v>
      </c>
      <c r="S118" s="65">
        <f t="shared" si="26"/>
        <v>4.5011454386684331E-7</v>
      </c>
      <c r="T118" s="65" t="str">
        <f t="shared" si="29"/>
        <v>setengahmatang</v>
      </c>
    </row>
    <row r="119" spans="1:20" ht="15" customHeight="1" x14ac:dyDescent="0.25">
      <c r="A119" s="6">
        <v>115</v>
      </c>
      <c r="B119" s="9">
        <v>226.137254901961</v>
      </c>
      <c r="C119" s="10">
        <v>134.243367935409</v>
      </c>
      <c r="D119" s="10">
        <v>47.219530949634802</v>
      </c>
      <c r="E119" s="5" t="s">
        <v>8</v>
      </c>
      <c r="F119" s="1"/>
      <c r="G119" s="59">
        <f t="shared" si="27"/>
        <v>3.2866534325835655E-10</v>
      </c>
      <c r="H119" s="59">
        <f t="shared" si="17"/>
        <v>1.2879657535152884E-25</v>
      </c>
      <c r="I119" s="59">
        <f t="shared" si="18"/>
        <v>1.367396789479028E-2</v>
      </c>
      <c r="J119" s="59">
        <f t="shared" si="19"/>
        <v>2.9252965790352699E-201</v>
      </c>
      <c r="K119" s="59">
        <f t="shared" si="20"/>
        <v>7.6171293220295676E-4</v>
      </c>
      <c r="L119" s="59">
        <f t="shared" si="21"/>
        <v>7.1505583558557576E-3</v>
      </c>
      <c r="M119" s="59">
        <f t="shared" si="22"/>
        <v>4.0246746076242506E-42</v>
      </c>
      <c r="N119" s="59">
        <f t="shared" si="23"/>
        <v>7.1083118047939417E-2</v>
      </c>
      <c r="O119" s="59">
        <f t="shared" si="24"/>
        <v>3.1338429757932725E-3</v>
      </c>
      <c r="P119" s="34"/>
      <c r="Q119" s="65">
        <f t="shared" si="28"/>
        <v>3.8694976608129742E-252</v>
      </c>
      <c r="R119" s="66">
        <f t="shared" si="25"/>
        <v>6.9736815925084211E-30</v>
      </c>
      <c r="S119" s="65">
        <f t="shared" si="26"/>
        <v>3.064162146071576E-7</v>
      </c>
      <c r="T119" s="65" t="str">
        <f t="shared" si="29"/>
        <v>setengahmatang</v>
      </c>
    </row>
    <row r="120" spans="1:20" ht="15" customHeight="1" x14ac:dyDescent="0.25">
      <c r="A120" s="6">
        <v>116</v>
      </c>
      <c r="B120" s="9">
        <v>226.32026143790799</v>
      </c>
      <c r="C120" s="10">
        <v>135.038831218762</v>
      </c>
      <c r="D120" s="10">
        <v>48.014225297962298</v>
      </c>
      <c r="E120" s="5" t="s">
        <v>8</v>
      </c>
      <c r="F120" s="1"/>
      <c r="G120" s="59">
        <f t="shared" si="27"/>
        <v>2.4536257592494733E-10</v>
      </c>
      <c r="H120" s="59">
        <f t="shared" si="17"/>
        <v>1.140289470910496E-25</v>
      </c>
      <c r="I120" s="59">
        <f t="shared" si="18"/>
        <v>1.2375823336629935E-2</v>
      </c>
      <c r="J120" s="59">
        <f t="shared" si="19"/>
        <v>8.7699492456079226E-205</v>
      </c>
      <c r="K120" s="59">
        <f t="shared" si="20"/>
        <v>6.542029700394047E-4</v>
      </c>
      <c r="L120" s="59">
        <f t="shared" si="21"/>
        <v>5.3514754397972607E-3</v>
      </c>
      <c r="M120" s="59">
        <f t="shared" si="22"/>
        <v>1.4902749044732395E-45</v>
      </c>
      <c r="N120" s="59">
        <f t="shared" si="23"/>
        <v>7.4449118919674512E-2</v>
      </c>
      <c r="O120" s="59">
        <f t="shared" si="24"/>
        <v>2.415402284784852E-3</v>
      </c>
      <c r="P120" s="34"/>
      <c r="Q120" s="65">
        <f t="shared" si="28"/>
        <v>3.2067993772854883E-259</v>
      </c>
      <c r="R120" s="66">
        <f t="shared" si="25"/>
        <v>5.5537610206887646E-30</v>
      </c>
      <c r="S120" s="65">
        <f t="shared" si="26"/>
        <v>1.5996947172396063E-7</v>
      </c>
      <c r="T120" s="65" t="str">
        <f t="shared" si="29"/>
        <v>setengahmatang</v>
      </c>
    </row>
    <row r="121" spans="1:20" ht="15" customHeight="1" x14ac:dyDescent="0.25">
      <c r="A121" s="6">
        <v>117</v>
      </c>
      <c r="B121" s="9">
        <v>220.27412533640901</v>
      </c>
      <c r="C121" s="10">
        <v>126.395617070358</v>
      </c>
      <c r="D121" s="10">
        <v>36.691657054978897</v>
      </c>
      <c r="E121" s="5" t="s">
        <v>8</v>
      </c>
      <c r="F121" s="1"/>
      <c r="G121" s="59">
        <f t="shared" si="27"/>
        <v>1.2523058604370844E-6</v>
      </c>
      <c r="H121" s="59">
        <f t="shared" si="17"/>
        <v>5.9335552020722704E-24</v>
      </c>
      <c r="I121" s="59">
        <f t="shared" si="18"/>
        <v>0.11847783480515024</v>
      </c>
      <c r="J121" s="59">
        <f t="shared" si="19"/>
        <v>3.7522419810116115E-168</v>
      </c>
      <c r="K121" s="59">
        <f t="shared" si="20"/>
        <v>3.0008667718591508E-3</v>
      </c>
      <c r="L121" s="59">
        <f t="shared" si="21"/>
        <v>5.9442238989028083E-2</v>
      </c>
      <c r="M121" s="59">
        <f t="shared" si="22"/>
        <v>1.0093158725783766E-9</v>
      </c>
      <c r="N121" s="59">
        <f t="shared" si="23"/>
        <v>2.6310071225045282E-2</v>
      </c>
      <c r="O121" s="59">
        <f t="shared" si="24"/>
        <v>4.1961197551559949E-2</v>
      </c>
      <c r="P121" s="34"/>
      <c r="Q121" s="65">
        <f t="shared" si="28"/>
        <v>4.7427294851146013E-183</v>
      </c>
      <c r="R121" s="66">
        <f t="shared" si="25"/>
        <v>4.6847209366660088E-28</v>
      </c>
      <c r="S121" s="65">
        <f t="shared" si="26"/>
        <v>2.9551541674950995E-4</v>
      </c>
      <c r="T121" s="65" t="str">
        <f t="shared" si="29"/>
        <v>setengahmatang</v>
      </c>
    </row>
    <row r="122" spans="1:20" ht="15" customHeight="1" x14ac:dyDescent="0.25">
      <c r="A122" s="6">
        <v>118</v>
      </c>
      <c r="B122" s="9">
        <v>214.14417531718601</v>
      </c>
      <c r="C122" s="10">
        <v>117.639753940792</v>
      </c>
      <c r="D122" s="10">
        <v>25.697424067666301</v>
      </c>
      <c r="E122" s="5" t="s">
        <v>8</v>
      </c>
      <c r="F122" s="1"/>
      <c r="G122" s="59">
        <f t="shared" si="27"/>
        <v>6.8158299104183889E-4</v>
      </c>
      <c r="H122" s="59">
        <f t="shared" si="17"/>
        <v>2.8057172657035314E-22</v>
      </c>
      <c r="I122" s="59">
        <f t="shared" si="18"/>
        <v>0.13197889497570323</v>
      </c>
      <c r="J122" s="59">
        <f t="shared" si="19"/>
        <v>9.476798307821407E-135</v>
      </c>
      <c r="K122" s="59">
        <f t="shared" si="20"/>
        <v>1.0485962585818961E-2</v>
      </c>
      <c r="L122" s="59">
        <f t="shared" si="21"/>
        <v>0.12886878313144814</v>
      </c>
      <c r="M122" s="59">
        <f t="shared" si="22"/>
        <v>8.2181171694485564E-2</v>
      </c>
      <c r="N122" s="59">
        <f t="shared" si="23"/>
        <v>4.3744317028608284E-3</v>
      </c>
      <c r="O122" s="59">
        <f t="shared" si="24"/>
        <v>0.11543347485042639</v>
      </c>
      <c r="P122" s="34"/>
      <c r="Q122" s="65">
        <f t="shared" si="28"/>
        <v>5.3082664061817866E-139</v>
      </c>
      <c r="R122" s="66">
        <f t="shared" si="25"/>
        <v>1.2869860778206118E-26</v>
      </c>
      <c r="S122" s="65">
        <f t="shared" si="26"/>
        <v>1.9632878761147946E-3</v>
      </c>
      <c r="T122" s="65" t="str">
        <f t="shared" si="29"/>
        <v>setengahmatang</v>
      </c>
    </row>
    <row r="123" spans="1:20" ht="15" customHeight="1" x14ac:dyDescent="0.25">
      <c r="A123" s="6">
        <v>119</v>
      </c>
      <c r="B123" s="9">
        <v>214.458285274894</v>
      </c>
      <c r="C123" s="10">
        <v>118.143406382161</v>
      </c>
      <c r="D123" s="10">
        <v>25.780853517877699</v>
      </c>
      <c r="E123" s="5" t="s">
        <v>8</v>
      </c>
      <c r="F123" s="1"/>
      <c r="G123" s="59">
        <f t="shared" si="27"/>
        <v>5.2285502484056452E-4</v>
      </c>
      <c r="H123" s="59">
        <f t="shared" si="17"/>
        <v>2.311146558870053E-22</v>
      </c>
      <c r="I123" s="59">
        <f t="shared" si="18"/>
        <v>0.13845242786974776</v>
      </c>
      <c r="J123" s="59">
        <f t="shared" si="19"/>
        <v>1.4335598605192111E-136</v>
      </c>
      <c r="K123" s="59">
        <f t="shared" si="20"/>
        <v>9.8358616158594862E-3</v>
      </c>
      <c r="L123" s="59">
        <f t="shared" si="21"/>
        <v>0.12898750785254642</v>
      </c>
      <c r="M123" s="59">
        <f t="shared" si="22"/>
        <v>9.0047470952599282E-2</v>
      </c>
      <c r="N123" s="59">
        <f t="shared" si="23"/>
        <v>4.447316977429578E-3</v>
      </c>
      <c r="O123" s="59">
        <f t="shared" si="24"/>
        <v>0.11530092537219475</v>
      </c>
      <c r="P123" s="34"/>
      <c r="Q123" s="65">
        <f t="shared" si="28"/>
        <v>6.7494539449977414E-141</v>
      </c>
      <c r="R123" s="66">
        <f t="shared" si="25"/>
        <v>1.0109693310028474E-26</v>
      </c>
      <c r="S123" s="65">
        <f t="shared" si="26"/>
        <v>2.0591169830822295E-3</v>
      </c>
      <c r="T123" s="65" t="str">
        <f t="shared" si="29"/>
        <v>setengahmatang</v>
      </c>
    </row>
    <row r="124" spans="1:20" ht="15" customHeight="1" x14ac:dyDescent="0.25">
      <c r="A124" s="6">
        <v>120</v>
      </c>
      <c r="B124" s="9">
        <v>215.06036139946201</v>
      </c>
      <c r="C124" s="10">
        <v>119.277201076509</v>
      </c>
      <c r="D124" s="10">
        <v>26.487889273356402</v>
      </c>
      <c r="E124" s="5" t="s">
        <v>8</v>
      </c>
      <c r="F124" s="1"/>
      <c r="G124" s="59">
        <f t="shared" si="27"/>
        <v>3.0911874364222694E-4</v>
      </c>
      <c r="H124" s="59">
        <f t="shared" si="17"/>
        <v>1.5919192487963898E-22</v>
      </c>
      <c r="I124" s="59">
        <f t="shared" si="18"/>
        <v>0.14933349773039031</v>
      </c>
      <c r="J124" s="59">
        <f t="shared" si="19"/>
        <v>1.031837668521704E-140</v>
      </c>
      <c r="K124" s="59">
        <f t="shared" si="20"/>
        <v>8.4858362748376718E-3</v>
      </c>
      <c r="L124" s="59">
        <f t="shared" si="21"/>
        <v>0.12665861965407874</v>
      </c>
      <c r="M124" s="59">
        <f t="shared" si="22"/>
        <v>0.1696982218510171</v>
      </c>
      <c r="N124" s="59">
        <f t="shared" si="23"/>
        <v>5.106698445390378E-3</v>
      </c>
      <c r="O124" s="59">
        <f t="shared" si="24"/>
        <v>0.11372682002736405</v>
      </c>
      <c r="P124" s="34"/>
      <c r="Q124" s="65">
        <f t="shared" si="28"/>
        <v>5.4127006566978935E-145</v>
      </c>
      <c r="R124" s="66">
        <f t="shared" si="25"/>
        <v>6.8985194883114724E-27</v>
      </c>
      <c r="S124" s="65">
        <f t="shared" si="26"/>
        <v>2.1510716863733107E-3</v>
      </c>
      <c r="T124" s="65" t="str">
        <f t="shared" si="29"/>
        <v>setengahmatang</v>
      </c>
    </row>
    <row r="125" spans="1:20" ht="15" customHeight="1" x14ac:dyDescent="0.25">
      <c r="A125" s="6">
        <v>121</v>
      </c>
      <c r="B125" s="9">
        <v>215.52595155709301</v>
      </c>
      <c r="C125" s="10">
        <v>119.73663975394101</v>
      </c>
      <c r="D125" s="10">
        <v>26.7362552864283</v>
      </c>
      <c r="E125" s="5" t="s">
        <v>8</v>
      </c>
      <c r="F125" s="1"/>
      <c r="G125" s="59">
        <f t="shared" si="27"/>
        <v>2.0267340313920984E-4</v>
      </c>
      <c r="H125" s="59">
        <f t="shared" si="17"/>
        <v>1.19201630254887E-22</v>
      </c>
      <c r="I125" s="59">
        <f t="shared" si="18"/>
        <v>0.15604621001469968</v>
      </c>
      <c r="J125" s="59">
        <f t="shared" si="19"/>
        <v>2.0751375973939874E-142</v>
      </c>
      <c r="K125" s="59">
        <f t="shared" si="20"/>
        <v>7.9818485337950548E-3</v>
      </c>
      <c r="L125" s="59">
        <f t="shared" si="21"/>
        <v>0.1247249677184307</v>
      </c>
      <c r="M125" s="59">
        <f t="shared" si="22"/>
        <v>0.19968883973050358</v>
      </c>
      <c r="N125" s="59">
        <f t="shared" si="23"/>
        <v>5.3567615993380816E-3</v>
      </c>
      <c r="O125" s="59">
        <f t="shared" si="24"/>
        <v>0.11298648939531551</v>
      </c>
      <c r="P125" s="34"/>
      <c r="Q125" s="65">
        <f t="shared" si="28"/>
        <v>8.3984173476976163E-147</v>
      </c>
      <c r="R125" s="66">
        <f t="shared" si="25"/>
        <v>5.0966873829134116E-27</v>
      </c>
      <c r="S125" s="65">
        <f t="shared" si="26"/>
        <v>2.1990400562660432E-3</v>
      </c>
      <c r="T125" s="65" t="str">
        <f t="shared" si="29"/>
        <v>setengahmatang</v>
      </c>
    </row>
    <row r="126" spans="1:20" ht="15" customHeight="1" x14ac:dyDescent="0.25">
      <c r="A126" s="6">
        <v>122</v>
      </c>
      <c r="B126" s="9">
        <v>215.94771241830099</v>
      </c>
      <c r="C126" s="10">
        <v>120.445213379469</v>
      </c>
      <c r="D126" s="10">
        <v>27.4975009611688</v>
      </c>
      <c r="E126" s="5" t="s">
        <v>8</v>
      </c>
      <c r="F126" s="1"/>
      <c r="G126" s="59">
        <f t="shared" si="27"/>
        <v>1.3664515775375701E-4</v>
      </c>
      <c r="H126" s="59">
        <f t="shared" si="17"/>
        <v>9.1652199013654938E-23</v>
      </c>
      <c r="I126" s="59">
        <f t="shared" si="18"/>
        <v>0.16061983899683463</v>
      </c>
      <c r="J126" s="59">
        <f t="shared" si="19"/>
        <v>4.7903724631302207E-145</v>
      </c>
      <c r="K126" s="59">
        <f t="shared" si="20"/>
        <v>7.2511048134006285E-3</v>
      </c>
      <c r="L126" s="59">
        <f t="shared" si="21"/>
        <v>0.12070359070752011</v>
      </c>
      <c r="M126" s="59">
        <f t="shared" si="22"/>
        <v>0.27087902647639278</v>
      </c>
      <c r="N126" s="59">
        <f t="shared" si="23"/>
        <v>6.1868801492976312E-3</v>
      </c>
      <c r="O126" s="59">
        <f t="shared" si="24"/>
        <v>0.11013832410723988</v>
      </c>
      <c r="P126" s="34"/>
      <c r="Q126" s="65">
        <f t="shared" si="28"/>
        <v>1.7731231845595519E-149</v>
      </c>
      <c r="R126" s="66">
        <f t="shared" si="25"/>
        <v>4.1116749623827846E-27</v>
      </c>
      <c r="S126" s="65">
        <f t="shared" si="26"/>
        <v>2.13529478723007E-3</v>
      </c>
      <c r="T126" s="65" t="str">
        <f t="shared" si="29"/>
        <v>setengahmatang</v>
      </c>
    </row>
    <row r="127" spans="1:20" ht="15.75" customHeight="1" x14ac:dyDescent="0.25">
      <c r="A127" s="6">
        <v>123</v>
      </c>
      <c r="B127" s="9">
        <v>216.78662053056499</v>
      </c>
      <c r="C127" s="10">
        <v>121.79507881584</v>
      </c>
      <c r="D127" s="10">
        <v>28.5909265667051</v>
      </c>
      <c r="E127" s="5" t="s">
        <v>8</v>
      </c>
      <c r="G127" s="59">
        <f t="shared" si="27"/>
        <v>6.0333665908554196E-5</v>
      </c>
      <c r="H127" s="59">
        <f t="shared" si="17"/>
        <v>5.4223392606700919E-23</v>
      </c>
      <c r="I127" s="59">
        <f t="shared" si="18"/>
        <v>0.16493931833396352</v>
      </c>
      <c r="J127" s="59">
        <f t="shared" si="19"/>
        <v>3.8884489261870687E-150</v>
      </c>
      <c r="K127" s="59">
        <f t="shared" si="20"/>
        <v>6.0069286920877958E-3</v>
      </c>
      <c r="L127" s="59">
        <f t="shared" si="21"/>
        <v>0.11000560402030522</v>
      </c>
      <c r="M127" s="59">
        <f t="shared" si="22"/>
        <v>0.25165246120087703</v>
      </c>
      <c r="N127" s="59">
        <f t="shared" si="23"/>
        <v>7.5601295240826016E-3</v>
      </c>
      <c r="O127" s="59">
        <f t="shared" si="24"/>
        <v>0.10463905625309407</v>
      </c>
      <c r="P127" s="34"/>
      <c r="Q127" s="65">
        <f t="shared" si="28"/>
        <v>5.903876923664847E-155</v>
      </c>
      <c r="R127" s="66">
        <f t="shared" si="25"/>
        <v>2.4624555474793211E-27</v>
      </c>
      <c r="S127" s="65">
        <f t="shared" si="26"/>
        <v>1.8985971273610474E-3</v>
      </c>
      <c r="T127" s="65" t="str">
        <f t="shared" si="29"/>
        <v>setengahmatang</v>
      </c>
    </row>
    <row r="128" spans="1:20" ht="15.75" customHeight="1" x14ac:dyDescent="0.25">
      <c r="A128" s="6">
        <v>124</v>
      </c>
      <c r="B128" s="9">
        <v>217.39984621299499</v>
      </c>
      <c r="C128" s="10">
        <v>122.62706651288001</v>
      </c>
      <c r="D128" s="10">
        <v>30.177623990772801</v>
      </c>
      <c r="E128" s="5" t="s">
        <v>8</v>
      </c>
      <c r="G128" s="59">
        <f t="shared" si="27"/>
        <v>3.2271964594758204E-5</v>
      </c>
      <c r="H128" s="59">
        <f t="shared" si="17"/>
        <v>3.6878671736287307E-23</v>
      </c>
      <c r="I128" s="59">
        <f t="shared" si="18"/>
        <v>0.16384793983883908</v>
      </c>
      <c r="J128" s="59">
        <f t="shared" si="19"/>
        <v>2.5587804577248351E-153</v>
      </c>
      <c r="K128" s="59">
        <f t="shared" si="20"/>
        <v>5.3303298850873107E-3</v>
      </c>
      <c r="L128" s="59">
        <f t="shared" si="21"/>
        <v>0.10184865401253872</v>
      </c>
      <c r="M128" s="59">
        <f t="shared" si="22"/>
        <v>7.735668941511796E-2</v>
      </c>
      <c r="N128" s="59">
        <f t="shared" si="23"/>
        <v>9.976034463085405E-3</v>
      </c>
      <c r="O128" s="59">
        <f t="shared" si="24"/>
        <v>9.4224751903733847E-2</v>
      </c>
      <c r="P128" s="34"/>
      <c r="Q128" s="65">
        <f t="shared" si="28"/>
        <v>6.3878734662803577E-159</v>
      </c>
      <c r="R128" s="66">
        <f t="shared" si="25"/>
        <v>1.9610438237144571E-27</v>
      </c>
      <c r="S128" s="65">
        <f t="shared" si="26"/>
        <v>1.572393651295775E-3</v>
      </c>
      <c r="T128" s="65" t="str">
        <f t="shared" si="29"/>
        <v>setengahmatang</v>
      </c>
    </row>
    <row r="129" spans="1:20" s="45" customFormat="1" ht="15.75" customHeight="1" x14ac:dyDescent="0.25">
      <c r="A129" s="41">
        <v>125</v>
      </c>
      <c r="B129" s="42">
        <v>217.97962322183801</v>
      </c>
      <c r="C129" s="43">
        <v>123.703191080354</v>
      </c>
      <c r="D129" s="43">
        <v>31.823529411764699</v>
      </c>
      <c r="E129" s="44" t="s">
        <v>8</v>
      </c>
      <c r="G129" s="61">
        <f t="shared" si="27"/>
        <v>1.7475446315742069E-5</v>
      </c>
      <c r="H129" s="61">
        <f t="shared" si="17"/>
        <v>2.5579359729219103E-23</v>
      </c>
      <c r="I129" s="61">
        <f t="shared" si="18"/>
        <v>0.15956287325641591</v>
      </c>
      <c r="J129" s="61">
        <f t="shared" si="19"/>
        <v>1.7485941711867251E-157</v>
      </c>
      <c r="K129" s="61">
        <f t="shared" si="20"/>
        <v>4.5490188467172399E-3</v>
      </c>
      <c r="L129" s="61">
        <f t="shared" si="21"/>
        <v>9.0142558165147324E-2</v>
      </c>
      <c r="M129" s="61">
        <f t="shared" si="22"/>
        <v>5.9451452599071641E-3</v>
      </c>
      <c r="N129" s="61">
        <f t="shared" si="23"/>
        <v>1.3076615644337779E-2</v>
      </c>
      <c r="O129" s="61">
        <f t="shared" si="24"/>
        <v>8.1350602593728782E-2</v>
      </c>
      <c r="Q129" s="46">
        <f t="shared" si="28"/>
        <v>1.8166855967771692E-164</v>
      </c>
      <c r="R129" s="69">
        <f t="shared" si="25"/>
        <v>1.5216079356232646E-27</v>
      </c>
      <c r="S129" s="46">
        <f t="shared" si="26"/>
        <v>1.1700987115689078E-3</v>
      </c>
      <c r="T129" s="46" t="str">
        <f t="shared" si="29"/>
        <v>setengahmatang</v>
      </c>
    </row>
    <row r="130" spans="1:20" s="56" customFormat="1" ht="15.75" customHeight="1" x14ac:dyDescent="0.25">
      <c r="A130" s="53" t="s">
        <v>36</v>
      </c>
      <c r="B130" s="54">
        <v>73.036524413687104</v>
      </c>
      <c r="C130" s="55">
        <v>97.236831987697002</v>
      </c>
      <c r="D130" s="55">
        <v>67.681660899654005</v>
      </c>
      <c r="E130" s="53"/>
      <c r="G130" s="62">
        <f t="shared" si="27"/>
        <v>8.1606812864330765E-226</v>
      </c>
      <c r="H130" s="62">
        <f t="shared" si="17"/>
        <v>6.3814309824869048E-2</v>
      </c>
      <c r="I130" s="62">
        <f t="shared" si="18"/>
        <v>2.356825713532741E-264</v>
      </c>
      <c r="J130" s="62">
        <f t="shared" si="19"/>
        <v>2.1731971108668718E-71</v>
      </c>
      <c r="K130" s="62">
        <f t="shared" si="20"/>
        <v>6.1887030512741914E-2</v>
      </c>
      <c r="L130" s="62">
        <f t="shared" si="21"/>
        <v>1.1722836416283081E-3</v>
      </c>
      <c r="M130" s="62">
        <f t="shared" si="22"/>
        <v>1.4428852400364516E-174</v>
      </c>
      <c r="N130" s="62">
        <f t="shared" si="23"/>
        <v>6.4645034106127749E-2</v>
      </c>
      <c r="O130" s="62">
        <f t="shared" si="24"/>
        <v>2.1400714665019024E-7</v>
      </c>
      <c r="Q130" s="70">
        <f t="shared" si="28"/>
        <v>0</v>
      </c>
      <c r="R130" s="71">
        <f t="shared" si="25"/>
        <v>2.5530122000842032E-4</v>
      </c>
      <c r="S130" s="70">
        <f t="shared" si="26"/>
        <v>5.9127354650344957E-274</v>
      </c>
      <c r="T130" s="70" t="str">
        <f t="shared" ref="T130" si="30">IF(Q130&gt;R130,"matang",IF(R130&gt;S130,"mentah","setengahmatang"))</f>
        <v>mentah</v>
      </c>
    </row>
    <row r="132" spans="1:20" ht="15.75" customHeight="1" x14ac:dyDescent="0.2">
      <c r="A132" s="126" t="s">
        <v>9</v>
      </c>
      <c r="B132" s="126"/>
      <c r="C132" s="126"/>
      <c r="D132" s="126"/>
      <c r="E132" s="126"/>
    </row>
    <row r="133" spans="1:20" ht="15.75" customHeight="1" x14ac:dyDescent="0.2">
      <c r="A133" s="126" t="s">
        <v>10</v>
      </c>
      <c r="B133" s="126"/>
      <c r="C133" s="126"/>
      <c r="D133" s="126"/>
      <c r="E133" s="126"/>
    </row>
    <row r="134" spans="1:20" s="2" customFormat="1" ht="15.75" customHeight="1" x14ac:dyDescent="0.2">
      <c r="A134" s="15" t="s">
        <v>0</v>
      </c>
      <c r="B134" s="15" t="s">
        <v>2</v>
      </c>
      <c r="C134" s="15" t="s">
        <v>11</v>
      </c>
      <c r="D134" s="15" t="s">
        <v>12</v>
      </c>
      <c r="E134" s="6"/>
    </row>
    <row r="135" spans="1:20" ht="15.75" customHeight="1" x14ac:dyDescent="0.2">
      <c r="A135" s="15">
        <v>1</v>
      </c>
      <c r="B135" s="16">
        <v>192.162629757785</v>
      </c>
      <c r="C135" s="17">
        <f t="shared" ref="C135:C169" si="31">B135-$D$172</f>
        <v>-8.7731312132700054</v>
      </c>
      <c r="D135" s="17">
        <f>POWER(C135,2)</f>
        <v>76.967831285252444</v>
      </c>
    </row>
    <row r="136" spans="1:20" ht="15.75" customHeight="1" x14ac:dyDescent="0.2">
      <c r="A136" s="15">
        <v>2</v>
      </c>
      <c r="B136" s="16">
        <v>192.17723952326</v>
      </c>
      <c r="C136" s="17">
        <f t="shared" si="31"/>
        <v>-8.7585214477950046</v>
      </c>
      <c r="D136" s="17">
        <f t="shared" ref="D136:D169" si="32">POWER(C136,2)</f>
        <v>76.711697951485107</v>
      </c>
    </row>
    <row r="137" spans="1:20" ht="15.75" customHeight="1" x14ac:dyDescent="0.2">
      <c r="A137" s="15">
        <v>3</v>
      </c>
      <c r="B137" s="16">
        <v>193.254901960784</v>
      </c>
      <c r="C137" s="17">
        <f t="shared" si="31"/>
        <v>-7.680859010271007</v>
      </c>
      <c r="D137" s="17">
        <f t="shared" si="32"/>
        <v>58.995595135661311</v>
      </c>
    </row>
    <row r="138" spans="1:20" ht="15.75" customHeight="1" x14ac:dyDescent="0.2">
      <c r="A138" s="15">
        <v>4</v>
      </c>
      <c r="B138" s="16">
        <v>193.34755863129601</v>
      </c>
      <c r="C138" s="17">
        <f t="shared" si="31"/>
        <v>-7.5882023397589933</v>
      </c>
      <c r="D138" s="17">
        <f t="shared" si="32"/>
        <v>57.58081474912386</v>
      </c>
    </row>
    <row r="139" spans="1:20" ht="15.75" customHeight="1" x14ac:dyDescent="0.2">
      <c r="A139" s="15">
        <v>5</v>
      </c>
      <c r="B139" s="16">
        <v>193.35371011149601</v>
      </c>
      <c r="C139" s="17">
        <f t="shared" si="31"/>
        <v>-7.5820508595589899</v>
      </c>
      <c r="D139" s="17">
        <f t="shared" si="32"/>
        <v>57.487495236939218</v>
      </c>
    </row>
    <row r="140" spans="1:20" ht="15.75" customHeight="1" x14ac:dyDescent="0.2">
      <c r="A140" s="15">
        <v>6</v>
      </c>
      <c r="B140" s="16">
        <v>193.54133025759299</v>
      </c>
      <c r="C140" s="17">
        <f t="shared" si="31"/>
        <v>-7.3944307134620146</v>
      </c>
      <c r="D140" s="17">
        <f t="shared" si="32"/>
        <v>54.677605576190359</v>
      </c>
    </row>
    <row r="141" spans="1:20" ht="15.75" customHeight="1" x14ac:dyDescent="0.2">
      <c r="A141" s="15">
        <v>7</v>
      </c>
      <c r="B141" s="16">
        <v>194.56516724336799</v>
      </c>
      <c r="C141" s="17">
        <f t="shared" si="31"/>
        <v>-6.3705937276870088</v>
      </c>
      <c r="D141" s="17">
        <f t="shared" si="32"/>
        <v>40.584464443245061</v>
      </c>
    </row>
    <row r="142" spans="1:20" ht="15.75" customHeight="1" x14ac:dyDescent="0.2">
      <c r="A142" s="15">
        <v>8</v>
      </c>
      <c r="B142" s="16">
        <v>197.78123798538999</v>
      </c>
      <c r="C142" s="17">
        <f t="shared" si="31"/>
        <v>-3.154522985665011</v>
      </c>
      <c r="D142" s="17">
        <f t="shared" si="32"/>
        <v>9.9510152670888949</v>
      </c>
    </row>
    <row r="143" spans="1:20" ht="15.75" customHeight="1" x14ac:dyDescent="0.2">
      <c r="A143" s="15">
        <v>9</v>
      </c>
      <c r="B143" s="16">
        <v>198.722414455978</v>
      </c>
      <c r="C143" s="17">
        <f t="shared" si="31"/>
        <v>-2.2133465150770064</v>
      </c>
      <c r="D143" s="17">
        <f t="shared" si="32"/>
        <v>4.8989027958035294</v>
      </c>
    </row>
    <row r="144" spans="1:20" ht="15.75" customHeight="1" x14ac:dyDescent="0.2">
      <c r="A144" s="15">
        <v>10</v>
      </c>
      <c r="B144" s="16">
        <v>198.77854671280301</v>
      </c>
      <c r="C144" s="17">
        <f t="shared" si="31"/>
        <v>-2.1572142582519973</v>
      </c>
      <c r="D144" s="17">
        <f t="shared" si="32"/>
        <v>4.6535733560057153</v>
      </c>
    </row>
    <row r="145" spans="1:4" ht="15.75" customHeight="1" x14ac:dyDescent="0.2">
      <c r="A145" s="15">
        <v>11</v>
      </c>
      <c r="B145" s="16">
        <v>198.817762399077</v>
      </c>
      <c r="C145" s="17">
        <f t="shared" si="31"/>
        <v>-2.1179985719780063</v>
      </c>
      <c r="D145" s="17">
        <f t="shared" si="32"/>
        <v>4.4859179509008742</v>
      </c>
    </row>
    <row r="146" spans="1:4" ht="15.75" customHeight="1" x14ac:dyDescent="0.2">
      <c r="A146" s="15">
        <v>12</v>
      </c>
      <c r="B146" s="16">
        <v>198.86428296808899</v>
      </c>
      <c r="C146" s="17">
        <f t="shared" si="31"/>
        <v>-2.0714780029660176</v>
      </c>
      <c r="D146" s="17">
        <f t="shared" si="32"/>
        <v>4.2910211167720806</v>
      </c>
    </row>
    <row r="147" spans="1:4" ht="15.75" customHeight="1" x14ac:dyDescent="0.2">
      <c r="A147" s="15">
        <v>13</v>
      </c>
      <c r="B147" s="16">
        <v>199.21453287197201</v>
      </c>
      <c r="C147" s="17">
        <f t="shared" si="31"/>
        <v>-1.7212280990829925</v>
      </c>
      <c r="D147" s="17">
        <f t="shared" si="32"/>
        <v>2.9626261690728519</v>
      </c>
    </row>
    <row r="148" spans="1:4" ht="15.75" customHeight="1" x14ac:dyDescent="0.2">
      <c r="A148" s="15">
        <v>14</v>
      </c>
      <c r="B148" s="16">
        <v>199.21837754709699</v>
      </c>
      <c r="C148" s="17">
        <f t="shared" si="31"/>
        <v>-1.7173834239580117</v>
      </c>
      <c r="D148" s="17">
        <f t="shared" si="32"/>
        <v>2.9494058248857438</v>
      </c>
    </row>
    <row r="149" spans="1:4" ht="15.75" customHeight="1" x14ac:dyDescent="0.2">
      <c r="A149" s="15">
        <v>15</v>
      </c>
      <c r="B149" s="16">
        <v>199.48289119569401</v>
      </c>
      <c r="C149" s="17">
        <f t="shared" si="31"/>
        <v>-1.4528697753609947</v>
      </c>
      <c r="D149" s="17">
        <f t="shared" si="32"/>
        <v>2.1108305841575072</v>
      </c>
    </row>
    <row r="150" spans="1:4" ht="15.75" customHeight="1" x14ac:dyDescent="0.2">
      <c r="A150" s="15">
        <v>16</v>
      </c>
      <c r="B150" s="16">
        <v>199.64821222606699</v>
      </c>
      <c r="C150" s="17">
        <f t="shared" si="31"/>
        <v>-1.2875487449880154</v>
      </c>
      <c r="D150" s="17">
        <f t="shared" si="32"/>
        <v>1.6577817707202136</v>
      </c>
    </row>
    <row r="151" spans="1:4" ht="15.75" customHeight="1" x14ac:dyDescent="0.2">
      <c r="A151" s="15">
        <v>17</v>
      </c>
      <c r="B151" s="16">
        <v>199.69473279507901</v>
      </c>
      <c r="C151" s="17">
        <f t="shared" si="31"/>
        <v>-1.2410281759759982</v>
      </c>
      <c r="D151" s="17">
        <f t="shared" si="32"/>
        <v>1.5401509335663133</v>
      </c>
    </row>
    <row r="152" spans="1:4" ht="15.75" customHeight="1" x14ac:dyDescent="0.2">
      <c r="A152" s="15">
        <v>18</v>
      </c>
      <c r="B152" s="16">
        <v>199.80891964629001</v>
      </c>
      <c r="C152" s="17">
        <f t="shared" si="31"/>
        <v>-1.126841324764996</v>
      </c>
      <c r="D152" s="17">
        <f t="shared" si="32"/>
        <v>1.2697713711981311</v>
      </c>
    </row>
    <row r="153" spans="1:4" ht="15.75" customHeight="1" x14ac:dyDescent="0.2">
      <c r="A153" s="15">
        <v>19</v>
      </c>
      <c r="B153" s="16">
        <v>199.84313725490199</v>
      </c>
      <c r="C153" s="17">
        <f t="shared" si="31"/>
        <v>-1.0926237161530139</v>
      </c>
      <c r="D153" s="17">
        <f t="shared" si="32"/>
        <v>1.1938265851000218</v>
      </c>
    </row>
    <row r="154" spans="1:4" ht="15.75" customHeight="1" x14ac:dyDescent="0.2">
      <c r="A154" s="15">
        <v>20</v>
      </c>
      <c r="B154" s="16">
        <v>199.87658592848899</v>
      </c>
      <c r="C154" s="17">
        <f t="shared" si="31"/>
        <v>-1.0591750425660109</v>
      </c>
      <c r="D154" s="17">
        <f t="shared" si="32"/>
        <v>1.1218517707947111</v>
      </c>
    </row>
    <row r="155" spans="1:4" ht="15.75" customHeight="1" x14ac:dyDescent="0.2">
      <c r="A155" s="15">
        <v>21</v>
      </c>
      <c r="B155" s="16">
        <v>200.089196462899</v>
      </c>
      <c r="C155" s="17">
        <f t="shared" si="31"/>
        <v>-0.84656450815600692</v>
      </c>
      <c r="D155" s="17">
        <f t="shared" si="32"/>
        <v>0.71667146646942193</v>
      </c>
    </row>
    <row r="156" spans="1:4" ht="15.75" customHeight="1" x14ac:dyDescent="0.2">
      <c r="A156" s="15">
        <v>22</v>
      </c>
      <c r="B156" s="16">
        <v>200.499038831219</v>
      </c>
      <c r="C156" s="17">
        <f t="shared" si="31"/>
        <v>-0.43672213983600727</v>
      </c>
      <c r="D156" s="17">
        <f t="shared" si="32"/>
        <v>0.1907262274229411</v>
      </c>
    </row>
    <row r="157" spans="1:4" ht="15.75" customHeight="1" x14ac:dyDescent="0.2">
      <c r="A157" s="15">
        <v>23</v>
      </c>
      <c r="B157" s="16">
        <v>200.604767397155</v>
      </c>
      <c r="C157" s="17">
        <f t="shared" si="31"/>
        <v>-0.3309935739000025</v>
      </c>
      <c r="D157" s="17">
        <f t="shared" si="32"/>
        <v>0.10955674596309642</v>
      </c>
    </row>
    <row r="158" spans="1:4" ht="15.75" customHeight="1" x14ac:dyDescent="0.2">
      <c r="A158" s="15">
        <v>24</v>
      </c>
      <c r="B158" s="16">
        <v>200.87966166858899</v>
      </c>
      <c r="C158" s="17">
        <f t="shared" si="31"/>
        <v>-5.6099302466009249E-2</v>
      </c>
      <c r="D158" s="17">
        <f t="shared" si="32"/>
        <v>3.1471317371727912E-3</v>
      </c>
    </row>
    <row r="159" spans="1:4" ht="15.75" customHeight="1" x14ac:dyDescent="0.2">
      <c r="A159" s="15">
        <v>25</v>
      </c>
      <c r="B159" s="16">
        <v>201.740099961553</v>
      </c>
      <c r="C159" s="17">
        <f t="shared" si="31"/>
        <v>0.80433899049799606</v>
      </c>
      <c r="D159" s="17">
        <f t="shared" si="32"/>
        <v>0.64696121163533538</v>
      </c>
    </row>
    <row r="160" spans="1:4" ht="15.75" customHeight="1" x14ac:dyDescent="0.2">
      <c r="A160" s="15">
        <v>26</v>
      </c>
      <c r="B160" s="16">
        <v>206.814302191465</v>
      </c>
      <c r="C160" s="17">
        <f t="shared" si="31"/>
        <v>5.8785412204099998</v>
      </c>
      <c r="D160" s="17">
        <f t="shared" si="32"/>
        <v>34.557246880059488</v>
      </c>
    </row>
    <row r="161" spans="1:6" ht="15.75" customHeight="1" x14ac:dyDescent="0.2">
      <c r="A161" s="15">
        <v>27</v>
      </c>
      <c r="B161" s="16">
        <v>207.715878508266</v>
      </c>
      <c r="C161" s="17">
        <f t="shared" si="31"/>
        <v>6.7801175372109981</v>
      </c>
      <c r="D161" s="17">
        <f t="shared" si="32"/>
        <v>45.969993818396127</v>
      </c>
    </row>
    <row r="162" spans="1:6" ht="15.75" customHeight="1" x14ac:dyDescent="0.2">
      <c r="A162" s="15">
        <v>28</v>
      </c>
      <c r="B162" s="16">
        <v>207.79507881583999</v>
      </c>
      <c r="C162" s="17">
        <f t="shared" si="31"/>
        <v>6.8593178447849823</v>
      </c>
      <c r="D162" s="17">
        <f t="shared" si="32"/>
        <v>47.050241295785696</v>
      </c>
    </row>
    <row r="163" spans="1:6" ht="15.75" customHeight="1" x14ac:dyDescent="0.2">
      <c r="A163" s="15">
        <v>29</v>
      </c>
      <c r="B163" s="16">
        <v>208.22952710496</v>
      </c>
      <c r="C163" s="17">
        <f t="shared" si="31"/>
        <v>7.2937661339049953</v>
      </c>
      <c r="D163" s="17">
        <f t="shared" si="32"/>
        <v>53.199024416099419</v>
      </c>
    </row>
    <row r="164" spans="1:6" ht="15.75" customHeight="1" x14ac:dyDescent="0.2">
      <c r="A164" s="15">
        <v>30</v>
      </c>
      <c r="B164" s="16">
        <v>208.80584390619001</v>
      </c>
      <c r="C164" s="17">
        <f t="shared" si="31"/>
        <v>7.8700829351350023</v>
      </c>
      <c r="D164" s="17">
        <f t="shared" si="32"/>
        <v>61.938205405903176</v>
      </c>
    </row>
    <row r="165" spans="1:6" ht="15.75" customHeight="1" x14ac:dyDescent="0.2">
      <c r="A165" s="15">
        <v>31</v>
      </c>
      <c r="B165" s="16">
        <v>208.88427527873901</v>
      </c>
      <c r="C165" s="17">
        <f t="shared" si="31"/>
        <v>7.9485143076840075</v>
      </c>
      <c r="D165" s="17">
        <f t="shared" si="32"/>
        <v>63.178879699457376</v>
      </c>
    </row>
    <row r="166" spans="1:6" ht="15.75" customHeight="1" x14ac:dyDescent="0.2">
      <c r="A166" s="15">
        <v>32</v>
      </c>
      <c r="B166" s="16">
        <v>209.10918877354899</v>
      </c>
      <c r="C166" s="17">
        <f t="shared" si="31"/>
        <v>8.1734278024939897</v>
      </c>
      <c r="D166" s="17">
        <f t="shared" si="32"/>
        <v>66.804922042581723</v>
      </c>
    </row>
    <row r="167" spans="1:6" ht="15.75" customHeight="1" x14ac:dyDescent="0.2">
      <c r="A167" s="15">
        <v>33</v>
      </c>
      <c r="B167" s="16">
        <v>209.63898500576701</v>
      </c>
      <c r="C167" s="17">
        <f t="shared" si="31"/>
        <v>8.703224034712008</v>
      </c>
      <c r="D167" s="17">
        <f t="shared" si="32"/>
        <v>75.746108598388759</v>
      </c>
    </row>
    <row r="168" spans="1:6" ht="15.75" customHeight="1" x14ac:dyDescent="0.2">
      <c r="A168" s="15">
        <v>34</v>
      </c>
      <c r="B168" s="16">
        <v>209.73817762399099</v>
      </c>
      <c r="C168" s="17">
        <f t="shared" si="31"/>
        <v>8.8024166529359889</v>
      </c>
      <c r="D168" s="17">
        <f t="shared" si="32"/>
        <v>77.482538931884818</v>
      </c>
    </row>
    <row r="169" spans="1:6" ht="15.75" customHeight="1" x14ac:dyDescent="0.2">
      <c r="A169" s="15">
        <v>35</v>
      </c>
      <c r="B169" s="16">
        <v>210.053440984237</v>
      </c>
      <c r="C169" s="17">
        <f t="shared" si="31"/>
        <v>9.1176800131819959</v>
      </c>
      <c r="D169" s="17">
        <f t="shared" si="32"/>
        <v>83.132088822778442</v>
      </c>
    </row>
    <row r="170" spans="1:6" ht="15.75" customHeight="1" x14ac:dyDescent="0.2">
      <c r="A170" s="18" t="s">
        <v>15</v>
      </c>
      <c r="B170" s="19">
        <f>SUM(B135:B169)</f>
        <v>7032.7516339869253</v>
      </c>
      <c r="C170" s="15"/>
      <c r="D170" s="19">
        <f>SUM(D135:D169)</f>
        <v>1076.8184925685271</v>
      </c>
      <c r="F170" s="4" t="s">
        <v>13</v>
      </c>
    </row>
    <row r="172" spans="1:6" ht="15.75" customHeight="1" x14ac:dyDescent="0.2">
      <c r="A172" s="12" t="s">
        <v>13</v>
      </c>
      <c r="B172" s="12"/>
      <c r="C172" s="12"/>
      <c r="D172" s="4">
        <f>B170/COUNTA(B135:B169)</f>
        <v>200.935760971055</v>
      </c>
    </row>
    <row r="173" spans="1:6" ht="15.75" customHeight="1" x14ac:dyDescent="0.2">
      <c r="A173" s="127" t="s">
        <v>14</v>
      </c>
      <c r="B173" s="127"/>
      <c r="C173" s="127"/>
      <c r="D173" s="4">
        <f>SQRT(D170/(COUNTA(D135:D169)-1))</f>
        <v>5.6277110919421265</v>
      </c>
      <c r="F173" t="s">
        <v>14</v>
      </c>
    </row>
    <row r="176" spans="1:6" ht="15.75" customHeight="1" x14ac:dyDescent="0.2">
      <c r="A176" s="126" t="s">
        <v>9</v>
      </c>
      <c r="B176" s="126"/>
      <c r="C176" s="126"/>
      <c r="D176" s="126"/>
      <c r="E176" s="126"/>
    </row>
    <row r="177" spans="1:5" ht="15.75" customHeight="1" x14ac:dyDescent="0.2">
      <c r="A177" s="126" t="s">
        <v>16</v>
      </c>
      <c r="B177" s="126"/>
      <c r="C177" s="126"/>
      <c r="D177" s="126"/>
      <c r="E177" s="126"/>
    </row>
    <row r="178" spans="1:5" ht="15.75" customHeight="1" x14ac:dyDescent="0.2">
      <c r="A178" s="15" t="s">
        <v>0</v>
      </c>
      <c r="B178" s="15" t="s">
        <v>2</v>
      </c>
      <c r="C178" s="15" t="s">
        <v>11</v>
      </c>
      <c r="D178" s="15" t="s">
        <v>12</v>
      </c>
    </row>
    <row r="179" spans="1:5" ht="15.75" customHeight="1" x14ac:dyDescent="0.2">
      <c r="A179" s="15">
        <v>1</v>
      </c>
      <c r="B179" s="16">
        <v>20.630142252979599</v>
      </c>
      <c r="C179" s="17">
        <f t="shared" ref="C179:C223" si="33">B179-$D$226</f>
        <v>-40.591293946772609</v>
      </c>
      <c r="D179" s="20">
        <f>POWER(C179,2)</f>
        <v>1647.6531442732987</v>
      </c>
    </row>
    <row r="180" spans="1:5" ht="15.75" customHeight="1" x14ac:dyDescent="0.2">
      <c r="A180" s="15">
        <v>2</v>
      </c>
      <c r="B180" s="16">
        <v>20.780853517877699</v>
      </c>
      <c r="C180" s="17">
        <f t="shared" si="33"/>
        <v>-40.440582681874517</v>
      </c>
      <c r="D180" s="20">
        <f t="shared" ref="D180:D223" si="34">POWER(C180,2)</f>
        <v>1635.440727649529</v>
      </c>
    </row>
    <row r="181" spans="1:5" ht="15.75" customHeight="1" x14ac:dyDescent="0.2">
      <c r="A181" s="15">
        <v>3</v>
      </c>
      <c r="B181" s="16">
        <v>21.068050749711698</v>
      </c>
      <c r="C181" s="17">
        <f t="shared" si="33"/>
        <v>-40.153385450040517</v>
      </c>
      <c r="D181" s="20">
        <f t="shared" si="34"/>
        <v>1612.2943630995255</v>
      </c>
    </row>
    <row r="182" spans="1:5" ht="15.75" customHeight="1" x14ac:dyDescent="0.2">
      <c r="A182" s="15">
        <v>4</v>
      </c>
      <c r="B182" s="16">
        <v>21.2226066897347</v>
      </c>
      <c r="C182" s="17">
        <f t="shared" si="33"/>
        <v>-39.998829510017515</v>
      </c>
      <c r="D182" s="20">
        <f t="shared" si="34"/>
        <v>1599.9063621714481</v>
      </c>
    </row>
    <row r="183" spans="1:5" ht="15.75" customHeight="1" x14ac:dyDescent="0.2">
      <c r="A183" s="15">
        <v>5</v>
      </c>
      <c r="B183" s="16">
        <v>21.443675509419499</v>
      </c>
      <c r="C183" s="17">
        <f t="shared" si="33"/>
        <v>-39.777760690332713</v>
      </c>
      <c r="D183" s="20">
        <f t="shared" si="34"/>
        <v>1582.2702455373783</v>
      </c>
    </row>
    <row r="184" spans="1:5" ht="15.75" customHeight="1" x14ac:dyDescent="0.2">
      <c r="A184" s="15">
        <v>6</v>
      </c>
      <c r="B184" s="16">
        <v>21.5732410611303</v>
      </c>
      <c r="C184" s="17">
        <f t="shared" si="33"/>
        <v>-39.648195138621915</v>
      </c>
      <c r="D184" s="20">
        <f t="shared" si="34"/>
        <v>1571.9793777502425</v>
      </c>
    </row>
    <row r="185" spans="1:5" ht="15.75" customHeight="1" x14ac:dyDescent="0.2">
      <c r="A185" s="15">
        <v>7</v>
      </c>
      <c r="B185" s="16">
        <v>21.780084582852702</v>
      </c>
      <c r="C185" s="17">
        <f t="shared" si="33"/>
        <v>-39.44135161689951</v>
      </c>
      <c r="D185" s="20">
        <f t="shared" si="34"/>
        <v>1555.6202173679017</v>
      </c>
    </row>
    <row r="186" spans="1:5" ht="15.75" customHeight="1" x14ac:dyDescent="0.2">
      <c r="A186" s="15">
        <v>8</v>
      </c>
      <c r="B186" s="16">
        <v>22.104190695886199</v>
      </c>
      <c r="C186" s="17">
        <f t="shared" si="33"/>
        <v>-39.117245503866016</v>
      </c>
      <c r="D186" s="20">
        <f t="shared" si="34"/>
        <v>1530.1588958097261</v>
      </c>
    </row>
    <row r="187" spans="1:5" ht="15.75" customHeight="1" x14ac:dyDescent="0.2">
      <c r="A187" s="15">
        <v>9</v>
      </c>
      <c r="B187" s="16">
        <v>22.2798923490965</v>
      </c>
      <c r="C187" s="17">
        <f t="shared" si="33"/>
        <v>-38.941543850655712</v>
      </c>
      <c r="D187" s="20">
        <f t="shared" si="34"/>
        <v>1516.4438374725416</v>
      </c>
    </row>
    <row r="188" spans="1:5" ht="15.75" customHeight="1" x14ac:dyDescent="0.2">
      <c r="A188" s="15">
        <v>10</v>
      </c>
      <c r="B188" s="16">
        <v>22.780084582852702</v>
      </c>
      <c r="C188" s="17">
        <f t="shared" si="33"/>
        <v>-38.44135161689951</v>
      </c>
      <c r="D188" s="20">
        <f t="shared" si="34"/>
        <v>1477.7375141341026</v>
      </c>
    </row>
    <row r="189" spans="1:5" ht="15.75" customHeight="1" x14ac:dyDescent="0.2">
      <c r="A189" s="15">
        <v>11</v>
      </c>
      <c r="B189" s="16">
        <v>64.154555940023101</v>
      </c>
      <c r="C189" s="17">
        <f t="shared" si="33"/>
        <v>2.9331197402708895</v>
      </c>
      <c r="D189" s="20">
        <f t="shared" si="34"/>
        <v>8.6031914107667706</v>
      </c>
    </row>
    <row r="190" spans="1:5" ht="15.75" customHeight="1" x14ac:dyDescent="0.2">
      <c r="A190" s="15">
        <v>12</v>
      </c>
      <c r="B190" s="16">
        <v>64.6551326412918</v>
      </c>
      <c r="C190" s="17">
        <f t="shared" si="33"/>
        <v>3.4336964415395883</v>
      </c>
      <c r="D190" s="20">
        <f t="shared" si="34"/>
        <v>11.790271252641631</v>
      </c>
    </row>
    <row r="191" spans="1:5" ht="15.75" customHeight="1" x14ac:dyDescent="0.2">
      <c r="A191" s="15">
        <v>13</v>
      </c>
      <c r="B191" s="16">
        <v>65.643983083429504</v>
      </c>
      <c r="C191" s="17">
        <f t="shared" si="33"/>
        <v>4.4225468836772919</v>
      </c>
      <c r="D191" s="20">
        <f t="shared" si="34"/>
        <v>19.558920938323727</v>
      </c>
    </row>
    <row r="192" spans="1:5" ht="15.75" customHeight="1" x14ac:dyDescent="0.2">
      <c r="A192" s="15">
        <v>14</v>
      </c>
      <c r="B192" s="16">
        <v>65.727797001153405</v>
      </c>
      <c r="C192" s="17">
        <f t="shared" si="33"/>
        <v>4.5063608014011933</v>
      </c>
      <c r="D192" s="20">
        <f t="shared" si="34"/>
        <v>20.307287672405206</v>
      </c>
    </row>
    <row r="193" spans="1:4" ht="15.75" customHeight="1" x14ac:dyDescent="0.2">
      <c r="A193" s="15">
        <v>15</v>
      </c>
      <c r="B193" s="16">
        <v>66.513648596693599</v>
      </c>
      <c r="C193" s="17">
        <f t="shared" si="33"/>
        <v>5.2922123969413875</v>
      </c>
      <c r="D193" s="20">
        <f t="shared" si="34"/>
        <v>28.007512054340104</v>
      </c>
    </row>
    <row r="194" spans="1:4" ht="15.75" customHeight="1" x14ac:dyDescent="0.2">
      <c r="A194" s="15">
        <v>16</v>
      </c>
      <c r="B194" s="16">
        <v>66.847366397539403</v>
      </c>
      <c r="C194" s="17">
        <f t="shared" si="33"/>
        <v>5.6259301977871914</v>
      </c>
      <c r="D194" s="20">
        <f t="shared" si="34"/>
        <v>31.651090590373826</v>
      </c>
    </row>
    <row r="195" spans="1:4" ht="15.75" customHeight="1" x14ac:dyDescent="0.2">
      <c r="A195" s="15">
        <v>17</v>
      </c>
      <c r="B195" s="16">
        <v>66.945405613225702</v>
      </c>
      <c r="C195" s="17">
        <f t="shared" si="33"/>
        <v>5.7239694134734904</v>
      </c>
      <c r="D195" s="20">
        <f t="shared" si="34"/>
        <v>32.763825846380051</v>
      </c>
    </row>
    <row r="196" spans="1:4" ht="15.75" customHeight="1" x14ac:dyDescent="0.2">
      <c r="A196" s="15">
        <v>18</v>
      </c>
      <c r="B196" s="16">
        <v>67.370626682045398</v>
      </c>
      <c r="C196" s="17">
        <f t="shared" si="33"/>
        <v>6.1491904822931858</v>
      </c>
      <c r="D196" s="20">
        <f t="shared" si="34"/>
        <v>37.812543587525106</v>
      </c>
    </row>
    <row r="197" spans="1:4" ht="15.75" customHeight="1" x14ac:dyDescent="0.2">
      <c r="A197" s="15">
        <v>19</v>
      </c>
      <c r="B197" s="16">
        <v>67.469050365244101</v>
      </c>
      <c r="C197" s="17">
        <f t="shared" si="33"/>
        <v>6.2476141654918891</v>
      </c>
      <c r="D197" s="20">
        <f t="shared" si="34"/>
        <v>39.032682760854911</v>
      </c>
    </row>
    <row r="198" spans="1:4" ht="15.75" customHeight="1" x14ac:dyDescent="0.2">
      <c r="A198" s="15">
        <v>20</v>
      </c>
      <c r="B198" s="16">
        <v>67.612072279892402</v>
      </c>
      <c r="C198" s="17">
        <f t="shared" si="33"/>
        <v>6.3906360801401902</v>
      </c>
      <c r="D198" s="20">
        <f t="shared" si="34"/>
        <v>40.840229508789577</v>
      </c>
    </row>
    <row r="199" spans="1:4" ht="15.75" customHeight="1" x14ac:dyDescent="0.2">
      <c r="A199" s="15">
        <v>21</v>
      </c>
      <c r="B199" s="16">
        <v>68.185313341022706</v>
      </c>
      <c r="C199" s="17">
        <f t="shared" si="33"/>
        <v>6.9638771412704941</v>
      </c>
      <c r="D199" s="20">
        <f t="shared" si="34"/>
        <v>48.495584838709711</v>
      </c>
    </row>
    <row r="200" spans="1:4" ht="15.75" customHeight="1" x14ac:dyDescent="0.2">
      <c r="A200" s="15">
        <v>22</v>
      </c>
      <c r="B200" s="16">
        <v>68.193002691272596</v>
      </c>
      <c r="C200" s="17">
        <f t="shared" si="33"/>
        <v>6.9715664915203845</v>
      </c>
      <c r="D200" s="20">
        <f t="shared" si="34"/>
        <v>48.602739345689841</v>
      </c>
    </row>
    <row r="201" spans="1:4" ht="15.75" customHeight="1" x14ac:dyDescent="0.2">
      <c r="A201" s="15">
        <v>23</v>
      </c>
      <c r="B201" s="16">
        <v>68.425990003844703</v>
      </c>
      <c r="C201" s="17">
        <f t="shared" si="33"/>
        <v>7.204553804092491</v>
      </c>
      <c r="D201" s="20">
        <f t="shared" si="34"/>
        <v>51.905595516063585</v>
      </c>
    </row>
    <row r="202" spans="1:4" ht="15.75" customHeight="1" x14ac:dyDescent="0.2">
      <c r="A202" s="15">
        <v>24</v>
      </c>
      <c r="B202" s="16">
        <v>68.790849673202601</v>
      </c>
      <c r="C202" s="17">
        <f t="shared" si="33"/>
        <v>7.5694134734503891</v>
      </c>
      <c r="D202" s="20">
        <f t="shared" si="34"/>
        <v>57.296020332052287</v>
      </c>
    </row>
    <row r="203" spans="1:4" ht="15.75" customHeight="1" x14ac:dyDescent="0.2">
      <c r="A203" s="15">
        <v>25</v>
      </c>
      <c r="B203" s="16">
        <v>68.8542868127643</v>
      </c>
      <c r="C203" s="17">
        <f t="shared" si="33"/>
        <v>7.6328506130120886</v>
      </c>
      <c r="D203" s="20">
        <f t="shared" si="34"/>
        <v>58.260408480559015</v>
      </c>
    </row>
    <row r="204" spans="1:4" ht="15.75" customHeight="1" x14ac:dyDescent="0.2">
      <c r="A204" s="15">
        <v>26</v>
      </c>
      <c r="B204" s="16">
        <v>68.855055747789294</v>
      </c>
      <c r="C204" s="17">
        <f t="shared" si="33"/>
        <v>7.6336195480370819</v>
      </c>
      <c r="D204" s="20">
        <f t="shared" si="34"/>
        <v>58.272147404173865</v>
      </c>
    </row>
    <row r="205" spans="1:4" ht="15.75" customHeight="1" x14ac:dyDescent="0.2">
      <c r="A205" s="15">
        <v>27</v>
      </c>
      <c r="B205" s="16">
        <v>68.986159169550206</v>
      </c>
      <c r="C205" s="17">
        <f t="shared" si="33"/>
        <v>7.7647229697979938</v>
      </c>
      <c r="D205" s="20">
        <f t="shared" si="34"/>
        <v>60.290922797708575</v>
      </c>
    </row>
    <row r="206" spans="1:4" ht="15.75" customHeight="1" x14ac:dyDescent="0.2">
      <c r="A206" s="15">
        <v>28</v>
      </c>
      <c r="B206" s="16">
        <v>69.005382545174896</v>
      </c>
      <c r="C206" s="17">
        <f t="shared" si="33"/>
        <v>7.7839463454226845</v>
      </c>
      <c r="D206" s="20">
        <f t="shared" si="34"/>
        <v>60.589820708419168</v>
      </c>
    </row>
    <row r="207" spans="1:4" ht="15.75" customHeight="1" x14ac:dyDescent="0.2">
      <c r="A207" s="15">
        <v>29</v>
      </c>
      <c r="B207" s="16">
        <v>69.198385236447507</v>
      </c>
      <c r="C207" s="17">
        <f t="shared" si="33"/>
        <v>7.9769490366952951</v>
      </c>
      <c r="D207" s="20">
        <f t="shared" si="34"/>
        <v>63.631715934033998</v>
      </c>
    </row>
    <row r="208" spans="1:4" ht="15.75" customHeight="1" x14ac:dyDescent="0.2">
      <c r="A208" s="15">
        <v>30</v>
      </c>
      <c r="B208" s="16">
        <v>69.806997308727404</v>
      </c>
      <c r="C208" s="17">
        <f t="shared" si="33"/>
        <v>8.5855611089751918</v>
      </c>
      <c r="D208" s="20">
        <f t="shared" si="34"/>
        <v>73.711859555947328</v>
      </c>
    </row>
    <row r="209" spans="1:4" ht="15.75" customHeight="1" x14ac:dyDescent="0.2">
      <c r="A209" s="15">
        <v>31</v>
      </c>
      <c r="B209" s="16">
        <v>72.067281814686694</v>
      </c>
      <c r="C209" s="17">
        <f t="shared" si="33"/>
        <v>10.845845614934483</v>
      </c>
      <c r="D209" s="20">
        <f t="shared" si="34"/>
        <v>117.63236710299354</v>
      </c>
    </row>
    <row r="210" spans="1:4" ht="15.75" customHeight="1" x14ac:dyDescent="0.2">
      <c r="A210" s="15">
        <v>32</v>
      </c>
      <c r="B210" s="16">
        <v>72.246059207996893</v>
      </c>
      <c r="C210" s="17">
        <f t="shared" si="33"/>
        <v>11.024623008244681</v>
      </c>
      <c r="D210" s="20">
        <f t="shared" si="34"/>
        <v>121.542312473918</v>
      </c>
    </row>
    <row r="211" spans="1:4" ht="15.75" customHeight="1" x14ac:dyDescent="0.2">
      <c r="A211" s="15">
        <v>33</v>
      </c>
      <c r="B211" s="16">
        <v>72.808919646289894</v>
      </c>
      <c r="C211" s="17">
        <f t="shared" si="33"/>
        <v>11.587483446537682</v>
      </c>
      <c r="D211" s="20">
        <f t="shared" si="34"/>
        <v>134.2697726237848</v>
      </c>
    </row>
    <row r="212" spans="1:4" ht="15.75" customHeight="1" x14ac:dyDescent="0.2">
      <c r="A212" s="15">
        <v>34</v>
      </c>
      <c r="B212" s="16">
        <v>72.863514033064206</v>
      </c>
      <c r="C212" s="17">
        <f t="shared" si="33"/>
        <v>11.642077833311994</v>
      </c>
      <c r="D212" s="20">
        <f t="shared" si="34"/>
        <v>135.53797627689448</v>
      </c>
    </row>
    <row r="213" spans="1:4" ht="15.75" customHeight="1" x14ac:dyDescent="0.2">
      <c r="A213" s="15">
        <v>35</v>
      </c>
      <c r="B213" s="16">
        <v>72.892349096501306</v>
      </c>
      <c r="C213" s="17">
        <f t="shared" si="33"/>
        <v>11.670912896749094</v>
      </c>
      <c r="D213" s="20">
        <f t="shared" si="34"/>
        <v>136.21020784350432</v>
      </c>
    </row>
    <row r="214" spans="1:4" ht="15.75" customHeight="1" x14ac:dyDescent="0.2">
      <c r="A214" s="15">
        <v>36</v>
      </c>
      <c r="B214" s="16">
        <v>78.118031526335997</v>
      </c>
      <c r="C214" s="17">
        <f t="shared" si="33"/>
        <v>16.896595326583785</v>
      </c>
      <c r="D214" s="20">
        <f t="shared" si="34"/>
        <v>285.49493363033304</v>
      </c>
    </row>
    <row r="215" spans="1:4" ht="15.75" customHeight="1" x14ac:dyDescent="0.2">
      <c r="A215" s="15">
        <v>37</v>
      </c>
      <c r="B215" s="16">
        <v>79.920030757400994</v>
      </c>
      <c r="C215" s="17">
        <f t="shared" si="33"/>
        <v>18.698594557648782</v>
      </c>
      <c r="D215" s="20">
        <f t="shared" si="34"/>
        <v>349.63743843133267</v>
      </c>
    </row>
    <row r="216" spans="1:4" ht="15.75" customHeight="1" x14ac:dyDescent="0.2">
      <c r="A216" s="15">
        <v>38</v>
      </c>
      <c r="B216" s="16">
        <v>80.249519415609399</v>
      </c>
      <c r="C216" s="17">
        <f t="shared" si="33"/>
        <v>19.028083215857187</v>
      </c>
      <c r="D216" s="20">
        <f t="shared" si="34"/>
        <v>362.06795086958596</v>
      </c>
    </row>
    <row r="217" spans="1:4" ht="15.75" customHeight="1" x14ac:dyDescent="0.2">
      <c r="A217" s="15">
        <v>39</v>
      </c>
      <c r="B217" s="16">
        <v>81.426758938869696</v>
      </c>
      <c r="C217" s="17">
        <f t="shared" si="33"/>
        <v>20.205322739117484</v>
      </c>
      <c r="D217" s="20">
        <f t="shared" si="34"/>
        <v>408.2550669918981</v>
      </c>
    </row>
    <row r="218" spans="1:4" ht="15.75" customHeight="1" x14ac:dyDescent="0.2">
      <c r="A218" s="15">
        <v>40</v>
      </c>
      <c r="B218" s="16">
        <v>82.204536716647496</v>
      </c>
      <c r="C218" s="17">
        <f t="shared" si="33"/>
        <v>20.983100516895284</v>
      </c>
      <c r="D218" s="20">
        <f t="shared" si="34"/>
        <v>440.29050730213112</v>
      </c>
    </row>
    <row r="219" spans="1:4" ht="15.75" customHeight="1" x14ac:dyDescent="0.2">
      <c r="A219" s="15">
        <v>41</v>
      </c>
      <c r="B219" s="16">
        <v>83.340253748558197</v>
      </c>
      <c r="C219" s="17">
        <f t="shared" si="33"/>
        <v>22.118817548805985</v>
      </c>
      <c r="D219" s="20">
        <f t="shared" si="34"/>
        <v>489.24208975736764</v>
      </c>
    </row>
    <row r="220" spans="1:4" ht="15.75" customHeight="1" x14ac:dyDescent="0.2">
      <c r="A220" s="15">
        <v>42</v>
      </c>
      <c r="B220" s="16">
        <v>84.053825451749304</v>
      </c>
      <c r="C220" s="17">
        <f t="shared" si="33"/>
        <v>22.832389251997093</v>
      </c>
      <c r="D220" s="20">
        <f t="shared" si="34"/>
        <v>521.31799895471238</v>
      </c>
    </row>
    <row r="221" spans="1:4" ht="15.75" customHeight="1" x14ac:dyDescent="0.2">
      <c r="A221" s="15">
        <v>43</v>
      </c>
      <c r="B221" s="16">
        <v>84.799307958477499</v>
      </c>
      <c r="C221" s="17">
        <f t="shared" si="33"/>
        <v>23.577871758725287</v>
      </c>
      <c r="D221" s="20">
        <f t="shared" si="34"/>
        <v>555.91603667089544</v>
      </c>
    </row>
    <row r="222" spans="1:4" ht="15.75" customHeight="1" x14ac:dyDescent="0.2">
      <c r="A222" s="15">
        <v>44</v>
      </c>
      <c r="B222" s="16">
        <v>85.316032295271</v>
      </c>
      <c r="C222" s="17">
        <f t="shared" si="33"/>
        <v>24.094596095518789</v>
      </c>
      <c r="D222" s="20">
        <f t="shared" si="34"/>
        <v>580.54956100618926</v>
      </c>
    </row>
    <row r="223" spans="1:4" ht="15.75" customHeight="1" x14ac:dyDescent="0.2">
      <c r="A223" s="15">
        <v>45</v>
      </c>
      <c r="B223" s="16">
        <v>85.754325259515596</v>
      </c>
      <c r="C223" s="17">
        <f t="shared" si="33"/>
        <v>24.532889059763384</v>
      </c>
      <c r="D223" s="20">
        <f t="shared" si="34"/>
        <v>601.86264561865801</v>
      </c>
    </row>
    <row r="224" spans="1:4" ht="15.75" customHeight="1" x14ac:dyDescent="0.2">
      <c r="A224" s="18" t="s">
        <v>15</v>
      </c>
      <c r="B224" s="19">
        <f>SUM(B179:B223)</f>
        <v>2754.9646289888497</v>
      </c>
      <c r="C224" s="15"/>
      <c r="D224" s="21">
        <f>SUM(D179:D223)</f>
        <v>21820.755921355645</v>
      </c>
    </row>
    <row r="226" spans="1:5" ht="15.75" customHeight="1" x14ac:dyDescent="0.2">
      <c r="A226" s="12" t="s">
        <v>13</v>
      </c>
      <c r="B226" s="12"/>
      <c r="C226" s="12"/>
      <c r="D226" s="4">
        <f>B224/COUNTA(B179:B223)</f>
        <v>61.221436199752212</v>
      </c>
    </row>
    <row r="227" spans="1:5" ht="15.75" customHeight="1" x14ac:dyDescent="0.2">
      <c r="A227" s="13" t="s">
        <v>14</v>
      </c>
      <c r="B227" s="13"/>
      <c r="C227" s="13"/>
      <c r="D227" s="4">
        <f>SQRT(D224/(COUNTA(D179:D223)-1))</f>
        <v>22.269402123539397</v>
      </c>
    </row>
    <row r="230" spans="1:5" ht="15.75" customHeight="1" x14ac:dyDescent="0.2">
      <c r="A230" s="126" t="s">
        <v>9</v>
      </c>
      <c r="B230" s="126"/>
      <c r="C230" s="126"/>
      <c r="D230" s="126"/>
      <c r="E230" s="126"/>
    </row>
    <row r="231" spans="1:5" ht="15.75" customHeight="1" x14ac:dyDescent="0.2">
      <c r="A231" s="126" t="s">
        <v>17</v>
      </c>
      <c r="B231" s="126"/>
      <c r="C231" s="126"/>
      <c r="D231" s="126"/>
      <c r="E231" s="126"/>
    </row>
    <row r="232" spans="1:5" ht="15.75" customHeight="1" x14ac:dyDescent="0.2">
      <c r="A232" s="15" t="s">
        <v>0</v>
      </c>
      <c r="B232" s="15" t="s">
        <v>2</v>
      </c>
      <c r="C232" s="15" t="s">
        <v>11</v>
      </c>
      <c r="D232" s="15" t="s">
        <v>12</v>
      </c>
    </row>
    <row r="233" spans="1:5" ht="15.75" customHeight="1" x14ac:dyDescent="0.2">
      <c r="A233" s="15">
        <v>1</v>
      </c>
      <c r="B233" s="16">
        <v>206.943483275663</v>
      </c>
      <c r="C233" s="17">
        <f t="shared" ref="C233:C276" si="35">B233-$D$280</f>
        <v>-9.9646204451282472</v>
      </c>
      <c r="D233" s="20">
        <f>POWER(C233,2)</f>
        <v>99.293660615467871</v>
      </c>
    </row>
    <row r="234" spans="1:5" ht="15.75" customHeight="1" x14ac:dyDescent="0.2">
      <c r="A234" s="15">
        <v>2</v>
      </c>
      <c r="B234" s="16">
        <v>207.071126489812</v>
      </c>
      <c r="C234" s="17">
        <f t="shared" si="35"/>
        <v>-9.8369772309792438</v>
      </c>
      <c r="D234" s="20">
        <f t="shared" ref="D234:D276" si="36">POWER(C234,2)</f>
        <v>96.766121042804073</v>
      </c>
    </row>
    <row r="235" spans="1:5" ht="15.75" customHeight="1" x14ac:dyDescent="0.2">
      <c r="A235" s="15">
        <v>3</v>
      </c>
      <c r="B235" s="16">
        <v>207.09073433294901</v>
      </c>
      <c r="C235" s="17">
        <f t="shared" si="35"/>
        <v>-9.8173693878422341</v>
      </c>
      <c r="D235" s="20">
        <f t="shared" si="36"/>
        <v>96.380741697341804</v>
      </c>
    </row>
    <row r="236" spans="1:5" ht="15.75" customHeight="1" x14ac:dyDescent="0.2">
      <c r="A236" s="15">
        <v>4</v>
      </c>
      <c r="B236" s="16">
        <v>207.11687812379901</v>
      </c>
      <c r="C236" s="17">
        <f t="shared" si="35"/>
        <v>-9.7912255969922342</v>
      </c>
      <c r="D236" s="20">
        <f t="shared" si="36"/>
        <v>95.868098691195925</v>
      </c>
    </row>
    <row r="237" spans="1:5" ht="15.75" customHeight="1" x14ac:dyDescent="0.2">
      <c r="A237" s="15">
        <v>5</v>
      </c>
      <c r="B237" s="16">
        <v>207.65859284890399</v>
      </c>
      <c r="C237" s="17">
        <f t="shared" si="35"/>
        <v>-9.249510871887253</v>
      </c>
      <c r="D237" s="20">
        <f t="shared" si="36"/>
        <v>85.553451369160484</v>
      </c>
    </row>
    <row r="238" spans="1:5" ht="15.75" customHeight="1" x14ac:dyDescent="0.2">
      <c r="A238" s="15">
        <v>6</v>
      </c>
      <c r="B238" s="16">
        <v>209.03729334871201</v>
      </c>
      <c r="C238" s="17">
        <f t="shared" si="35"/>
        <v>-7.8708103720792337</v>
      </c>
      <c r="D238" s="20">
        <f t="shared" si="36"/>
        <v>61.949655913230046</v>
      </c>
    </row>
    <row r="239" spans="1:5" ht="15.75" customHeight="1" x14ac:dyDescent="0.2">
      <c r="A239" s="15">
        <v>7</v>
      </c>
      <c r="B239" s="16">
        <v>210.27181853133399</v>
      </c>
      <c r="C239" s="17">
        <f t="shared" si="35"/>
        <v>-6.6362851894572543</v>
      </c>
      <c r="D239" s="20">
        <f t="shared" si="36"/>
        <v>44.040281115809705</v>
      </c>
    </row>
    <row r="240" spans="1:5" ht="15.75" customHeight="1" x14ac:dyDescent="0.2">
      <c r="A240" s="15">
        <v>8</v>
      </c>
      <c r="B240" s="16">
        <v>210.59092656670501</v>
      </c>
      <c r="C240" s="17">
        <f t="shared" si="35"/>
        <v>-6.317177154086238</v>
      </c>
      <c r="D240" s="20">
        <f t="shared" si="36"/>
        <v>39.906727196109102</v>
      </c>
    </row>
    <row r="241" spans="1:4" ht="15.75" customHeight="1" x14ac:dyDescent="0.2">
      <c r="A241" s="15">
        <v>9</v>
      </c>
      <c r="B241" s="16">
        <v>211.36755094194501</v>
      </c>
      <c r="C241" s="17">
        <f t="shared" si="35"/>
        <v>-5.5405527788462337</v>
      </c>
      <c r="D241" s="20">
        <f t="shared" si="36"/>
        <v>30.697725095180722</v>
      </c>
    </row>
    <row r="242" spans="1:4" ht="15.75" customHeight="1" x14ac:dyDescent="0.2">
      <c r="A242" s="15">
        <v>10</v>
      </c>
      <c r="B242" s="16">
        <v>211.47520184544399</v>
      </c>
      <c r="C242" s="17">
        <f t="shared" si="35"/>
        <v>-5.4329018753472553</v>
      </c>
      <c r="D242" s="20">
        <f t="shared" si="36"/>
        <v>29.516422787151726</v>
      </c>
    </row>
    <row r="243" spans="1:4" ht="15.75" customHeight="1" x14ac:dyDescent="0.2">
      <c r="A243" s="15">
        <v>11</v>
      </c>
      <c r="B243" s="16">
        <v>212.531334102268</v>
      </c>
      <c r="C243" s="17">
        <f t="shared" si="35"/>
        <v>-4.376769618523241</v>
      </c>
      <c r="D243" s="20">
        <f t="shared" si="36"/>
        <v>19.156112293628077</v>
      </c>
    </row>
    <row r="244" spans="1:4" ht="15.75" customHeight="1" x14ac:dyDescent="0.2">
      <c r="A244" s="15">
        <v>12</v>
      </c>
      <c r="B244" s="16">
        <v>212.97500961168799</v>
      </c>
      <c r="C244" s="17">
        <f t="shared" si="35"/>
        <v>-3.9330941091032514</v>
      </c>
      <c r="D244" s="20">
        <f t="shared" si="36"/>
        <v>15.4692292710627</v>
      </c>
    </row>
    <row r="245" spans="1:4" ht="15.75" customHeight="1" x14ac:dyDescent="0.2">
      <c r="A245" s="15">
        <v>13</v>
      </c>
      <c r="B245" s="16">
        <v>212.988465974625</v>
      </c>
      <c r="C245" s="17">
        <f t="shared" si="35"/>
        <v>-3.9196377461662451</v>
      </c>
      <c r="D245" s="20">
        <f t="shared" si="36"/>
        <v>15.363560061171201</v>
      </c>
    </row>
    <row r="246" spans="1:4" ht="15.75" customHeight="1" x14ac:dyDescent="0.2">
      <c r="A246" s="15">
        <v>14</v>
      </c>
      <c r="B246" s="16">
        <v>213.87389465590201</v>
      </c>
      <c r="C246" s="17">
        <f t="shared" si="35"/>
        <v>-3.0342090648892395</v>
      </c>
      <c r="D246" s="20">
        <f t="shared" si="36"/>
        <v>9.2064246494560322</v>
      </c>
    </row>
    <row r="247" spans="1:4" ht="15.75" customHeight="1" x14ac:dyDescent="0.2">
      <c r="A247" s="15">
        <v>15</v>
      </c>
      <c r="B247" s="16">
        <v>214.14417531718601</v>
      </c>
      <c r="C247" s="17">
        <f t="shared" si="35"/>
        <v>-2.7639284036052345</v>
      </c>
      <c r="D247" s="20">
        <f t="shared" si="36"/>
        <v>7.6393002202557803</v>
      </c>
    </row>
    <row r="248" spans="1:4" ht="15.75" customHeight="1" x14ac:dyDescent="0.2">
      <c r="A248" s="15">
        <v>16</v>
      </c>
      <c r="B248" s="16">
        <v>214.458285274894</v>
      </c>
      <c r="C248" s="17">
        <f t="shared" si="35"/>
        <v>-2.4498184458972503</v>
      </c>
      <c r="D248" s="20">
        <f t="shared" si="36"/>
        <v>6.0016104178584184</v>
      </c>
    </row>
    <row r="249" spans="1:4" ht="15.75" customHeight="1" x14ac:dyDescent="0.2">
      <c r="A249" s="15">
        <v>17</v>
      </c>
      <c r="B249" s="16">
        <v>215.06036139946201</v>
      </c>
      <c r="C249" s="17">
        <f t="shared" si="35"/>
        <v>-1.8477423213292354</v>
      </c>
      <c r="D249" s="20">
        <f t="shared" si="36"/>
        <v>3.4141516860311514</v>
      </c>
    </row>
    <row r="250" spans="1:4" ht="15.75" customHeight="1" x14ac:dyDescent="0.2">
      <c r="A250" s="15">
        <v>18</v>
      </c>
      <c r="B250" s="16">
        <v>215.52595155709301</v>
      </c>
      <c r="C250" s="17">
        <f t="shared" si="35"/>
        <v>-1.3821521636982368</v>
      </c>
      <c r="D250" s="20">
        <f t="shared" si="36"/>
        <v>1.9103446036157175</v>
      </c>
    </row>
    <row r="251" spans="1:4" ht="15.75" customHeight="1" x14ac:dyDescent="0.2">
      <c r="A251" s="15">
        <v>19</v>
      </c>
      <c r="B251" s="16">
        <v>215.59669357939299</v>
      </c>
      <c r="C251" s="17">
        <f t="shared" si="35"/>
        <v>-1.3114101413982553</v>
      </c>
      <c r="D251" s="20">
        <f t="shared" si="36"/>
        <v>1.719796558962192</v>
      </c>
    </row>
    <row r="252" spans="1:4" ht="15.75" customHeight="1" x14ac:dyDescent="0.2">
      <c r="A252" s="15">
        <v>20</v>
      </c>
      <c r="B252" s="16">
        <v>215.94771241830099</v>
      </c>
      <c r="C252" s="17">
        <f t="shared" si="35"/>
        <v>-0.96039130249025106</v>
      </c>
      <c r="D252" s="20">
        <f t="shared" si="36"/>
        <v>0.92235145389892093</v>
      </c>
    </row>
    <row r="253" spans="1:4" ht="15.75" customHeight="1" x14ac:dyDescent="0.2">
      <c r="A253" s="15">
        <v>21</v>
      </c>
      <c r="B253" s="16">
        <v>216.78662053056499</v>
      </c>
      <c r="C253" s="17">
        <f t="shared" si="35"/>
        <v>-0.12148319022625742</v>
      </c>
      <c r="D253" s="20">
        <f t="shared" si="36"/>
        <v>1.4758165507549046E-2</v>
      </c>
    </row>
    <row r="254" spans="1:4" ht="15.75" customHeight="1" x14ac:dyDescent="0.2">
      <c r="A254" s="15">
        <v>22</v>
      </c>
      <c r="B254" s="16">
        <v>216.84236831987701</v>
      </c>
      <c r="C254" s="17">
        <f t="shared" si="35"/>
        <v>-6.5735400914235242E-2</v>
      </c>
      <c r="D254" s="20">
        <f t="shared" si="36"/>
        <v>4.3211429333552395E-3</v>
      </c>
    </row>
    <row r="255" spans="1:4" ht="15.75" customHeight="1" x14ac:dyDescent="0.2">
      <c r="A255" s="15">
        <v>23</v>
      </c>
      <c r="B255" s="16">
        <v>216.950788158401</v>
      </c>
      <c r="C255" s="17">
        <f t="shared" si="35"/>
        <v>4.2684437609750603E-2</v>
      </c>
      <c r="D255" s="20">
        <f t="shared" si="36"/>
        <v>1.8219612140606917E-3</v>
      </c>
    </row>
    <row r="256" spans="1:4" ht="15.75" customHeight="1" x14ac:dyDescent="0.2">
      <c r="A256" s="15">
        <v>24</v>
      </c>
      <c r="B256" s="16">
        <v>217.39984621299499</v>
      </c>
      <c r="C256" s="17">
        <f t="shared" si="35"/>
        <v>0.49174249220374122</v>
      </c>
      <c r="D256" s="20">
        <f t="shared" si="36"/>
        <v>0.2418106786387465</v>
      </c>
    </row>
    <row r="257" spans="1:4" ht="15.75" customHeight="1" x14ac:dyDescent="0.2">
      <c r="A257" s="15">
        <v>25</v>
      </c>
      <c r="B257" s="16">
        <v>217.66743560169201</v>
      </c>
      <c r="C257" s="17">
        <f t="shared" si="35"/>
        <v>0.75933188090075987</v>
      </c>
      <c r="D257" s="20">
        <f t="shared" si="36"/>
        <v>0.57658490535228579</v>
      </c>
    </row>
    <row r="258" spans="1:4" ht="15.75" customHeight="1" x14ac:dyDescent="0.2">
      <c r="A258" s="15">
        <v>26</v>
      </c>
      <c r="B258" s="16">
        <v>217.76047673971499</v>
      </c>
      <c r="C258" s="17">
        <f t="shared" si="35"/>
        <v>0.85237301892374262</v>
      </c>
      <c r="D258" s="20">
        <f t="shared" si="36"/>
        <v>0.72653976338917492</v>
      </c>
    </row>
    <row r="259" spans="1:4" ht="15.75" customHeight="1" x14ac:dyDescent="0.2">
      <c r="A259" s="15">
        <v>27</v>
      </c>
      <c r="B259" s="16">
        <v>217.97962322183801</v>
      </c>
      <c r="C259" s="17">
        <f t="shared" si="35"/>
        <v>1.0715195010467653</v>
      </c>
      <c r="D259" s="20">
        <f t="shared" si="36"/>
        <v>1.1481540411235089</v>
      </c>
    </row>
    <row r="260" spans="1:4" ht="15.75" customHeight="1" x14ac:dyDescent="0.2">
      <c r="A260" s="15">
        <v>28</v>
      </c>
      <c r="B260" s="16">
        <v>218.61361014994199</v>
      </c>
      <c r="C260" s="17">
        <f t="shared" si="35"/>
        <v>1.7055064291507449</v>
      </c>
      <c r="D260" s="20">
        <f t="shared" si="36"/>
        <v>2.9087521798745248</v>
      </c>
    </row>
    <row r="261" spans="1:4" ht="15.75" customHeight="1" x14ac:dyDescent="0.2">
      <c r="A261" s="15">
        <v>29</v>
      </c>
      <c r="B261" s="16">
        <v>218.858515955402</v>
      </c>
      <c r="C261" s="17">
        <f t="shared" si="35"/>
        <v>1.9504122346107522</v>
      </c>
      <c r="D261" s="20">
        <f t="shared" si="36"/>
        <v>3.8041078849193077</v>
      </c>
    </row>
    <row r="262" spans="1:4" ht="15.75" customHeight="1" x14ac:dyDescent="0.2">
      <c r="A262" s="15">
        <v>30</v>
      </c>
      <c r="B262" s="16">
        <v>219.26912725874701</v>
      </c>
      <c r="C262" s="17">
        <f t="shared" si="35"/>
        <v>2.3610235379557594</v>
      </c>
      <c r="D262" s="20">
        <f t="shared" si="36"/>
        <v>5.5744321467811311</v>
      </c>
    </row>
    <row r="263" spans="1:4" ht="15.75" customHeight="1" x14ac:dyDescent="0.2">
      <c r="A263" s="15">
        <v>31</v>
      </c>
      <c r="B263" s="16">
        <v>219.568242983468</v>
      </c>
      <c r="C263" s="17">
        <f t="shared" si="35"/>
        <v>2.6601392626767506</v>
      </c>
      <c r="D263" s="20">
        <f t="shared" si="36"/>
        <v>7.0763408968344059</v>
      </c>
    </row>
    <row r="264" spans="1:4" ht="15.75" customHeight="1" x14ac:dyDescent="0.2">
      <c r="A264" s="15">
        <v>32</v>
      </c>
      <c r="B264" s="16">
        <v>219.63129565551699</v>
      </c>
      <c r="C264" s="17">
        <f t="shared" si="35"/>
        <v>2.7231919347257474</v>
      </c>
      <c r="D264" s="20">
        <f t="shared" si="36"/>
        <v>7.4157743133553593</v>
      </c>
    </row>
    <row r="265" spans="1:4" ht="15.75" customHeight="1" x14ac:dyDescent="0.2">
      <c r="A265" s="15">
        <v>33</v>
      </c>
      <c r="B265" s="16">
        <v>220.27412533640901</v>
      </c>
      <c r="C265" s="17">
        <f t="shared" si="35"/>
        <v>3.3660216156177682</v>
      </c>
      <c r="D265" s="20">
        <f t="shared" si="36"/>
        <v>11.330101516806051</v>
      </c>
    </row>
    <row r="266" spans="1:4" ht="15.75" customHeight="1" x14ac:dyDescent="0.2">
      <c r="A266" s="15">
        <v>34</v>
      </c>
      <c r="B266" s="16">
        <v>220.43291041907</v>
      </c>
      <c r="C266" s="17">
        <f t="shared" si="35"/>
        <v>3.524806698278752</v>
      </c>
      <c r="D266" s="20">
        <f t="shared" si="36"/>
        <v>12.424262260230757</v>
      </c>
    </row>
    <row r="267" spans="1:4" ht="15.75" customHeight="1" x14ac:dyDescent="0.2">
      <c r="A267" s="15">
        <v>35</v>
      </c>
      <c r="B267" s="16">
        <v>220.93271818531301</v>
      </c>
      <c r="C267" s="17">
        <f t="shared" si="35"/>
        <v>4.0246144645217612</v>
      </c>
      <c r="D267" s="20">
        <f t="shared" si="36"/>
        <v>16.197521588037784</v>
      </c>
    </row>
    <row r="268" spans="1:4" ht="15.75" customHeight="1" x14ac:dyDescent="0.2">
      <c r="A268" s="15">
        <v>36</v>
      </c>
      <c r="B268" s="16">
        <v>222.45021145713201</v>
      </c>
      <c r="C268" s="17">
        <f t="shared" si="35"/>
        <v>5.5421077363407676</v>
      </c>
      <c r="D268" s="20">
        <f t="shared" si="36"/>
        <v>30.714958161208187</v>
      </c>
    </row>
    <row r="269" spans="1:4" ht="15.75" customHeight="1" x14ac:dyDescent="0.2">
      <c r="A269" s="15">
        <v>37</v>
      </c>
      <c r="B269" s="16">
        <v>223.15455594002299</v>
      </c>
      <c r="C269" s="17">
        <f t="shared" si="35"/>
        <v>6.2464522192317418</v>
      </c>
      <c r="D269" s="20">
        <f t="shared" si="36"/>
        <v>39.018165327145155</v>
      </c>
    </row>
    <row r="270" spans="1:4" ht="15.75" customHeight="1" x14ac:dyDescent="0.2">
      <c r="A270" s="15">
        <v>38</v>
      </c>
      <c r="B270" s="16">
        <v>224.04652056901199</v>
      </c>
      <c r="C270" s="17">
        <f t="shared" si="35"/>
        <v>7.1384168482207428</v>
      </c>
      <c r="D270" s="20">
        <f t="shared" si="36"/>
        <v>50.956995098961762</v>
      </c>
    </row>
    <row r="271" spans="1:4" ht="15.75" customHeight="1" x14ac:dyDescent="0.2">
      <c r="A271" s="15">
        <v>39</v>
      </c>
      <c r="B271" s="16">
        <v>224.9969242599</v>
      </c>
      <c r="C271" s="17">
        <f t="shared" si="35"/>
        <v>8.0888205391087524</v>
      </c>
      <c r="D271" s="20">
        <f t="shared" si="36"/>
        <v>65.429017713907612</v>
      </c>
    </row>
    <row r="272" spans="1:4" ht="15.75" customHeight="1" x14ac:dyDescent="0.2">
      <c r="A272" s="15">
        <v>40</v>
      </c>
      <c r="B272" s="16">
        <v>225.12456747404801</v>
      </c>
      <c r="C272" s="17">
        <f t="shared" si="35"/>
        <v>8.216463753256761</v>
      </c>
      <c r="D272" s="20">
        <f t="shared" si="36"/>
        <v>67.510276608582174</v>
      </c>
    </row>
    <row r="273" spans="1:5" ht="15.75" customHeight="1" x14ac:dyDescent="0.2">
      <c r="A273" s="15">
        <v>41</v>
      </c>
      <c r="B273" s="16">
        <v>225.649750096117</v>
      </c>
      <c r="C273" s="17">
        <f t="shared" si="35"/>
        <v>8.7416463753257574</v>
      </c>
      <c r="D273" s="20">
        <f t="shared" si="36"/>
        <v>76.416381351245946</v>
      </c>
    </row>
    <row r="274" spans="1:5" ht="15.75" customHeight="1" x14ac:dyDescent="0.2">
      <c r="A274" s="15">
        <v>42</v>
      </c>
      <c r="B274" s="16">
        <v>225.891964628989</v>
      </c>
      <c r="C274" s="17">
        <f t="shared" si="35"/>
        <v>8.9838609081977552</v>
      </c>
      <c r="D274" s="20">
        <f t="shared" si="36"/>
        <v>80.709756817843797</v>
      </c>
    </row>
    <row r="275" spans="1:5" ht="15.75" customHeight="1" x14ac:dyDescent="0.2">
      <c r="A275" s="15">
        <v>43</v>
      </c>
      <c r="B275" s="16">
        <v>226.137254901961</v>
      </c>
      <c r="C275" s="17">
        <f t="shared" si="35"/>
        <v>9.2291511811697546</v>
      </c>
      <c r="D275" s="20">
        <f t="shared" si="36"/>
        <v>85.177231524887077</v>
      </c>
    </row>
    <row r="276" spans="1:5" ht="15.75" customHeight="1" x14ac:dyDescent="0.2">
      <c r="A276" s="15">
        <v>44</v>
      </c>
      <c r="B276" s="16">
        <v>226.32026143790799</v>
      </c>
      <c r="C276" s="17">
        <f t="shared" si="35"/>
        <v>9.4121577171167417</v>
      </c>
      <c r="D276" s="20">
        <f t="shared" si="36"/>
        <v>88.588712891880235</v>
      </c>
    </row>
    <row r="277" spans="1:5" ht="15.75" customHeight="1" x14ac:dyDescent="0.2">
      <c r="A277" s="15">
        <v>45</v>
      </c>
      <c r="B277" s="16">
        <v>226.399461745482</v>
      </c>
      <c r="C277" s="17">
        <f>B277-$D$280</f>
        <v>9.4913580246907543</v>
      </c>
      <c r="D277" s="20">
        <f>POWER(C277,2)</f>
        <v>90.08587715286157</v>
      </c>
    </row>
    <row r="278" spans="1:5" ht="15.75" customHeight="1" x14ac:dyDescent="0.2">
      <c r="A278" s="18" t="s">
        <v>15</v>
      </c>
      <c r="B278" s="19">
        <f>SUM(B233:B277)</f>
        <v>9760.864667435606</v>
      </c>
      <c r="C278" s="15"/>
      <c r="D278" s="21">
        <f>SUM(D233:D277)</f>
        <v>1504.8284228329132</v>
      </c>
    </row>
    <row r="280" spans="1:5" ht="15.75" customHeight="1" x14ac:dyDescent="0.2">
      <c r="A280" s="12" t="s">
        <v>13</v>
      </c>
      <c r="B280" s="12"/>
      <c r="C280" s="12"/>
      <c r="D280" s="4">
        <f>B278/COUNTA(B233:B277)</f>
        <v>216.90810372079125</v>
      </c>
    </row>
    <row r="281" spans="1:5" ht="15.75" customHeight="1" x14ac:dyDescent="0.2">
      <c r="A281" s="13" t="s">
        <v>14</v>
      </c>
      <c r="B281" s="13"/>
      <c r="C281" s="13"/>
      <c r="D281" s="4">
        <f>SQRT(D278/(COUNTA(D233:D277)-1))</f>
        <v>5.8481318361913921</v>
      </c>
    </row>
    <row r="285" spans="1:5" ht="15.75" customHeight="1" x14ac:dyDescent="0.2">
      <c r="A285" s="126" t="s">
        <v>18</v>
      </c>
      <c r="B285" s="126"/>
      <c r="C285" s="126"/>
      <c r="D285" s="126"/>
      <c r="E285" s="126"/>
    </row>
    <row r="286" spans="1:5" ht="15.75" customHeight="1" x14ac:dyDescent="0.2">
      <c r="A286" s="126" t="s">
        <v>10</v>
      </c>
      <c r="B286" s="126"/>
      <c r="C286" s="126"/>
      <c r="D286" s="126"/>
      <c r="E286" s="126"/>
    </row>
    <row r="287" spans="1:5" ht="15.75" customHeight="1" x14ac:dyDescent="0.2">
      <c r="A287" s="15" t="s">
        <v>0</v>
      </c>
      <c r="B287" s="15" t="s">
        <v>3</v>
      </c>
      <c r="C287" s="15" t="s">
        <v>20</v>
      </c>
      <c r="D287" s="15" t="s">
        <v>21</v>
      </c>
      <c r="E287" s="6"/>
    </row>
    <row r="288" spans="1:5" ht="15.75" customHeight="1" x14ac:dyDescent="0.2">
      <c r="A288" s="15">
        <v>1</v>
      </c>
      <c r="B288" s="10">
        <v>38.763936947327998</v>
      </c>
      <c r="C288" s="17">
        <f t="shared" ref="C288:C322" si="37">B288-$D$325</f>
        <v>-4.8516944032514573</v>
      </c>
      <c r="D288" s="17">
        <f>POWER(C288,2)</f>
        <v>23.538938582541515</v>
      </c>
    </row>
    <row r="289" spans="1:4" ht="15.75" customHeight="1" x14ac:dyDescent="0.2">
      <c r="A289" s="15">
        <v>2</v>
      </c>
      <c r="B289" s="10">
        <v>39.322952710495997</v>
      </c>
      <c r="C289" s="17">
        <f t="shared" si="37"/>
        <v>-4.2926786400834587</v>
      </c>
      <c r="D289" s="17">
        <f t="shared" ref="D289:D322" si="38">POWER(C289,2)</f>
        <v>18.427089907028773</v>
      </c>
    </row>
    <row r="290" spans="1:4" ht="15.75" customHeight="1" x14ac:dyDescent="0.2">
      <c r="A290" s="15">
        <v>3</v>
      </c>
      <c r="B290" s="10">
        <v>40.175701653210297</v>
      </c>
      <c r="C290" s="17">
        <f t="shared" si="37"/>
        <v>-3.4399296973691591</v>
      </c>
      <c r="D290" s="17">
        <f t="shared" si="38"/>
        <v>11.833116322842274</v>
      </c>
    </row>
    <row r="291" spans="1:4" ht="15.75" customHeight="1" x14ac:dyDescent="0.2">
      <c r="A291" s="15">
        <v>4</v>
      </c>
      <c r="B291" s="10">
        <v>40.188773548635098</v>
      </c>
      <c r="C291" s="17">
        <f t="shared" si="37"/>
        <v>-3.4268578019443581</v>
      </c>
      <c r="D291" s="17">
        <f t="shared" si="38"/>
        <v>11.743354394746918</v>
      </c>
    </row>
    <row r="292" spans="1:4" ht="15.75" customHeight="1" x14ac:dyDescent="0.2">
      <c r="A292" s="15">
        <v>5</v>
      </c>
      <c r="B292" s="10">
        <v>40.273740868896603</v>
      </c>
      <c r="C292" s="17">
        <f t="shared" si="37"/>
        <v>-3.341890481682853</v>
      </c>
      <c r="D292" s="17">
        <f t="shared" si="38"/>
        <v>11.16823199156245</v>
      </c>
    </row>
    <row r="293" spans="1:4" ht="15.75" customHeight="1" x14ac:dyDescent="0.2">
      <c r="A293" s="15">
        <v>6</v>
      </c>
      <c r="B293" s="10">
        <v>40.457131872356797</v>
      </c>
      <c r="C293" s="17">
        <f t="shared" si="37"/>
        <v>-3.1584994782226588</v>
      </c>
      <c r="D293" s="17">
        <f t="shared" si="38"/>
        <v>9.9761189539328079</v>
      </c>
    </row>
    <row r="294" spans="1:4" ht="15.75" customHeight="1" x14ac:dyDescent="0.2">
      <c r="A294" s="15">
        <v>7</v>
      </c>
      <c r="B294" s="10">
        <v>40.470588235294102</v>
      </c>
      <c r="C294" s="17">
        <f t="shared" si="37"/>
        <v>-3.145043115285354</v>
      </c>
      <c r="D294" s="17">
        <f t="shared" si="38"/>
        <v>9.891296197003804</v>
      </c>
    </row>
    <row r="295" spans="1:4" ht="15.75" customHeight="1" x14ac:dyDescent="0.2">
      <c r="A295" s="15">
        <v>8</v>
      </c>
      <c r="B295" s="10">
        <v>40.506728181468702</v>
      </c>
      <c r="C295" s="17">
        <f t="shared" si="37"/>
        <v>-3.1089031691107536</v>
      </c>
      <c r="D295" s="17">
        <f t="shared" si="38"/>
        <v>9.665278914906887</v>
      </c>
    </row>
    <row r="296" spans="1:4" ht="15.75" customHeight="1" x14ac:dyDescent="0.2">
      <c r="A296" s="15">
        <v>9</v>
      </c>
      <c r="B296" s="10">
        <v>40.6082276047674</v>
      </c>
      <c r="C296" s="17">
        <f t="shared" si="37"/>
        <v>-3.0074037458120557</v>
      </c>
      <c r="D296" s="17">
        <f t="shared" si="38"/>
        <v>9.0444772903243837</v>
      </c>
    </row>
    <row r="297" spans="1:4" ht="15.75" customHeight="1" x14ac:dyDescent="0.2">
      <c r="A297" s="15">
        <v>10</v>
      </c>
      <c r="B297" s="10">
        <v>40.734332948865799</v>
      </c>
      <c r="C297" s="17">
        <f t="shared" si="37"/>
        <v>-2.8812984017136571</v>
      </c>
      <c r="D297" s="17">
        <f t="shared" si="38"/>
        <v>8.301880479717676</v>
      </c>
    </row>
    <row r="298" spans="1:4" ht="15.75" customHeight="1" x14ac:dyDescent="0.2">
      <c r="A298" s="15">
        <v>11</v>
      </c>
      <c r="B298" s="10">
        <v>40.778931180315297</v>
      </c>
      <c r="C298" s="17">
        <f t="shared" si="37"/>
        <v>-2.8367001702641588</v>
      </c>
      <c r="D298" s="17">
        <f t="shared" si="38"/>
        <v>8.0468678559767071</v>
      </c>
    </row>
    <row r="299" spans="1:4" ht="15.75" customHeight="1" x14ac:dyDescent="0.2">
      <c r="A299" s="15">
        <v>12</v>
      </c>
      <c r="B299" s="10">
        <v>40.956555171088098</v>
      </c>
      <c r="C299" s="17">
        <f t="shared" si="37"/>
        <v>-2.6590761794913575</v>
      </c>
      <c r="D299" s="17">
        <f t="shared" si="38"/>
        <v>7.0706861283383544</v>
      </c>
    </row>
    <row r="300" spans="1:4" ht="15.75" customHeight="1" x14ac:dyDescent="0.2">
      <c r="A300" s="15">
        <v>13</v>
      </c>
      <c r="B300" s="10">
        <v>41.213763936947302</v>
      </c>
      <c r="C300" s="17">
        <f t="shared" si="37"/>
        <v>-2.4018674136321536</v>
      </c>
      <c r="D300" s="17">
        <f t="shared" si="38"/>
        <v>5.7689670726680111</v>
      </c>
    </row>
    <row r="301" spans="1:4" ht="15.75" customHeight="1" x14ac:dyDescent="0.2">
      <c r="A301" s="15">
        <v>14</v>
      </c>
      <c r="B301" s="10">
        <v>41.371011149557901</v>
      </c>
      <c r="C301" s="17">
        <f t="shared" si="37"/>
        <v>-2.2446202010215544</v>
      </c>
      <c r="D301" s="17">
        <f t="shared" si="38"/>
        <v>5.0383198468340433</v>
      </c>
    </row>
    <row r="302" spans="1:4" ht="15.75" customHeight="1" x14ac:dyDescent="0.2">
      <c r="A302" s="15">
        <v>15</v>
      </c>
      <c r="B302" s="10">
        <v>41.433294886582097</v>
      </c>
      <c r="C302" s="17">
        <f t="shared" si="37"/>
        <v>-2.182336463997359</v>
      </c>
      <c r="D302" s="17">
        <f t="shared" si="38"/>
        <v>4.7625924420924965</v>
      </c>
    </row>
    <row r="303" spans="1:4" ht="15.75" customHeight="1" x14ac:dyDescent="0.2">
      <c r="A303" s="15">
        <v>16</v>
      </c>
      <c r="B303" s="10">
        <v>41.460207612456799</v>
      </c>
      <c r="C303" s="17">
        <f t="shared" si="37"/>
        <v>-2.1554237381226571</v>
      </c>
      <c r="D303" s="17">
        <f t="shared" si="38"/>
        <v>4.6458514908626487</v>
      </c>
    </row>
    <row r="304" spans="1:4" ht="15.75" customHeight="1" x14ac:dyDescent="0.2">
      <c r="A304" s="15">
        <v>17</v>
      </c>
      <c r="B304" s="10">
        <v>41.532871972318297</v>
      </c>
      <c r="C304" s="17">
        <f t="shared" si="37"/>
        <v>-2.0827593782611586</v>
      </c>
      <c r="D304" s="17">
        <f t="shared" si="38"/>
        <v>4.3378866277348083</v>
      </c>
    </row>
    <row r="305" spans="1:4" ht="15.75" customHeight="1" x14ac:dyDescent="0.2">
      <c r="A305" s="15">
        <v>18</v>
      </c>
      <c r="B305" s="10">
        <v>41.614379084967297</v>
      </c>
      <c r="C305" s="17">
        <f t="shared" si="37"/>
        <v>-2.001252265612159</v>
      </c>
      <c r="D305" s="17">
        <f t="shared" si="38"/>
        <v>4.0050106306177993</v>
      </c>
    </row>
    <row r="306" spans="1:4" ht="15.75" customHeight="1" x14ac:dyDescent="0.2">
      <c r="A306" s="15">
        <v>19</v>
      </c>
      <c r="B306" s="10">
        <v>41.697808535178801</v>
      </c>
      <c r="C306" s="17">
        <f t="shared" si="37"/>
        <v>-1.9178228154006547</v>
      </c>
      <c r="D306" s="17">
        <f t="shared" si="38"/>
        <v>3.6780443512712937</v>
      </c>
    </row>
    <row r="307" spans="1:4" ht="15.75" customHeight="1" x14ac:dyDescent="0.2">
      <c r="A307" s="15">
        <v>20</v>
      </c>
      <c r="B307" s="10">
        <v>41.7078046905037</v>
      </c>
      <c r="C307" s="17">
        <f t="shared" si="37"/>
        <v>-1.9078266600757559</v>
      </c>
      <c r="D307" s="17">
        <f t="shared" si="38"/>
        <v>3.6398025648958137</v>
      </c>
    </row>
    <row r="308" spans="1:4" ht="15.75" customHeight="1" x14ac:dyDescent="0.2">
      <c r="A308" s="15">
        <v>21</v>
      </c>
      <c r="B308" s="10">
        <v>41.794694348327603</v>
      </c>
      <c r="C308" s="17">
        <f t="shared" si="37"/>
        <v>-1.8209370022518527</v>
      </c>
      <c r="D308" s="17">
        <f t="shared" si="38"/>
        <v>3.3158115661699639</v>
      </c>
    </row>
    <row r="309" spans="1:4" ht="15.75" customHeight="1" x14ac:dyDescent="0.2">
      <c r="A309" s="15">
        <v>22</v>
      </c>
      <c r="B309" s="10">
        <v>41.8419838523645</v>
      </c>
      <c r="C309" s="17">
        <f t="shared" si="37"/>
        <v>-1.7736474982149559</v>
      </c>
      <c r="D309" s="17">
        <f t="shared" si="38"/>
        <v>3.1458254479241723</v>
      </c>
    </row>
    <row r="310" spans="1:4" ht="15.75" customHeight="1" x14ac:dyDescent="0.2">
      <c r="A310" s="15">
        <v>23</v>
      </c>
      <c r="B310" s="10">
        <v>41.851980007689399</v>
      </c>
      <c r="C310" s="17">
        <f t="shared" si="37"/>
        <v>-1.7636513428900571</v>
      </c>
      <c r="D310" s="17">
        <f t="shared" si="38"/>
        <v>3.1104660592779019</v>
      </c>
    </row>
    <row r="311" spans="1:4" ht="15.75" customHeight="1" x14ac:dyDescent="0.2">
      <c r="A311" s="15">
        <v>24</v>
      </c>
      <c r="B311" s="10">
        <v>42.285274894271403</v>
      </c>
      <c r="C311" s="17">
        <f t="shared" si="37"/>
        <v>-1.3303564563080528</v>
      </c>
      <c r="D311" s="17">
        <f t="shared" si="38"/>
        <v>1.7698483008405199</v>
      </c>
    </row>
    <row r="312" spans="1:4" ht="15.75" customHeight="1" x14ac:dyDescent="0.2">
      <c r="A312" s="15">
        <v>25</v>
      </c>
      <c r="B312" s="10">
        <v>43.099961553248797</v>
      </c>
      <c r="C312" s="17">
        <f t="shared" si="37"/>
        <v>-0.51566979733065921</v>
      </c>
      <c r="D312" s="17">
        <f t="shared" si="38"/>
        <v>0.26591533987904314</v>
      </c>
    </row>
    <row r="313" spans="1:4" ht="15.75" customHeight="1" x14ac:dyDescent="0.2">
      <c r="A313" s="15">
        <v>26</v>
      </c>
      <c r="B313" s="10">
        <v>48.633217993079597</v>
      </c>
      <c r="C313" s="17">
        <f t="shared" si="37"/>
        <v>5.0175866425001416</v>
      </c>
      <c r="D313" s="17">
        <f t="shared" si="38"/>
        <v>25.176175714995843</v>
      </c>
    </row>
    <row r="314" spans="1:4" ht="15.75" customHeight="1" x14ac:dyDescent="0.2">
      <c r="A314" s="15">
        <v>27</v>
      </c>
      <c r="B314" s="10">
        <v>48.655901576316801</v>
      </c>
      <c r="C314" s="17">
        <f t="shared" si="37"/>
        <v>5.0402702257373448</v>
      </c>
      <c r="D314" s="17">
        <f t="shared" si="38"/>
        <v>25.404323948454387</v>
      </c>
    </row>
    <row r="315" spans="1:4" ht="15.75" customHeight="1" x14ac:dyDescent="0.2">
      <c r="A315" s="15">
        <v>28</v>
      </c>
      <c r="B315" s="10">
        <v>49.321414840446003</v>
      </c>
      <c r="C315" s="17">
        <f t="shared" si="37"/>
        <v>5.7057834898665476</v>
      </c>
      <c r="D315" s="17">
        <f t="shared" si="38"/>
        <v>32.555965233233678</v>
      </c>
    </row>
    <row r="316" spans="1:4" ht="15.75" customHeight="1" x14ac:dyDescent="0.2">
      <c r="A316" s="15">
        <v>29</v>
      </c>
      <c r="B316" s="10">
        <v>49.664359861591699</v>
      </c>
      <c r="C316" s="17">
        <f t="shared" si="37"/>
        <v>6.0487285110122428</v>
      </c>
      <c r="D316" s="17">
        <f t="shared" si="38"/>
        <v>36.587116599932386</v>
      </c>
    </row>
    <row r="317" spans="1:4" ht="15.75" customHeight="1" x14ac:dyDescent="0.2">
      <c r="A317" s="15">
        <v>30</v>
      </c>
      <c r="B317" s="10">
        <v>50.076893502498997</v>
      </c>
      <c r="C317" s="17">
        <f t="shared" si="37"/>
        <v>6.4612621519195415</v>
      </c>
      <c r="D317" s="17">
        <f t="shared" si="38"/>
        <v>41.747908595827944</v>
      </c>
    </row>
    <row r="318" spans="1:4" ht="15.75" customHeight="1" x14ac:dyDescent="0.2">
      <c r="A318" s="15">
        <v>31</v>
      </c>
      <c r="B318" s="10">
        <v>50.540945790080698</v>
      </c>
      <c r="C318" s="17">
        <f t="shared" si="37"/>
        <v>6.9253144395012427</v>
      </c>
      <c r="D318" s="17">
        <f t="shared" si="38"/>
        <v>47.959980085964411</v>
      </c>
    </row>
    <row r="319" spans="1:4" ht="15.75" customHeight="1" x14ac:dyDescent="0.2">
      <c r="A319" s="15">
        <v>32</v>
      </c>
      <c r="B319" s="10">
        <v>50.621299500192201</v>
      </c>
      <c r="C319" s="17">
        <f t="shared" si="37"/>
        <v>7.0056681496127453</v>
      </c>
      <c r="D319" s="17">
        <f t="shared" si="38"/>
        <v>49.079386222498464</v>
      </c>
    </row>
    <row r="320" spans="1:4" ht="15.75" customHeight="1" x14ac:dyDescent="0.2">
      <c r="A320" s="15">
        <v>33</v>
      </c>
      <c r="B320" s="10">
        <v>50.652825836216799</v>
      </c>
      <c r="C320" s="17">
        <f t="shared" si="37"/>
        <v>7.0371944856373432</v>
      </c>
      <c r="D320" s="17">
        <f t="shared" si="38"/>
        <v>49.522106228684628</v>
      </c>
    </row>
    <row r="321" spans="1:5" ht="15.75" customHeight="1" x14ac:dyDescent="0.2">
      <c r="A321" s="15">
        <v>34</v>
      </c>
      <c r="B321" s="10">
        <v>50.878508266051497</v>
      </c>
      <c r="C321" s="17">
        <f t="shared" si="37"/>
        <v>7.2628769154720416</v>
      </c>
      <c r="D321" s="17">
        <f t="shared" si="38"/>
        <v>52.749381089296676</v>
      </c>
    </row>
    <row r="322" spans="1:5" ht="15.75" customHeight="1" x14ac:dyDescent="0.2">
      <c r="A322" s="15">
        <v>35</v>
      </c>
      <c r="B322" s="10">
        <v>51.359092656670498</v>
      </c>
      <c r="C322" s="17">
        <f t="shared" si="37"/>
        <v>7.7434613060910422</v>
      </c>
      <c r="D322" s="17">
        <f t="shared" si="38"/>
        <v>59.961192998929192</v>
      </c>
    </row>
    <row r="323" spans="1:5" ht="15.75" customHeight="1" x14ac:dyDescent="0.2">
      <c r="A323" s="18" t="s">
        <v>15</v>
      </c>
      <c r="B323" s="19">
        <f>SUM(B288:B322)</f>
        <v>1526.547097270281</v>
      </c>
      <c r="C323" s="15"/>
      <c r="D323" s="19">
        <f>SUM(D288:D322)</f>
        <v>606.93521547780858</v>
      </c>
    </row>
    <row r="325" spans="1:5" ht="15.75" customHeight="1" x14ac:dyDescent="0.2">
      <c r="A325" s="12" t="s">
        <v>13</v>
      </c>
      <c r="B325" s="12"/>
      <c r="C325" s="12"/>
      <c r="D325" s="4">
        <f>B323/COUNTA(B288:B322)</f>
        <v>43.615631350579456</v>
      </c>
    </row>
    <row r="326" spans="1:5" ht="15.75" customHeight="1" x14ac:dyDescent="0.2">
      <c r="A326" s="127" t="s">
        <v>14</v>
      </c>
      <c r="B326" s="127"/>
      <c r="C326" s="127"/>
      <c r="D326" s="4">
        <f>SQRT(D323/(COUNTA(D288:D322)-1))</f>
        <v>4.2250486091105879</v>
      </c>
    </row>
    <row r="327" spans="1:5" ht="15.75" customHeight="1" x14ac:dyDescent="0.2">
      <c r="A327"/>
      <c r="B327"/>
      <c r="C327"/>
      <c r="D327"/>
      <c r="E327"/>
    </row>
    <row r="328" spans="1:5" ht="15.75" customHeight="1" x14ac:dyDescent="0.2">
      <c r="A328"/>
      <c r="B328"/>
      <c r="C328"/>
      <c r="D328"/>
      <c r="E328"/>
    </row>
    <row r="329" spans="1:5" ht="15.75" customHeight="1" x14ac:dyDescent="0.2">
      <c r="A329" s="126" t="s">
        <v>18</v>
      </c>
      <c r="B329" s="126"/>
      <c r="C329" s="126"/>
      <c r="D329" s="126"/>
      <c r="E329" s="126"/>
    </row>
    <row r="330" spans="1:5" ht="15.75" customHeight="1" x14ac:dyDescent="0.2">
      <c r="A330" s="126" t="s">
        <v>16</v>
      </c>
      <c r="B330" s="126"/>
      <c r="C330" s="126"/>
      <c r="D330" s="126"/>
      <c r="E330" s="126"/>
    </row>
    <row r="331" spans="1:5" ht="15.75" customHeight="1" x14ac:dyDescent="0.2">
      <c r="A331" s="15" t="s">
        <v>0</v>
      </c>
      <c r="B331" s="15" t="s">
        <v>3</v>
      </c>
      <c r="C331" s="15" t="s">
        <v>20</v>
      </c>
      <c r="D331" s="15" t="s">
        <v>21</v>
      </c>
    </row>
    <row r="332" spans="1:5" ht="15.75" customHeight="1" x14ac:dyDescent="0.2">
      <c r="A332" s="15">
        <v>1</v>
      </c>
      <c r="B332" s="10">
        <v>43.0180699730873</v>
      </c>
      <c r="C332" s="17">
        <f t="shared" ref="C332:C376" si="39">B332-$D$379</f>
        <v>-41.718868811140972</v>
      </c>
      <c r="D332" s="20">
        <f>POWER(C332,2)</f>
        <v>1740.4640148811909</v>
      </c>
    </row>
    <row r="333" spans="1:5" ht="15.75" customHeight="1" x14ac:dyDescent="0.2">
      <c r="A333" s="15">
        <v>2</v>
      </c>
      <c r="B333" s="10">
        <v>43.026912725874702</v>
      </c>
      <c r="C333" s="17">
        <f t="shared" si="39"/>
        <v>-41.71002605835357</v>
      </c>
      <c r="D333" s="20">
        <f t="shared" ref="D333:D376" si="40">POWER(C333,2)</f>
        <v>1739.7262737885339</v>
      </c>
    </row>
    <row r="334" spans="1:5" ht="15.75" customHeight="1" x14ac:dyDescent="0.2">
      <c r="A334" s="15">
        <v>3</v>
      </c>
      <c r="B334" s="10">
        <v>43.078815840061502</v>
      </c>
      <c r="C334" s="17">
        <f t="shared" si="39"/>
        <v>-41.65812294416677</v>
      </c>
      <c r="D334" s="20">
        <f t="shared" si="40"/>
        <v>1735.399207231314</v>
      </c>
    </row>
    <row r="335" spans="1:5" ht="15.75" customHeight="1" x14ac:dyDescent="0.2">
      <c r="A335" s="15">
        <v>4</v>
      </c>
      <c r="B335" s="10">
        <v>43.080353710111503</v>
      </c>
      <c r="C335" s="17">
        <f t="shared" si="39"/>
        <v>-41.656585074116769</v>
      </c>
      <c r="D335" s="20">
        <f t="shared" si="40"/>
        <v>1735.2710800371281</v>
      </c>
    </row>
    <row r="336" spans="1:5" ht="15.75" customHeight="1" x14ac:dyDescent="0.2">
      <c r="A336" s="15">
        <v>5</v>
      </c>
      <c r="B336" s="10">
        <v>43.370242214532901</v>
      </c>
      <c r="C336" s="17">
        <f t="shared" si="39"/>
        <v>-41.366696569695371</v>
      </c>
      <c r="D336" s="20">
        <f t="shared" si="40"/>
        <v>1711.2035850892469</v>
      </c>
    </row>
    <row r="337" spans="1:4" ht="15.75" customHeight="1" x14ac:dyDescent="0.2">
      <c r="A337" s="15">
        <v>6</v>
      </c>
      <c r="B337" s="10">
        <v>43.872741253364097</v>
      </c>
      <c r="C337" s="17">
        <f t="shared" si="39"/>
        <v>-40.864197530864175</v>
      </c>
      <c r="D337" s="20">
        <f t="shared" si="40"/>
        <v>1669.8826398414858</v>
      </c>
    </row>
    <row r="338" spans="1:4" ht="15.75" customHeight="1" x14ac:dyDescent="0.2">
      <c r="A338" s="15">
        <v>7</v>
      </c>
      <c r="B338" s="10">
        <v>43.956170703575602</v>
      </c>
      <c r="C338" s="17">
        <f t="shared" si="39"/>
        <v>-40.78076808065267</v>
      </c>
      <c r="D338" s="20">
        <f t="shared" si="40"/>
        <v>1663.0710452479798</v>
      </c>
    </row>
    <row r="339" spans="1:4" ht="15.75" customHeight="1" x14ac:dyDescent="0.2">
      <c r="A339" s="15">
        <v>8</v>
      </c>
      <c r="B339" s="10">
        <v>44.109957708573603</v>
      </c>
      <c r="C339" s="17">
        <f t="shared" si="39"/>
        <v>-40.626981075654669</v>
      </c>
      <c r="D339" s="20">
        <f t="shared" si="40"/>
        <v>1650.5515913216027</v>
      </c>
    </row>
    <row r="340" spans="1:4" ht="15.75" customHeight="1" x14ac:dyDescent="0.2">
      <c r="A340" s="15">
        <v>9</v>
      </c>
      <c r="B340" s="10">
        <v>44.512495194156102</v>
      </c>
      <c r="C340" s="17">
        <f t="shared" si="39"/>
        <v>-40.22444359007217</v>
      </c>
      <c r="D340" s="20">
        <f t="shared" si="40"/>
        <v>1618.0058621308981</v>
      </c>
    </row>
    <row r="341" spans="1:4" ht="15.75" customHeight="1" x14ac:dyDescent="0.2">
      <c r="A341" s="15">
        <v>10</v>
      </c>
      <c r="B341" s="10">
        <v>45.051518646674403</v>
      </c>
      <c r="C341" s="17">
        <f t="shared" si="39"/>
        <v>-39.685420137553869</v>
      </c>
      <c r="D341" s="20">
        <f t="shared" si="40"/>
        <v>1574.9325714941663</v>
      </c>
    </row>
    <row r="342" spans="1:4" ht="15.75" customHeight="1" x14ac:dyDescent="0.2">
      <c r="A342" s="15">
        <v>11</v>
      </c>
      <c r="B342" s="10">
        <v>89.552095347943094</v>
      </c>
      <c r="C342" s="17">
        <f t="shared" si="39"/>
        <v>4.8151565637148224</v>
      </c>
      <c r="D342" s="20">
        <f t="shared" si="40"/>
        <v>23.185732733085935</v>
      </c>
    </row>
    <row r="343" spans="1:4" ht="15.75" customHeight="1" x14ac:dyDescent="0.2">
      <c r="A343" s="15">
        <v>12</v>
      </c>
      <c r="B343" s="10">
        <v>89.882352941176507</v>
      </c>
      <c r="C343" s="17">
        <f t="shared" si="39"/>
        <v>5.1454141569482346</v>
      </c>
      <c r="D343" s="20">
        <f t="shared" si="40"/>
        <v>26.475286846523311</v>
      </c>
    </row>
    <row r="344" spans="1:4" ht="15.75" customHeight="1" x14ac:dyDescent="0.2">
      <c r="A344" s="15">
        <v>13</v>
      </c>
      <c r="B344" s="10">
        <v>90.312187620146105</v>
      </c>
      <c r="C344" s="17">
        <f t="shared" si="39"/>
        <v>5.5752488359178329</v>
      </c>
      <c r="D344" s="20">
        <f t="shared" si="40"/>
        <v>31.08339958240315</v>
      </c>
    </row>
    <row r="345" spans="1:4" ht="15.75" customHeight="1" x14ac:dyDescent="0.2">
      <c r="A345" s="15">
        <v>14</v>
      </c>
      <c r="B345" s="10">
        <v>90.348712033833095</v>
      </c>
      <c r="C345" s="17">
        <f t="shared" si="39"/>
        <v>5.6117732496048234</v>
      </c>
      <c r="D345" s="20">
        <f t="shared" si="40"/>
        <v>31.491999004980279</v>
      </c>
    </row>
    <row r="346" spans="1:4" ht="15.75" customHeight="1" x14ac:dyDescent="0.2">
      <c r="A346" s="15">
        <v>15</v>
      </c>
      <c r="B346" s="10">
        <v>90.447520184544402</v>
      </c>
      <c r="C346" s="17">
        <f t="shared" si="39"/>
        <v>5.7105814003161299</v>
      </c>
      <c r="D346" s="20">
        <f t="shared" si="40"/>
        <v>32.61073992963653</v>
      </c>
    </row>
    <row r="347" spans="1:4" ht="15.75" customHeight="1" x14ac:dyDescent="0.2">
      <c r="A347" s="15">
        <v>16</v>
      </c>
      <c r="B347" s="10">
        <v>90.882737408688996</v>
      </c>
      <c r="C347" s="17">
        <f t="shared" si="39"/>
        <v>6.1457986244607241</v>
      </c>
      <c r="D347" s="20">
        <f t="shared" si="40"/>
        <v>37.770840732423331</v>
      </c>
    </row>
    <row r="348" spans="1:4" ht="15.75" customHeight="1" x14ac:dyDescent="0.2">
      <c r="A348" s="15">
        <v>17</v>
      </c>
      <c r="B348" s="10">
        <v>90.999231064975007</v>
      </c>
      <c r="C348" s="17">
        <f t="shared" si="39"/>
        <v>6.2622922807467347</v>
      </c>
      <c r="D348" s="20">
        <f t="shared" si="40"/>
        <v>39.216304609500142</v>
      </c>
    </row>
    <row r="349" spans="1:4" ht="15.75" customHeight="1" x14ac:dyDescent="0.2">
      <c r="A349" s="15">
        <v>18</v>
      </c>
      <c r="B349" s="10">
        <v>91.295271049596295</v>
      </c>
      <c r="C349" s="17">
        <f t="shared" si="39"/>
        <v>6.5583322653680227</v>
      </c>
      <c r="D349" s="20">
        <f t="shared" si="40"/>
        <v>43.011722102967262</v>
      </c>
    </row>
    <row r="350" spans="1:4" ht="15.75" customHeight="1" x14ac:dyDescent="0.2">
      <c r="A350" s="15">
        <v>19</v>
      </c>
      <c r="B350" s="10">
        <v>91.312187620146105</v>
      </c>
      <c r="C350" s="17">
        <f t="shared" si="39"/>
        <v>6.5752488359178329</v>
      </c>
      <c r="D350" s="20">
        <f t="shared" si="40"/>
        <v>43.233897254238819</v>
      </c>
    </row>
    <row r="351" spans="1:4" ht="15.75" customHeight="1" x14ac:dyDescent="0.2">
      <c r="A351" s="15">
        <v>20</v>
      </c>
      <c r="B351" s="10">
        <v>91.929642445213403</v>
      </c>
      <c r="C351" s="17">
        <f t="shared" si="39"/>
        <v>7.1927036609851314</v>
      </c>
      <c r="D351" s="20">
        <f t="shared" si="40"/>
        <v>51.734985954748915</v>
      </c>
    </row>
    <row r="352" spans="1:4" ht="15.75" customHeight="1" x14ac:dyDescent="0.2">
      <c r="A352" s="15">
        <v>21</v>
      </c>
      <c r="B352" s="10">
        <v>92.086889657823903</v>
      </c>
      <c r="C352" s="17">
        <f t="shared" si="39"/>
        <v>7.3499508735956312</v>
      </c>
      <c r="D352" s="20">
        <f t="shared" si="40"/>
        <v>54.021777844269181</v>
      </c>
    </row>
    <row r="353" spans="1:4" ht="15.75" customHeight="1" x14ac:dyDescent="0.2">
      <c r="A353" s="15">
        <v>22</v>
      </c>
      <c r="B353" s="10">
        <v>92.385236447520199</v>
      </c>
      <c r="C353" s="17">
        <f t="shared" si="39"/>
        <v>7.6482976632919275</v>
      </c>
      <c r="D353" s="20">
        <f t="shared" si="40"/>
        <v>58.496457146316757</v>
      </c>
    </row>
    <row r="354" spans="1:4" ht="15.75" customHeight="1" x14ac:dyDescent="0.2">
      <c r="A354" s="15">
        <v>23</v>
      </c>
      <c r="B354" s="10">
        <v>92.467896962706703</v>
      </c>
      <c r="C354" s="17">
        <f t="shared" si="39"/>
        <v>7.7309581784784314</v>
      </c>
      <c r="D354" s="20">
        <f t="shared" si="40"/>
        <v>59.767714357382545</v>
      </c>
    </row>
    <row r="355" spans="1:4" ht="15.75" customHeight="1" x14ac:dyDescent="0.2">
      <c r="A355" s="15">
        <v>24</v>
      </c>
      <c r="B355" s="10">
        <v>92.521722414455994</v>
      </c>
      <c r="C355" s="17">
        <f t="shared" si="39"/>
        <v>7.7847836302277216</v>
      </c>
      <c r="D355" s="20">
        <f t="shared" si="40"/>
        <v>60.602856169461504</v>
      </c>
    </row>
    <row r="356" spans="1:4" ht="15.75" customHeight="1" x14ac:dyDescent="0.2">
      <c r="A356" s="15">
        <v>25</v>
      </c>
      <c r="B356" s="10">
        <v>92.7143406382161</v>
      </c>
      <c r="C356" s="17">
        <f t="shared" si="39"/>
        <v>7.9774018539878284</v>
      </c>
      <c r="D356" s="20">
        <f t="shared" si="40"/>
        <v>63.638940340008439</v>
      </c>
    </row>
    <row r="357" spans="1:4" ht="15.75" customHeight="1" x14ac:dyDescent="0.2">
      <c r="A357" s="15">
        <v>26</v>
      </c>
      <c r="B357" s="10">
        <v>92.810457516339895</v>
      </c>
      <c r="C357" s="17">
        <f t="shared" si="39"/>
        <v>8.0735187321116229</v>
      </c>
      <c r="D357" s="20">
        <f t="shared" si="40"/>
        <v>65.18170471775727</v>
      </c>
    </row>
    <row r="358" spans="1:4" ht="15.75" customHeight="1" x14ac:dyDescent="0.2">
      <c r="A358" s="15">
        <v>27</v>
      </c>
      <c r="B358" s="10">
        <v>93.135332564398297</v>
      </c>
      <c r="C358" s="17">
        <f t="shared" si="39"/>
        <v>8.398393780170025</v>
      </c>
      <c r="D358" s="20">
        <f t="shared" si="40"/>
        <v>70.533018086798563</v>
      </c>
    </row>
    <row r="359" spans="1:4" ht="15.75" customHeight="1" x14ac:dyDescent="0.2">
      <c r="A359" s="15">
        <v>28</v>
      </c>
      <c r="B359" s="10">
        <v>93.655517108804304</v>
      </c>
      <c r="C359" s="17">
        <f t="shared" si="39"/>
        <v>8.9185783245760319</v>
      </c>
      <c r="D359" s="20">
        <f t="shared" si="40"/>
        <v>79.541039331597418</v>
      </c>
    </row>
    <row r="360" spans="1:4" ht="15.75" customHeight="1" x14ac:dyDescent="0.2">
      <c r="A360" s="15">
        <v>29</v>
      </c>
      <c r="B360" s="10">
        <v>94.154940407535605</v>
      </c>
      <c r="C360" s="17">
        <f t="shared" si="39"/>
        <v>9.4180016233073331</v>
      </c>
      <c r="D360" s="20">
        <f t="shared" si="40"/>
        <v>88.698754576619564</v>
      </c>
    </row>
    <row r="361" spans="1:4" ht="15.75" customHeight="1" x14ac:dyDescent="0.2">
      <c r="A361" s="15">
        <v>30</v>
      </c>
      <c r="B361" s="10">
        <v>94.911188004613606</v>
      </c>
      <c r="C361" s="17">
        <f t="shared" si="39"/>
        <v>10.174249220385335</v>
      </c>
      <c r="D361" s="20">
        <f t="shared" si="40"/>
        <v>103.51534719851159</v>
      </c>
    </row>
    <row r="362" spans="1:4" ht="15.75" customHeight="1" x14ac:dyDescent="0.2">
      <c r="A362" s="15">
        <v>31</v>
      </c>
      <c r="B362" s="10">
        <v>96.361014994233003</v>
      </c>
      <c r="C362" s="17">
        <f t="shared" si="39"/>
        <v>11.624076210004731</v>
      </c>
      <c r="D362" s="20">
        <f t="shared" si="40"/>
        <v>135.11914773599793</v>
      </c>
    </row>
    <row r="363" spans="1:4" ht="15.75" customHeight="1" x14ac:dyDescent="0.2">
      <c r="A363" s="15">
        <v>32</v>
      </c>
      <c r="B363" s="10">
        <v>96.603613994617504</v>
      </c>
      <c r="C363" s="17">
        <f t="shared" si="39"/>
        <v>11.866675210389232</v>
      </c>
      <c r="D363" s="20">
        <f t="shared" si="40"/>
        <v>140.81798054886633</v>
      </c>
    </row>
    <row r="364" spans="1:4" ht="15.75" customHeight="1" x14ac:dyDescent="0.2">
      <c r="A364" s="15">
        <v>33</v>
      </c>
      <c r="B364" s="10">
        <v>96.979623221837798</v>
      </c>
      <c r="C364" s="17">
        <f t="shared" si="39"/>
        <v>12.242684437609526</v>
      </c>
      <c r="D364" s="20">
        <f t="shared" si="40"/>
        <v>149.88332223888648</v>
      </c>
    </row>
    <row r="365" spans="1:4" ht="15.75" customHeight="1" x14ac:dyDescent="0.2">
      <c r="A365" s="15">
        <v>34</v>
      </c>
      <c r="B365" s="10">
        <v>97.033833141099606</v>
      </c>
      <c r="C365" s="17">
        <f t="shared" si="39"/>
        <v>12.296894356871334</v>
      </c>
      <c r="D365" s="20">
        <f t="shared" si="40"/>
        <v>151.21361082405406</v>
      </c>
    </row>
    <row r="366" spans="1:4" ht="15.75" customHeight="1" x14ac:dyDescent="0.2">
      <c r="A366" s="15">
        <v>35</v>
      </c>
      <c r="B366" s="10">
        <v>97.056516724336802</v>
      </c>
      <c r="C366" s="17">
        <f t="shared" si="39"/>
        <v>12.31957794010853</v>
      </c>
      <c r="D366" s="20">
        <f t="shared" si="40"/>
        <v>151.77200062240874</v>
      </c>
    </row>
    <row r="367" spans="1:4" ht="15.75" customHeight="1" x14ac:dyDescent="0.2">
      <c r="A367" s="15">
        <v>36</v>
      </c>
      <c r="B367" s="10">
        <v>101.421376393695</v>
      </c>
      <c r="C367" s="17">
        <f t="shared" si="39"/>
        <v>16.684437609466727</v>
      </c>
      <c r="D367" s="20">
        <f t="shared" si="40"/>
        <v>278.3704583441878</v>
      </c>
    </row>
    <row r="368" spans="1:4" ht="15.75" customHeight="1" x14ac:dyDescent="0.2">
      <c r="A368" s="15">
        <v>37</v>
      </c>
      <c r="B368" s="10">
        <v>102.87389465590201</v>
      </c>
      <c r="C368" s="17">
        <f t="shared" si="39"/>
        <v>18.136955871673734</v>
      </c>
      <c r="D368" s="20">
        <f t="shared" si="40"/>
        <v>328.94916829104034</v>
      </c>
    </row>
    <row r="369" spans="1:5" ht="15.75" customHeight="1" x14ac:dyDescent="0.2">
      <c r="A369" s="15">
        <v>38</v>
      </c>
      <c r="B369" s="10">
        <v>103.399846212995</v>
      </c>
      <c r="C369" s="17">
        <f t="shared" si="39"/>
        <v>18.662907428766729</v>
      </c>
      <c r="D369" s="20">
        <f t="shared" si="40"/>
        <v>348.30411369471636</v>
      </c>
    </row>
    <row r="370" spans="1:5" ht="15.75" customHeight="1" x14ac:dyDescent="0.2">
      <c r="A370" s="15">
        <v>39</v>
      </c>
      <c r="B370" s="10">
        <v>104.487120338331</v>
      </c>
      <c r="C370" s="17">
        <f t="shared" si="39"/>
        <v>19.750181554102724</v>
      </c>
      <c r="D370" s="20">
        <f t="shared" si="40"/>
        <v>390.06967142001952</v>
      </c>
    </row>
    <row r="371" spans="1:5" ht="15.75" customHeight="1" x14ac:dyDescent="0.2">
      <c r="A371" s="15">
        <v>40</v>
      </c>
      <c r="B371" s="10">
        <v>105.334486735871</v>
      </c>
      <c r="C371" s="17">
        <f t="shared" si="39"/>
        <v>20.597547951642724</v>
      </c>
      <c r="D371" s="20">
        <f t="shared" si="40"/>
        <v>424.25898162022139</v>
      </c>
    </row>
    <row r="372" spans="1:5" ht="15.75" customHeight="1" x14ac:dyDescent="0.2">
      <c r="A372" s="15">
        <v>41</v>
      </c>
      <c r="B372" s="10">
        <v>106.252210688197</v>
      </c>
      <c r="C372" s="17">
        <f t="shared" si="39"/>
        <v>21.515271903968724</v>
      </c>
      <c r="D372" s="20">
        <f t="shared" si="40"/>
        <v>462.90692510170595</v>
      </c>
    </row>
    <row r="373" spans="1:5" ht="15.75" customHeight="1" x14ac:dyDescent="0.2">
      <c r="A373" s="15">
        <v>42</v>
      </c>
      <c r="B373" s="10">
        <v>106.90695886197599</v>
      </c>
      <c r="C373" s="17">
        <f t="shared" si="39"/>
        <v>22.170020077747722</v>
      </c>
      <c r="D373" s="20">
        <f t="shared" si="40"/>
        <v>491.5097902477371</v>
      </c>
    </row>
    <row r="374" spans="1:5" ht="15.75" customHeight="1" x14ac:dyDescent="0.2">
      <c r="A374" s="15">
        <v>43</v>
      </c>
      <c r="B374" s="10">
        <v>107.323337178008</v>
      </c>
      <c r="C374" s="17">
        <f t="shared" si="39"/>
        <v>22.586398393779731</v>
      </c>
      <c r="D374" s="20">
        <f t="shared" si="40"/>
        <v>510.14539240253561</v>
      </c>
    </row>
    <row r="375" spans="1:5" ht="15.75" customHeight="1" x14ac:dyDescent="0.2">
      <c r="A375" s="15">
        <v>44</v>
      </c>
      <c r="B375" s="10">
        <v>108.034217608612</v>
      </c>
      <c r="C375" s="17">
        <f t="shared" si="39"/>
        <v>23.297278824383724</v>
      </c>
      <c r="D375" s="20">
        <f t="shared" si="40"/>
        <v>542.76320062107834</v>
      </c>
    </row>
    <row r="376" spans="1:5" ht="15.75" customHeight="1" x14ac:dyDescent="0.2">
      <c r="A376" s="15">
        <v>45</v>
      </c>
      <c r="B376" s="10">
        <v>108.211457131872</v>
      </c>
      <c r="C376" s="17">
        <f t="shared" si="39"/>
        <v>23.474518347643723</v>
      </c>
      <c r="D376" s="20">
        <f t="shared" si="40"/>
        <v>551.05301165386186</v>
      </c>
    </row>
    <row r="377" spans="1:5" ht="15.75" customHeight="1" x14ac:dyDescent="0.2">
      <c r="A377" s="18" t="s">
        <v>15</v>
      </c>
      <c r="B377" s="19">
        <f>SUM(B332:B376)</f>
        <v>3813.162245290272</v>
      </c>
      <c r="C377" s="15"/>
      <c r="D377" s="21">
        <f>SUM(D332:D376)</f>
        <v>22959.457164950098</v>
      </c>
    </row>
    <row r="379" spans="1:5" ht="15.75" customHeight="1" x14ac:dyDescent="0.2">
      <c r="A379" s="12" t="s">
        <v>13</v>
      </c>
      <c r="B379" s="12"/>
      <c r="C379" s="12"/>
      <c r="D379" s="4">
        <f>B377/COUNTA(B332:B376)</f>
        <v>84.736938784228272</v>
      </c>
    </row>
    <row r="380" spans="1:5" ht="15.75" customHeight="1" x14ac:dyDescent="0.2">
      <c r="A380" s="13" t="s">
        <v>14</v>
      </c>
      <c r="B380" s="13"/>
      <c r="C380" s="13"/>
      <c r="D380" s="4">
        <f>SQRT(D377/(COUNTA(D332:D376)-1))</f>
        <v>22.843069948191218</v>
      </c>
    </row>
    <row r="381" spans="1:5" ht="15.75" customHeight="1" x14ac:dyDescent="0.2">
      <c r="A381"/>
      <c r="B381"/>
      <c r="C381"/>
      <c r="D381"/>
      <c r="E381"/>
    </row>
    <row r="382" spans="1:5" ht="15.75" customHeight="1" x14ac:dyDescent="0.2">
      <c r="A382"/>
      <c r="B382"/>
      <c r="C382"/>
      <c r="D382"/>
      <c r="E382"/>
    </row>
    <row r="383" spans="1:5" ht="15.75" customHeight="1" x14ac:dyDescent="0.2">
      <c r="A383" s="126" t="s">
        <v>18</v>
      </c>
      <c r="B383" s="126"/>
      <c r="C383" s="126"/>
      <c r="D383" s="126"/>
      <c r="E383" s="126"/>
    </row>
    <row r="384" spans="1:5" ht="15.75" customHeight="1" x14ac:dyDescent="0.2">
      <c r="A384" s="126" t="s">
        <v>17</v>
      </c>
      <c r="B384" s="126"/>
      <c r="C384" s="126"/>
      <c r="D384" s="126"/>
      <c r="E384" s="126"/>
    </row>
    <row r="385" spans="1:4" ht="15.75" customHeight="1" x14ac:dyDescent="0.2">
      <c r="A385" s="15" t="s">
        <v>0</v>
      </c>
      <c r="B385" s="15" t="s">
        <v>3</v>
      </c>
      <c r="C385" s="15" t="s">
        <v>20</v>
      </c>
      <c r="D385" s="15" t="s">
        <v>21</v>
      </c>
    </row>
    <row r="386" spans="1:4" ht="15.75" customHeight="1" x14ac:dyDescent="0.2">
      <c r="A386" s="15">
        <v>1</v>
      </c>
      <c r="B386" s="10">
        <v>104.424067666282</v>
      </c>
      <c r="C386" s="17">
        <f t="shared" ref="C386:C430" si="41">B386-$D$433</f>
        <v>-13.551146994745778</v>
      </c>
      <c r="D386" s="20">
        <f>POWER(C386,2)</f>
        <v>183.63358487320755</v>
      </c>
    </row>
    <row r="387" spans="1:4" ht="15.75" customHeight="1" x14ac:dyDescent="0.2">
      <c r="A387" s="15">
        <v>2</v>
      </c>
      <c r="B387" s="10">
        <v>104.49134948096901</v>
      </c>
      <c r="C387" s="17">
        <f t="shared" si="41"/>
        <v>-13.483865180058771</v>
      </c>
      <c r="D387" s="20">
        <f t="shared" ref="D387:D430" si="42">POWER(C387,2)</f>
        <v>181.81462019400135</v>
      </c>
    </row>
    <row r="388" spans="1:4" ht="15.75" customHeight="1" x14ac:dyDescent="0.2">
      <c r="A388" s="15">
        <v>3</v>
      </c>
      <c r="B388" s="10">
        <v>104.520569011918</v>
      </c>
      <c r="C388" s="17">
        <f t="shared" si="41"/>
        <v>-13.454645649109779</v>
      </c>
      <c r="D388" s="20">
        <f t="shared" si="42"/>
        <v>181.02748954310869</v>
      </c>
    </row>
    <row r="389" spans="1:4" ht="15.75" customHeight="1" x14ac:dyDescent="0.2">
      <c r="A389" s="15">
        <v>4</v>
      </c>
      <c r="B389" s="10">
        <v>104.56632064590499</v>
      </c>
      <c r="C389" s="17">
        <f t="shared" si="41"/>
        <v>-13.408894015122783</v>
      </c>
      <c r="D389" s="20">
        <f t="shared" si="42"/>
        <v>179.7984387087956</v>
      </c>
    </row>
    <row r="390" spans="1:4" ht="15.75" customHeight="1" x14ac:dyDescent="0.2">
      <c r="A390" s="15">
        <v>5</v>
      </c>
      <c r="B390" s="10">
        <v>104.747789311803</v>
      </c>
      <c r="C390" s="17">
        <f t="shared" si="41"/>
        <v>-13.227425349224774</v>
      </c>
      <c r="D390" s="20">
        <f t="shared" si="42"/>
        <v>174.96478136931412</v>
      </c>
    </row>
    <row r="391" spans="1:4" ht="15.75" customHeight="1" x14ac:dyDescent="0.2">
      <c r="A391" s="15">
        <v>6</v>
      </c>
      <c r="B391" s="10">
        <v>105.78316032295299</v>
      </c>
      <c r="C391" s="17">
        <f t="shared" si="41"/>
        <v>-12.192054338074783</v>
      </c>
      <c r="D391" s="20">
        <f t="shared" si="42"/>
        <v>148.64618898256813</v>
      </c>
    </row>
    <row r="392" spans="1:4" ht="15.75" customHeight="1" x14ac:dyDescent="0.2">
      <c r="A392" s="15">
        <v>7</v>
      </c>
      <c r="B392" s="10">
        <v>106.689350249904</v>
      </c>
      <c r="C392" s="17">
        <f t="shared" si="41"/>
        <v>-11.285864411123782</v>
      </c>
      <c r="D392" s="20">
        <f t="shared" si="42"/>
        <v>127.37073550627035</v>
      </c>
    </row>
    <row r="393" spans="1:4" ht="15.75" customHeight="1" x14ac:dyDescent="0.2">
      <c r="A393" s="15">
        <v>8</v>
      </c>
      <c r="B393" s="10">
        <v>107.584390618993</v>
      </c>
      <c r="C393" s="17">
        <f t="shared" si="41"/>
        <v>-10.390824042034779</v>
      </c>
      <c r="D393" s="20">
        <f t="shared" si="42"/>
        <v>107.969224272528</v>
      </c>
    </row>
    <row r="394" spans="1:4" ht="15.75" customHeight="1" x14ac:dyDescent="0.2">
      <c r="A394" s="15">
        <v>9</v>
      </c>
      <c r="B394" s="10">
        <v>108.20530565167201</v>
      </c>
      <c r="C394" s="17">
        <f t="shared" si="41"/>
        <v>-9.7699090093557714</v>
      </c>
      <c r="D394" s="20">
        <f t="shared" si="42"/>
        <v>95.451122051091076</v>
      </c>
    </row>
    <row r="395" spans="1:4" ht="15.75" customHeight="1" x14ac:dyDescent="0.2">
      <c r="A395" s="15">
        <v>10</v>
      </c>
      <c r="B395" s="10">
        <v>108.720492118416</v>
      </c>
      <c r="C395" s="17">
        <f t="shared" si="41"/>
        <v>-9.2547225426117734</v>
      </c>
      <c r="D395" s="20">
        <f t="shared" si="42"/>
        <v>85.649889340726531</v>
      </c>
    </row>
    <row r="396" spans="1:4" ht="15.75" customHeight="1" x14ac:dyDescent="0.2">
      <c r="A396" s="15">
        <v>11</v>
      </c>
      <c r="B396" s="10">
        <v>108.80853517877701</v>
      </c>
      <c r="C396" s="17">
        <f t="shared" si="41"/>
        <v>-9.1666794822507711</v>
      </c>
      <c r="D396" s="20">
        <f t="shared" si="42"/>
        <v>84.028012730317272</v>
      </c>
    </row>
    <row r="397" spans="1:4" ht="15.75" customHeight="1" x14ac:dyDescent="0.2">
      <c r="A397" s="15">
        <v>12</v>
      </c>
      <c r="B397" s="10">
        <v>109.82314494425199</v>
      </c>
      <c r="C397" s="17">
        <f t="shared" si="41"/>
        <v>-8.1520697167757845</v>
      </c>
      <c r="D397" s="20">
        <f t="shared" si="42"/>
        <v>66.456240667172821</v>
      </c>
    </row>
    <row r="398" spans="1:4" ht="15.75" customHeight="1" x14ac:dyDescent="0.2">
      <c r="A398" s="15">
        <v>13</v>
      </c>
      <c r="B398" s="10">
        <v>111.454440599769</v>
      </c>
      <c r="C398" s="17">
        <f t="shared" si="41"/>
        <v>-6.520774061258777</v>
      </c>
      <c r="D398" s="20">
        <f t="shared" si="42"/>
        <v>42.520494357985285</v>
      </c>
    </row>
    <row r="399" spans="1:4" ht="15.75" customHeight="1" x14ac:dyDescent="0.2">
      <c r="A399" s="15">
        <v>14</v>
      </c>
      <c r="B399" s="10">
        <v>113.94771241830099</v>
      </c>
      <c r="C399" s="17">
        <f t="shared" si="41"/>
        <v>-4.0275022427267828</v>
      </c>
      <c r="D399" s="20">
        <f t="shared" si="42"/>
        <v>16.220774315169265</v>
      </c>
    </row>
    <row r="400" spans="1:4" ht="15.75" customHeight="1" x14ac:dyDescent="0.2">
      <c r="A400" s="15">
        <v>15</v>
      </c>
      <c r="B400" s="10">
        <v>114.144559784698</v>
      </c>
      <c r="C400" s="17">
        <f t="shared" si="41"/>
        <v>-3.8306548763297741</v>
      </c>
      <c r="D400" s="20">
        <f t="shared" si="42"/>
        <v>14.673916781549076</v>
      </c>
    </row>
    <row r="401" spans="1:4" ht="15.75" customHeight="1" x14ac:dyDescent="0.2">
      <c r="A401" s="15">
        <v>16</v>
      </c>
      <c r="B401" s="10">
        <v>114.257977700884</v>
      </c>
      <c r="C401" s="17">
        <f t="shared" si="41"/>
        <v>-3.7172369601437794</v>
      </c>
      <c r="D401" s="20">
        <f t="shared" si="42"/>
        <v>13.817850617858966</v>
      </c>
    </row>
    <row r="402" spans="1:4" ht="15.75" customHeight="1" x14ac:dyDescent="0.2">
      <c r="A402" s="15">
        <v>17</v>
      </c>
      <c r="B402" s="10">
        <v>114.37293348711999</v>
      </c>
      <c r="C402" s="17">
        <f t="shared" si="41"/>
        <v>-3.6022811739077838</v>
      </c>
      <c r="D402" s="20">
        <f t="shared" si="42"/>
        <v>12.97642965589044</v>
      </c>
    </row>
    <row r="403" spans="1:4" ht="15.75" customHeight="1" x14ac:dyDescent="0.2">
      <c r="A403" s="15">
        <v>18</v>
      </c>
      <c r="B403" s="10">
        <v>114.462129950019</v>
      </c>
      <c r="C403" s="17">
        <f t="shared" si="41"/>
        <v>-3.5130847110087728</v>
      </c>
      <c r="D403" s="20">
        <f t="shared" si="42"/>
        <v>12.341764186723593</v>
      </c>
    </row>
    <row r="404" spans="1:4" ht="15.75" customHeight="1" x14ac:dyDescent="0.2">
      <c r="A404" s="15">
        <v>19</v>
      </c>
      <c r="B404" s="10">
        <v>115.101114955786</v>
      </c>
      <c r="C404" s="17">
        <f t="shared" si="41"/>
        <v>-2.8740997052417754</v>
      </c>
      <c r="D404" s="20">
        <f t="shared" si="42"/>
        <v>8.2604491156708608</v>
      </c>
    </row>
    <row r="405" spans="1:4" ht="15.75" customHeight="1" x14ac:dyDescent="0.2">
      <c r="A405" s="15">
        <v>20</v>
      </c>
      <c r="B405" s="10">
        <v>115.101499423299</v>
      </c>
      <c r="C405" s="17">
        <f t="shared" si="41"/>
        <v>-2.8737152377287742</v>
      </c>
      <c r="D405" s="20">
        <f t="shared" si="42"/>
        <v>8.2582392675545453</v>
      </c>
    </row>
    <row r="406" spans="1:4" ht="15.75" customHeight="1" x14ac:dyDescent="0.2">
      <c r="A406" s="15">
        <v>21</v>
      </c>
      <c r="B406" s="10">
        <v>115.56862745098</v>
      </c>
      <c r="C406" s="17">
        <f t="shared" si="41"/>
        <v>-2.4065872100477748</v>
      </c>
      <c r="D406" s="20">
        <f t="shared" si="42"/>
        <v>5.7916619995655321</v>
      </c>
    </row>
    <row r="407" spans="1:4" ht="15.75" customHeight="1" x14ac:dyDescent="0.2">
      <c r="A407" s="15">
        <v>22</v>
      </c>
      <c r="B407" s="10">
        <v>115.641676278354</v>
      </c>
      <c r="C407" s="17">
        <f t="shared" si="41"/>
        <v>-2.3335383826737797</v>
      </c>
      <c r="D407" s="20">
        <f t="shared" si="42"/>
        <v>5.4454013834117596</v>
      </c>
    </row>
    <row r="408" spans="1:4" ht="15.75" customHeight="1" x14ac:dyDescent="0.2">
      <c r="A408" s="15">
        <v>23</v>
      </c>
      <c r="B408" s="10">
        <v>116.108035371011</v>
      </c>
      <c r="C408" s="17">
        <f t="shared" si="41"/>
        <v>-1.8671792900167787</v>
      </c>
      <c r="D408" s="20">
        <f t="shared" si="42"/>
        <v>3.4863585010675617</v>
      </c>
    </row>
    <row r="409" spans="1:4" ht="15.75" customHeight="1" x14ac:dyDescent="0.2">
      <c r="A409" s="15">
        <v>24</v>
      </c>
      <c r="B409" s="10">
        <v>116.75240292195301</v>
      </c>
      <c r="C409" s="17">
        <f t="shared" si="41"/>
        <v>-1.2228117390747713</v>
      </c>
      <c r="D409" s="20">
        <f t="shared" si="42"/>
        <v>1.4952685492190665</v>
      </c>
    </row>
    <row r="410" spans="1:4" ht="15.75" customHeight="1" x14ac:dyDescent="0.2">
      <c r="A410" s="15">
        <v>25</v>
      </c>
      <c r="B410" s="10">
        <v>117.639753940792</v>
      </c>
      <c r="C410" s="17">
        <f t="shared" si="41"/>
        <v>-0.33546072023577267</v>
      </c>
      <c r="D410" s="20">
        <f t="shared" si="42"/>
        <v>0.11253389482110333</v>
      </c>
    </row>
    <row r="411" spans="1:4" ht="15.75" customHeight="1" x14ac:dyDescent="0.2">
      <c r="A411" s="15">
        <v>26</v>
      </c>
      <c r="B411" s="10">
        <v>117.916570549789</v>
      </c>
      <c r="C411" s="17">
        <f t="shared" si="41"/>
        <v>-5.8644111238777441E-2</v>
      </c>
      <c r="D411" s="20">
        <f t="shared" si="42"/>
        <v>3.4391317829861024E-3</v>
      </c>
    </row>
    <row r="412" spans="1:4" ht="15.75" customHeight="1" x14ac:dyDescent="0.2">
      <c r="A412" s="15">
        <v>27</v>
      </c>
      <c r="B412" s="10">
        <v>118.143406382161</v>
      </c>
      <c r="C412" s="17">
        <f t="shared" si="41"/>
        <v>0.16819172113322622</v>
      </c>
      <c r="D412" s="20">
        <f t="shared" si="42"/>
        <v>2.8288455057756935E-2</v>
      </c>
    </row>
    <row r="413" spans="1:4" ht="15.75" customHeight="1" x14ac:dyDescent="0.2">
      <c r="A413" s="15">
        <v>28</v>
      </c>
      <c r="B413" s="10">
        <v>119.277201076509</v>
      </c>
      <c r="C413" s="17">
        <f t="shared" si="41"/>
        <v>1.301986415481224</v>
      </c>
      <c r="D413" s="20">
        <f t="shared" si="42"/>
        <v>1.6951686260976464</v>
      </c>
    </row>
    <row r="414" spans="1:4" ht="15.75" customHeight="1" x14ac:dyDescent="0.2">
      <c r="A414" s="15">
        <v>29</v>
      </c>
      <c r="B414" s="10">
        <v>119.73663975394101</v>
      </c>
      <c r="C414" s="17">
        <f t="shared" si="41"/>
        <v>1.7614250929132282</v>
      </c>
      <c r="D414" s="20">
        <f t="shared" si="42"/>
        <v>3.1026183579443747</v>
      </c>
    </row>
    <row r="415" spans="1:4" ht="15.75" customHeight="1" x14ac:dyDescent="0.2">
      <c r="A415" s="15">
        <v>30</v>
      </c>
      <c r="B415" s="10">
        <v>120.445213379469</v>
      </c>
      <c r="C415" s="17">
        <f t="shared" si="41"/>
        <v>2.469998718441218</v>
      </c>
      <c r="D415" s="20">
        <f t="shared" si="42"/>
        <v>6.100893669101259</v>
      </c>
    </row>
    <row r="416" spans="1:4" ht="15.75" customHeight="1" x14ac:dyDescent="0.2">
      <c r="A416" s="15">
        <v>31</v>
      </c>
      <c r="B416" s="10">
        <v>121.79507881584</v>
      </c>
      <c r="C416" s="17">
        <f t="shared" si="41"/>
        <v>3.8198641548122225</v>
      </c>
      <c r="D416" s="20">
        <f t="shared" si="42"/>
        <v>14.591362161219296</v>
      </c>
    </row>
    <row r="417" spans="1:4" ht="15.75" customHeight="1" x14ac:dyDescent="0.2">
      <c r="A417" s="15">
        <v>32</v>
      </c>
      <c r="B417" s="10">
        <v>122.62706651288001</v>
      </c>
      <c r="C417" s="17">
        <f t="shared" si="41"/>
        <v>4.6518518518522285</v>
      </c>
      <c r="D417" s="20">
        <f t="shared" si="42"/>
        <v>21.639725651581006</v>
      </c>
    </row>
    <row r="418" spans="1:4" ht="15.75" customHeight="1" x14ac:dyDescent="0.2">
      <c r="A418" s="15">
        <v>33</v>
      </c>
      <c r="B418" s="10">
        <v>123.703191080354</v>
      </c>
      <c r="C418" s="17">
        <f t="shared" si="41"/>
        <v>5.7279764193262253</v>
      </c>
      <c r="D418" s="20">
        <f t="shared" si="42"/>
        <v>32.809713860357284</v>
      </c>
    </row>
    <row r="419" spans="1:4" ht="15.75" customHeight="1" x14ac:dyDescent="0.2">
      <c r="A419" s="15">
        <v>34</v>
      </c>
      <c r="B419" s="10">
        <v>124.91272587466401</v>
      </c>
      <c r="C419" s="17">
        <f t="shared" si="41"/>
        <v>6.9375112136362276</v>
      </c>
      <c r="D419" s="20">
        <f t="shared" si="42"/>
        <v>48.129061839328401</v>
      </c>
    </row>
    <row r="420" spans="1:4" ht="15.75" customHeight="1" x14ac:dyDescent="0.2">
      <c r="A420" s="15">
        <v>35</v>
      </c>
      <c r="B420" s="10">
        <v>126.395617070358</v>
      </c>
      <c r="C420" s="17">
        <f t="shared" si="41"/>
        <v>8.4204024093302223</v>
      </c>
      <c r="D420" s="20">
        <f t="shared" si="42"/>
        <v>70.903176735054217</v>
      </c>
    </row>
    <row r="421" spans="1:4" ht="15.75" customHeight="1" x14ac:dyDescent="0.2">
      <c r="A421" s="15">
        <v>36</v>
      </c>
      <c r="B421" s="10">
        <v>127.237985390235</v>
      </c>
      <c r="C421" s="17">
        <f t="shared" si="41"/>
        <v>9.2627707292072188</v>
      </c>
      <c r="D421" s="20">
        <f t="shared" si="42"/>
        <v>85.798921581858025</v>
      </c>
    </row>
    <row r="422" spans="1:4" ht="15.75" customHeight="1" x14ac:dyDescent="0.2">
      <c r="A422" s="15">
        <v>37</v>
      </c>
      <c r="B422" s="10">
        <v>128.48712033833101</v>
      </c>
      <c r="C422" s="17">
        <f t="shared" si="41"/>
        <v>10.511905677303233</v>
      </c>
      <c r="D422" s="20">
        <f t="shared" si="42"/>
        <v>110.50016096851994</v>
      </c>
    </row>
    <row r="423" spans="1:4" ht="15.75" customHeight="1" x14ac:dyDescent="0.2">
      <c r="A423" s="15">
        <v>38</v>
      </c>
      <c r="B423" s="10">
        <v>130.054594386774</v>
      </c>
      <c r="C423" s="17">
        <f t="shared" si="41"/>
        <v>12.079379725746222</v>
      </c>
      <c r="D423" s="20">
        <f t="shared" si="42"/>
        <v>145.91141455876885</v>
      </c>
    </row>
    <row r="424" spans="1:4" ht="15.75" customHeight="1" x14ac:dyDescent="0.2">
      <c r="A424" s="15">
        <v>39</v>
      </c>
      <c r="B424" s="10">
        <v>131.362552864283</v>
      </c>
      <c r="C424" s="17">
        <f t="shared" si="41"/>
        <v>13.387338203255226</v>
      </c>
      <c r="D424" s="20">
        <f t="shared" si="42"/>
        <v>179.22082416833686</v>
      </c>
    </row>
    <row r="425" spans="1:4" ht="15.75" customHeight="1" x14ac:dyDescent="0.2">
      <c r="A425" s="15">
        <v>40</v>
      </c>
      <c r="B425" s="10">
        <v>132.182237600923</v>
      </c>
      <c r="C425" s="17">
        <f t="shared" si="41"/>
        <v>14.207022939895225</v>
      </c>
      <c r="D425" s="20">
        <f t="shared" si="42"/>
        <v>201.83950081470917</v>
      </c>
    </row>
    <row r="426" spans="1:4" ht="15.75" customHeight="1" x14ac:dyDescent="0.2">
      <c r="A426" s="15">
        <v>41</v>
      </c>
      <c r="B426" s="10">
        <v>133.257977700884</v>
      </c>
      <c r="C426" s="17">
        <f t="shared" si="41"/>
        <v>15.282763039856221</v>
      </c>
      <c r="D426" s="20">
        <f t="shared" si="42"/>
        <v>233.56284613239535</v>
      </c>
    </row>
    <row r="427" spans="1:4" ht="15.75" customHeight="1" x14ac:dyDescent="0.2">
      <c r="A427" s="15">
        <v>42</v>
      </c>
      <c r="B427" s="10">
        <v>134.129950019223</v>
      </c>
      <c r="C427" s="17">
        <f t="shared" si="41"/>
        <v>16.154735358195225</v>
      </c>
      <c r="D427" s="20">
        <f t="shared" si="42"/>
        <v>260.97547449332302</v>
      </c>
    </row>
    <row r="428" spans="1:4" ht="15.75" customHeight="1" x14ac:dyDescent="0.2">
      <c r="A428" s="15">
        <v>43</v>
      </c>
      <c r="B428" s="10">
        <v>134.243367935409</v>
      </c>
      <c r="C428" s="17">
        <f t="shared" si="41"/>
        <v>16.26815327438122</v>
      </c>
      <c r="D428" s="20">
        <f t="shared" si="42"/>
        <v>264.65281095876043</v>
      </c>
    </row>
    <row r="429" spans="1:4" ht="15.75" customHeight="1" x14ac:dyDescent="0.2">
      <c r="A429" s="15">
        <v>44</v>
      </c>
      <c r="B429" s="10">
        <v>135.01999231065</v>
      </c>
      <c r="C429" s="17">
        <f t="shared" si="41"/>
        <v>17.044777649622219</v>
      </c>
      <c r="D429" s="20">
        <f t="shared" si="42"/>
        <v>290.52444512506116</v>
      </c>
    </row>
    <row r="430" spans="1:4" ht="15.75" customHeight="1" x14ac:dyDescent="0.2">
      <c r="A430" s="15">
        <v>45</v>
      </c>
      <c r="B430" s="10">
        <v>135.038831218762</v>
      </c>
      <c r="C430" s="17">
        <f t="shared" si="41"/>
        <v>17.063616557734221</v>
      </c>
      <c r="D430" s="20">
        <f t="shared" si="42"/>
        <v>291.16701002938146</v>
      </c>
    </row>
    <row r="431" spans="1:4" ht="15.75" customHeight="1" x14ac:dyDescent="0.2">
      <c r="A431" s="18" t="s">
        <v>15</v>
      </c>
      <c r="B431" s="19">
        <f>SUM(B386:B430)</f>
        <v>5308.8846597462498</v>
      </c>
      <c r="C431" s="15"/>
      <c r="D431" s="21">
        <f>SUM(D386:D430)</f>
        <v>4025.3683281842259</v>
      </c>
    </row>
    <row r="433" spans="1:5" ht="15.75" customHeight="1" x14ac:dyDescent="0.2">
      <c r="A433" s="12" t="s">
        <v>13</v>
      </c>
      <c r="B433" s="12"/>
      <c r="C433" s="12"/>
      <c r="D433" s="4">
        <f>B431/COUNTA(B386:B430)</f>
        <v>117.97521466102778</v>
      </c>
    </row>
    <row r="434" spans="1:5" ht="15.75" customHeight="1" x14ac:dyDescent="0.2">
      <c r="A434" s="13" t="s">
        <v>14</v>
      </c>
      <c r="B434" s="13"/>
      <c r="C434" s="13"/>
      <c r="D434" s="4">
        <f>SQRT(D431/(COUNTA(D386:D430)-1))</f>
        <v>9.5648127959918163</v>
      </c>
    </row>
    <row r="438" spans="1:5" ht="15.75" customHeight="1" x14ac:dyDescent="0.2">
      <c r="A438" s="126" t="s">
        <v>19</v>
      </c>
      <c r="B438" s="126"/>
      <c r="C438" s="126"/>
      <c r="D438" s="126"/>
      <c r="E438" s="126"/>
    </row>
    <row r="439" spans="1:5" ht="15.75" customHeight="1" x14ac:dyDescent="0.2">
      <c r="A439" s="126" t="s">
        <v>10</v>
      </c>
      <c r="B439" s="126"/>
      <c r="C439" s="126"/>
      <c r="D439" s="126"/>
      <c r="E439" s="126"/>
    </row>
    <row r="440" spans="1:5" ht="15.75" customHeight="1" x14ac:dyDescent="0.2">
      <c r="A440" s="15" t="s">
        <v>0</v>
      </c>
      <c r="B440" s="15" t="s">
        <v>4</v>
      </c>
      <c r="C440" s="15" t="s">
        <v>22</v>
      </c>
      <c r="D440" s="15" t="s">
        <v>23</v>
      </c>
      <c r="E440" s="6"/>
    </row>
    <row r="441" spans="1:5" ht="15.75" customHeight="1" x14ac:dyDescent="0.2">
      <c r="A441" s="15">
        <v>1</v>
      </c>
      <c r="B441" s="10">
        <v>25.546328335255701</v>
      </c>
      <c r="C441" s="17">
        <f t="shared" ref="C441:C475" si="43">B441-$D$478</f>
        <v>-2.3644312627011388</v>
      </c>
      <c r="D441" s="17">
        <f>POWER(C441,2)</f>
        <v>5.5905351960385019</v>
      </c>
    </row>
    <row r="442" spans="1:5" ht="15.75" customHeight="1" x14ac:dyDescent="0.2">
      <c r="A442" s="15">
        <v>2</v>
      </c>
      <c r="B442" s="10">
        <v>25.592464436755101</v>
      </c>
      <c r="C442" s="17">
        <f t="shared" si="43"/>
        <v>-2.3182951612017391</v>
      </c>
      <c r="D442" s="17">
        <f t="shared" ref="D442:D475" si="44">POWER(C442,2)</f>
        <v>5.3744924544513974</v>
      </c>
    </row>
    <row r="443" spans="1:5" ht="15.75" customHeight="1" x14ac:dyDescent="0.2">
      <c r="A443" s="15">
        <v>3</v>
      </c>
      <c r="B443" s="10">
        <v>25.868127643214201</v>
      </c>
      <c r="C443" s="17">
        <f t="shared" si="43"/>
        <v>-2.0426319547426388</v>
      </c>
      <c r="D443" s="17">
        <f>POWER(C443,2)</f>
        <v>4.1723453025357333</v>
      </c>
    </row>
    <row r="444" spans="1:5" ht="15.75" customHeight="1" x14ac:dyDescent="0.2">
      <c r="A444" s="15">
        <v>4</v>
      </c>
      <c r="B444" s="10">
        <v>25.928104575163399</v>
      </c>
      <c r="C444" s="17">
        <f t="shared" si="43"/>
        <v>-1.9826550227934412</v>
      </c>
      <c r="D444" s="17">
        <f t="shared" si="44"/>
        <v>3.9309209394080606</v>
      </c>
    </row>
    <row r="445" spans="1:5" ht="15.75" customHeight="1" x14ac:dyDescent="0.2">
      <c r="A445" s="15">
        <v>5</v>
      </c>
      <c r="B445" s="10">
        <v>25.933102652825799</v>
      </c>
      <c r="C445" s="17">
        <f t="shared" si="43"/>
        <v>-1.9776569451310415</v>
      </c>
      <c r="D445" s="17">
        <f t="shared" si="44"/>
        <v>3.9111269926250434</v>
      </c>
    </row>
    <row r="446" spans="1:5" ht="15.75" customHeight="1" x14ac:dyDescent="0.2">
      <c r="A446" s="15">
        <v>6</v>
      </c>
      <c r="B446" s="10">
        <v>26.0407535563245</v>
      </c>
      <c r="C446" s="17">
        <f t="shared" si="43"/>
        <v>-1.8700060416323403</v>
      </c>
      <c r="D446" s="17">
        <f t="shared" si="44"/>
        <v>3.496922595741454</v>
      </c>
    </row>
    <row r="447" spans="1:5" ht="15.75" customHeight="1" x14ac:dyDescent="0.2">
      <c r="A447" s="15">
        <v>7</v>
      </c>
      <c r="B447" s="10">
        <v>26.121876201460999</v>
      </c>
      <c r="C447" s="17">
        <f t="shared" si="43"/>
        <v>-1.7888833964958408</v>
      </c>
      <c r="D447" s="17">
        <f t="shared" si="44"/>
        <v>3.2001038062584954</v>
      </c>
    </row>
    <row r="448" spans="1:5" ht="15.75" customHeight="1" x14ac:dyDescent="0.2">
      <c r="A448" s="15">
        <v>8</v>
      </c>
      <c r="B448" s="10">
        <v>26.1514801999231</v>
      </c>
      <c r="C448" s="17">
        <f t="shared" si="43"/>
        <v>-1.7592793980337404</v>
      </c>
      <c r="D448" s="17">
        <f t="shared" si="44"/>
        <v>3.09506400034596</v>
      </c>
    </row>
    <row r="449" spans="1:4" ht="15.75" customHeight="1" x14ac:dyDescent="0.2">
      <c r="A449" s="15">
        <v>9</v>
      </c>
      <c r="B449" s="10">
        <v>26.242599000384502</v>
      </c>
      <c r="C449" s="17">
        <f t="shared" si="43"/>
        <v>-1.6681605975723386</v>
      </c>
      <c r="D449" s="17">
        <f t="shared" si="44"/>
        <v>2.7827597792929017</v>
      </c>
    </row>
    <row r="450" spans="1:4" ht="15.75" customHeight="1" x14ac:dyDescent="0.2">
      <c r="A450" s="15">
        <v>10</v>
      </c>
      <c r="B450" s="10">
        <v>26.246443675509401</v>
      </c>
      <c r="C450" s="17">
        <f t="shared" si="43"/>
        <v>-1.6643159224474395</v>
      </c>
      <c r="D450" s="17">
        <f t="shared" si="44"/>
        <v>2.7699474897120715</v>
      </c>
    </row>
    <row r="451" spans="1:4" ht="15.75" customHeight="1" x14ac:dyDescent="0.2">
      <c r="A451" s="15">
        <v>11</v>
      </c>
      <c r="B451" s="10">
        <v>26.3860053825452</v>
      </c>
      <c r="C451" s="17">
        <f t="shared" si="43"/>
        <v>-1.5247542154116402</v>
      </c>
      <c r="D451" s="17">
        <f t="shared" si="44"/>
        <v>2.3248754174155666</v>
      </c>
    </row>
    <row r="452" spans="1:4" ht="15.75" customHeight="1" x14ac:dyDescent="0.2">
      <c r="A452" s="15">
        <v>12</v>
      </c>
      <c r="B452" s="10">
        <v>26.761245674740501</v>
      </c>
      <c r="C452" s="17">
        <f t="shared" si="43"/>
        <v>-1.1495139232163396</v>
      </c>
      <c r="D452" s="17">
        <f t="shared" si="44"/>
        <v>1.3213822596682208</v>
      </c>
    </row>
    <row r="453" spans="1:4" ht="15.75" customHeight="1" x14ac:dyDescent="0.2">
      <c r="A453" s="15">
        <v>13</v>
      </c>
      <c r="B453" s="10">
        <v>26.823144944252199</v>
      </c>
      <c r="C453" s="17">
        <f t="shared" si="43"/>
        <v>-1.0876146537046409</v>
      </c>
      <c r="D453" s="17">
        <f t="shared" si="44"/>
        <v>1.182905634953066</v>
      </c>
    </row>
    <row r="454" spans="1:4" ht="15.75" customHeight="1" x14ac:dyDescent="0.2">
      <c r="A454" s="15">
        <v>14</v>
      </c>
      <c r="B454" s="10">
        <v>26.922722029988499</v>
      </c>
      <c r="C454" s="17">
        <f t="shared" si="43"/>
        <v>-0.98803756796834108</v>
      </c>
      <c r="D454" s="17">
        <f t="shared" si="44"/>
        <v>0.97621823571679422</v>
      </c>
    </row>
    <row r="455" spans="1:4" ht="15.75" customHeight="1" x14ac:dyDescent="0.2">
      <c r="A455" s="15">
        <v>15</v>
      </c>
      <c r="B455" s="10">
        <v>27.103421760861199</v>
      </c>
      <c r="C455" s="17">
        <f t="shared" si="43"/>
        <v>-0.80733783709564122</v>
      </c>
      <c r="D455" s="17">
        <f t="shared" si="44"/>
        <v>0.65179438320626815</v>
      </c>
    </row>
    <row r="456" spans="1:4" ht="15.75" customHeight="1" x14ac:dyDescent="0.2">
      <c r="A456" s="15">
        <v>16</v>
      </c>
      <c r="B456" s="10">
        <v>27.194540561322601</v>
      </c>
      <c r="C456" s="17">
        <f t="shared" si="43"/>
        <v>-0.71621903663423936</v>
      </c>
      <c r="D456" s="17">
        <f t="shared" si="44"/>
        <v>0.51296970843727785</v>
      </c>
    </row>
    <row r="457" spans="1:4" ht="15.75" customHeight="1" x14ac:dyDescent="0.2">
      <c r="A457" s="15">
        <v>17</v>
      </c>
      <c r="B457" s="10">
        <v>27.235678585159601</v>
      </c>
      <c r="C457" s="17">
        <f t="shared" si="43"/>
        <v>-0.67508101279723931</v>
      </c>
      <c r="D457" s="17">
        <f t="shared" si="44"/>
        <v>0.4557343738393464</v>
      </c>
    </row>
    <row r="458" spans="1:4" ht="15.75" customHeight="1" x14ac:dyDescent="0.2">
      <c r="A458" s="15">
        <v>18</v>
      </c>
      <c r="B458" s="10">
        <v>27.239138792772</v>
      </c>
      <c r="C458" s="17">
        <f t="shared" si="43"/>
        <v>-0.67162080518484046</v>
      </c>
      <c r="D458" s="17">
        <f t="shared" si="44"/>
        <v>0.45107450595713344</v>
      </c>
    </row>
    <row r="459" spans="1:4" ht="15.75" customHeight="1" x14ac:dyDescent="0.2">
      <c r="A459" s="15">
        <v>19</v>
      </c>
      <c r="B459" s="10">
        <v>27.291426374471399</v>
      </c>
      <c r="C459" s="17">
        <f t="shared" si="43"/>
        <v>-0.61933322348544095</v>
      </c>
      <c r="D459" s="17">
        <f t="shared" si="44"/>
        <v>0.38357364171286717</v>
      </c>
    </row>
    <row r="460" spans="1:4" ht="15.75" customHeight="1" x14ac:dyDescent="0.2">
      <c r="A460" s="15">
        <v>20</v>
      </c>
      <c r="B460" s="10">
        <v>27.312572087658602</v>
      </c>
      <c r="C460" s="17">
        <f t="shared" si="43"/>
        <v>-0.59818751029823858</v>
      </c>
      <c r="D460" s="17">
        <f t="shared" si="44"/>
        <v>0.35782829747680528</v>
      </c>
    </row>
    <row r="461" spans="1:4" ht="15.75" customHeight="1" x14ac:dyDescent="0.2">
      <c r="A461" s="15">
        <v>21</v>
      </c>
      <c r="B461" s="10">
        <v>27.472126105344099</v>
      </c>
      <c r="C461" s="17">
        <f t="shared" si="43"/>
        <v>-0.43863349261274109</v>
      </c>
      <c r="D461" s="17">
        <f t="shared" si="44"/>
        <v>0.19239934084165158</v>
      </c>
    </row>
    <row r="462" spans="1:4" ht="15.75" customHeight="1" x14ac:dyDescent="0.2">
      <c r="A462" s="15">
        <v>22</v>
      </c>
      <c r="B462" s="10">
        <v>27.522875816993501</v>
      </c>
      <c r="C462" s="17">
        <f t="shared" si="43"/>
        <v>-0.38788378096333886</v>
      </c>
      <c r="D462" s="17">
        <f t="shared" si="44"/>
        <v>0.15045382753441544</v>
      </c>
    </row>
    <row r="463" spans="1:4" ht="15.75" customHeight="1" x14ac:dyDescent="0.2">
      <c r="A463" s="15">
        <v>23</v>
      </c>
      <c r="B463" s="10">
        <v>27.527873894655901</v>
      </c>
      <c r="C463" s="17">
        <f t="shared" si="43"/>
        <v>-0.38288570330093918</v>
      </c>
      <c r="D463" s="17">
        <f t="shared" si="44"/>
        <v>0.14660146179225483</v>
      </c>
    </row>
    <row r="464" spans="1:4" ht="15.75" customHeight="1" x14ac:dyDescent="0.2">
      <c r="A464" s="15">
        <v>24</v>
      </c>
      <c r="B464" s="10">
        <v>27.793925413302599</v>
      </c>
      <c r="C464" s="17">
        <f t="shared" si="43"/>
        <v>-0.11683418465424111</v>
      </c>
      <c r="D464" s="17">
        <f t="shared" si="44"/>
        <v>1.365022670382131E-2</v>
      </c>
    </row>
    <row r="465" spans="1:5" ht="15.75" customHeight="1" x14ac:dyDescent="0.2">
      <c r="A465" s="15">
        <v>25</v>
      </c>
      <c r="B465" s="10">
        <v>28.569396386005401</v>
      </c>
      <c r="C465" s="17">
        <f t="shared" si="43"/>
        <v>0.65863678804856107</v>
      </c>
      <c r="D465" s="17">
        <f t="shared" si="44"/>
        <v>0.43380241857092516</v>
      </c>
    </row>
    <row r="466" spans="1:5" ht="15.75" customHeight="1" x14ac:dyDescent="0.2">
      <c r="A466" s="15">
        <v>26</v>
      </c>
      <c r="B466" s="10">
        <v>29.936562860438301</v>
      </c>
      <c r="C466" s="17">
        <f t="shared" si="43"/>
        <v>2.0258032624814604</v>
      </c>
      <c r="D466" s="17">
        <f t="shared" si="44"/>
        <v>4.1038788582805283</v>
      </c>
    </row>
    <row r="467" spans="1:5" ht="15.75" customHeight="1" x14ac:dyDescent="0.2">
      <c r="A467" s="15">
        <v>27</v>
      </c>
      <c r="B467" s="10">
        <v>30.232602845059599</v>
      </c>
      <c r="C467" s="17">
        <f t="shared" si="43"/>
        <v>2.321843247102759</v>
      </c>
      <c r="D467" s="17">
        <f t="shared" si="44"/>
        <v>5.3909560641166836</v>
      </c>
    </row>
    <row r="468" spans="1:5" ht="15.75" customHeight="1" x14ac:dyDescent="0.2">
      <c r="A468" s="15">
        <v>28</v>
      </c>
      <c r="B468" s="10">
        <v>30.390234525182599</v>
      </c>
      <c r="C468" s="17">
        <f t="shared" si="43"/>
        <v>2.479474927225759</v>
      </c>
      <c r="D468" s="17">
        <f t="shared" si="44"/>
        <v>6.1477959147411827</v>
      </c>
    </row>
    <row r="469" spans="1:5" ht="15.75" customHeight="1" x14ac:dyDescent="0.2">
      <c r="A469" s="15">
        <v>29</v>
      </c>
      <c r="B469" s="10">
        <v>30.692425990003802</v>
      </c>
      <c r="C469" s="17">
        <f t="shared" si="43"/>
        <v>2.7816663920469615</v>
      </c>
      <c r="D469" s="17">
        <f t="shared" si="44"/>
        <v>7.7376679166435602</v>
      </c>
    </row>
    <row r="470" spans="1:5" ht="15.75" customHeight="1" x14ac:dyDescent="0.2">
      <c r="A470" s="15">
        <v>30</v>
      </c>
      <c r="B470" s="10">
        <v>30.7362552864283</v>
      </c>
      <c r="C470" s="17">
        <f t="shared" si="43"/>
        <v>2.8254956884714595</v>
      </c>
      <c r="D470" s="17">
        <f t="shared" si="44"/>
        <v>7.9834258855708065</v>
      </c>
    </row>
    <row r="471" spans="1:5" ht="15.75" customHeight="1" x14ac:dyDescent="0.2">
      <c r="A471" s="15">
        <v>31</v>
      </c>
      <c r="B471" s="10">
        <v>30.916955017300999</v>
      </c>
      <c r="C471" s="17">
        <f t="shared" si="43"/>
        <v>3.0061954193441593</v>
      </c>
      <c r="D471" s="17">
        <f t="shared" si="44"/>
        <v>9.0372108992858067</v>
      </c>
    </row>
    <row r="472" spans="1:5" ht="15.75" customHeight="1" x14ac:dyDescent="0.2">
      <c r="A472" s="15">
        <v>32</v>
      </c>
      <c r="B472" s="10">
        <v>30.933102652825799</v>
      </c>
      <c r="C472" s="17">
        <f t="shared" si="43"/>
        <v>3.0223430548689585</v>
      </c>
      <c r="D472" s="17">
        <f t="shared" si="44"/>
        <v>9.1345575413146278</v>
      </c>
    </row>
    <row r="473" spans="1:5" ht="15.75" customHeight="1" x14ac:dyDescent="0.2">
      <c r="A473" s="15">
        <v>33</v>
      </c>
      <c r="B473" s="10">
        <v>30.987312572087699</v>
      </c>
      <c r="C473" s="17">
        <f t="shared" si="43"/>
        <v>3.076552974130859</v>
      </c>
      <c r="D473" s="17">
        <f t="shared" si="44"/>
        <v>9.4651782026334335</v>
      </c>
    </row>
    <row r="474" spans="1:5" ht="15.75" customHeight="1" x14ac:dyDescent="0.2">
      <c r="A474" s="15">
        <v>34</v>
      </c>
      <c r="B474" s="10">
        <v>31.1118800461361</v>
      </c>
      <c r="C474" s="17">
        <f t="shared" si="43"/>
        <v>3.2011204481792603</v>
      </c>
      <c r="D474" s="17">
        <f t="shared" si="44"/>
        <v>10.247172123751389</v>
      </c>
    </row>
    <row r="475" spans="1:5" ht="15.75" customHeight="1" x14ac:dyDescent="0.2">
      <c r="A475" s="15">
        <v>35</v>
      </c>
      <c r="B475" s="10">
        <v>32.1118800461361</v>
      </c>
      <c r="C475" s="17">
        <f t="shared" si="43"/>
        <v>4.2011204481792603</v>
      </c>
      <c r="D475" s="17">
        <f t="shared" si="44"/>
        <v>17.649413020109908</v>
      </c>
    </row>
    <row r="476" spans="1:5" ht="15.75" customHeight="1" x14ac:dyDescent="0.2">
      <c r="A476" s="18" t="s">
        <v>15</v>
      </c>
      <c r="B476" s="19">
        <f>SUM(B441:B475)</f>
        <v>976.87658592848936</v>
      </c>
      <c r="C476" s="15"/>
      <c r="D476" s="19">
        <f>SUM(D441:D475)</f>
        <v>134.77673871668398</v>
      </c>
    </row>
    <row r="478" spans="1:5" ht="15.75" customHeight="1" x14ac:dyDescent="0.2">
      <c r="A478" s="12" t="s">
        <v>13</v>
      </c>
      <c r="B478" s="12"/>
      <c r="C478" s="12"/>
      <c r="D478" s="4">
        <f>B476/COUNTA(B441:B475)</f>
        <v>27.91075959795684</v>
      </c>
    </row>
    <row r="479" spans="1:5" ht="15.75" customHeight="1" x14ac:dyDescent="0.2">
      <c r="A479" s="127" t="s">
        <v>14</v>
      </c>
      <c r="B479" s="127"/>
      <c r="C479" s="127"/>
      <c r="D479" s="4">
        <f>SQRT(D476/(COUNTA(D441:D475)-1))</f>
        <v>1.9909851147010853</v>
      </c>
    </row>
    <row r="480" spans="1:5" ht="15.75" customHeight="1" x14ac:dyDescent="0.2">
      <c r="A480"/>
      <c r="B480"/>
      <c r="C480"/>
      <c r="D480"/>
      <c r="E480"/>
    </row>
    <row r="481" spans="1:5" ht="15.75" customHeight="1" x14ac:dyDescent="0.2">
      <c r="A481"/>
      <c r="B481"/>
      <c r="C481"/>
      <c r="D481"/>
      <c r="E481"/>
    </row>
    <row r="482" spans="1:5" ht="15.75" customHeight="1" x14ac:dyDescent="0.2">
      <c r="A482" s="126" t="s">
        <v>19</v>
      </c>
      <c r="B482" s="126"/>
      <c r="C482" s="126"/>
      <c r="D482" s="126"/>
      <c r="E482" s="126"/>
    </row>
    <row r="483" spans="1:5" ht="15.75" customHeight="1" x14ac:dyDescent="0.2">
      <c r="A483" s="126" t="s">
        <v>16</v>
      </c>
      <c r="B483" s="126"/>
      <c r="C483" s="126"/>
      <c r="D483" s="126"/>
      <c r="E483" s="126"/>
    </row>
    <row r="484" spans="1:5" ht="15.75" customHeight="1" x14ac:dyDescent="0.2">
      <c r="A484" s="15" t="s">
        <v>0</v>
      </c>
      <c r="B484" s="15" t="s">
        <v>4</v>
      </c>
      <c r="C484" s="15" t="s">
        <v>22</v>
      </c>
      <c r="D484" s="15" t="s">
        <v>23</v>
      </c>
    </row>
    <row r="485" spans="1:5" ht="15.75" customHeight="1" x14ac:dyDescent="0.2">
      <c r="A485" s="15">
        <v>1</v>
      </c>
      <c r="B485" s="10">
        <v>23.878123798539001</v>
      </c>
      <c r="C485" s="17">
        <f t="shared" ref="C485:C529" si="45">B485-$D$532</f>
        <v>-32.846623093681941</v>
      </c>
      <c r="D485" s="20">
        <f>POWER(C485,2)</f>
        <v>1078.9006486583999</v>
      </c>
    </row>
    <row r="486" spans="1:5" ht="15.75" customHeight="1" x14ac:dyDescent="0.2">
      <c r="A486" s="15">
        <v>2</v>
      </c>
      <c r="B486" s="10">
        <v>24.126489811610899</v>
      </c>
      <c r="C486" s="17">
        <f t="shared" si="45"/>
        <v>-32.59825708061004</v>
      </c>
      <c r="D486" s="20">
        <f t="shared" ref="D486:D529" si="46">POWER(C486,2)</f>
        <v>1062.6463646935426</v>
      </c>
    </row>
    <row r="487" spans="1:5" ht="15.75" customHeight="1" x14ac:dyDescent="0.2">
      <c r="A487" s="15">
        <v>3</v>
      </c>
      <c r="B487" s="10">
        <v>24.396770472895</v>
      </c>
      <c r="C487" s="17">
        <f t="shared" si="45"/>
        <v>-32.327976419325942</v>
      </c>
      <c r="D487" s="20">
        <f t="shared" si="46"/>
        <v>1045.0980593684942</v>
      </c>
    </row>
    <row r="488" spans="1:5" ht="15.75" customHeight="1" x14ac:dyDescent="0.2">
      <c r="A488" s="15">
        <v>4</v>
      </c>
      <c r="B488" s="10">
        <v>24.482122260669001</v>
      </c>
      <c r="C488" s="17">
        <f t="shared" si="45"/>
        <v>-32.242624631551941</v>
      </c>
      <c r="D488" s="20">
        <f t="shared" si="46"/>
        <v>1039.5868431311599</v>
      </c>
    </row>
    <row r="489" spans="1:5" ht="15.75" customHeight="1" x14ac:dyDescent="0.2">
      <c r="A489" s="15">
        <v>5</v>
      </c>
      <c r="B489" s="10">
        <v>24.500576701268699</v>
      </c>
      <c r="C489" s="17">
        <f t="shared" si="45"/>
        <v>-32.224170190952243</v>
      </c>
      <c r="D489" s="20">
        <f t="shared" si="46"/>
        <v>1038.3971444954552</v>
      </c>
    </row>
    <row r="490" spans="1:5" ht="15.75" customHeight="1" x14ac:dyDescent="0.2">
      <c r="A490" s="15">
        <v>6</v>
      </c>
      <c r="B490" s="10">
        <v>24.794309880815099</v>
      </c>
      <c r="C490" s="17">
        <f t="shared" si="45"/>
        <v>-31.930437011405843</v>
      </c>
      <c r="D490" s="20">
        <f t="shared" si="46"/>
        <v>1019.5528077393561</v>
      </c>
    </row>
    <row r="491" spans="1:5" ht="15.75" customHeight="1" x14ac:dyDescent="0.2">
      <c r="A491" s="15">
        <v>7</v>
      </c>
      <c r="B491" s="10">
        <v>24.998846597462499</v>
      </c>
      <c r="C491" s="17">
        <f t="shared" si="45"/>
        <v>-31.725900294758443</v>
      </c>
      <c r="D491" s="20">
        <f t="shared" si="46"/>
        <v>1006.5327495129538</v>
      </c>
    </row>
    <row r="492" spans="1:5" ht="15.75" customHeight="1" x14ac:dyDescent="0.2">
      <c r="A492" s="15">
        <v>8</v>
      </c>
      <c r="B492" s="10">
        <v>25.253364090734301</v>
      </c>
      <c r="C492" s="17">
        <f t="shared" si="45"/>
        <v>-31.471382801486641</v>
      </c>
      <c r="D492" s="20">
        <f t="shared" si="46"/>
        <v>990.44793543770913</v>
      </c>
    </row>
    <row r="493" spans="1:5" ht="15.75" customHeight="1" x14ac:dyDescent="0.2">
      <c r="A493" s="15">
        <v>9</v>
      </c>
      <c r="B493" s="10">
        <v>25.552864282968098</v>
      </c>
      <c r="C493" s="17">
        <f t="shared" si="45"/>
        <v>-31.171882609252844</v>
      </c>
      <c r="D493" s="20">
        <f t="shared" si="46"/>
        <v>971.68626540503988</v>
      </c>
    </row>
    <row r="494" spans="1:5" ht="15.75" customHeight="1" x14ac:dyDescent="0.2">
      <c r="A494" s="15">
        <v>10</v>
      </c>
      <c r="B494" s="10">
        <v>25.9592464436755</v>
      </c>
      <c r="C494" s="17">
        <f t="shared" si="45"/>
        <v>-30.765500448545442</v>
      </c>
      <c r="D494" s="20">
        <f t="shared" si="46"/>
        <v>946.51601784944978</v>
      </c>
    </row>
    <row r="495" spans="1:5" ht="15.75" customHeight="1" x14ac:dyDescent="0.2">
      <c r="A495" s="15">
        <v>11</v>
      </c>
      <c r="B495" s="10">
        <v>60.921953094963499</v>
      </c>
      <c r="C495" s="17">
        <f t="shared" si="45"/>
        <v>4.1972062027425565</v>
      </c>
      <c r="D495" s="20">
        <f t="shared" si="46"/>
        <v>17.616539908340592</v>
      </c>
    </row>
    <row r="496" spans="1:5" ht="15.75" customHeight="1" x14ac:dyDescent="0.2">
      <c r="A496" s="15">
        <v>12</v>
      </c>
      <c r="B496" s="10">
        <v>61.126105344098399</v>
      </c>
      <c r="C496" s="17">
        <f t="shared" si="45"/>
        <v>4.4013584518774564</v>
      </c>
      <c r="D496" s="20">
        <f t="shared" si="46"/>
        <v>19.37195622191312</v>
      </c>
    </row>
    <row r="497" spans="1:4" ht="15.75" customHeight="1" x14ac:dyDescent="0.2">
      <c r="A497" s="15">
        <v>13</v>
      </c>
      <c r="B497" s="10">
        <v>61.406766628219899</v>
      </c>
      <c r="C497" s="17">
        <f t="shared" si="45"/>
        <v>4.6820197359989564</v>
      </c>
      <c r="D497" s="20">
        <f t="shared" si="46"/>
        <v>21.921308808283737</v>
      </c>
    </row>
    <row r="498" spans="1:4" ht="15.75" customHeight="1" x14ac:dyDescent="0.2">
      <c r="A498" s="15">
        <v>14</v>
      </c>
      <c r="B498" s="10">
        <v>61.435217224144601</v>
      </c>
      <c r="C498" s="17">
        <f t="shared" si="45"/>
        <v>4.7104703319236592</v>
      </c>
      <c r="D498" s="20">
        <f t="shared" si="46"/>
        <v>22.188530747932987</v>
      </c>
    </row>
    <row r="499" spans="1:4" ht="15.75" customHeight="1" x14ac:dyDescent="0.2">
      <c r="A499" s="15">
        <v>15</v>
      </c>
      <c r="B499" s="10">
        <v>61.797001153402498</v>
      </c>
      <c r="C499" s="17">
        <f t="shared" si="45"/>
        <v>5.0722542611815555</v>
      </c>
      <c r="D499" s="20">
        <f t="shared" si="46"/>
        <v>25.727763290074449</v>
      </c>
    </row>
    <row r="500" spans="1:4" ht="15.75" customHeight="1" x14ac:dyDescent="0.2">
      <c r="A500" s="15">
        <v>16</v>
      </c>
      <c r="B500" s="10">
        <v>62.036908881199501</v>
      </c>
      <c r="C500" s="17">
        <f t="shared" si="45"/>
        <v>5.3121619889785592</v>
      </c>
      <c r="D500" s="20">
        <f t="shared" si="46"/>
        <v>28.219064997148642</v>
      </c>
    </row>
    <row r="501" spans="1:4" ht="15.75" customHeight="1" x14ac:dyDescent="0.2">
      <c r="A501" s="15">
        <v>17</v>
      </c>
      <c r="B501" s="10">
        <v>62.095732410611298</v>
      </c>
      <c r="C501" s="17">
        <f t="shared" si="45"/>
        <v>5.3709855183903557</v>
      </c>
      <c r="D501" s="20">
        <f t="shared" si="46"/>
        <v>28.847485438758916</v>
      </c>
    </row>
    <row r="502" spans="1:4" ht="15.75" customHeight="1" x14ac:dyDescent="0.2">
      <c r="A502" s="15">
        <v>18</v>
      </c>
      <c r="B502" s="10">
        <v>62.103806228373699</v>
      </c>
      <c r="C502" s="17">
        <f t="shared" si="45"/>
        <v>5.379059336152757</v>
      </c>
      <c r="D502" s="20">
        <f t="shared" si="46"/>
        <v>28.93427934185214</v>
      </c>
    </row>
    <row r="503" spans="1:4" ht="15.75" customHeight="1" x14ac:dyDescent="0.2">
      <c r="A503" s="15">
        <v>19</v>
      </c>
      <c r="B503" s="10">
        <v>62.189158016147601</v>
      </c>
      <c r="C503" s="17">
        <f t="shared" si="45"/>
        <v>5.4644111239266593</v>
      </c>
      <c r="D503" s="20">
        <f t="shared" si="46"/>
        <v>29.859788931293416</v>
      </c>
    </row>
    <row r="504" spans="1:4" ht="15.75" customHeight="1" x14ac:dyDescent="0.2">
      <c r="A504" s="15">
        <v>20</v>
      </c>
      <c r="B504" s="10">
        <v>62.214148404459799</v>
      </c>
      <c r="C504" s="17">
        <f t="shared" si="45"/>
        <v>5.4894015122388566</v>
      </c>
      <c r="D504" s="20">
        <f t="shared" si="46"/>
        <v>30.133528962570246</v>
      </c>
    </row>
    <row r="505" spans="1:4" ht="15.75" customHeight="1" x14ac:dyDescent="0.2">
      <c r="A505" s="15">
        <v>21</v>
      </c>
      <c r="B505" s="10">
        <v>62.247597078046901</v>
      </c>
      <c r="C505" s="17">
        <f t="shared" si="45"/>
        <v>5.5228501858259591</v>
      </c>
      <c r="D505" s="20">
        <f t="shared" si="46"/>
        <v>30.50187417507783</v>
      </c>
    </row>
    <row r="506" spans="1:4" ht="15.75" customHeight="1" x14ac:dyDescent="0.2">
      <c r="A506" s="15">
        <v>22</v>
      </c>
      <c r="B506" s="10">
        <v>62.598231449442501</v>
      </c>
      <c r="C506" s="17">
        <f t="shared" si="45"/>
        <v>5.873484557221559</v>
      </c>
      <c r="D506" s="20">
        <f t="shared" si="46"/>
        <v>34.497820843920131</v>
      </c>
    </row>
    <row r="507" spans="1:4" ht="15.75" customHeight="1" x14ac:dyDescent="0.2">
      <c r="A507" s="15">
        <v>23</v>
      </c>
      <c r="B507" s="10">
        <v>62.599000384467502</v>
      </c>
      <c r="C507" s="17">
        <f t="shared" si="45"/>
        <v>5.8742534922465595</v>
      </c>
      <c r="D507" s="20">
        <f t="shared" si="46"/>
        <v>34.506854091170901</v>
      </c>
    </row>
    <row r="508" spans="1:4" ht="15.75" customHeight="1" x14ac:dyDescent="0.2">
      <c r="A508" s="15">
        <v>24</v>
      </c>
      <c r="B508" s="10">
        <v>62.667051134179196</v>
      </c>
      <c r="C508" s="17">
        <f t="shared" si="45"/>
        <v>5.9423042419582544</v>
      </c>
      <c r="D508" s="20">
        <f t="shared" si="46"/>
        <v>35.310979703995066</v>
      </c>
    </row>
    <row r="509" spans="1:4" ht="15.75" customHeight="1" x14ac:dyDescent="0.2">
      <c r="A509" s="15">
        <v>25</v>
      </c>
      <c r="B509" s="10">
        <v>62.960784313725497</v>
      </c>
      <c r="C509" s="17">
        <f t="shared" si="45"/>
        <v>6.2360374215045553</v>
      </c>
      <c r="D509" s="20">
        <f t="shared" si="46"/>
        <v>38.888162722405184</v>
      </c>
    </row>
    <row r="510" spans="1:4" ht="15.75" customHeight="1" x14ac:dyDescent="0.2">
      <c r="A510" s="15">
        <v>26</v>
      </c>
      <c r="B510" s="10">
        <v>63.183006535947698</v>
      </c>
      <c r="C510" s="17">
        <f t="shared" si="45"/>
        <v>6.4582596437267554</v>
      </c>
      <c r="D510" s="20">
        <f t="shared" si="46"/>
        <v>41.709117625789638</v>
      </c>
    </row>
    <row r="511" spans="1:4" ht="15.75" customHeight="1" x14ac:dyDescent="0.2">
      <c r="A511" s="15">
        <v>27</v>
      </c>
      <c r="B511" s="10">
        <v>63.322952710495997</v>
      </c>
      <c r="C511" s="17">
        <f t="shared" si="45"/>
        <v>6.5982058182750549</v>
      </c>
      <c r="D511" s="20">
        <f t="shared" si="46"/>
        <v>43.53632002031879</v>
      </c>
    </row>
    <row r="512" spans="1:4" ht="15.75" customHeight="1" x14ac:dyDescent="0.2">
      <c r="A512" s="15">
        <v>28</v>
      </c>
      <c r="B512" s="10">
        <v>63.383314109957702</v>
      </c>
      <c r="C512" s="17">
        <f t="shared" si="45"/>
        <v>6.6585672177367599</v>
      </c>
      <c r="D512" s="20">
        <f t="shared" si="46"/>
        <v>44.336517393118655</v>
      </c>
    </row>
    <row r="513" spans="1:4" ht="15.75" customHeight="1" x14ac:dyDescent="0.2">
      <c r="A513" s="15">
        <v>29</v>
      </c>
      <c r="B513" s="10">
        <v>63.959630911188</v>
      </c>
      <c r="C513" s="17">
        <f t="shared" si="45"/>
        <v>7.2348840189670582</v>
      </c>
      <c r="D513" s="20">
        <f t="shared" si="46"/>
        <v>52.343546767904932</v>
      </c>
    </row>
    <row r="514" spans="1:4" ht="15.75" customHeight="1" x14ac:dyDescent="0.2">
      <c r="A514" s="15">
        <v>30</v>
      </c>
      <c r="B514" s="10">
        <v>63.977700884275301</v>
      </c>
      <c r="C514" s="17">
        <f t="shared" si="45"/>
        <v>7.2529539920543584</v>
      </c>
      <c r="D514" s="20">
        <f t="shared" si="46"/>
        <v>52.605341610857252</v>
      </c>
    </row>
    <row r="515" spans="1:4" ht="15.75" customHeight="1" x14ac:dyDescent="0.2">
      <c r="A515" s="15">
        <v>31</v>
      </c>
      <c r="B515" s="10">
        <v>67.074971164936599</v>
      </c>
      <c r="C515" s="17">
        <f t="shared" si="45"/>
        <v>10.350224272715657</v>
      </c>
      <c r="D515" s="20">
        <f t="shared" si="46"/>
        <v>107.12714249551235</v>
      </c>
    </row>
    <row r="516" spans="1:4" ht="15.75" customHeight="1" x14ac:dyDescent="0.2">
      <c r="A516" s="15">
        <v>32</v>
      </c>
      <c r="B516" s="10">
        <v>67.121876201461006</v>
      </c>
      <c r="C516" s="17">
        <f t="shared" si="45"/>
        <v>10.397129309240064</v>
      </c>
      <c r="D516" s="20">
        <f t="shared" si="46"/>
        <v>108.10029787305878</v>
      </c>
    </row>
    <row r="517" spans="1:4" ht="15.75" customHeight="1" x14ac:dyDescent="0.2">
      <c r="A517" s="15">
        <v>33</v>
      </c>
      <c r="B517" s="10">
        <v>67.705497885428699</v>
      </c>
      <c r="C517" s="17">
        <f t="shared" si="45"/>
        <v>10.980750993207756</v>
      </c>
      <c r="D517" s="20">
        <f t="shared" si="46"/>
        <v>120.57689237483314</v>
      </c>
    </row>
    <row r="518" spans="1:4" ht="15.75" customHeight="1" x14ac:dyDescent="0.2">
      <c r="A518" s="15">
        <v>34</v>
      </c>
      <c r="B518" s="10">
        <v>67.728950403690902</v>
      </c>
      <c r="C518" s="17">
        <f t="shared" si="45"/>
        <v>11.00420351146996</v>
      </c>
      <c r="D518" s="20">
        <f t="shared" si="46"/>
        <v>121.0924949218478</v>
      </c>
    </row>
    <row r="519" spans="1:4" ht="15.75" customHeight="1" x14ac:dyDescent="0.2">
      <c r="A519" s="15">
        <v>35</v>
      </c>
      <c r="B519" s="10">
        <v>67.921568627450995</v>
      </c>
      <c r="C519" s="17">
        <f t="shared" si="45"/>
        <v>11.196821735230053</v>
      </c>
      <c r="D519" s="20">
        <f t="shared" si="46"/>
        <v>125.36881697052013</v>
      </c>
    </row>
    <row r="520" spans="1:4" ht="15.75" customHeight="1" x14ac:dyDescent="0.2">
      <c r="A520" s="15">
        <v>36</v>
      </c>
      <c r="B520" s="10">
        <v>68.939638600538302</v>
      </c>
      <c r="C520" s="17">
        <f t="shared" si="45"/>
        <v>12.21489170831736</v>
      </c>
      <c r="D520" s="20">
        <f t="shared" si="46"/>
        <v>149.20357944592018</v>
      </c>
    </row>
    <row r="521" spans="1:4" ht="15.75" customHeight="1" x14ac:dyDescent="0.2">
      <c r="A521" s="15">
        <v>37</v>
      </c>
      <c r="B521" s="10">
        <v>69.940023068050706</v>
      </c>
      <c r="C521" s="17">
        <f t="shared" si="45"/>
        <v>13.215276175829764</v>
      </c>
      <c r="D521" s="20">
        <f t="shared" si="46"/>
        <v>174.64352440345377</v>
      </c>
    </row>
    <row r="522" spans="1:4" ht="15.75" customHeight="1" x14ac:dyDescent="0.2">
      <c r="A522" s="15">
        <v>38</v>
      </c>
      <c r="B522" s="10">
        <v>70.396386005382595</v>
      </c>
      <c r="C522" s="17">
        <f t="shared" si="45"/>
        <v>13.671639113161653</v>
      </c>
      <c r="D522" s="20">
        <f t="shared" si="46"/>
        <v>186.91371604053157</v>
      </c>
    </row>
    <row r="523" spans="1:4" ht="15.75" customHeight="1" x14ac:dyDescent="0.2">
      <c r="A523" s="15">
        <v>39</v>
      </c>
      <c r="B523" s="10">
        <v>71.5151864667436</v>
      </c>
      <c r="C523" s="17">
        <f t="shared" si="45"/>
        <v>14.790439574522658</v>
      </c>
      <c r="D523" s="20">
        <f t="shared" si="46"/>
        <v>218.75710280760597</v>
      </c>
    </row>
    <row r="524" spans="1:4" ht="15.75" customHeight="1" x14ac:dyDescent="0.2">
      <c r="A524" s="15">
        <v>40</v>
      </c>
      <c r="B524" s="10">
        <v>71.981930026912707</v>
      </c>
      <c r="C524" s="17">
        <f t="shared" si="45"/>
        <v>15.257183134691765</v>
      </c>
      <c r="D524" s="20">
        <f t="shared" si="46"/>
        <v>232.78163720552283</v>
      </c>
    </row>
    <row r="525" spans="1:4" ht="15.75" customHeight="1" x14ac:dyDescent="0.2">
      <c r="A525" s="15">
        <v>41</v>
      </c>
      <c r="B525" s="10">
        <v>72.665513264129203</v>
      </c>
      <c r="C525" s="17">
        <f t="shared" si="45"/>
        <v>15.940766371908261</v>
      </c>
      <c r="D525" s="20">
        <f t="shared" si="46"/>
        <v>254.10803252376124</v>
      </c>
    </row>
    <row r="526" spans="1:4" ht="15.75" customHeight="1" x14ac:dyDescent="0.2">
      <c r="A526" s="15">
        <v>42</v>
      </c>
      <c r="B526" s="10">
        <v>72.841983852364507</v>
      </c>
      <c r="C526" s="17">
        <f t="shared" si="45"/>
        <v>16.117236960143565</v>
      </c>
      <c r="D526" s="20">
        <f t="shared" si="46"/>
        <v>259.76532722941778</v>
      </c>
    </row>
    <row r="527" spans="1:4" ht="15.75" customHeight="1" x14ac:dyDescent="0.2">
      <c r="A527" s="15">
        <v>43</v>
      </c>
      <c r="B527" s="10">
        <v>73.283352556709005</v>
      </c>
      <c r="C527" s="17">
        <f t="shared" si="45"/>
        <v>16.558605664488063</v>
      </c>
      <c r="D527" s="20">
        <f t="shared" si="46"/>
        <v>274.18742155201613</v>
      </c>
    </row>
    <row r="528" spans="1:4" ht="15.75" customHeight="1" x14ac:dyDescent="0.2">
      <c r="A528" s="15">
        <v>44</v>
      </c>
      <c r="B528" s="10">
        <v>73.605151864667405</v>
      </c>
      <c r="C528" s="17">
        <f t="shared" si="45"/>
        <v>16.880404972446463</v>
      </c>
      <c r="D528" s="20">
        <f t="shared" si="46"/>
        <v>284.94807203379526</v>
      </c>
    </row>
    <row r="529" spans="1:5" ht="15.75" customHeight="1" x14ac:dyDescent="0.2">
      <c r="A529" s="15">
        <v>45</v>
      </c>
      <c r="B529" s="10">
        <v>73.722798923490998</v>
      </c>
      <c r="C529" s="17">
        <f t="shared" si="45"/>
        <v>16.998052031270056</v>
      </c>
      <c r="D529" s="20">
        <f t="shared" si="46"/>
        <v>288.9337728577641</v>
      </c>
    </row>
    <row r="530" spans="1:5" ht="15.75" customHeight="1" x14ac:dyDescent="0.2">
      <c r="A530" s="18" t="s">
        <v>15</v>
      </c>
      <c r="B530" s="19">
        <f>SUM(B485:B529)</f>
        <v>2552.6136101499424</v>
      </c>
      <c r="C530" s="15"/>
      <c r="D530" s="21">
        <f>SUM(D485:D529)</f>
        <v>13766.92944862985</v>
      </c>
    </row>
    <row r="532" spans="1:5" ht="15.75" customHeight="1" x14ac:dyDescent="0.2">
      <c r="A532" s="12" t="s">
        <v>13</v>
      </c>
      <c r="B532" s="12"/>
      <c r="C532" s="12"/>
      <c r="D532" s="4">
        <f>B530/COUNTA(B485:B529)</f>
        <v>56.724746892220942</v>
      </c>
    </row>
    <row r="533" spans="1:5" ht="15.75" customHeight="1" x14ac:dyDescent="0.2">
      <c r="A533" s="13" t="s">
        <v>14</v>
      </c>
      <c r="B533" s="13"/>
      <c r="C533" s="13"/>
      <c r="D533" s="4">
        <f>SQRT(D530/(COUNTA(D485:D529)-1))</f>
        <v>17.688548843704872</v>
      </c>
    </row>
    <row r="534" spans="1:5" ht="15.75" customHeight="1" x14ac:dyDescent="0.2">
      <c r="A534"/>
      <c r="B534"/>
      <c r="C534"/>
      <c r="D534"/>
      <c r="E534"/>
    </row>
    <row r="535" spans="1:5" ht="15.75" customHeight="1" x14ac:dyDescent="0.2">
      <c r="A535"/>
      <c r="B535"/>
      <c r="C535"/>
      <c r="D535"/>
      <c r="E535"/>
    </row>
    <row r="536" spans="1:5" ht="15.75" customHeight="1" x14ac:dyDescent="0.2">
      <c r="A536" s="126" t="s">
        <v>19</v>
      </c>
      <c r="B536" s="126"/>
      <c r="C536" s="126"/>
      <c r="D536" s="126"/>
      <c r="E536" s="126"/>
    </row>
    <row r="537" spans="1:5" ht="15.75" customHeight="1" x14ac:dyDescent="0.2">
      <c r="A537" s="126" t="s">
        <v>17</v>
      </c>
      <c r="B537" s="126"/>
      <c r="C537" s="126"/>
      <c r="D537" s="126"/>
      <c r="E537" s="126"/>
    </row>
    <row r="538" spans="1:5" ht="15.75" customHeight="1" x14ac:dyDescent="0.2">
      <c r="A538" s="15" t="s">
        <v>0</v>
      </c>
      <c r="B538" s="15" t="s">
        <v>4</v>
      </c>
      <c r="C538" s="15" t="s">
        <v>22</v>
      </c>
      <c r="D538" s="15" t="s">
        <v>23</v>
      </c>
    </row>
    <row r="539" spans="1:5" ht="15.75" customHeight="1" x14ac:dyDescent="0.2">
      <c r="A539" s="15">
        <v>1</v>
      </c>
      <c r="B539" s="10">
        <v>5.6674356016916603</v>
      </c>
      <c r="C539" s="17">
        <f t="shared" ref="C539:C583" si="47">B539-$D$586</f>
        <v>-19.111871502413603</v>
      </c>
      <c r="D539" s="20">
        <f>POWER(C539,2)</f>
        <v>365.26363232476922</v>
      </c>
    </row>
    <row r="540" spans="1:5" ht="15.75" customHeight="1" x14ac:dyDescent="0.2">
      <c r="A540" s="15">
        <v>2</v>
      </c>
      <c r="B540" s="10">
        <v>7.7566320645905398</v>
      </c>
      <c r="C540" s="17">
        <f t="shared" si="47"/>
        <v>-17.022675039514723</v>
      </c>
      <c r="D540" s="20">
        <f t="shared" ref="D540:D583" si="48">POWER(C540,2)</f>
        <v>289.7714655009176</v>
      </c>
    </row>
    <row r="541" spans="1:5" ht="15.75" customHeight="1" x14ac:dyDescent="0.2">
      <c r="A541" s="15">
        <v>3</v>
      </c>
      <c r="B541" s="10">
        <v>11.749711649365601</v>
      </c>
      <c r="C541" s="17">
        <f t="shared" si="47"/>
        <v>-13.029595454739663</v>
      </c>
      <c r="D541" s="20">
        <f t="shared" si="48"/>
        <v>169.77035771417249</v>
      </c>
    </row>
    <row r="542" spans="1:5" ht="15.75" customHeight="1" x14ac:dyDescent="0.2">
      <c r="A542" s="15">
        <v>4</v>
      </c>
      <c r="B542" s="10">
        <v>14.8858131487889</v>
      </c>
      <c r="C542" s="17">
        <f t="shared" si="47"/>
        <v>-9.8934939553163641</v>
      </c>
      <c r="D542" s="20">
        <f t="shared" si="48"/>
        <v>97.881222643881429</v>
      </c>
    </row>
    <row r="543" spans="1:5" ht="15.75" customHeight="1" x14ac:dyDescent="0.2">
      <c r="A543" s="15">
        <v>5</v>
      </c>
      <c r="B543" s="10">
        <v>14.9027297193387</v>
      </c>
      <c r="C543" s="17">
        <f t="shared" si="47"/>
        <v>-9.8765773847665645</v>
      </c>
      <c r="D543" s="20">
        <f t="shared" si="48"/>
        <v>97.546780837282355</v>
      </c>
    </row>
    <row r="544" spans="1:5" ht="15.75" customHeight="1" x14ac:dyDescent="0.2">
      <c r="A544" s="15">
        <v>6</v>
      </c>
      <c r="B544" s="10">
        <v>14.925028835063401</v>
      </c>
      <c r="C544" s="17">
        <f t="shared" si="47"/>
        <v>-9.8542782690418633</v>
      </c>
      <c r="D544" s="20">
        <f t="shared" si="48"/>
        <v>97.106800203710705</v>
      </c>
    </row>
    <row r="545" spans="1:4" ht="15.75" customHeight="1" x14ac:dyDescent="0.2">
      <c r="A545" s="15">
        <v>7</v>
      </c>
      <c r="B545" s="10">
        <v>14.957324106112999</v>
      </c>
      <c r="C545" s="17">
        <f t="shared" si="47"/>
        <v>-9.821982997992265</v>
      </c>
      <c r="D545" s="20">
        <f t="shared" si="48"/>
        <v>96.471350012849129</v>
      </c>
    </row>
    <row r="546" spans="1:4" ht="15.75" customHeight="1" x14ac:dyDescent="0.2">
      <c r="A546" s="15">
        <v>8</v>
      </c>
      <c r="B546" s="10">
        <v>15.174163783160299</v>
      </c>
      <c r="C546" s="17">
        <f t="shared" si="47"/>
        <v>-9.6051433209449648</v>
      </c>
      <c r="D546" s="20">
        <f t="shared" si="48"/>
        <v>92.25877821589367</v>
      </c>
    </row>
    <row r="547" spans="1:4" ht="15.75" customHeight="1" x14ac:dyDescent="0.2">
      <c r="A547" s="15">
        <v>9</v>
      </c>
      <c r="B547" s="10">
        <v>15.440984236832</v>
      </c>
      <c r="C547" s="17">
        <f t="shared" si="47"/>
        <v>-9.3383228672732645</v>
      </c>
      <c r="D547" s="20">
        <f t="shared" si="48"/>
        <v>87.20427397343876</v>
      </c>
    </row>
    <row r="548" spans="1:4" ht="15.75" customHeight="1" x14ac:dyDescent="0.2">
      <c r="A548" s="15">
        <v>10</v>
      </c>
      <c r="B548" s="10">
        <v>15.7054978854287</v>
      </c>
      <c r="C548" s="17">
        <f t="shared" si="47"/>
        <v>-9.0738092186765638</v>
      </c>
      <c r="D548" s="20">
        <f t="shared" si="48"/>
        <v>82.334013736939795</v>
      </c>
    </row>
    <row r="549" spans="1:4" ht="15.75" customHeight="1" x14ac:dyDescent="0.2">
      <c r="A549" s="15">
        <v>11</v>
      </c>
      <c r="B549" s="10">
        <v>15.817762399077299</v>
      </c>
      <c r="C549" s="17">
        <f t="shared" si="47"/>
        <v>-8.9615447050279649</v>
      </c>
      <c r="D549" s="20">
        <f t="shared" si="48"/>
        <v>80.309283500214747</v>
      </c>
    </row>
    <row r="550" spans="1:4" ht="15.75" customHeight="1" x14ac:dyDescent="0.2">
      <c r="A550" s="15">
        <v>12</v>
      </c>
      <c r="B550" s="10">
        <v>16.010765090349899</v>
      </c>
      <c r="C550" s="17">
        <f t="shared" si="47"/>
        <v>-8.7685420137553649</v>
      </c>
      <c r="D550" s="20">
        <f t="shared" si="48"/>
        <v>76.887329046992988</v>
      </c>
    </row>
    <row r="551" spans="1:4" ht="15.75" customHeight="1" x14ac:dyDescent="0.2">
      <c r="A551" s="15">
        <v>13</v>
      </c>
      <c r="B551" s="10">
        <v>16.0180699730873</v>
      </c>
      <c r="C551" s="17">
        <f t="shared" si="47"/>
        <v>-8.761237131017964</v>
      </c>
      <c r="D551" s="20">
        <f t="shared" si="48"/>
        <v>76.759276065927878</v>
      </c>
    </row>
    <row r="552" spans="1:4" ht="15.75" customHeight="1" x14ac:dyDescent="0.2">
      <c r="A552" s="15">
        <v>14</v>
      </c>
      <c r="B552" s="10">
        <v>16.096885813148798</v>
      </c>
      <c r="C552" s="17">
        <f t="shared" si="47"/>
        <v>-8.6824212909564658</v>
      </c>
      <c r="D552" s="20">
        <f t="shared" si="48"/>
        <v>75.38443947365414</v>
      </c>
    </row>
    <row r="553" spans="1:4" ht="15.75" customHeight="1" x14ac:dyDescent="0.2">
      <c r="A553" s="15">
        <v>15</v>
      </c>
      <c r="B553" s="10">
        <v>16.132256824298398</v>
      </c>
      <c r="C553" s="17">
        <f t="shared" si="47"/>
        <v>-8.6470502798068658</v>
      </c>
      <c r="D553" s="20">
        <f t="shared" si="48"/>
        <v>74.771478541508003</v>
      </c>
    </row>
    <row r="554" spans="1:4" ht="15.75" customHeight="1" x14ac:dyDescent="0.2">
      <c r="A554" s="15">
        <v>16</v>
      </c>
      <c r="B554" s="10">
        <v>16.166474432910402</v>
      </c>
      <c r="C554" s="17">
        <f t="shared" si="47"/>
        <v>-8.6128326711948624</v>
      </c>
      <c r="D554" s="20">
        <f t="shared" si="48"/>
        <v>74.180886622001623</v>
      </c>
    </row>
    <row r="555" spans="1:4" ht="15.75" customHeight="1" x14ac:dyDescent="0.2">
      <c r="A555" s="15">
        <v>17</v>
      </c>
      <c r="B555" s="10">
        <v>16.610918877354901</v>
      </c>
      <c r="C555" s="17">
        <f t="shared" si="47"/>
        <v>-8.1683882267503627</v>
      </c>
      <c r="D555" s="20">
        <f t="shared" si="48"/>
        <v>66.72256622291394</v>
      </c>
    </row>
    <row r="556" spans="1:4" ht="15.75" customHeight="1" x14ac:dyDescent="0.2">
      <c r="A556" s="15">
        <v>18</v>
      </c>
      <c r="B556" s="10">
        <v>16.9542483660131</v>
      </c>
      <c r="C556" s="17">
        <f t="shared" si="47"/>
        <v>-7.8250587380921637</v>
      </c>
      <c r="D556" s="20">
        <f t="shared" si="48"/>
        <v>61.231544254592528</v>
      </c>
    </row>
    <row r="557" spans="1:4" ht="15.75" customHeight="1" x14ac:dyDescent="0.2">
      <c r="A557" s="15">
        <v>19</v>
      </c>
      <c r="B557" s="10">
        <v>17.430219146482099</v>
      </c>
      <c r="C557" s="17">
        <f t="shared" si="47"/>
        <v>-7.3490879576231656</v>
      </c>
      <c r="D557" s="20">
        <f t="shared" si="48"/>
        <v>54.009093808881829</v>
      </c>
    </row>
    <row r="558" spans="1:4" ht="15.75" customHeight="1" x14ac:dyDescent="0.2">
      <c r="A558" s="15">
        <v>20</v>
      </c>
      <c r="B558" s="10">
        <v>17.712033833141099</v>
      </c>
      <c r="C558" s="17">
        <f t="shared" si="47"/>
        <v>-7.067273270964165</v>
      </c>
      <c r="D558" s="20">
        <f t="shared" si="48"/>
        <v>49.946351486484531</v>
      </c>
    </row>
    <row r="559" spans="1:4" ht="15.75" customHeight="1" x14ac:dyDescent="0.2">
      <c r="A559" s="15">
        <v>21</v>
      </c>
      <c r="B559" s="10">
        <v>17.933871587850799</v>
      </c>
      <c r="C559" s="17">
        <f t="shared" si="47"/>
        <v>-6.8454355162544651</v>
      </c>
      <c r="D559" s="20">
        <f t="shared" si="48"/>
        <v>46.859987407198034</v>
      </c>
    </row>
    <row r="560" spans="1:4" ht="15.75" customHeight="1" x14ac:dyDescent="0.2">
      <c r="A560" s="15">
        <v>22</v>
      </c>
      <c r="B560" s="10">
        <v>17.991541714725098</v>
      </c>
      <c r="C560" s="17">
        <f t="shared" si="47"/>
        <v>-6.7877653893801657</v>
      </c>
      <c r="D560" s="20">
        <f t="shared" si="48"/>
        <v>46.073758981267275</v>
      </c>
    </row>
    <row r="561" spans="1:4" ht="15.75" customHeight="1" x14ac:dyDescent="0.2">
      <c r="A561" s="15">
        <v>23</v>
      </c>
      <c r="B561" s="10">
        <v>18.0288350634371</v>
      </c>
      <c r="C561" s="17">
        <f t="shared" si="47"/>
        <v>-6.7504720406681642</v>
      </c>
      <c r="D561" s="20">
        <f t="shared" si="48"/>
        <v>45.568872771842607</v>
      </c>
    </row>
    <row r="562" spans="1:4" ht="15.75" customHeight="1" x14ac:dyDescent="0.2">
      <c r="A562" s="15">
        <v>24</v>
      </c>
      <c r="B562" s="10">
        <v>18.301422529796199</v>
      </c>
      <c r="C562" s="17">
        <f t="shared" si="47"/>
        <v>-6.4778845743090656</v>
      </c>
      <c r="D562" s="20">
        <f t="shared" si="48"/>
        <v>41.962988558071345</v>
      </c>
    </row>
    <row r="563" spans="1:4" ht="15.75" customHeight="1" x14ac:dyDescent="0.2">
      <c r="A563" s="15">
        <v>25</v>
      </c>
      <c r="B563" s="10">
        <v>25.697424067666301</v>
      </c>
      <c r="C563" s="17">
        <f t="shared" si="47"/>
        <v>0.91811696356103667</v>
      </c>
      <c r="D563" s="20">
        <f t="shared" si="48"/>
        <v>0.84293875877853797</v>
      </c>
    </row>
    <row r="564" spans="1:4" ht="15.75" customHeight="1" x14ac:dyDescent="0.2">
      <c r="A564" s="15">
        <v>26</v>
      </c>
      <c r="B564" s="10">
        <v>25.780853517877699</v>
      </c>
      <c r="C564" s="17">
        <f t="shared" si="47"/>
        <v>1.0015464137724344</v>
      </c>
      <c r="D564" s="20">
        <f t="shared" si="48"/>
        <v>1.0030952189404243</v>
      </c>
    </row>
    <row r="565" spans="1:4" ht="15.75" customHeight="1" x14ac:dyDescent="0.2">
      <c r="A565" s="15">
        <v>27</v>
      </c>
      <c r="B565" s="10">
        <v>26.185313341022699</v>
      </c>
      <c r="C565" s="17">
        <f t="shared" si="47"/>
        <v>1.4060062369174346</v>
      </c>
      <c r="D565" s="20">
        <f t="shared" si="48"/>
        <v>1.9768535382507253</v>
      </c>
    </row>
    <row r="566" spans="1:4" ht="15.75" customHeight="1" x14ac:dyDescent="0.2">
      <c r="A566" s="15">
        <v>28</v>
      </c>
      <c r="B566" s="10">
        <v>26.487889273356402</v>
      </c>
      <c r="C566" s="17">
        <f t="shared" si="47"/>
        <v>1.7085821692511374</v>
      </c>
      <c r="D566" s="20">
        <f t="shared" si="48"/>
        <v>2.9192530290829222</v>
      </c>
    </row>
    <row r="567" spans="1:4" ht="15.75" customHeight="1" x14ac:dyDescent="0.2">
      <c r="A567" s="15">
        <v>29</v>
      </c>
      <c r="B567" s="10">
        <v>26.7362552864283</v>
      </c>
      <c r="C567" s="17">
        <f t="shared" si="47"/>
        <v>1.9569481823230355</v>
      </c>
      <c r="D567" s="20">
        <f t="shared" si="48"/>
        <v>3.8296461882974326</v>
      </c>
    </row>
    <row r="568" spans="1:4" ht="15.75" customHeight="1" x14ac:dyDescent="0.2">
      <c r="A568" s="15">
        <v>30</v>
      </c>
      <c r="B568" s="10">
        <v>27.4975009611688</v>
      </c>
      <c r="C568" s="17">
        <f t="shared" si="47"/>
        <v>2.718193857063536</v>
      </c>
      <c r="D568" s="20">
        <f t="shared" si="48"/>
        <v>7.3885778445779424</v>
      </c>
    </row>
    <row r="569" spans="1:4" ht="15.75" customHeight="1" x14ac:dyDescent="0.2">
      <c r="A569" s="15">
        <v>31</v>
      </c>
      <c r="B569" s="10">
        <v>28.5909265667051</v>
      </c>
      <c r="C569" s="17">
        <f t="shared" si="47"/>
        <v>3.8116194625998361</v>
      </c>
      <c r="D569" s="20">
        <f t="shared" si="48"/>
        <v>14.528442927669863</v>
      </c>
    </row>
    <row r="570" spans="1:4" ht="15.75" customHeight="1" x14ac:dyDescent="0.2">
      <c r="A570" s="15">
        <v>32</v>
      </c>
      <c r="B570" s="10">
        <v>30.177623990772801</v>
      </c>
      <c r="C570" s="17">
        <f t="shared" si="47"/>
        <v>5.3983168866675371</v>
      </c>
      <c r="D570" s="20">
        <f t="shared" si="48"/>
        <v>29.14182520887989</v>
      </c>
    </row>
    <row r="571" spans="1:4" ht="15.75" customHeight="1" x14ac:dyDescent="0.2">
      <c r="A571" s="15">
        <v>33</v>
      </c>
      <c r="B571" s="10">
        <v>31.823529411764699</v>
      </c>
      <c r="C571" s="17">
        <f t="shared" si="47"/>
        <v>7.0442223076594352</v>
      </c>
      <c r="D571" s="20">
        <f t="shared" si="48"/>
        <v>49.621067919726819</v>
      </c>
    </row>
    <row r="572" spans="1:4" ht="15.75" customHeight="1" x14ac:dyDescent="0.2">
      <c r="A572" s="15">
        <v>34</v>
      </c>
      <c r="B572" s="10">
        <v>33.801230296040004</v>
      </c>
      <c r="C572" s="17">
        <f t="shared" si="47"/>
        <v>9.0219231919347394</v>
      </c>
      <c r="D572" s="20">
        <f t="shared" si="48"/>
        <v>81.39509808116992</v>
      </c>
    </row>
    <row r="573" spans="1:4" ht="15.75" customHeight="1" x14ac:dyDescent="0.2">
      <c r="A573" s="15">
        <v>35</v>
      </c>
      <c r="B573" s="10">
        <v>34.177623990772801</v>
      </c>
      <c r="C573" s="17">
        <f t="shared" si="47"/>
        <v>9.3983168866675371</v>
      </c>
      <c r="D573" s="20">
        <f t="shared" si="48"/>
        <v>88.32836030222019</v>
      </c>
    </row>
    <row r="574" spans="1:4" ht="15.75" customHeight="1" x14ac:dyDescent="0.2">
      <c r="A574" s="15">
        <v>36</v>
      </c>
      <c r="B574" s="10">
        <v>35.9950019223376</v>
      </c>
      <c r="C574" s="17">
        <f t="shared" si="47"/>
        <v>11.215694818232336</v>
      </c>
      <c r="D574" s="20">
        <f t="shared" si="48"/>
        <v>125.79181025572368</v>
      </c>
    </row>
    <row r="575" spans="1:4" ht="15.75" customHeight="1" x14ac:dyDescent="0.2">
      <c r="A575" s="15">
        <v>37</v>
      </c>
      <c r="B575" s="10">
        <v>36.691657054978897</v>
      </c>
      <c r="C575" s="17">
        <f t="shared" si="47"/>
        <v>11.912349950873633</v>
      </c>
      <c r="D575" s="20">
        <f t="shared" si="48"/>
        <v>141.90408135207906</v>
      </c>
    </row>
    <row r="576" spans="1:4" ht="15.75" customHeight="1" x14ac:dyDescent="0.2">
      <c r="A576" s="15">
        <v>38</v>
      </c>
      <c r="B576" s="10">
        <v>38.558631295655502</v>
      </c>
      <c r="C576" s="17">
        <f t="shared" si="47"/>
        <v>13.779324191550238</v>
      </c>
      <c r="D576" s="20">
        <f t="shared" si="48"/>
        <v>189.86977517584162</v>
      </c>
    </row>
    <row r="577" spans="1:4" ht="15.75" customHeight="1" x14ac:dyDescent="0.2">
      <c r="A577" s="15">
        <v>39</v>
      </c>
      <c r="B577" s="10">
        <v>41.129565551710897</v>
      </c>
      <c r="C577" s="17">
        <f t="shared" si="47"/>
        <v>16.350258447605633</v>
      </c>
      <c r="D577" s="20">
        <f t="shared" si="48"/>
        <v>267.33095130349938</v>
      </c>
    </row>
    <row r="578" spans="1:4" ht="15.75" customHeight="1" x14ac:dyDescent="0.2">
      <c r="A578" s="15">
        <v>40</v>
      </c>
      <c r="B578" s="10">
        <v>42.697039600153801</v>
      </c>
      <c r="C578" s="17">
        <f t="shared" si="47"/>
        <v>17.917732496048536</v>
      </c>
      <c r="D578" s="20">
        <f t="shared" si="48"/>
        <v>321.04513779995369</v>
      </c>
    </row>
    <row r="579" spans="1:4" ht="15.75" customHeight="1" x14ac:dyDescent="0.2">
      <c r="A579" s="15">
        <v>41</v>
      </c>
      <c r="B579" s="10">
        <v>45.000768935025</v>
      </c>
      <c r="C579" s="17">
        <f t="shared" si="47"/>
        <v>20.221461830919736</v>
      </c>
      <c r="D579" s="20">
        <f t="shared" si="48"/>
        <v>408.90751857934379</v>
      </c>
    </row>
    <row r="580" spans="1:4" ht="15.75" customHeight="1" x14ac:dyDescent="0.2">
      <c r="A580" s="15">
        <v>42</v>
      </c>
      <c r="B580" s="10">
        <v>46.545559400230701</v>
      </c>
      <c r="C580" s="17">
        <f t="shared" si="47"/>
        <v>21.766252296125437</v>
      </c>
      <c r="D580" s="20">
        <f t="shared" si="48"/>
        <v>473.76973901858582</v>
      </c>
    </row>
    <row r="581" spans="1:4" ht="15.75" customHeight="1" x14ac:dyDescent="0.2">
      <c r="A581" s="15">
        <v>43</v>
      </c>
      <c r="B581" s="10">
        <v>47.219530949634802</v>
      </c>
      <c r="C581" s="17">
        <f t="shared" si="47"/>
        <v>22.440223845529538</v>
      </c>
      <c r="D581" s="20">
        <f t="shared" si="48"/>
        <v>503.56364623747248</v>
      </c>
    </row>
    <row r="582" spans="1:4" ht="15.75" customHeight="1" x14ac:dyDescent="0.2">
      <c r="A582" s="15">
        <v>44</v>
      </c>
      <c r="B582" s="10">
        <v>47.890042291426397</v>
      </c>
      <c r="C582" s="17">
        <f t="shared" si="47"/>
        <v>23.110735187321133</v>
      </c>
      <c r="D582" s="20">
        <f>POWER(C582,2)</f>
        <v>534.10608089848313</v>
      </c>
    </row>
    <row r="583" spans="1:4" ht="15.75" customHeight="1" x14ac:dyDescent="0.2">
      <c r="A583" s="15">
        <v>45</v>
      </c>
      <c r="B583" s="10">
        <v>48.014225297962298</v>
      </c>
      <c r="C583" s="17">
        <f t="shared" si="47"/>
        <v>23.234918193857034</v>
      </c>
      <c r="D583" s="20">
        <f t="shared" si="48"/>
        <v>539.86142347522866</v>
      </c>
    </row>
    <row r="584" spans="1:4" ht="15.75" customHeight="1" x14ac:dyDescent="0.2">
      <c r="A584" s="18" t="s">
        <v>15</v>
      </c>
      <c r="B584" s="19">
        <f>SUM(B539:B583)</f>
        <v>1115.0688196847368</v>
      </c>
      <c r="C584" s="15"/>
      <c r="D584" s="21">
        <f>SUM(D539:D583)</f>
        <v>6133.4018550192122</v>
      </c>
    </row>
    <row r="586" spans="1:4" ht="15.75" customHeight="1" x14ac:dyDescent="0.2">
      <c r="A586" s="12" t="s">
        <v>13</v>
      </c>
      <c r="B586" s="12"/>
      <c r="C586" s="12"/>
      <c r="D586" s="4">
        <f>B584/COUNTA(B539:B583)</f>
        <v>24.779307104105264</v>
      </c>
    </row>
    <row r="587" spans="1:4" ht="15.75" customHeight="1" x14ac:dyDescent="0.2">
      <c r="A587" s="13" t="s">
        <v>14</v>
      </c>
      <c r="B587" s="13"/>
      <c r="C587" s="13"/>
      <c r="D587" s="4">
        <f>SQRT(D584/(COUNTA(D539:D583)-1))</f>
        <v>11.806587004930007</v>
      </c>
    </row>
  </sheetData>
  <autoFilter ref="A4:E129"/>
  <mergeCells count="22">
    <mergeCell ref="A2:E2"/>
    <mergeCell ref="A132:E132"/>
    <mergeCell ref="A133:E133"/>
    <mergeCell ref="A173:C173"/>
    <mergeCell ref="A536:E536"/>
    <mergeCell ref="A384:E384"/>
    <mergeCell ref="A537:E537"/>
    <mergeCell ref="A482:E482"/>
    <mergeCell ref="A483:E483"/>
    <mergeCell ref="A176:E176"/>
    <mergeCell ref="A177:E177"/>
    <mergeCell ref="A230:E230"/>
    <mergeCell ref="A231:E231"/>
    <mergeCell ref="A285:E285"/>
    <mergeCell ref="A286:E286"/>
    <mergeCell ref="A326:C326"/>
    <mergeCell ref="A329:E329"/>
    <mergeCell ref="A330:E330"/>
    <mergeCell ref="A438:E438"/>
    <mergeCell ref="A439:E439"/>
    <mergeCell ref="A479:C479"/>
    <mergeCell ref="A383:E3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17" sqref="A17"/>
    </sheetView>
  </sheetViews>
  <sheetFormatPr defaultRowHeight="12.75" x14ac:dyDescent="0.2"/>
  <sheetData>
    <row r="1" spans="1:19" ht="15" x14ac:dyDescent="0.2">
      <c r="A1" s="9">
        <v>192.162629757785</v>
      </c>
      <c r="C1" s="9">
        <v>20.630142252979599</v>
      </c>
      <c r="E1" s="9">
        <v>206.943483275663</v>
      </c>
      <c r="G1" s="10">
        <v>38.763936947327998</v>
      </c>
      <c r="I1" s="10">
        <v>25.546328335255701</v>
      </c>
      <c r="K1" s="10">
        <v>43.0180699730873</v>
      </c>
      <c r="M1" s="10">
        <v>23.878123798539001</v>
      </c>
      <c r="O1" s="10">
        <v>104.424067666282</v>
      </c>
      <c r="Q1" s="10">
        <v>5.6674356016916603</v>
      </c>
      <c r="S1">
        <v>1</v>
      </c>
    </row>
    <row r="2" spans="1:19" ht="15" x14ac:dyDescent="0.2">
      <c r="A2" s="9">
        <v>192.17723952326</v>
      </c>
      <c r="C2" s="9">
        <v>20.780853517877699</v>
      </c>
      <c r="E2" s="9">
        <v>207.071126489812</v>
      </c>
      <c r="G2" s="10">
        <v>39.322952710495997</v>
      </c>
      <c r="I2" s="10">
        <v>25.592464436755101</v>
      </c>
      <c r="K2" s="10">
        <v>43.026912725874702</v>
      </c>
      <c r="M2" s="10">
        <v>24.126489811610899</v>
      </c>
      <c r="O2" s="10">
        <v>104.49134948096901</v>
      </c>
      <c r="Q2" s="10">
        <v>7.7566320645905398</v>
      </c>
      <c r="S2">
        <v>2</v>
      </c>
    </row>
    <row r="3" spans="1:19" ht="15" x14ac:dyDescent="0.2">
      <c r="A3" s="9">
        <v>193.254901960784</v>
      </c>
      <c r="C3" s="9">
        <v>21.068050749711698</v>
      </c>
      <c r="E3" s="9">
        <v>207.09073433294901</v>
      </c>
      <c r="G3" s="10">
        <v>40.175701653210297</v>
      </c>
      <c r="I3" s="10">
        <v>25.868127643214201</v>
      </c>
      <c r="K3" s="10">
        <v>43.078815840061502</v>
      </c>
      <c r="M3" s="10">
        <v>24.396770472895</v>
      </c>
      <c r="O3" s="10">
        <v>104.520569011918</v>
      </c>
      <c r="Q3" s="10">
        <v>11.749711649365601</v>
      </c>
      <c r="S3">
        <v>3</v>
      </c>
    </row>
    <row r="4" spans="1:19" ht="15" x14ac:dyDescent="0.2">
      <c r="A4" s="9">
        <v>193.34755863129601</v>
      </c>
      <c r="C4" s="9">
        <v>21.2226066897347</v>
      </c>
      <c r="E4" s="9">
        <v>207.11687812379901</v>
      </c>
      <c r="G4" s="10">
        <v>40.188773548635098</v>
      </c>
      <c r="I4" s="10">
        <v>25.928104575163399</v>
      </c>
      <c r="K4" s="10">
        <v>43.080353710111503</v>
      </c>
      <c r="M4" s="10">
        <v>24.482122260669001</v>
      </c>
      <c r="O4" s="10">
        <v>104.56632064590499</v>
      </c>
      <c r="Q4" s="10">
        <v>14.8858131487889</v>
      </c>
      <c r="S4">
        <v>4</v>
      </c>
    </row>
    <row r="5" spans="1:19" ht="15" x14ac:dyDescent="0.2">
      <c r="A5" s="9">
        <v>193.35371011149601</v>
      </c>
      <c r="C5" s="9">
        <v>21.443675509419499</v>
      </c>
      <c r="E5" s="9">
        <v>207.65859284890399</v>
      </c>
      <c r="G5" s="10">
        <v>40.273740868896603</v>
      </c>
      <c r="I5" s="10">
        <v>25.933102652825799</v>
      </c>
      <c r="K5" s="10">
        <v>43.370242214532901</v>
      </c>
      <c r="M5" s="10">
        <v>24.500576701268699</v>
      </c>
      <c r="O5" s="10">
        <v>104.747789311803</v>
      </c>
      <c r="Q5" s="10">
        <v>14.9027297193387</v>
      </c>
      <c r="S5">
        <v>5</v>
      </c>
    </row>
    <row r="6" spans="1:19" ht="15" x14ac:dyDescent="0.2">
      <c r="A6" s="9">
        <v>193.54133025759299</v>
      </c>
      <c r="C6" s="9">
        <v>21.5732410611303</v>
      </c>
      <c r="E6" s="9">
        <v>209.03729334871201</v>
      </c>
      <c r="G6" s="10">
        <v>40.457131872356797</v>
      </c>
      <c r="I6" s="10">
        <v>26.0407535563245</v>
      </c>
      <c r="K6" s="10">
        <v>43.872741253364097</v>
      </c>
      <c r="M6" s="10">
        <v>24.794309880815099</v>
      </c>
      <c r="O6" s="10">
        <v>105.78316032295299</v>
      </c>
      <c r="Q6" s="10">
        <v>14.925028835063401</v>
      </c>
      <c r="S6">
        <v>6</v>
      </c>
    </row>
    <row r="7" spans="1:19" ht="15" x14ac:dyDescent="0.2">
      <c r="A7" s="9">
        <v>194.56516724336799</v>
      </c>
      <c r="C7" s="9">
        <v>21.780084582852702</v>
      </c>
      <c r="E7" s="9">
        <v>210.27181853133399</v>
      </c>
      <c r="G7" s="10">
        <v>40.470588235294102</v>
      </c>
      <c r="I7" s="10">
        <v>26.121876201460999</v>
      </c>
      <c r="K7" s="10">
        <v>43.956170703575602</v>
      </c>
      <c r="M7" s="10">
        <v>24.998846597462499</v>
      </c>
      <c r="O7" s="10">
        <v>106.689350249904</v>
      </c>
      <c r="Q7" s="10">
        <v>14.957324106112999</v>
      </c>
      <c r="S7">
        <v>7</v>
      </c>
    </row>
    <row r="8" spans="1:19" ht="15" x14ac:dyDescent="0.2">
      <c r="A8" s="9">
        <v>197.78123798538999</v>
      </c>
      <c r="C8" s="9">
        <v>22.104190695886199</v>
      </c>
      <c r="E8" s="9">
        <v>210.59092656670501</v>
      </c>
      <c r="G8" s="10">
        <v>40.506728181468702</v>
      </c>
      <c r="I8" s="10">
        <v>26.1514801999231</v>
      </c>
      <c r="K8" s="10">
        <v>44.109957708573603</v>
      </c>
      <c r="M8" s="10">
        <v>25.253364090734301</v>
      </c>
      <c r="O8" s="10">
        <v>107.584390618993</v>
      </c>
      <c r="Q8" s="10">
        <v>15.174163783160299</v>
      </c>
      <c r="S8">
        <v>8</v>
      </c>
    </row>
    <row r="9" spans="1:19" ht="15" x14ac:dyDescent="0.2">
      <c r="A9" s="9">
        <v>198.722414455978</v>
      </c>
      <c r="C9" s="9">
        <v>22.2798923490965</v>
      </c>
      <c r="E9" s="9">
        <v>211.36755094194501</v>
      </c>
      <c r="G9" s="10">
        <v>40.6082276047674</v>
      </c>
      <c r="I9" s="10">
        <v>26.242599000384502</v>
      </c>
      <c r="K9" s="10">
        <v>44.512495194156102</v>
      </c>
      <c r="M9" s="10">
        <v>25.552864282968098</v>
      </c>
      <c r="O9" s="10">
        <v>108.20530565167201</v>
      </c>
      <c r="Q9" s="10">
        <v>15.440984236832</v>
      </c>
      <c r="S9">
        <v>9</v>
      </c>
    </row>
    <row r="10" spans="1:19" ht="15" x14ac:dyDescent="0.2">
      <c r="A10" s="9">
        <v>198.77854671280301</v>
      </c>
      <c r="C10" s="9">
        <v>22.780084582852702</v>
      </c>
      <c r="E10" s="9">
        <v>211.47520184544399</v>
      </c>
      <c r="G10" s="10">
        <v>40.734332948865799</v>
      </c>
      <c r="I10" s="10">
        <v>26.246443675509401</v>
      </c>
      <c r="K10" s="10">
        <v>45.051518646674403</v>
      </c>
      <c r="M10" s="10">
        <v>25.9592464436755</v>
      </c>
      <c r="O10" s="10">
        <v>108.720492118416</v>
      </c>
      <c r="Q10" s="10">
        <v>15.7054978854287</v>
      </c>
      <c r="S10">
        <v>10</v>
      </c>
    </row>
    <row r="11" spans="1:19" ht="15" x14ac:dyDescent="0.2">
      <c r="A11" s="9">
        <v>198.817762399077</v>
      </c>
      <c r="C11" s="9">
        <v>64.154555940023101</v>
      </c>
      <c r="E11" s="9">
        <v>212.531334102268</v>
      </c>
      <c r="G11" s="10">
        <v>40.778931180315297</v>
      </c>
      <c r="I11" s="10">
        <v>26.3860053825452</v>
      </c>
      <c r="K11" s="10">
        <v>89.552095347943094</v>
      </c>
      <c r="M11" s="10">
        <v>60.921953094963499</v>
      </c>
      <c r="O11" s="10">
        <v>108.80853517877701</v>
      </c>
      <c r="Q11" s="10">
        <v>15.817762399077299</v>
      </c>
      <c r="S11">
        <v>11</v>
      </c>
    </row>
    <row r="12" spans="1:19" ht="15" x14ac:dyDescent="0.2">
      <c r="A12" s="9">
        <v>198.86428296808899</v>
      </c>
      <c r="C12" s="9">
        <v>64.6551326412918</v>
      </c>
      <c r="E12" s="9">
        <v>212.97500961168799</v>
      </c>
      <c r="G12" s="10">
        <v>40.956555171088098</v>
      </c>
      <c r="I12" s="10">
        <v>26.761245674740501</v>
      </c>
      <c r="K12" s="10">
        <v>89.882352941176507</v>
      </c>
      <c r="M12" s="10">
        <v>61.126105344098399</v>
      </c>
      <c r="O12" s="10">
        <v>109.82314494425199</v>
      </c>
      <c r="Q12" s="10">
        <v>16.010765090349899</v>
      </c>
      <c r="S12">
        <v>12</v>
      </c>
    </row>
    <row r="13" spans="1:19" ht="15" x14ac:dyDescent="0.2">
      <c r="A13" s="9">
        <v>199.21453287197201</v>
      </c>
      <c r="C13" s="9">
        <v>65.643983083429504</v>
      </c>
      <c r="E13" s="9">
        <v>212.988465974625</v>
      </c>
      <c r="G13" s="10">
        <v>41.213763936947302</v>
      </c>
      <c r="I13" s="10">
        <v>26.823144944252199</v>
      </c>
      <c r="K13" s="10">
        <v>90.312187620146105</v>
      </c>
      <c r="M13" s="10">
        <v>61.406766628219899</v>
      </c>
      <c r="O13" s="10">
        <v>111.454440599769</v>
      </c>
      <c r="Q13" s="10">
        <v>16.0180699730873</v>
      </c>
      <c r="S13">
        <v>13</v>
      </c>
    </row>
    <row r="14" spans="1:19" ht="15" x14ac:dyDescent="0.2">
      <c r="A14" s="9">
        <v>199.21837754709699</v>
      </c>
      <c r="C14" s="9">
        <v>65.727797001153405</v>
      </c>
      <c r="E14" s="9">
        <v>213.87389465590201</v>
      </c>
      <c r="G14" s="10">
        <v>41.371011149557901</v>
      </c>
      <c r="I14" s="10">
        <v>26.922722029988499</v>
      </c>
      <c r="K14" s="10">
        <v>90.348712033833095</v>
      </c>
      <c r="M14" s="10">
        <v>61.435217224144601</v>
      </c>
      <c r="O14" s="10">
        <v>113.94771241830099</v>
      </c>
      <c r="Q14" s="10">
        <v>16.096885813148798</v>
      </c>
      <c r="S14">
        <v>14</v>
      </c>
    </row>
    <row r="15" spans="1:19" ht="15" x14ac:dyDescent="0.2">
      <c r="A15" s="9">
        <v>199.48289119569401</v>
      </c>
      <c r="C15" s="9">
        <v>66.513648596693599</v>
      </c>
      <c r="E15" s="9">
        <v>214.14417531718601</v>
      </c>
      <c r="G15" s="10">
        <v>41.433294886582097</v>
      </c>
      <c r="I15" s="10">
        <v>27.103421760861199</v>
      </c>
      <c r="K15" s="10">
        <v>90.447520184544402</v>
      </c>
      <c r="M15" s="10">
        <v>61.797001153402498</v>
      </c>
      <c r="O15" s="10">
        <v>114.144559784698</v>
      </c>
      <c r="Q15" s="10">
        <v>16.132256824298398</v>
      </c>
      <c r="S15">
        <v>15</v>
      </c>
    </row>
    <row r="16" spans="1:19" ht="15" x14ac:dyDescent="0.2">
      <c r="A16" s="9">
        <v>199.64821222606699</v>
      </c>
      <c r="C16" s="9">
        <v>66.847366397539403</v>
      </c>
      <c r="E16" s="9">
        <v>214.458285274894</v>
      </c>
      <c r="G16" s="10">
        <v>41.460207612456799</v>
      </c>
      <c r="I16" s="10">
        <v>27.194540561322601</v>
      </c>
      <c r="K16" s="10">
        <v>90.882737408688996</v>
      </c>
      <c r="M16" s="10">
        <v>62.036908881199501</v>
      </c>
      <c r="O16" s="10">
        <v>114.257977700884</v>
      </c>
      <c r="Q16" s="10">
        <v>16.166474432910402</v>
      </c>
      <c r="S16">
        <v>16</v>
      </c>
    </row>
    <row r="17" spans="1:19" ht="15" x14ac:dyDescent="0.2">
      <c r="A17" s="9">
        <v>199.69473279507901</v>
      </c>
      <c r="C17" s="9">
        <v>66.945405613225702</v>
      </c>
      <c r="E17" s="9">
        <v>215.06036139946201</v>
      </c>
      <c r="G17" s="10">
        <v>41.532871972318297</v>
      </c>
      <c r="I17" s="10">
        <v>27.235678585159601</v>
      </c>
      <c r="K17" s="10">
        <v>90.999231064975007</v>
      </c>
      <c r="M17" s="10">
        <v>62.095732410611298</v>
      </c>
      <c r="O17" s="10">
        <v>114.37293348711999</v>
      </c>
      <c r="Q17" s="10">
        <v>16.610918877354901</v>
      </c>
      <c r="S17">
        <v>17</v>
      </c>
    </row>
    <row r="18" spans="1:19" ht="15" x14ac:dyDescent="0.2">
      <c r="A18" s="9">
        <v>199.80891964629001</v>
      </c>
      <c r="C18" s="9">
        <v>67.370626682045398</v>
      </c>
      <c r="E18" s="9">
        <v>215.52595155709301</v>
      </c>
      <c r="G18" s="10">
        <v>41.614379084967297</v>
      </c>
      <c r="I18" s="10">
        <v>27.239138792772</v>
      </c>
      <c r="K18" s="10">
        <v>91.295271049596295</v>
      </c>
      <c r="M18" s="10">
        <v>62.103806228373699</v>
      </c>
      <c r="O18" s="10">
        <v>114.462129950019</v>
      </c>
      <c r="Q18" s="10">
        <v>16.9542483660131</v>
      </c>
      <c r="S18">
        <v>18</v>
      </c>
    </row>
    <row r="19" spans="1:19" ht="15" x14ac:dyDescent="0.2">
      <c r="A19" s="9">
        <v>199.84313725490199</v>
      </c>
      <c r="C19" s="9">
        <v>67.469050365244101</v>
      </c>
      <c r="E19" s="9">
        <v>215.59669357939299</v>
      </c>
      <c r="G19" s="10">
        <v>41.697808535178801</v>
      </c>
      <c r="I19" s="10">
        <v>27.291426374471399</v>
      </c>
      <c r="K19" s="10">
        <v>91.312187620146105</v>
      </c>
      <c r="M19" s="10">
        <v>62.189158016147601</v>
      </c>
      <c r="O19" s="10">
        <v>115.101114955786</v>
      </c>
      <c r="Q19" s="10">
        <v>17.430219146482099</v>
      </c>
      <c r="S19">
        <v>19</v>
      </c>
    </row>
    <row r="20" spans="1:19" ht="15" x14ac:dyDescent="0.2">
      <c r="A20" s="9">
        <v>199.87658592848899</v>
      </c>
      <c r="C20" s="9">
        <v>67.612072279892402</v>
      </c>
      <c r="E20" s="9">
        <v>215.94771241830099</v>
      </c>
      <c r="G20" s="10">
        <v>41.7078046905037</v>
      </c>
      <c r="I20" s="10">
        <v>27.312572087658602</v>
      </c>
      <c r="K20" s="10">
        <v>91.929642445213403</v>
      </c>
      <c r="M20" s="10">
        <v>62.214148404459799</v>
      </c>
      <c r="O20" s="10">
        <v>115.101499423299</v>
      </c>
      <c r="Q20" s="10">
        <v>17.712033833141099</v>
      </c>
      <c r="S20">
        <v>20</v>
      </c>
    </row>
    <row r="21" spans="1:19" ht="15" x14ac:dyDescent="0.2">
      <c r="A21" s="9">
        <v>200.089196462899</v>
      </c>
      <c r="C21" s="9">
        <v>68.185313341022706</v>
      </c>
      <c r="E21" s="9">
        <v>216.78662053056499</v>
      </c>
      <c r="G21" s="10">
        <v>41.794694348327603</v>
      </c>
      <c r="I21" s="10">
        <v>27.472126105344099</v>
      </c>
      <c r="K21" s="10">
        <v>92.086889657823903</v>
      </c>
      <c r="M21" s="10">
        <v>62.247597078046901</v>
      </c>
      <c r="O21" s="10">
        <v>115.56862745098</v>
      </c>
      <c r="Q21" s="10">
        <v>17.933871587850799</v>
      </c>
      <c r="S21">
        <v>21</v>
      </c>
    </row>
    <row r="22" spans="1:19" ht="15" x14ac:dyDescent="0.2">
      <c r="A22" s="9">
        <v>200.499038831219</v>
      </c>
      <c r="C22" s="9">
        <v>68.193002691272596</v>
      </c>
      <c r="E22" s="9">
        <v>216.84236831987701</v>
      </c>
      <c r="G22" s="10">
        <v>41.8419838523645</v>
      </c>
      <c r="I22" s="10">
        <v>27.522875816993501</v>
      </c>
      <c r="K22" s="10">
        <v>92.385236447520199</v>
      </c>
      <c r="M22" s="10">
        <v>62.598231449442501</v>
      </c>
      <c r="O22" s="10">
        <v>115.641676278354</v>
      </c>
      <c r="Q22" s="10">
        <v>17.991541714725098</v>
      </c>
      <c r="S22">
        <v>22</v>
      </c>
    </row>
    <row r="23" spans="1:19" ht="15" x14ac:dyDescent="0.2">
      <c r="A23" s="9">
        <v>200.604767397155</v>
      </c>
      <c r="C23" s="9">
        <v>68.425990003844703</v>
      </c>
      <c r="E23" s="9">
        <v>216.950788158401</v>
      </c>
      <c r="G23" s="10">
        <v>41.851980007689399</v>
      </c>
      <c r="I23" s="10">
        <v>27.527873894655901</v>
      </c>
      <c r="K23" s="10">
        <v>92.467896962706703</v>
      </c>
      <c r="M23" s="10">
        <v>62.599000384467502</v>
      </c>
      <c r="O23" s="10">
        <v>116.108035371011</v>
      </c>
      <c r="Q23" s="10">
        <v>18.0288350634371</v>
      </c>
      <c r="S23">
        <v>23</v>
      </c>
    </row>
    <row r="24" spans="1:19" ht="15" x14ac:dyDescent="0.2">
      <c r="A24" s="9">
        <v>200.87966166858899</v>
      </c>
      <c r="C24" s="9">
        <v>68.790849673202601</v>
      </c>
      <c r="E24" s="9">
        <v>217.39984621299499</v>
      </c>
      <c r="G24" s="10">
        <v>42.285274894271403</v>
      </c>
      <c r="I24" s="10">
        <v>27.793925413302599</v>
      </c>
      <c r="K24" s="10">
        <v>92.521722414455994</v>
      </c>
      <c r="M24" s="10">
        <v>62.667051134179196</v>
      </c>
      <c r="O24" s="10">
        <v>116.75240292195301</v>
      </c>
      <c r="Q24" s="10">
        <v>18.301422529796199</v>
      </c>
      <c r="S24">
        <v>24</v>
      </c>
    </row>
    <row r="25" spans="1:19" ht="15" x14ac:dyDescent="0.2">
      <c r="A25" s="9">
        <v>201.740099961553</v>
      </c>
      <c r="C25" s="9">
        <v>68.8542868127643</v>
      </c>
      <c r="E25" s="9">
        <v>217.66743560169201</v>
      </c>
      <c r="G25" s="10">
        <v>43.099961553248797</v>
      </c>
      <c r="I25" s="10">
        <v>28.569396386005401</v>
      </c>
      <c r="K25" s="10">
        <v>92.7143406382161</v>
      </c>
      <c r="M25" s="10">
        <v>62.960784313725497</v>
      </c>
      <c r="O25" s="10">
        <v>117.639753940792</v>
      </c>
      <c r="Q25" s="10">
        <v>25.697424067666301</v>
      </c>
      <c r="S25">
        <v>25</v>
      </c>
    </row>
    <row r="26" spans="1:19" ht="15" x14ac:dyDescent="0.2">
      <c r="A26" s="9">
        <v>206.814302191465</v>
      </c>
      <c r="C26" s="9">
        <v>68.855055747789294</v>
      </c>
      <c r="E26" s="9">
        <v>217.76047673971499</v>
      </c>
      <c r="G26" s="10">
        <v>48.633217993079597</v>
      </c>
      <c r="I26" s="10">
        <v>29.936562860438301</v>
      </c>
      <c r="K26" s="10">
        <v>92.810457516339895</v>
      </c>
      <c r="M26" s="10">
        <v>63.183006535947698</v>
      </c>
      <c r="O26" s="10">
        <v>117.916570549789</v>
      </c>
      <c r="Q26" s="10">
        <v>25.780853517877699</v>
      </c>
      <c r="S26">
        <v>26</v>
      </c>
    </row>
    <row r="27" spans="1:19" ht="15" x14ac:dyDescent="0.2">
      <c r="A27" s="9">
        <v>207.715878508266</v>
      </c>
      <c r="C27" s="9">
        <v>68.986159169550206</v>
      </c>
      <c r="E27" s="9">
        <v>217.97962322183801</v>
      </c>
      <c r="G27" s="10">
        <v>48.655901576316801</v>
      </c>
      <c r="I27" s="10">
        <v>30.232602845059599</v>
      </c>
      <c r="K27" s="10">
        <v>93.135332564398297</v>
      </c>
      <c r="M27" s="10">
        <v>63.322952710495997</v>
      </c>
      <c r="O27" s="10">
        <v>118.143406382161</v>
      </c>
      <c r="Q27" s="10">
        <v>26.185313341022699</v>
      </c>
      <c r="S27">
        <v>27</v>
      </c>
    </row>
    <row r="28" spans="1:19" ht="15" x14ac:dyDescent="0.2">
      <c r="A28" s="9">
        <v>207.79507881583999</v>
      </c>
      <c r="C28" s="9">
        <v>69.005382545174896</v>
      </c>
      <c r="E28" s="9">
        <v>218.61361014994199</v>
      </c>
      <c r="G28" s="10">
        <v>49.321414840446003</v>
      </c>
      <c r="I28" s="10">
        <v>30.390234525182599</v>
      </c>
      <c r="K28" s="10">
        <v>93.655517108804304</v>
      </c>
      <c r="M28" s="10">
        <v>63.383314109957702</v>
      </c>
      <c r="O28" s="10">
        <v>119.277201076509</v>
      </c>
      <c r="Q28" s="10">
        <v>26.487889273356402</v>
      </c>
      <c r="S28">
        <v>28</v>
      </c>
    </row>
    <row r="29" spans="1:19" ht="15" x14ac:dyDescent="0.2">
      <c r="A29" s="9">
        <v>208.22952710496</v>
      </c>
      <c r="C29" s="9">
        <v>69.198385236447507</v>
      </c>
      <c r="E29" s="9">
        <v>218.858515955402</v>
      </c>
      <c r="G29" s="10">
        <v>49.664359861591699</v>
      </c>
      <c r="I29" s="10">
        <v>30.692425990003802</v>
      </c>
      <c r="K29" s="10">
        <v>94.154940407535605</v>
      </c>
      <c r="M29" s="10">
        <v>63.959630911188</v>
      </c>
      <c r="O29" s="10">
        <v>119.73663975394101</v>
      </c>
      <c r="Q29" s="10">
        <v>26.7362552864283</v>
      </c>
      <c r="S29">
        <v>29</v>
      </c>
    </row>
    <row r="30" spans="1:19" ht="15" x14ac:dyDescent="0.2">
      <c r="A30" s="9">
        <v>208.80584390619001</v>
      </c>
      <c r="C30" s="9">
        <v>69.806997308727404</v>
      </c>
      <c r="E30" s="9">
        <v>219.26912725874701</v>
      </c>
      <c r="G30" s="10">
        <v>50.076893502498997</v>
      </c>
      <c r="I30" s="10">
        <v>30.7362552864283</v>
      </c>
      <c r="K30" s="10">
        <v>94.911188004613606</v>
      </c>
      <c r="M30" s="10">
        <v>63.977700884275301</v>
      </c>
      <c r="O30" s="10">
        <v>120.445213379469</v>
      </c>
      <c r="Q30" s="10">
        <v>27.4975009611688</v>
      </c>
      <c r="S30">
        <v>30</v>
      </c>
    </row>
    <row r="31" spans="1:19" ht="15" x14ac:dyDescent="0.2">
      <c r="A31" s="9">
        <v>208.88427527873901</v>
      </c>
      <c r="C31" s="9">
        <v>72.067281814686694</v>
      </c>
      <c r="E31" s="9">
        <v>219.568242983468</v>
      </c>
      <c r="G31" s="10">
        <v>50.540945790080698</v>
      </c>
      <c r="I31" s="10">
        <v>30.916955017300999</v>
      </c>
      <c r="K31" s="10">
        <v>96.361014994233003</v>
      </c>
      <c r="M31" s="10">
        <v>67.074971164936599</v>
      </c>
      <c r="O31" s="10">
        <v>121.79507881584</v>
      </c>
      <c r="Q31" s="10">
        <v>28.5909265667051</v>
      </c>
      <c r="S31">
        <v>31</v>
      </c>
    </row>
    <row r="32" spans="1:19" ht="15" x14ac:dyDescent="0.2">
      <c r="A32" s="9">
        <v>209.10918877354899</v>
      </c>
      <c r="C32" s="9">
        <v>72.246059207996893</v>
      </c>
      <c r="E32" s="9">
        <v>219.63129565551699</v>
      </c>
      <c r="G32" s="10">
        <v>50.621299500192201</v>
      </c>
      <c r="I32" s="10">
        <v>30.933102652825799</v>
      </c>
      <c r="K32" s="10">
        <v>96.603613994617504</v>
      </c>
      <c r="M32" s="10">
        <v>67.121876201461006</v>
      </c>
      <c r="O32" s="10">
        <v>122.62706651288001</v>
      </c>
      <c r="Q32" s="10">
        <v>30.177623990772801</v>
      </c>
      <c r="S32">
        <v>32</v>
      </c>
    </row>
    <row r="33" spans="1:19" ht="15" x14ac:dyDescent="0.2">
      <c r="A33" s="9">
        <v>209.63898500576701</v>
      </c>
      <c r="C33" s="9">
        <v>72.808919646289894</v>
      </c>
      <c r="E33" s="9">
        <v>220.27412533640901</v>
      </c>
      <c r="G33" s="10">
        <v>50.652825836216799</v>
      </c>
      <c r="I33" s="10">
        <v>30.987312572087699</v>
      </c>
      <c r="K33" s="10">
        <v>96.979623221837798</v>
      </c>
      <c r="M33" s="10">
        <v>67.705497885428699</v>
      </c>
      <c r="O33" s="10">
        <v>123.703191080354</v>
      </c>
      <c r="Q33" s="10">
        <v>31.823529411764699</v>
      </c>
      <c r="S33">
        <v>33</v>
      </c>
    </row>
    <row r="34" spans="1:19" ht="15" x14ac:dyDescent="0.2">
      <c r="A34" s="9">
        <v>209.73817762399099</v>
      </c>
      <c r="C34" s="9">
        <v>72.863514033064206</v>
      </c>
      <c r="E34" s="9">
        <v>220.43291041907</v>
      </c>
      <c r="G34" s="10">
        <v>50.878508266051497</v>
      </c>
      <c r="I34" s="10">
        <v>31.1118800461361</v>
      </c>
      <c r="K34" s="10">
        <v>97.033833141099606</v>
      </c>
      <c r="M34" s="10">
        <v>67.728950403690902</v>
      </c>
      <c r="O34" s="10">
        <v>124.91272587466401</v>
      </c>
      <c r="Q34" s="10">
        <v>33.801230296040004</v>
      </c>
      <c r="S34">
        <v>34</v>
      </c>
    </row>
    <row r="35" spans="1:19" ht="15" x14ac:dyDescent="0.2">
      <c r="A35" s="9">
        <v>210.053440984237</v>
      </c>
      <c r="C35" s="9">
        <v>72.892349096501306</v>
      </c>
      <c r="E35" s="9">
        <v>220.93271818531301</v>
      </c>
      <c r="G35" s="10">
        <v>51.359092656670498</v>
      </c>
      <c r="I35" s="10">
        <v>32.1118800461361</v>
      </c>
      <c r="K35" s="10">
        <v>97.056516724336802</v>
      </c>
      <c r="M35" s="10">
        <v>67.921568627450995</v>
      </c>
      <c r="O35" s="10">
        <v>126.395617070358</v>
      </c>
      <c r="Q35" s="10">
        <v>34.177623990772801</v>
      </c>
      <c r="S35">
        <v>35</v>
      </c>
    </row>
    <row r="36" spans="1:19" ht="15" x14ac:dyDescent="0.2">
      <c r="C36" s="9">
        <v>78.118031526335997</v>
      </c>
      <c r="E36" s="9">
        <v>222.45021145713201</v>
      </c>
      <c r="K36" s="10">
        <v>101.421376393695</v>
      </c>
      <c r="M36" s="10">
        <v>68.939638600538302</v>
      </c>
      <c r="O36" s="10">
        <v>127.237985390235</v>
      </c>
      <c r="Q36" s="10">
        <v>35.9950019223376</v>
      </c>
    </row>
    <row r="37" spans="1:19" ht="15" x14ac:dyDescent="0.2">
      <c r="C37" s="9">
        <v>79.920030757400994</v>
      </c>
      <c r="E37" s="9">
        <v>223.15455594002299</v>
      </c>
      <c r="K37" s="10">
        <v>102.87389465590201</v>
      </c>
      <c r="M37" s="10">
        <v>69.940023068050706</v>
      </c>
      <c r="O37" s="10">
        <v>128.48712033833101</v>
      </c>
      <c r="Q37" s="10">
        <v>36.691657054978897</v>
      </c>
    </row>
    <row r="38" spans="1:19" ht="15" x14ac:dyDescent="0.2">
      <c r="C38" s="9">
        <v>80.249519415609399</v>
      </c>
      <c r="E38" s="9">
        <v>224.04652056901199</v>
      </c>
      <c r="K38" s="10">
        <v>103.399846212995</v>
      </c>
      <c r="M38" s="10">
        <v>70.396386005382595</v>
      </c>
      <c r="O38" s="10">
        <v>130.054594386774</v>
      </c>
      <c r="Q38" s="10">
        <v>38.558631295655502</v>
      </c>
    </row>
    <row r="39" spans="1:19" ht="15" x14ac:dyDescent="0.2">
      <c r="C39" s="9">
        <v>81.426758938869696</v>
      </c>
      <c r="E39" s="9">
        <v>224.9969242599</v>
      </c>
      <c r="K39" s="10">
        <v>104.487120338331</v>
      </c>
      <c r="M39" s="10">
        <v>71.5151864667436</v>
      </c>
      <c r="O39" s="10">
        <v>131.362552864283</v>
      </c>
      <c r="Q39" s="10">
        <v>41.129565551710897</v>
      </c>
    </row>
    <row r="40" spans="1:19" ht="15" x14ac:dyDescent="0.2">
      <c r="C40" s="9">
        <v>82.204536716647496</v>
      </c>
      <c r="E40" s="9">
        <v>225.12456747404801</v>
      </c>
      <c r="K40" s="10">
        <v>105.334486735871</v>
      </c>
      <c r="M40" s="10">
        <v>71.981930026912707</v>
      </c>
      <c r="O40" s="10">
        <v>132.182237600923</v>
      </c>
      <c r="Q40" s="10">
        <v>42.697039600153801</v>
      </c>
    </row>
    <row r="41" spans="1:19" ht="15" x14ac:dyDescent="0.2">
      <c r="C41" s="9">
        <v>83.340253748558197</v>
      </c>
      <c r="E41" s="9">
        <v>225.649750096117</v>
      </c>
      <c r="K41" s="10">
        <v>106.252210688197</v>
      </c>
      <c r="M41" s="10">
        <v>72.665513264129203</v>
      </c>
      <c r="O41" s="10">
        <v>133.257977700884</v>
      </c>
      <c r="Q41" s="10">
        <v>45.000768935025</v>
      </c>
    </row>
    <row r="42" spans="1:19" ht="15" x14ac:dyDescent="0.2">
      <c r="C42" s="9">
        <v>84.053825451749304</v>
      </c>
      <c r="E42" s="9">
        <v>225.891964628989</v>
      </c>
      <c r="K42" s="10">
        <v>106.90695886197599</v>
      </c>
      <c r="M42" s="10">
        <v>72.841983852364507</v>
      </c>
      <c r="O42" s="10">
        <v>134.129950019223</v>
      </c>
      <c r="Q42" s="10">
        <v>46.545559400230701</v>
      </c>
    </row>
    <row r="43" spans="1:19" ht="15" x14ac:dyDescent="0.2">
      <c r="C43" s="9">
        <v>84.799307958477499</v>
      </c>
      <c r="E43" s="9">
        <v>226.137254901961</v>
      </c>
      <c r="K43" s="10">
        <v>107.323337178008</v>
      </c>
      <c r="M43" s="10">
        <v>73.283352556709005</v>
      </c>
      <c r="O43" s="10">
        <v>134.243367935409</v>
      </c>
      <c r="Q43" s="10">
        <v>47.219530949634802</v>
      </c>
    </row>
    <row r="44" spans="1:19" ht="15" x14ac:dyDescent="0.2">
      <c r="C44" s="9">
        <v>85.316032295271</v>
      </c>
      <c r="E44" s="9">
        <v>226.32026143790799</v>
      </c>
      <c r="K44" s="10">
        <v>108.034217608612</v>
      </c>
      <c r="M44" s="10">
        <v>73.605151864667405</v>
      </c>
      <c r="O44" s="10">
        <v>135.01999231065</v>
      </c>
      <c r="Q44" s="10">
        <v>47.890042291426397</v>
      </c>
    </row>
    <row r="45" spans="1:19" ht="15" x14ac:dyDescent="0.2">
      <c r="C45" s="9">
        <v>85.754325259515596</v>
      </c>
      <c r="E45" s="9">
        <v>226.399461745482</v>
      </c>
      <c r="K45" s="10">
        <v>108.211457131872</v>
      </c>
      <c r="M45" s="10">
        <v>73.722798923490998</v>
      </c>
      <c r="O45" s="10">
        <v>135.038831218762</v>
      </c>
      <c r="Q45" s="10">
        <v>48.014225297962298</v>
      </c>
    </row>
  </sheetData>
  <sortState ref="Q1:Q45">
    <sortCondition ref="Q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3"/>
  <sheetViews>
    <sheetView topLeftCell="G70" workbookViewId="0">
      <selection activeCell="I82" sqref="I82"/>
    </sheetView>
  </sheetViews>
  <sheetFormatPr defaultColWidth="14.42578125" defaultRowHeight="15.75" customHeight="1" x14ac:dyDescent="0.2"/>
  <cols>
    <col min="1" max="1" width="8.5703125" style="74" customWidth="1"/>
    <col min="2" max="2" width="12" style="4" bestFit="1" customWidth="1"/>
    <col min="3" max="3" width="15" style="4" bestFit="1" customWidth="1"/>
    <col min="4" max="4" width="17.28515625" style="4" bestFit="1" customWidth="1"/>
    <col min="5" max="5" width="15.7109375" style="4" bestFit="1" customWidth="1"/>
    <col min="6" max="6" width="16.28515625" bestFit="1" customWidth="1"/>
    <col min="7" max="8" width="9.5703125" bestFit="1" customWidth="1"/>
    <col min="9" max="9" width="19.140625" bestFit="1" customWidth="1"/>
    <col min="10" max="10" width="12.42578125" bestFit="1" customWidth="1"/>
    <col min="11" max="11" width="9.7109375" bestFit="1" customWidth="1"/>
    <col min="12" max="12" width="19.28515625" bestFit="1" customWidth="1"/>
    <col min="13" max="14" width="9.5703125" bestFit="1" customWidth="1"/>
    <col min="15" max="15" width="19.140625" bestFit="1" customWidth="1"/>
    <col min="16" max="16" width="14.28515625" bestFit="1" customWidth="1"/>
    <col min="17" max="17" width="14" customWidth="1"/>
    <col min="18" max="18" width="10" customWidth="1"/>
    <col min="19" max="19" width="17.28515625" bestFit="1" customWidth="1"/>
    <col min="20" max="20" width="14.85546875" bestFit="1" customWidth="1"/>
  </cols>
  <sheetData>
    <row r="1" spans="1:20" ht="12.75" x14ac:dyDescent="0.2">
      <c r="F1" s="75" t="s">
        <v>33</v>
      </c>
      <c r="G1" s="75">
        <f>COUNTA(E5:E18)</f>
        <v>14</v>
      </c>
    </row>
    <row r="2" spans="1:20" ht="15.75" customHeight="1" x14ac:dyDescent="0.2">
      <c r="A2" s="128" t="s">
        <v>38</v>
      </c>
      <c r="B2" s="128"/>
      <c r="C2" s="128"/>
      <c r="D2" s="128"/>
      <c r="E2" s="128"/>
      <c r="F2" s="27" t="s">
        <v>34</v>
      </c>
      <c r="G2" s="27">
        <f>COUNTA(E19:E46)</f>
        <v>28</v>
      </c>
      <c r="H2" s="3"/>
    </row>
    <row r="3" spans="1:20" ht="15.75" customHeight="1" x14ac:dyDescent="0.25">
      <c r="D3" s="8"/>
      <c r="E3" s="8"/>
      <c r="F3" s="28" t="s">
        <v>35</v>
      </c>
      <c r="G3" s="28">
        <f>COUNTA(E47:E88)</f>
        <v>39</v>
      </c>
      <c r="H3" s="3"/>
    </row>
    <row r="4" spans="1:20" ht="15.75" customHeight="1" x14ac:dyDescent="0.25">
      <c r="A4" s="7" t="s">
        <v>0</v>
      </c>
      <c r="B4" s="7" t="s">
        <v>39</v>
      </c>
      <c r="C4" s="7" t="s">
        <v>40</v>
      </c>
      <c r="D4" s="7" t="s">
        <v>41</v>
      </c>
      <c r="E4" s="11" t="s">
        <v>5</v>
      </c>
      <c r="F4" s="1"/>
      <c r="G4" s="22" t="s">
        <v>42</v>
      </c>
      <c r="H4" s="23" t="s">
        <v>43</v>
      </c>
      <c r="I4" s="24" t="s">
        <v>44</v>
      </c>
      <c r="J4" s="25" t="s">
        <v>45</v>
      </c>
      <c r="K4" s="25" t="s">
        <v>46</v>
      </c>
      <c r="L4" s="25" t="s">
        <v>47</v>
      </c>
      <c r="M4" s="26" t="s">
        <v>48</v>
      </c>
      <c r="N4" s="26" t="s">
        <v>49</v>
      </c>
      <c r="O4" s="26" t="s">
        <v>50</v>
      </c>
      <c r="Q4" s="72" t="s">
        <v>6</v>
      </c>
      <c r="R4" s="72" t="s">
        <v>7</v>
      </c>
      <c r="S4" s="72" t="s">
        <v>8</v>
      </c>
      <c r="T4" s="73" t="s">
        <v>37</v>
      </c>
    </row>
    <row r="5" spans="1:20" ht="15.75" customHeight="1" x14ac:dyDescent="0.25">
      <c r="A5" s="76">
        <v>1</v>
      </c>
      <c r="B5" s="110">
        <v>181.610344299438</v>
      </c>
      <c r="C5" s="110">
        <v>63.588950125680803</v>
      </c>
      <c r="D5" s="110">
        <v>50.531121398254697</v>
      </c>
      <c r="E5" s="5" t="s">
        <v>6</v>
      </c>
      <c r="F5" s="1"/>
      <c r="G5" s="57">
        <f t="shared" ref="G5:G36" si="0">1/SQRT(2*3.14*$D$109)*EXP(-(($B5-$D$108)^2)/($D$109^2))</f>
        <v>0.15553932411821586</v>
      </c>
      <c r="H5" s="57">
        <f>1/SQRT(2*3.14*$D$146)*EXP(-(($B5-$D$145)^2)/($D$146^2))</f>
        <v>1.7428156678919887E-14</v>
      </c>
      <c r="I5" s="57">
        <f t="shared" ref="I5:I36" si="1">1/SQRT(2*3.14*$D$194)*EXP(-(($B5-$D$193)^2)/($D$194^2))</f>
        <v>6.4720757104328426E-3</v>
      </c>
      <c r="J5" s="57">
        <f t="shared" ref="J5:J36" si="2">1/SQRT(2*3.14*$D$217)*EXP(-(($C5-$D$216)^2)/($D$217^2))</f>
        <v>0.15713189779059106</v>
      </c>
      <c r="K5" s="57">
        <f t="shared" ref="K5:K36" si="3">1/SQRT(2*3.14*$D$254)*EXP(-(($C5-$D$253)^2)/($D$254^2))</f>
        <v>3.5145094495748308E-103</v>
      </c>
      <c r="L5" s="57">
        <f t="shared" ref="L5:L36" si="4">1/SQRT(2*3.14*$D$302)*EXP(-(($C5-$D$301)^2)/($D$302^2))</f>
        <v>1.7632387603971889E-7</v>
      </c>
      <c r="M5" s="57">
        <f t="shared" ref="M5:M36" si="5">1/SQRT(2*3.14*$D$325)*EXP(-(($D5-$D$324)^2)/($D$325^2))</f>
        <v>0.20583133217675237</v>
      </c>
      <c r="N5" s="57">
        <f t="shared" ref="N5:N36" si="6">1/SQRT(2*3.14*$D$362)*EXP(-(($D5-$D$361)^2)/($D$362^2))</f>
        <v>1.2375495988218717E-4</v>
      </c>
      <c r="O5" s="57">
        <f t="shared" ref="O5:O36" si="7">1/SQRT(2*3.14*$D$410)*EXP(-(($D5-$D$409)^2)/($D$410^2))</f>
        <v>1.8701297579155099E-4</v>
      </c>
      <c r="Q5" s="4">
        <f>$G5*$J5*$M5</f>
        <v>5.0305566975220777E-3</v>
      </c>
      <c r="R5" s="63">
        <f>$H5*$K5*$N5</f>
        <v>7.5801671902545395E-121</v>
      </c>
      <c r="S5" s="4">
        <f>$I5*$L5*$O5</f>
        <v>2.1341574361143392E-13</v>
      </c>
      <c r="T5" s="4" t="str">
        <f>IF(Q5&gt;R5,"matang",IF(R5&gt;S5,"mentah","setengahmatang"))</f>
        <v>matang</v>
      </c>
    </row>
    <row r="6" spans="1:20" ht="15.75" customHeight="1" x14ac:dyDescent="0.25">
      <c r="A6" s="76">
        <v>2</v>
      </c>
      <c r="B6" s="110">
        <v>179.16323344705199</v>
      </c>
      <c r="C6" s="110">
        <v>53.107610225790197</v>
      </c>
      <c r="D6" s="110">
        <v>44.684047460927403</v>
      </c>
      <c r="E6" s="5" t="s">
        <v>6</v>
      </c>
      <c r="F6" s="1"/>
      <c r="G6" s="57">
        <f t="shared" si="0"/>
        <v>6.6789775033057275E-2</v>
      </c>
      <c r="H6" s="57">
        <f t="shared" ref="H6:H36" si="8">1/SQRT(2*3.14*$D$146)*EXP(-(($B6-$D$145)^2)/($D$146^2))</f>
        <v>1.0869821054171208E-13</v>
      </c>
      <c r="I6" s="57">
        <f t="shared" si="1"/>
        <v>1.490531548456386E-2</v>
      </c>
      <c r="J6" s="57">
        <f t="shared" si="2"/>
        <v>4.8745101639181771E-3</v>
      </c>
      <c r="K6" s="57">
        <f t="shared" si="3"/>
        <v>8.0364987928154908E-130</v>
      </c>
      <c r="L6" s="57">
        <f t="shared" si="4"/>
        <v>5.1668889551042807E-10</v>
      </c>
      <c r="M6" s="57">
        <f t="shared" si="5"/>
        <v>2.3634452346599201E-2</v>
      </c>
      <c r="N6" s="57">
        <f t="shared" si="6"/>
        <v>2.4605431521593055E-7</v>
      </c>
      <c r="O6" s="57">
        <f t="shared" si="7"/>
        <v>1.4821197481052875E-6</v>
      </c>
      <c r="Q6" s="4">
        <f t="shared" ref="Q6:Q18" si="9">$G6*$J6*$M6</f>
        <v>7.6946080811582884E-6</v>
      </c>
      <c r="R6" s="63">
        <f t="shared" ref="R6:R18" si="10">$H6*$K6*$N6</f>
        <v>2.1494149452059449E-149</v>
      </c>
      <c r="S6" s="4">
        <f t="shared" ref="S6:S18" si="11">$I6*$L6*$O6</f>
        <v>1.1414413323896191E-17</v>
      </c>
      <c r="T6" s="4" t="str">
        <f t="shared" ref="T6:T18" si="12">IF(Q6&gt;R6,"matang",IF(R6&gt;S6,"mentah","setengahmatang"))</f>
        <v>matang</v>
      </c>
    </row>
    <row r="7" spans="1:20" ht="15.75" customHeight="1" x14ac:dyDescent="0.25">
      <c r="A7" s="76">
        <v>3</v>
      </c>
      <c r="B7" s="110">
        <v>186.947147907671</v>
      </c>
      <c r="C7" s="110">
        <v>66.732116279809702</v>
      </c>
      <c r="D7" s="110">
        <v>52.859532870213101</v>
      </c>
      <c r="E7" s="5" t="s">
        <v>6</v>
      </c>
      <c r="F7" s="1"/>
      <c r="G7" s="57">
        <f t="shared" si="0"/>
        <v>0.10489485445493886</v>
      </c>
      <c r="H7" s="57">
        <f>1/SQRT(2*3.14*$D$146)*EXP(-(($B7-$D$145)^2)/($D$146^2))</f>
        <v>2.6243033725673112E-16</v>
      </c>
      <c r="I7" s="57">
        <f t="shared" si="1"/>
        <v>6.5576389009570392E-4</v>
      </c>
      <c r="J7" s="57">
        <f t="shared" si="2"/>
        <v>0.14231730264542944</v>
      </c>
      <c r="K7" s="57">
        <f t="shared" si="3"/>
        <v>8.541051362640999E-96</v>
      </c>
      <c r="L7" s="57">
        <f t="shared" si="4"/>
        <v>8.249140862374751E-7</v>
      </c>
      <c r="M7" s="57">
        <f t="shared" si="5"/>
        <v>0.11341054576829432</v>
      </c>
      <c r="N7" s="57">
        <f t="shared" si="6"/>
        <v>8.6244853360141493E-4</v>
      </c>
      <c r="O7" s="57">
        <f t="shared" si="7"/>
        <v>8.9150847699087275E-4</v>
      </c>
      <c r="Q7" s="4">
        <f t="shared" si="9"/>
        <v>1.6930326325055888E-3</v>
      </c>
      <c r="R7" s="63">
        <f t="shared" si="10"/>
        <v>1.9331188701707981E-114</v>
      </c>
      <c r="S7" s="4">
        <f t="shared" si="11"/>
        <v>4.8226050338930227E-13</v>
      </c>
      <c r="T7" s="4" t="str">
        <f t="shared" si="12"/>
        <v>matang</v>
      </c>
    </row>
    <row r="8" spans="1:20" ht="15.75" customHeight="1" x14ac:dyDescent="0.25">
      <c r="A8" s="76">
        <v>4</v>
      </c>
      <c r="B8" s="110">
        <v>181.56448251759599</v>
      </c>
      <c r="C8" s="110">
        <v>71.247978828066294</v>
      </c>
      <c r="D8" s="110">
        <v>51.177729373581101</v>
      </c>
      <c r="E8" s="5" t="s">
        <v>6</v>
      </c>
      <c r="F8" s="1"/>
      <c r="G8" s="57">
        <f t="shared" si="0"/>
        <v>0.15400536124070083</v>
      </c>
      <c r="H8" s="57">
        <f t="shared" si="8"/>
        <v>1.804616074851794E-14</v>
      </c>
      <c r="I8" s="57">
        <f t="shared" si="1"/>
        <v>6.5822556903359919E-3</v>
      </c>
      <c r="J8" s="57">
        <f t="shared" si="2"/>
        <v>4.9137586772929426E-2</v>
      </c>
      <c r="K8" s="57">
        <f t="shared" si="3"/>
        <v>1.1357077844756931E-85</v>
      </c>
      <c r="L8" s="57">
        <f t="shared" si="4"/>
        <v>6.4098224841014812E-6</v>
      </c>
      <c r="M8" s="57">
        <f t="shared" si="5"/>
        <v>0.18958192106802568</v>
      </c>
      <c r="N8" s="57">
        <f t="shared" si="6"/>
        <v>2.1877789603739391E-4</v>
      </c>
      <c r="O8" s="57">
        <f t="shared" si="7"/>
        <v>2.946279961298328E-4</v>
      </c>
      <c r="Q8" s="4">
        <f t="shared" si="9"/>
        <v>1.4346520501107209E-3</v>
      </c>
      <c r="R8" s="63">
        <f t="shared" si="10"/>
        <v>4.4838891305816311E-103</v>
      </c>
      <c r="S8" s="4">
        <f t="shared" si="11"/>
        <v>1.2430676454446043E-11</v>
      </c>
      <c r="T8" s="4" t="str">
        <f t="shared" si="12"/>
        <v>matang</v>
      </c>
    </row>
    <row r="9" spans="1:20" ht="15.75" customHeight="1" x14ac:dyDescent="0.25">
      <c r="A9" s="76">
        <v>5</v>
      </c>
      <c r="B9" s="110">
        <v>190.051479800355</v>
      </c>
      <c r="C9" s="110">
        <v>68.7508762669503</v>
      </c>
      <c r="D9" s="110">
        <v>54.6949786356505</v>
      </c>
      <c r="E9" s="5" t="s">
        <v>6</v>
      </c>
      <c r="F9" s="1"/>
      <c r="G9" s="57">
        <f t="shared" si="0"/>
        <v>2.0335837145367457E-2</v>
      </c>
      <c r="H9" s="57">
        <f t="shared" si="8"/>
        <v>2.0100705449025767E-17</v>
      </c>
      <c r="I9" s="57">
        <f t="shared" si="1"/>
        <v>1.2870276604862464E-4</v>
      </c>
      <c r="J9" s="57">
        <f t="shared" si="2"/>
        <v>0.10118216070469845</v>
      </c>
      <c r="K9" s="57">
        <f t="shared" si="3"/>
        <v>3.3747784092796937E-91</v>
      </c>
      <c r="L9" s="57">
        <f t="shared" si="4"/>
        <v>2.1135204241022624E-6</v>
      </c>
      <c r="M9" s="57">
        <f t="shared" si="5"/>
        <v>3.9481636699609184E-2</v>
      </c>
      <c r="N9" s="57">
        <f t="shared" si="6"/>
        <v>3.2136156907417212E-3</v>
      </c>
      <c r="O9" s="57">
        <f t="shared" si="7"/>
        <v>2.6374681632576297E-3</v>
      </c>
      <c r="Q9" s="4">
        <f t="shared" si="9"/>
        <v>8.123836094669202E-5</v>
      </c>
      <c r="R9" s="63">
        <f t="shared" si="10"/>
        <v>2.1799699182622699E-110</v>
      </c>
      <c r="S9" s="4">
        <f t="shared" si="11"/>
        <v>7.1743334124844953E-13</v>
      </c>
      <c r="T9" s="4" t="str">
        <f t="shared" si="12"/>
        <v>matang</v>
      </c>
    </row>
    <row r="10" spans="1:20" ht="15.75" customHeight="1" x14ac:dyDescent="0.25">
      <c r="A10" s="76">
        <v>6</v>
      </c>
      <c r="B10" s="110">
        <v>181.58828487404699</v>
      </c>
      <c r="C10" s="110">
        <v>63.249560790273897</v>
      </c>
      <c r="D10" s="110">
        <v>48.224179858242401</v>
      </c>
      <c r="E10" s="5" t="s">
        <v>6</v>
      </c>
      <c r="F10" s="1"/>
      <c r="G10" s="57">
        <f t="shared" si="0"/>
        <v>0.15480397128077902</v>
      </c>
      <c r="H10" s="57">
        <f t="shared" si="8"/>
        <v>1.772277374700076E-14</v>
      </c>
      <c r="I10" s="57">
        <f t="shared" si="1"/>
        <v>6.5248787069874517E-3</v>
      </c>
      <c r="J10" s="57">
        <f t="shared" si="2"/>
        <v>0.15389943844876675</v>
      </c>
      <c r="K10" s="57">
        <f t="shared" si="3"/>
        <v>5.391756442095087E-104</v>
      </c>
      <c r="L10" s="57">
        <f t="shared" si="4"/>
        <v>1.484174914408797E-7</v>
      </c>
      <c r="M10" s="57">
        <f t="shared" si="5"/>
        <v>0.16379366809871906</v>
      </c>
      <c r="N10" s="57">
        <f t="shared" si="6"/>
        <v>1.3380944336579019E-5</v>
      </c>
      <c r="O10" s="57">
        <f t="shared" si="7"/>
        <v>3.2425843340810918E-5</v>
      </c>
      <c r="Q10" s="4">
        <f t="shared" si="9"/>
        <v>3.9022603553465159E-3</v>
      </c>
      <c r="R10" s="63">
        <f t="shared" si="10"/>
        <v>1.2786412858635453E-122</v>
      </c>
      <c r="S10" s="4">
        <f t="shared" si="11"/>
        <v>3.140138545021751E-14</v>
      </c>
      <c r="T10" s="4" t="str">
        <f t="shared" si="12"/>
        <v>matang</v>
      </c>
    </row>
    <row r="11" spans="1:20" ht="15.75" customHeight="1" x14ac:dyDescent="0.25">
      <c r="A11" s="76">
        <v>7</v>
      </c>
      <c r="B11" s="110">
        <v>188.52239925767901</v>
      </c>
      <c r="C11" s="110">
        <v>66.360989226711794</v>
      </c>
      <c r="D11" s="110">
        <v>51.375976385231901</v>
      </c>
      <c r="E11" s="5" t="s">
        <v>6</v>
      </c>
      <c r="F11" s="1"/>
      <c r="G11" s="57">
        <f t="shared" si="0"/>
        <v>5.1946274149888581E-2</v>
      </c>
      <c r="H11" s="57">
        <f t="shared" si="8"/>
        <v>7.2102035595857241E-17</v>
      </c>
      <c r="I11" s="57">
        <f t="shared" si="1"/>
        <v>2.9494948465425057E-4</v>
      </c>
      <c r="J11" s="57">
        <f t="shared" si="2"/>
        <v>0.14799094679153579</v>
      </c>
      <c r="K11" s="57">
        <f t="shared" si="3"/>
        <v>1.1856416043536371E-96</v>
      </c>
      <c r="L11" s="57">
        <f t="shared" si="4"/>
        <v>6.9093661253314653E-7</v>
      </c>
      <c r="M11" s="57">
        <f t="shared" si="5"/>
        <v>0.18250550461293752</v>
      </c>
      <c r="N11" s="57">
        <f t="shared" si="6"/>
        <v>2.5931093941530283E-4</v>
      </c>
      <c r="O11" s="57">
        <f t="shared" si="7"/>
        <v>3.3760039482964469E-4</v>
      </c>
      <c r="Q11" s="4">
        <f t="shared" si="9"/>
        <v>1.4030253557495152E-3</v>
      </c>
      <c r="R11" s="63">
        <f t="shared" si="10"/>
        <v>2.216775918034671E-116</v>
      </c>
      <c r="S11" s="4">
        <f t="shared" si="11"/>
        <v>6.8800056358613968E-14</v>
      </c>
      <c r="T11" s="4" t="str">
        <f t="shared" si="12"/>
        <v>matang</v>
      </c>
    </row>
    <row r="12" spans="1:20" ht="15.75" customHeight="1" x14ac:dyDescent="0.25">
      <c r="A12" s="76">
        <v>8</v>
      </c>
      <c r="B12" s="110">
        <v>184.44062633598799</v>
      </c>
      <c r="C12" s="110">
        <v>67.719633097148304</v>
      </c>
      <c r="D12" s="110">
        <v>53.359560990115099</v>
      </c>
      <c r="E12" s="5" t="s">
        <v>6</v>
      </c>
      <c r="F12" s="1"/>
      <c r="G12" s="57">
        <f t="shared" si="0"/>
        <v>0.18495094472452875</v>
      </c>
      <c r="H12" s="57">
        <f t="shared" si="8"/>
        <v>1.9497356700030407E-15</v>
      </c>
      <c r="I12" s="57">
        <f t="shared" si="1"/>
        <v>2.0825898300411544E-3</v>
      </c>
      <c r="J12" s="57">
        <f t="shared" si="2"/>
        <v>0.12375547012154611</v>
      </c>
      <c r="K12" s="57">
        <f t="shared" si="3"/>
        <v>1.5647534653508694E-93</v>
      </c>
      <c r="L12" s="57">
        <f t="shared" si="4"/>
        <v>1.3134437590406587E-6</v>
      </c>
      <c r="M12" s="57">
        <f t="shared" si="5"/>
        <v>8.9540852592262798E-2</v>
      </c>
      <c r="N12" s="57">
        <f t="shared" si="6"/>
        <v>1.2575383176084149E-3</v>
      </c>
      <c r="O12" s="57">
        <f t="shared" si="7"/>
        <v>1.2134239325024684E-3</v>
      </c>
      <c r="Q12" s="4">
        <f t="shared" si="9"/>
        <v>2.0494729170513304E-3</v>
      </c>
      <c r="R12" s="63">
        <f t="shared" si="10"/>
        <v>3.8365678765324669E-111</v>
      </c>
      <c r="S12" s="4">
        <f t="shared" si="11"/>
        <v>3.3191568878511006E-12</v>
      </c>
      <c r="T12" s="4" t="str">
        <f t="shared" si="12"/>
        <v>matang</v>
      </c>
    </row>
    <row r="13" spans="1:20" ht="15.75" customHeight="1" x14ac:dyDescent="0.25">
      <c r="A13" s="76">
        <v>9</v>
      </c>
      <c r="B13" s="110">
        <v>182.89163476364399</v>
      </c>
      <c r="C13" s="110">
        <v>60.443633238727898</v>
      </c>
      <c r="D13" s="110">
        <v>49.507455584223202</v>
      </c>
      <c r="E13" s="5" t="s">
        <v>6</v>
      </c>
      <c r="F13" s="1"/>
      <c r="G13" s="57">
        <f t="shared" si="0"/>
        <v>0.18720529971849498</v>
      </c>
      <c r="H13" s="57">
        <f t="shared" si="8"/>
        <v>6.5287602661348592E-15</v>
      </c>
      <c r="I13" s="57">
        <f t="shared" si="1"/>
        <v>3.9615685111019251E-3</v>
      </c>
      <c r="J13" s="57">
        <f t="shared" si="2"/>
        <v>0.10245227963818404</v>
      </c>
      <c r="K13" s="57">
        <f t="shared" si="3"/>
        <v>7.5239630639403419E-111</v>
      </c>
      <c r="L13" s="57">
        <f t="shared" si="4"/>
        <v>3.4229797062618632E-8</v>
      </c>
      <c r="M13" s="57">
        <f t="shared" si="5"/>
        <v>0.20567481855612349</v>
      </c>
      <c r="N13" s="57">
        <f t="shared" si="6"/>
        <v>4.7856003756086863E-5</v>
      </c>
      <c r="O13" s="57">
        <f t="shared" si="7"/>
        <v>8.8131379513603175E-5</v>
      </c>
      <c r="Q13" s="4">
        <f t="shared" si="9"/>
        <v>3.9447627484203137E-3</v>
      </c>
      <c r="R13" s="63">
        <f t="shared" si="10"/>
        <v>2.3507898473438425E-129</v>
      </c>
      <c r="S13" s="4">
        <f t="shared" si="11"/>
        <v>1.1950939930585504E-14</v>
      </c>
      <c r="T13" s="4" t="str">
        <f t="shared" si="12"/>
        <v>matang</v>
      </c>
    </row>
    <row r="14" spans="1:20" ht="15.75" customHeight="1" x14ac:dyDescent="0.25">
      <c r="A14" s="76">
        <v>10</v>
      </c>
      <c r="B14" s="110">
        <v>184.33617499352999</v>
      </c>
      <c r="C14" s="110">
        <v>67.563164424810793</v>
      </c>
      <c r="D14" s="110">
        <v>50.815782906081097</v>
      </c>
      <c r="E14" s="5" t="s">
        <v>6</v>
      </c>
      <c r="F14" s="1"/>
      <c r="G14" s="57">
        <f t="shared" si="0"/>
        <v>0.18661256483468466</v>
      </c>
      <c r="H14" s="57">
        <f t="shared" si="8"/>
        <v>2.1168455990417072E-15</v>
      </c>
      <c r="I14" s="57">
        <f t="shared" si="1"/>
        <v>2.1785954277554484E-3</v>
      </c>
      <c r="J14" s="57">
        <f t="shared" si="2"/>
        <v>0.12696531356874285</v>
      </c>
      <c r="K14" s="57">
        <f t="shared" si="3"/>
        <v>6.8821478886821703E-94</v>
      </c>
      <c r="L14" s="57">
        <f t="shared" si="4"/>
        <v>1.2208904044222677E-6</v>
      </c>
      <c r="M14" s="57">
        <f t="shared" si="5"/>
        <v>0.20008549954161084</v>
      </c>
      <c r="N14" s="57">
        <f t="shared" si="6"/>
        <v>1.5949777063626499E-4</v>
      </c>
      <c r="O14" s="57">
        <f t="shared" si="7"/>
        <v>2.2889330402475882E-4</v>
      </c>
      <c r="Q14" s="4">
        <f t="shared" si="9"/>
        <v>4.7406903302601201E-3</v>
      </c>
      <c r="R14" s="63">
        <f t="shared" si="10"/>
        <v>2.3236344146209321E-112</v>
      </c>
      <c r="S14" s="4">
        <f t="shared" si="11"/>
        <v>6.0881641915002975E-13</v>
      </c>
      <c r="T14" s="4" t="str">
        <f t="shared" si="12"/>
        <v>matang</v>
      </c>
    </row>
    <row r="15" spans="1:20" ht="15.75" customHeight="1" x14ac:dyDescent="0.25">
      <c r="A15" s="76">
        <v>11</v>
      </c>
      <c r="B15" s="110">
        <v>190.32306325381199</v>
      </c>
      <c r="C15" s="110">
        <v>74.571355011402403</v>
      </c>
      <c r="D15" s="110">
        <v>53.572926471516901</v>
      </c>
      <c r="E15" s="5" t="s">
        <v>6</v>
      </c>
      <c r="F15" s="1"/>
      <c r="G15" s="57">
        <f t="shared" si="0"/>
        <v>1.6768043225287393E-2</v>
      </c>
      <c r="H15" s="57">
        <f t="shared" si="8"/>
        <v>1.5982374218786544E-17</v>
      </c>
      <c r="I15" s="57">
        <f t="shared" si="1"/>
        <v>1.1046265910356997E-4</v>
      </c>
      <c r="J15" s="57">
        <f t="shared" si="2"/>
        <v>1.1224986095838668E-2</v>
      </c>
      <c r="K15" s="57">
        <f t="shared" si="3"/>
        <v>1.3758187140150842E-78</v>
      </c>
      <c r="L15" s="57">
        <f t="shared" si="4"/>
        <v>2.5567184959465882E-5</v>
      </c>
      <c r="M15" s="57">
        <f t="shared" si="5"/>
        <v>8.0013714980631798E-2</v>
      </c>
      <c r="N15" s="57">
        <f t="shared" si="6"/>
        <v>1.4707897498022978E-3</v>
      </c>
      <c r="O15" s="57">
        <f t="shared" si="7"/>
        <v>1.3799918846059897E-3</v>
      </c>
      <c r="Q15" s="4">
        <f t="shared" si="9"/>
        <v>1.5060265612745296E-5</v>
      </c>
      <c r="R15" s="63">
        <f t="shared" si="10"/>
        <v>3.2340974520140749E-98</v>
      </c>
      <c r="S15" s="4">
        <f t="shared" si="11"/>
        <v>3.8973996266013786E-12</v>
      </c>
      <c r="T15" s="4" t="str">
        <f t="shared" si="12"/>
        <v>matang</v>
      </c>
    </row>
    <row r="16" spans="1:20" ht="15.75" customHeight="1" x14ac:dyDescent="0.25">
      <c r="A16" s="76">
        <v>12</v>
      </c>
      <c r="B16" s="110">
        <v>175.54166040854901</v>
      </c>
      <c r="C16" s="110">
        <v>52.766154240631899</v>
      </c>
      <c r="D16" s="110">
        <v>41.269824418641399</v>
      </c>
      <c r="E16" s="5" t="s">
        <v>6</v>
      </c>
      <c r="F16" s="1"/>
      <c r="G16" s="57">
        <f t="shared" si="0"/>
        <v>5.8513948094848596E-3</v>
      </c>
      <c r="H16" s="57">
        <f t="shared" si="8"/>
        <v>1.4652043928173213E-12</v>
      </c>
      <c r="I16" s="57">
        <f t="shared" si="1"/>
        <v>3.9948080509925488E-2</v>
      </c>
      <c r="J16" s="57">
        <f t="shared" si="2"/>
        <v>3.9450161411105729E-3</v>
      </c>
      <c r="K16" s="57">
        <f t="shared" si="3"/>
        <v>9.6627565635961035E-131</v>
      </c>
      <c r="L16" s="57">
        <f t="shared" si="4"/>
        <v>4.1974135550236388E-10</v>
      </c>
      <c r="M16" s="57">
        <f t="shared" si="5"/>
        <v>5.928374083728899E-4</v>
      </c>
      <c r="N16" s="57">
        <f t="shared" si="6"/>
        <v>2.6738573301049763E-9</v>
      </c>
      <c r="O16" s="57">
        <f t="shared" si="7"/>
        <v>4.7969178955415016E-8</v>
      </c>
      <c r="Q16" s="4">
        <f t="shared" si="9"/>
        <v>1.3684968013817994E-8</v>
      </c>
      <c r="R16" s="63">
        <f t="shared" si="10"/>
        <v>3.7856240426534923E-151</v>
      </c>
      <c r="S16" s="4">
        <f t="shared" si="11"/>
        <v>8.0434054721603255E-19</v>
      </c>
      <c r="T16" s="4" t="str">
        <f t="shared" si="12"/>
        <v>matang</v>
      </c>
    </row>
    <row r="17" spans="1:20" ht="15.75" customHeight="1" x14ac:dyDescent="0.25">
      <c r="A17" s="76">
        <v>13</v>
      </c>
      <c r="B17" s="110">
        <v>179.106501314208</v>
      </c>
      <c r="C17" s="110">
        <v>65.930945764063097</v>
      </c>
      <c r="D17" s="110">
        <v>48.165502802798102</v>
      </c>
      <c r="E17" s="5" t="s">
        <v>6</v>
      </c>
      <c r="F17" s="1"/>
      <c r="G17" s="57">
        <f t="shared" si="0"/>
        <v>6.4994386221289738E-2</v>
      </c>
      <c r="H17" s="57">
        <f t="shared" si="8"/>
        <v>1.1333127383332283E-13</v>
      </c>
      <c r="I17" s="57">
        <f t="shared" si="1"/>
        <v>1.5171979916395885E-2</v>
      </c>
      <c r="J17" s="57">
        <f t="shared" si="2"/>
        <v>0.15343436115215767</v>
      </c>
      <c r="K17" s="57">
        <f t="shared" si="3"/>
        <v>1.1896061654749935E-97</v>
      </c>
      <c r="L17" s="57">
        <f t="shared" si="4"/>
        <v>5.6173092327380171E-7</v>
      </c>
      <c r="M17" s="57">
        <f t="shared" si="5"/>
        <v>0.16112264838886936</v>
      </c>
      <c r="N17" s="57">
        <f t="shared" si="6"/>
        <v>1.2595584483948425E-5</v>
      </c>
      <c r="O17" s="57">
        <f t="shared" si="7"/>
        <v>3.0930057106634583E-5</v>
      </c>
      <c r="Q17" s="4">
        <f t="shared" si="9"/>
        <v>1.6067750080375172E-3</v>
      </c>
      <c r="R17" s="63">
        <f t="shared" si="10"/>
        <v>1.6981314363462216E-115</v>
      </c>
      <c r="S17" s="4">
        <f t="shared" si="11"/>
        <v>2.6360358565145177E-13</v>
      </c>
      <c r="T17" s="4" t="str">
        <f t="shared" si="12"/>
        <v>matang</v>
      </c>
    </row>
    <row r="18" spans="1:20" s="82" customFormat="1" ht="15.75" customHeight="1" x14ac:dyDescent="0.25">
      <c r="A18" s="78">
        <v>14</v>
      </c>
      <c r="B18" s="115">
        <v>184.222329492673</v>
      </c>
      <c r="C18" s="115">
        <v>61.933915740869701</v>
      </c>
      <c r="D18" s="115">
        <v>50.0993374549045</v>
      </c>
      <c r="E18" s="79" t="s">
        <v>6</v>
      </c>
      <c r="F18" s="80"/>
      <c r="G18" s="81">
        <f t="shared" si="0"/>
        <v>0.18818855633228762</v>
      </c>
      <c r="H18" s="81">
        <f t="shared" si="8"/>
        <v>2.3150569099768524E-15</v>
      </c>
      <c r="I18" s="81">
        <f t="shared" si="1"/>
        <v>2.2876397207699643E-3</v>
      </c>
      <c r="J18" s="81">
        <f t="shared" si="2"/>
        <v>0.13398526103483274</v>
      </c>
      <c r="K18" s="81">
        <f t="shared" si="3"/>
        <v>3.5079178653994096E-107</v>
      </c>
      <c r="L18" s="81">
        <f t="shared" si="4"/>
        <v>7.5312884479876494E-8</v>
      </c>
      <c r="M18" s="81">
        <f t="shared" si="5"/>
        <v>0.20983247969917285</v>
      </c>
      <c r="N18" s="81">
        <f t="shared" si="6"/>
        <v>8.34909383300759E-5</v>
      </c>
      <c r="O18" s="81">
        <f t="shared" si="7"/>
        <v>1.3682905719184939E-4</v>
      </c>
      <c r="Q18" s="83">
        <f t="shared" si="9"/>
        <v>5.2908195578030533E-3</v>
      </c>
      <c r="R18" s="84">
        <f t="shared" si="10"/>
        <v>6.7803237265394896E-126</v>
      </c>
      <c r="S18" s="83">
        <f t="shared" si="11"/>
        <v>2.3574106682946023E-14</v>
      </c>
      <c r="T18" s="83" t="str">
        <f t="shared" si="12"/>
        <v>matang</v>
      </c>
    </row>
    <row r="19" spans="1:20" s="34" customFormat="1" ht="15" x14ac:dyDescent="0.25">
      <c r="A19" s="76">
        <v>15</v>
      </c>
      <c r="B19" s="110">
        <v>93.250269309879002</v>
      </c>
      <c r="C19" s="110">
        <v>145.088522167729</v>
      </c>
      <c r="D19" s="110">
        <v>63.170545601995698</v>
      </c>
      <c r="E19" s="32" t="s">
        <v>7</v>
      </c>
      <c r="F19" s="33"/>
      <c r="G19" s="59">
        <f t="shared" si="0"/>
        <v>2.2805167205979858E-192</v>
      </c>
      <c r="H19" s="59">
        <f t="shared" si="8"/>
        <v>5.890600742891873E-2</v>
      </c>
      <c r="I19" s="59">
        <f t="shared" si="1"/>
        <v>3.8154082372000943E-27</v>
      </c>
      <c r="J19" s="59">
        <f t="shared" si="2"/>
        <v>1.6470726750457979E-76</v>
      </c>
      <c r="K19" s="59">
        <f t="shared" si="3"/>
        <v>0.11517591257029958</v>
      </c>
      <c r="L19" s="59">
        <f t="shared" si="4"/>
        <v>1.8651576780390011E-3</v>
      </c>
      <c r="M19" s="108">
        <f t="shared" si="5"/>
        <v>3.74521739997737E-7</v>
      </c>
      <c r="N19" s="59">
        <f t="shared" si="6"/>
        <v>0.11938278470477391</v>
      </c>
      <c r="O19" s="59">
        <f t="shared" si="7"/>
        <v>7.3999374276853852E-2</v>
      </c>
      <c r="Q19" s="65">
        <f t="shared" ref="Q19:Q50" si="13">$G19*$J19*$M19</f>
        <v>1.4067698616926058E-274</v>
      </c>
      <c r="R19" s="66">
        <f t="shared" ref="R19:R50" si="14">$H19*$K19*$N19</f>
        <v>8.0995884939727588E-4</v>
      </c>
      <c r="S19" s="65">
        <f t="shared" ref="S19:S50" si="15">$I19*$L19*$O19</f>
        <v>5.2660455680917572E-31</v>
      </c>
      <c r="T19" s="65" t="str">
        <f t="shared" ref="T19:T50" si="16">IF(Q19&gt;R19,"matang",IF(R19&gt;S19,"mentah","setengahmatang"))</f>
        <v>mentah</v>
      </c>
    </row>
    <row r="20" spans="1:20" ht="15" x14ac:dyDescent="0.25">
      <c r="A20" s="76">
        <v>16</v>
      </c>
      <c r="B20" s="110">
        <v>123.78006307104199</v>
      </c>
      <c r="C20" s="110">
        <v>152.696960722341</v>
      </c>
      <c r="D20" s="110">
        <v>74.425945933572905</v>
      </c>
      <c r="E20" s="5" t="s">
        <v>7</v>
      </c>
      <c r="F20" s="1"/>
      <c r="G20" s="59">
        <f t="shared" si="0"/>
        <v>3.9294137677235104E-85</v>
      </c>
      <c r="H20" s="59">
        <f t="shared" si="8"/>
        <v>1.597099660278584E-2</v>
      </c>
      <c r="I20" s="59">
        <f t="shared" si="1"/>
        <v>4.2748489493587882E-10</v>
      </c>
      <c r="J20" s="59">
        <f t="shared" si="2"/>
        <v>2.3720178871662991E-91</v>
      </c>
      <c r="K20" s="59">
        <f t="shared" si="3"/>
        <v>9.6562264823752159E-2</v>
      </c>
      <c r="L20" s="59">
        <f t="shared" si="4"/>
        <v>1.6944990517334929E-4</v>
      </c>
      <c r="M20" s="59">
        <f t="shared" si="5"/>
        <v>3.2834923954791753E-21</v>
      </c>
      <c r="N20" s="59">
        <f t="shared" si="6"/>
        <v>2.8046007253022719E-2</v>
      </c>
      <c r="O20" s="59">
        <f t="shared" si="7"/>
        <v>8.7956342476975341E-2</v>
      </c>
      <c r="P20" s="34"/>
      <c r="Q20" s="65">
        <f t="shared" si="13"/>
        <v>3.06042497175279E-196</v>
      </c>
      <c r="R20" s="66">
        <f t="shared" si="14"/>
        <v>4.3252429080147456E-5</v>
      </c>
      <c r="S20" s="65">
        <f t="shared" si="15"/>
        <v>6.3713177600760746E-15</v>
      </c>
      <c r="T20" s="65" t="str">
        <f t="shared" si="16"/>
        <v>mentah</v>
      </c>
    </row>
    <row r="21" spans="1:20" ht="15" x14ac:dyDescent="0.25">
      <c r="A21" s="76">
        <v>17</v>
      </c>
      <c r="B21" s="110">
        <v>118.360362238622</v>
      </c>
      <c r="C21" s="110">
        <v>152.92364288642901</v>
      </c>
      <c r="D21" s="110">
        <v>73.706051865518702</v>
      </c>
      <c r="E21" s="5" t="s">
        <v>7</v>
      </c>
      <c r="F21" s="1"/>
      <c r="G21" s="59">
        <f t="shared" si="0"/>
        <v>5.508071315420701E-101</v>
      </c>
      <c r="H21" s="59">
        <f t="shared" si="8"/>
        <v>3.9259182726327176E-2</v>
      </c>
      <c r="I21" s="59">
        <f t="shared" si="1"/>
        <v>1.8757188782642843E-12</v>
      </c>
      <c r="J21" s="59">
        <f t="shared" si="2"/>
        <v>8.1731861686953231E-92</v>
      </c>
      <c r="K21" s="59">
        <f t="shared" si="3"/>
        <v>9.0677414472512222E-2</v>
      </c>
      <c r="L21" s="59">
        <f t="shared" si="4"/>
        <v>1.5642029436352685E-4</v>
      </c>
      <c r="M21" s="59">
        <f t="shared" si="5"/>
        <v>4.6526683840843869E-20</v>
      </c>
      <c r="N21" s="59">
        <f t="shared" si="6"/>
        <v>3.8088358481780597E-2</v>
      </c>
      <c r="O21" s="59">
        <f t="shared" si="7"/>
        <v>0.1005953868813704</v>
      </c>
      <c r="P21" s="34"/>
      <c r="Q21" s="65">
        <f t="shared" si="13"/>
        <v>2.0945611578326869E-211</v>
      </c>
      <c r="R21" s="66">
        <f t="shared" si="14"/>
        <v>1.3559155422030635E-4</v>
      </c>
      <c r="S21" s="65">
        <f t="shared" si="15"/>
        <v>2.9514736716272923E-17</v>
      </c>
      <c r="T21" s="65" t="str">
        <f t="shared" si="16"/>
        <v>mentah</v>
      </c>
    </row>
    <row r="22" spans="1:20" ht="15" x14ac:dyDescent="0.25">
      <c r="A22" s="76">
        <v>18</v>
      </c>
      <c r="B22" s="110">
        <v>119.410032861704</v>
      </c>
      <c r="C22" s="110">
        <v>153.943745758105</v>
      </c>
      <c r="D22" s="110">
        <v>74.925131628610799</v>
      </c>
      <c r="E22" s="5" t="s">
        <v>7</v>
      </c>
      <c r="F22" s="1"/>
      <c r="G22" s="59">
        <f t="shared" si="0"/>
        <v>8.2932552458057409E-98</v>
      </c>
      <c r="H22" s="59">
        <f t="shared" si="8"/>
        <v>3.3733676069424137E-2</v>
      </c>
      <c r="I22" s="59">
        <f t="shared" si="1"/>
        <v>5.6539975987909973E-12</v>
      </c>
      <c r="J22" s="59">
        <f t="shared" si="2"/>
        <v>6.5364694843333589E-94</v>
      </c>
      <c r="K22" s="59">
        <f t="shared" si="3"/>
        <v>6.5567039989454581E-2</v>
      </c>
      <c r="L22" s="59">
        <f t="shared" si="4"/>
        <v>1.0845811259603548E-4</v>
      </c>
      <c r="M22" s="59">
        <f t="shared" si="5"/>
        <v>4.985623954552076E-22</v>
      </c>
      <c r="N22" s="59">
        <f t="shared" si="6"/>
        <v>2.2297935191001893E-2</v>
      </c>
      <c r="O22" s="59">
        <f t="shared" si="7"/>
        <v>7.9208126460450071E-2</v>
      </c>
      <c r="P22" s="34"/>
      <c r="Q22" s="65">
        <f t="shared" si="13"/>
        <v>2.702637437612553E-212</v>
      </c>
      <c r="R22" s="66">
        <f t="shared" si="14"/>
        <v>4.931895853848775E-5</v>
      </c>
      <c r="S22" s="65">
        <f t="shared" si="15"/>
        <v>4.8572158452025147E-17</v>
      </c>
      <c r="T22" s="65" t="str">
        <f t="shared" si="16"/>
        <v>mentah</v>
      </c>
    </row>
    <row r="23" spans="1:20" ht="15" x14ac:dyDescent="0.25">
      <c r="A23" s="76">
        <v>19</v>
      </c>
      <c r="B23" s="110">
        <v>82.0735324927725</v>
      </c>
      <c r="C23" s="110">
        <v>139.26575878353501</v>
      </c>
      <c r="D23" s="110">
        <v>57.782141715880698</v>
      </c>
      <c r="E23" s="5" t="s">
        <v>7</v>
      </c>
      <c r="F23" s="1"/>
      <c r="G23" s="59">
        <f t="shared" si="0"/>
        <v>1.568340043379811E-242</v>
      </c>
      <c r="H23" s="59">
        <f t="shared" si="8"/>
        <v>9.64700535779907E-3</v>
      </c>
      <c r="I23" s="59">
        <f t="shared" si="1"/>
        <v>1.1188763230271221E-35</v>
      </c>
      <c r="J23" s="59">
        <f t="shared" si="2"/>
        <v>4.6821945241328779E-66</v>
      </c>
      <c r="K23" s="59">
        <f t="shared" si="3"/>
        <v>1.0420925625071109E-2</v>
      </c>
      <c r="L23" s="59">
        <f t="shared" si="4"/>
        <v>8.0244043529520484E-3</v>
      </c>
      <c r="M23" s="59">
        <f t="shared" si="5"/>
        <v>2.0899770332062661E-3</v>
      </c>
      <c r="N23" s="59">
        <f t="shared" si="6"/>
        <v>1.9147974971641238E-2</v>
      </c>
      <c r="O23" s="59">
        <f t="shared" si="7"/>
        <v>1.2219255904834012E-2</v>
      </c>
      <c r="P23" s="34"/>
      <c r="Q23" s="65">
        <f t="shared" si="13"/>
        <v>0</v>
      </c>
      <c r="R23" s="66">
        <f t="shared" si="14"/>
        <v>1.9249598126584518E-6</v>
      </c>
      <c r="S23" s="65">
        <f t="shared" si="15"/>
        <v>1.097083412495251E-39</v>
      </c>
      <c r="T23" s="65" t="str">
        <f t="shared" si="16"/>
        <v>mentah</v>
      </c>
    </row>
    <row r="24" spans="1:20" ht="15" x14ac:dyDescent="0.25">
      <c r="A24" s="76">
        <v>20</v>
      </c>
      <c r="B24" s="110">
        <v>86.752002575368493</v>
      </c>
      <c r="C24" s="110">
        <v>144.85031953180601</v>
      </c>
      <c r="D24" s="110">
        <v>61.1056094745393</v>
      </c>
      <c r="E24" s="5" t="s">
        <v>7</v>
      </c>
      <c r="F24" s="1"/>
      <c r="G24" s="59">
        <f t="shared" si="0"/>
        <v>8.0199389972228851E-221</v>
      </c>
      <c r="H24" s="59">
        <f t="shared" si="8"/>
        <v>2.3882984431707253E-2</v>
      </c>
      <c r="I24" s="59">
        <f t="shared" si="1"/>
        <v>5.8875667268617267E-32</v>
      </c>
      <c r="J24" s="59">
        <f t="shared" si="2"/>
        <v>4.5682493341891525E-76</v>
      </c>
      <c r="K24" s="59">
        <f t="shared" si="3"/>
        <v>0.10899843988017782</v>
      </c>
      <c r="L24" s="59">
        <f t="shared" si="4"/>
        <v>1.9926014042041841E-3</v>
      </c>
      <c r="M24" s="59">
        <f t="shared" si="5"/>
        <v>1.7279698000514225E-5</v>
      </c>
      <c r="N24" s="59">
        <f t="shared" si="6"/>
        <v>7.1815598628552718E-2</v>
      </c>
      <c r="O24" s="59">
        <f t="shared" si="7"/>
        <v>4.2323935507858616E-2</v>
      </c>
      <c r="P24" s="34"/>
      <c r="Q24" s="65">
        <f t="shared" si="13"/>
        <v>6.3307769502910488E-301</v>
      </c>
      <c r="R24" s="66">
        <f t="shared" si="14"/>
        <v>1.8695094394394034E-4</v>
      </c>
      <c r="S24" s="65">
        <f t="shared" si="15"/>
        <v>4.9652636983953203E-36</v>
      </c>
      <c r="T24" s="65" t="str">
        <f t="shared" si="16"/>
        <v>mentah</v>
      </c>
    </row>
    <row r="25" spans="1:20" ht="15" x14ac:dyDescent="0.25">
      <c r="A25" s="76">
        <v>21</v>
      </c>
      <c r="B25" s="110">
        <v>97.440381665460393</v>
      </c>
      <c r="C25" s="110">
        <v>144.64910566625801</v>
      </c>
      <c r="D25" s="110">
        <v>61.289358037837701</v>
      </c>
      <c r="E25" s="5" t="s">
        <v>7</v>
      </c>
      <c r="F25" s="1"/>
      <c r="G25" s="59">
        <f t="shared" si="0"/>
        <v>4.5454636044863529E-175</v>
      </c>
      <c r="H25" s="59">
        <f t="shared" si="8"/>
        <v>8.4632616888650536E-2</v>
      </c>
      <c r="I25" s="59">
        <f t="shared" si="1"/>
        <v>2.9104778750081582E-24</v>
      </c>
      <c r="J25" s="59">
        <f t="shared" si="2"/>
        <v>1.0788675453216544E-75</v>
      </c>
      <c r="K25" s="59">
        <f t="shared" si="3"/>
        <v>0.10374105743768715</v>
      </c>
      <c r="L25" s="59">
        <f t="shared" si="4"/>
        <v>2.1061199077881273E-3</v>
      </c>
      <c r="M25" s="59">
        <f t="shared" si="5"/>
        <v>1.2617030517344661E-5</v>
      </c>
      <c r="N25" s="59">
        <f t="shared" si="6"/>
        <v>7.5872440050331905E-2</v>
      </c>
      <c r="O25" s="59">
        <f t="shared" si="7"/>
        <v>4.4776883239617607E-2</v>
      </c>
      <c r="P25" s="34"/>
      <c r="Q25" s="65">
        <f t="shared" si="13"/>
        <v>6.1873326692017289E-255</v>
      </c>
      <c r="R25" s="66">
        <f t="shared" si="14"/>
        <v>6.6615070421092721E-4</v>
      </c>
      <c r="S25" s="65">
        <f t="shared" si="15"/>
        <v>2.7447402816552901E-28</v>
      </c>
      <c r="T25" s="65" t="str">
        <f t="shared" si="16"/>
        <v>mentah</v>
      </c>
    </row>
    <row r="26" spans="1:20" ht="15" x14ac:dyDescent="0.25">
      <c r="A26" s="76">
        <v>22</v>
      </c>
      <c r="B26" s="110">
        <v>97.295336526965997</v>
      </c>
      <c r="C26" s="110">
        <v>144.15042427750299</v>
      </c>
      <c r="D26" s="110">
        <v>63.308733194844798</v>
      </c>
      <c r="E26" s="5" t="s">
        <v>7</v>
      </c>
      <c r="F26" s="1"/>
      <c r="G26" s="59">
        <f t="shared" si="0"/>
        <v>1.1815740631836438E-175</v>
      </c>
      <c r="H26" s="59">
        <f t="shared" si="8"/>
        <v>8.3818553692993444E-2</v>
      </c>
      <c r="I26" s="59">
        <f t="shared" si="1"/>
        <v>2.3284661258540767E-24</v>
      </c>
      <c r="J26" s="59">
        <f t="shared" si="2"/>
        <v>8.9929529520665384E-75</v>
      </c>
      <c r="K26" s="59">
        <f t="shared" si="3"/>
        <v>9.0745038451093343E-2</v>
      </c>
      <c r="L26" s="59">
        <f t="shared" si="4"/>
        <v>2.4120676022995708E-3</v>
      </c>
      <c r="M26" s="59">
        <f t="shared" si="5"/>
        <v>2.8313277049286747E-7</v>
      </c>
      <c r="N26" s="59">
        <f t="shared" si="6"/>
        <v>0.12245943018593437</v>
      </c>
      <c r="O26" s="59">
        <f t="shared" si="7"/>
        <v>7.6371725622497943E-2</v>
      </c>
      <c r="P26" s="34"/>
      <c r="Q26" s="65">
        <f t="shared" si="13"/>
        <v>3.0085235065732729E-256</v>
      </c>
      <c r="R26" s="66">
        <f t="shared" si="14"/>
        <v>9.3144086124068799E-4</v>
      </c>
      <c r="S26" s="65">
        <f t="shared" si="15"/>
        <v>4.2893551196475371E-28</v>
      </c>
      <c r="T26" s="65" t="str">
        <f t="shared" si="16"/>
        <v>mentah</v>
      </c>
    </row>
    <row r="27" spans="1:20" ht="15" x14ac:dyDescent="0.25">
      <c r="A27" s="76">
        <v>23</v>
      </c>
      <c r="B27" s="110">
        <v>118.070170462074</v>
      </c>
      <c r="C27" s="110">
        <v>152.86446268303399</v>
      </c>
      <c r="D27" s="110">
        <v>68.700151426396502</v>
      </c>
      <c r="E27" s="5" t="s">
        <v>7</v>
      </c>
      <c r="F27" s="1"/>
      <c r="G27" s="59">
        <f t="shared" si="0"/>
        <v>7.1349467366882263E-102</v>
      </c>
      <c r="H27" s="59">
        <f t="shared" si="8"/>
        <v>4.0862529964524302E-2</v>
      </c>
      <c r="I27" s="59">
        <f t="shared" si="1"/>
        <v>1.3765135789953205E-12</v>
      </c>
      <c r="J27" s="59">
        <f t="shared" si="2"/>
        <v>1.0797188104402126E-91</v>
      </c>
      <c r="K27" s="59">
        <f t="shared" si="3"/>
        <v>9.2207921077729321E-2</v>
      </c>
      <c r="L27" s="59">
        <f t="shared" si="4"/>
        <v>1.5972966761719086E-4</v>
      </c>
      <c r="M27" s="59">
        <f t="shared" si="5"/>
        <v>5.2545576284409668E-13</v>
      </c>
      <c r="N27" s="59">
        <f t="shared" si="6"/>
        <v>0.14282611877650747</v>
      </c>
      <c r="O27" s="59">
        <f t="shared" si="7"/>
        <v>0.14775726770877165</v>
      </c>
      <c r="P27" s="34"/>
      <c r="Q27" s="65">
        <f t="shared" si="13"/>
        <v>4.0479725833450183E-205</v>
      </c>
      <c r="R27" s="66">
        <f t="shared" si="14"/>
        <v>5.3814723995146917E-4</v>
      </c>
      <c r="S27" s="65">
        <f t="shared" si="15"/>
        <v>3.2487398791060875E-17</v>
      </c>
      <c r="T27" s="65" t="str">
        <f t="shared" si="16"/>
        <v>mentah</v>
      </c>
    </row>
    <row r="28" spans="1:20" ht="15" x14ac:dyDescent="0.25">
      <c r="A28" s="76">
        <v>24</v>
      </c>
      <c r="B28" s="110">
        <v>92.481398074792097</v>
      </c>
      <c r="C28" s="110">
        <v>145.11328970081601</v>
      </c>
      <c r="D28" s="110">
        <v>62.714383136339997</v>
      </c>
      <c r="E28" s="5" t="s">
        <v>7</v>
      </c>
      <c r="F28" s="1"/>
      <c r="G28" s="59">
        <f t="shared" si="0"/>
        <v>1.2428979542989628E-195</v>
      </c>
      <c r="H28" s="59">
        <f t="shared" si="8"/>
        <v>5.4094947241343783E-2</v>
      </c>
      <c r="I28" s="59">
        <f t="shared" si="1"/>
        <v>1.0811504339848716E-27</v>
      </c>
      <c r="J28" s="59">
        <f t="shared" si="2"/>
        <v>1.481057370201873E-76</v>
      </c>
      <c r="K28" s="59">
        <f t="shared" si="3"/>
        <v>0.11581351144107277</v>
      </c>
      <c r="L28" s="59">
        <f t="shared" si="4"/>
        <v>1.8523254607191236E-3</v>
      </c>
      <c r="M28" s="59">
        <f t="shared" si="5"/>
        <v>9.2361694556754775E-7</v>
      </c>
      <c r="N28" s="59">
        <f t="shared" si="6"/>
        <v>0.10893069122798847</v>
      </c>
      <c r="O28" s="59">
        <f t="shared" si="7"/>
        <v>6.6333481445860265E-2</v>
      </c>
      <c r="P28" s="34"/>
      <c r="Q28" s="65">
        <f t="shared" si="13"/>
        <v>1.7001970064602433E-277</v>
      </c>
      <c r="R28" s="66">
        <f t="shared" si="14"/>
        <v>6.8244269693178172E-4</v>
      </c>
      <c r="S28" s="65">
        <f t="shared" si="15"/>
        <v>1.3284224750703889E-31</v>
      </c>
      <c r="T28" s="65" t="str">
        <f t="shared" si="16"/>
        <v>mentah</v>
      </c>
    </row>
    <row r="29" spans="1:20" ht="15" x14ac:dyDescent="0.25">
      <c r="A29" s="76">
        <v>25</v>
      </c>
      <c r="B29" s="110">
        <v>87.033526924083006</v>
      </c>
      <c r="C29" s="110">
        <v>143.485244781576</v>
      </c>
      <c r="D29" s="110">
        <v>62.350275224473499</v>
      </c>
      <c r="E29" s="5" t="s">
        <v>7</v>
      </c>
      <c r="F29" s="1"/>
      <c r="G29" s="59">
        <f t="shared" si="0"/>
        <v>1.5059753418919632E-219</v>
      </c>
      <c r="H29" s="59">
        <f t="shared" si="8"/>
        <v>2.5049762540727182E-2</v>
      </c>
      <c r="I29" s="59">
        <f t="shared" si="1"/>
        <v>9.7049001171791406E-32</v>
      </c>
      <c r="J29" s="59">
        <f t="shared" si="2"/>
        <v>1.4905976038855848E-73</v>
      </c>
      <c r="K29" s="59">
        <f t="shared" si="3"/>
        <v>7.4024990447444566E-2</v>
      </c>
      <c r="L29" s="59">
        <f t="shared" si="4"/>
        <v>2.8796839698637198E-3</v>
      </c>
      <c r="M29" s="59">
        <f t="shared" si="5"/>
        <v>1.8555091386277767E-6</v>
      </c>
      <c r="N29" s="59">
        <f t="shared" si="6"/>
        <v>0.10040120980135191</v>
      </c>
      <c r="O29" s="59">
        <f t="shared" si="7"/>
        <v>6.0441740701117019E-2</v>
      </c>
      <c r="P29" s="34"/>
      <c r="Q29" s="65">
        <f t="shared" si="13"/>
        <v>4.1652529190695782E-298</v>
      </c>
      <c r="R29" s="66">
        <f t="shared" si="14"/>
        <v>1.8617480999677251E-4</v>
      </c>
      <c r="S29" s="65">
        <f t="shared" si="15"/>
        <v>1.689168065177614E-35</v>
      </c>
      <c r="T29" s="65" t="str">
        <f t="shared" si="16"/>
        <v>mentah</v>
      </c>
    </row>
    <row r="30" spans="1:20" ht="15" x14ac:dyDescent="0.25">
      <c r="A30" s="76">
        <v>26</v>
      </c>
      <c r="B30" s="110">
        <v>93.741305700759696</v>
      </c>
      <c r="C30" s="110">
        <v>146.55448563682901</v>
      </c>
      <c r="D30" s="110">
        <v>65.312578203124801</v>
      </c>
      <c r="E30" s="5" t="s">
        <v>7</v>
      </c>
      <c r="F30" s="1"/>
      <c r="G30" s="59">
        <f t="shared" si="0"/>
        <v>2.678208635317094E-190</v>
      </c>
      <c r="H30" s="59">
        <f t="shared" si="8"/>
        <v>6.2011617002544261E-2</v>
      </c>
      <c r="I30" s="59">
        <f t="shared" si="1"/>
        <v>8.4773044003521763E-27</v>
      </c>
      <c r="J30" s="59">
        <f t="shared" si="2"/>
        <v>2.8923229178764604E-79</v>
      </c>
      <c r="K30" s="59">
        <f t="shared" si="3"/>
        <v>0.14910753929246331</v>
      </c>
      <c r="L30" s="59">
        <f t="shared" si="4"/>
        <v>1.2269732870032702E-3</v>
      </c>
      <c r="M30" s="59">
        <f t="shared" si="5"/>
        <v>3.5281768845944956E-9</v>
      </c>
      <c r="N30" s="59">
        <f t="shared" si="6"/>
        <v>0.15695701477318116</v>
      </c>
      <c r="O30" s="59">
        <f t="shared" si="7"/>
        <v>0.11115901840104336</v>
      </c>
      <c r="P30" s="34"/>
      <c r="Q30" s="65">
        <f t="shared" si="13"/>
        <v>2.7330119781018644E-277</v>
      </c>
      <c r="R30" s="66">
        <f t="shared" si="14"/>
        <v>1.4512872815661091E-3</v>
      </c>
      <c r="S30" s="65">
        <f t="shared" si="15"/>
        <v>1.1562123091362922E-30</v>
      </c>
      <c r="T30" s="65" t="str">
        <f t="shared" si="16"/>
        <v>mentah</v>
      </c>
    </row>
    <row r="31" spans="1:20" ht="15" x14ac:dyDescent="0.25">
      <c r="A31" s="76">
        <v>27</v>
      </c>
      <c r="B31" s="110">
        <v>114.43854367124</v>
      </c>
      <c r="C31" s="110">
        <v>148.58278980799199</v>
      </c>
      <c r="D31" s="110">
        <v>66.353015807214504</v>
      </c>
      <c r="E31" s="5" t="s">
        <v>7</v>
      </c>
      <c r="F31" s="1"/>
      <c r="G31" s="59">
        <f t="shared" si="0"/>
        <v>2.5833102286178278E-113</v>
      </c>
      <c r="H31" s="59">
        <f t="shared" si="8"/>
        <v>6.2882508053727831E-2</v>
      </c>
      <c r="I31" s="59">
        <f t="shared" si="1"/>
        <v>2.4376902571714271E-14</v>
      </c>
      <c r="J31" s="59">
        <f t="shared" si="2"/>
        <v>3.6881786724918152E-83</v>
      </c>
      <c r="K31" s="59">
        <f t="shared" si="3"/>
        <v>0.16934854601305807</v>
      </c>
      <c r="L31" s="59">
        <f t="shared" si="4"/>
        <v>6.6430670357318998E-4</v>
      </c>
      <c r="M31" s="59">
        <f t="shared" si="5"/>
        <v>2.84035593940356E-10</v>
      </c>
      <c r="N31" s="59">
        <f t="shared" si="6"/>
        <v>0.16332009417217022</v>
      </c>
      <c r="O31" s="59">
        <f t="shared" si="7"/>
        <v>0.12712414330134056</v>
      </c>
      <c r="P31" s="34"/>
      <c r="Q31" s="65">
        <f t="shared" si="13"/>
        <v>2.7062086805819984E-205</v>
      </c>
      <c r="R31" s="66">
        <f t="shared" si="14"/>
        <v>1.7392056957581266E-3</v>
      </c>
      <c r="S31" s="65">
        <f t="shared" si="15"/>
        <v>2.0586152977426938E-18</v>
      </c>
      <c r="T31" s="65" t="str">
        <f t="shared" si="16"/>
        <v>mentah</v>
      </c>
    </row>
    <row r="32" spans="1:20" ht="15" x14ac:dyDescent="0.25">
      <c r="A32" s="76">
        <v>28</v>
      </c>
      <c r="B32" s="110">
        <v>115.19826780693199</v>
      </c>
      <c r="C32" s="110">
        <v>152.238084105019</v>
      </c>
      <c r="D32" s="110">
        <v>67.438926000386601</v>
      </c>
      <c r="E32" s="5" t="s">
        <v>7</v>
      </c>
      <c r="F32" s="1"/>
      <c r="G32" s="59">
        <f t="shared" si="0"/>
        <v>7.1891703214583625E-111</v>
      </c>
      <c r="H32" s="59">
        <f t="shared" si="8"/>
        <v>5.8078644766922462E-2</v>
      </c>
      <c r="I32" s="59">
        <f t="shared" si="1"/>
        <v>5.8099645473900585E-14</v>
      </c>
      <c r="J32" s="59">
        <f t="shared" si="2"/>
        <v>2.0332212483247153E-90</v>
      </c>
      <c r="K32" s="59">
        <f t="shared" si="3"/>
        <v>0.10855633309095573</v>
      </c>
      <c r="L32" s="59">
        <f t="shared" si="4"/>
        <v>1.9894136659135201E-4</v>
      </c>
      <c r="M32" s="59">
        <f t="shared" si="5"/>
        <v>1.7162139892859961E-11</v>
      </c>
      <c r="N32" s="59">
        <f t="shared" si="6"/>
        <v>0.15952742356050373</v>
      </c>
      <c r="O32" s="59">
        <f t="shared" si="7"/>
        <v>0.13990886193766328</v>
      </c>
      <c r="P32" s="34"/>
      <c r="Q32" s="65">
        <f t="shared" si="13"/>
        <v>2.5086198254487999E-211</v>
      </c>
      <c r="R32" s="66">
        <f t="shared" si="14"/>
        <v>1.0057892509262388E-3</v>
      </c>
      <c r="S32" s="65">
        <f t="shared" si="15"/>
        <v>1.6171257894031641E-18</v>
      </c>
      <c r="T32" s="65" t="str">
        <f t="shared" si="16"/>
        <v>mentah</v>
      </c>
    </row>
    <row r="33" spans="1:20" ht="15" x14ac:dyDescent="0.25">
      <c r="A33" s="76">
        <v>29</v>
      </c>
      <c r="B33" s="110">
        <v>98.930430740409506</v>
      </c>
      <c r="C33" s="110">
        <v>141.07010087494501</v>
      </c>
      <c r="D33" s="110">
        <v>61.289186953004098</v>
      </c>
      <c r="E33" s="5" t="s">
        <v>7</v>
      </c>
      <c r="F33" s="1"/>
      <c r="G33" s="59">
        <f t="shared" si="0"/>
        <v>4.0878663070546234E-169</v>
      </c>
      <c r="H33" s="59">
        <f t="shared" si="8"/>
        <v>9.2356670410217181E-2</v>
      </c>
      <c r="I33" s="59">
        <f t="shared" si="1"/>
        <v>2.8014680165070257E-23</v>
      </c>
      <c r="J33" s="59">
        <f t="shared" si="2"/>
        <v>3.2729454290763972E-69</v>
      </c>
      <c r="K33" s="59">
        <f t="shared" si="3"/>
        <v>2.7760076335706717E-2</v>
      </c>
      <c r="L33" s="59">
        <f t="shared" si="4"/>
        <v>5.2869182137464422E-3</v>
      </c>
      <c r="M33" s="59">
        <f t="shared" si="5"/>
        <v>1.2620755820013147E-5</v>
      </c>
      <c r="N33" s="59">
        <f t="shared" si="6"/>
        <v>7.5868625217001079E-2</v>
      </c>
      <c r="O33" s="59">
        <f t="shared" si="7"/>
        <v>4.477456141075787E-2</v>
      </c>
      <c r="P33" s="34"/>
      <c r="Q33" s="65">
        <f t="shared" si="13"/>
        <v>1.6885767779627382E-242</v>
      </c>
      <c r="R33" s="66">
        <f t="shared" si="14"/>
        <v>1.9451412239700856E-4</v>
      </c>
      <c r="S33" s="65">
        <f t="shared" si="15"/>
        <v>6.6316195190979528E-27</v>
      </c>
      <c r="T33" s="65" t="str">
        <f t="shared" si="16"/>
        <v>mentah</v>
      </c>
    </row>
    <row r="34" spans="1:20" ht="15" x14ac:dyDescent="0.25">
      <c r="A34" s="76">
        <v>30</v>
      </c>
      <c r="B34" s="110">
        <v>93.813766075134296</v>
      </c>
      <c r="C34" s="110">
        <v>143.03382520887499</v>
      </c>
      <c r="D34" s="110">
        <v>64.250408617503993</v>
      </c>
      <c r="E34" s="5" t="s">
        <v>7</v>
      </c>
      <c r="F34" s="1"/>
      <c r="G34" s="59">
        <f t="shared" si="0"/>
        <v>5.3991256672604161E-190</v>
      </c>
      <c r="H34" s="59">
        <f t="shared" si="8"/>
        <v>6.2471044146405696E-2</v>
      </c>
      <c r="I34" s="59">
        <f t="shared" si="1"/>
        <v>9.5328062701503491E-27</v>
      </c>
      <c r="J34" s="59">
        <f t="shared" si="2"/>
        <v>9.8879719402444064E-73</v>
      </c>
      <c r="K34" s="59">
        <f t="shared" si="3"/>
        <v>6.3423943025761806E-2</v>
      </c>
      <c r="L34" s="59">
        <f t="shared" si="4"/>
        <v>3.2397856647452135E-3</v>
      </c>
      <c r="M34" s="59">
        <f t="shared" si="5"/>
        <v>3.8931200742056783E-8</v>
      </c>
      <c r="N34" s="59">
        <f t="shared" si="6"/>
        <v>0.14153665936283424</v>
      </c>
      <c r="O34" s="59">
        <f t="shared" si="7"/>
        <v>9.286678757101291E-2</v>
      </c>
      <c r="P34" s="34"/>
      <c r="Q34" s="65">
        <f t="shared" si="13"/>
        <v>2.0783967759717311E-269</v>
      </c>
      <c r="R34" s="66">
        <f t="shared" si="14"/>
        <v>5.607908824342803E-4</v>
      </c>
      <c r="S34" s="65">
        <f t="shared" si="15"/>
        <v>2.8681210003509567E-30</v>
      </c>
      <c r="T34" s="65" t="str">
        <f t="shared" si="16"/>
        <v>mentah</v>
      </c>
    </row>
    <row r="35" spans="1:20" ht="15" x14ac:dyDescent="0.25">
      <c r="A35" s="76">
        <v>31</v>
      </c>
      <c r="B35" s="110">
        <v>108.964789866403</v>
      </c>
      <c r="C35" s="110">
        <v>148.96576701634501</v>
      </c>
      <c r="D35" s="110">
        <v>65.289847196380094</v>
      </c>
      <c r="E35" s="5" t="s">
        <v>7</v>
      </c>
      <c r="F35" s="1"/>
      <c r="G35" s="59">
        <f t="shared" si="0"/>
        <v>1.0036186550308985E-131</v>
      </c>
      <c r="H35" s="59">
        <f t="shared" si="8"/>
        <v>9.4295407317338431E-2</v>
      </c>
      <c r="I35" s="59">
        <f t="shared" si="1"/>
        <v>3.1740567138865994E-17</v>
      </c>
      <c r="J35" s="59">
        <f t="shared" si="2"/>
        <v>6.6190735965777111E-84</v>
      </c>
      <c r="K35" s="59">
        <f t="shared" si="3"/>
        <v>0.16834749816894273</v>
      </c>
      <c r="L35" s="59">
        <f t="shared" si="4"/>
        <v>5.8901285797911341E-4</v>
      </c>
      <c r="M35" s="59">
        <f t="shared" si="5"/>
        <v>3.7209309200895939E-9</v>
      </c>
      <c r="N35" s="59">
        <f t="shared" si="6"/>
        <v>0.15671419408073586</v>
      </c>
      <c r="O35" s="59">
        <f t="shared" si="7"/>
        <v>0.11078227052145599</v>
      </c>
      <c r="P35" s="34"/>
      <c r="Q35" s="65">
        <f t="shared" si="13"/>
        <v>2.4718239880955582E-223</v>
      </c>
      <c r="R35" s="66">
        <f t="shared" si="14"/>
        <v>2.4877431616631496E-3</v>
      </c>
      <c r="S35" s="65">
        <f t="shared" si="15"/>
        <v>2.0711412565315857E-21</v>
      </c>
      <c r="T35" s="65" t="str">
        <f t="shared" si="16"/>
        <v>mentah</v>
      </c>
    </row>
    <row r="36" spans="1:20" ht="15" x14ac:dyDescent="0.25">
      <c r="A36" s="76">
        <v>32</v>
      </c>
      <c r="B36" s="110">
        <v>115.617477152758</v>
      </c>
      <c r="C36" s="110">
        <v>156.048675928488</v>
      </c>
      <c r="D36" s="110">
        <v>74.663170425233204</v>
      </c>
      <c r="E36" s="5" t="s">
        <v>7</v>
      </c>
      <c r="F36" s="1"/>
      <c r="G36" s="59">
        <f t="shared" si="0"/>
        <v>1.5630520781337709E-109</v>
      </c>
      <c r="H36" s="59">
        <f t="shared" si="8"/>
        <v>5.545225042357893E-2</v>
      </c>
      <c r="I36" s="59">
        <f t="shared" si="1"/>
        <v>9.3299080716234488E-14</v>
      </c>
      <c r="J36" s="59">
        <f t="shared" si="2"/>
        <v>2.5828947261967002E-98</v>
      </c>
      <c r="K36" s="59">
        <f t="shared" si="3"/>
        <v>2.7128830360465629E-2</v>
      </c>
      <c r="L36" s="59">
        <f t="shared" si="4"/>
        <v>4.9358007209905691E-5</v>
      </c>
      <c r="M36" s="59">
        <f t="shared" si="5"/>
        <v>1.347031318561876E-21</v>
      </c>
      <c r="N36" s="59">
        <f t="shared" si="6"/>
        <v>2.5193889886025486E-2</v>
      </c>
      <c r="O36" s="59">
        <f t="shared" si="7"/>
        <v>8.3784337973010881E-2</v>
      </c>
      <c r="P36" s="34"/>
      <c r="Q36" s="65">
        <f t="shared" si="13"/>
        <v>5.4382334510239691E-228</v>
      </c>
      <c r="R36" s="66">
        <f t="shared" si="14"/>
        <v>3.7900546531509136E-5</v>
      </c>
      <c r="S36" s="65">
        <f t="shared" si="15"/>
        <v>3.8583162682620102E-19</v>
      </c>
      <c r="T36" s="65" t="str">
        <f t="shared" si="16"/>
        <v>mentah</v>
      </c>
    </row>
    <row r="37" spans="1:20" ht="15" x14ac:dyDescent="0.25">
      <c r="A37" s="76">
        <v>33</v>
      </c>
      <c r="B37" s="110">
        <v>110.901180873138</v>
      </c>
      <c r="C37" s="110">
        <v>152.01903342433201</v>
      </c>
      <c r="D37" s="110">
        <v>69.841174987060398</v>
      </c>
      <c r="E37" s="5" t="s">
        <v>7</v>
      </c>
      <c r="F37" s="1"/>
      <c r="G37" s="59">
        <f t="shared" ref="G37:G68" si="17">1/SQRT(2*3.14*$D$109)*EXP(-(($B37-$D$108)^2)/($D$109^2))</f>
        <v>4.7284866195928791E-125</v>
      </c>
      <c r="H37" s="59">
        <f t="shared" ref="H37:H68" si="18">1/SQRT(2*3.14*$D$146)*EXP(-(($B37-$D$145)^2)/($D$146^2))</f>
        <v>8.4496459441409016E-2</v>
      </c>
      <c r="I37" s="59">
        <f t="shared" ref="I37:I68" si="19">1/SQRT(2*3.14*$D$194)*EXP(-(($B37-$D$193)^2)/($D$194^2))</f>
        <v>3.5975376463138003E-16</v>
      </c>
      <c r="J37" s="59">
        <f t="shared" ref="J37:J68" si="20">1/SQRT(2*3.14*$D$217)*EXP(-(($C37-$D$216)^2)/($D$217^2))</f>
        <v>5.6477885386869333E-90</v>
      </c>
      <c r="K37" s="59">
        <f t="shared" ref="K37:K68" si="21">1/SQRT(2*3.14*$D$254)*EXP(-(($C37-$D$253)^2)/($D$254^2))</f>
        <v>0.11424452638521969</v>
      </c>
      <c r="L37" s="59">
        <f t="shared" ref="L37:L68" si="22">1/SQRT(2*3.14*$D$302)*EXP(-(($C37-$D$301)^2)/($D$302^2))</f>
        <v>2.1462439653747298E-4</v>
      </c>
      <c r="M37" s="59">
        <f t="shared" ref="M37:M68" si="23">1/SQRT(2*3.14*$D$325)*EXP(-(($D37-$D$324)^2)/($D$325^2))</f>
        <v>1.818131858960902E-14</v>
      </c>
      <c r="N37" s="59">
        <f t="shared" ref="N37:N68" si="24">1/SQRT(2*3.14*$D$362)*EXP(-(($D37-$D$361)^2)/($D$362^2))</f>
        <v>0.11963561803468135</v>
      </c>
      <c r="O37" s="59">
        <f t="shared" ref="O37:O68" si="25">1/SQRT(2*3.14*$D$410)*EXP(-(($D37-$D$409)^2)/($D$410^2))</f>
        <v>0.147294071857616</v>
      </c>
      <c r="P37" s="34"/>
      <c r="Q37" s="65">
        <f t="shared" si="13"/>
        <v>4.8554106787982714E-228</v>
      </c>
      <c r="R37" s="66">
        <f t="shared" si="14"/>
        <v>1.1548734856952389E-3</v>
      </c>
      <c r="S37" s="65">
        <f t="shared" si="15"/>
        <v>1.1372860248554384E-20</v>
      </c>
      <c r="T37" s="65" t="str">
        <f t="shared" si="16"/>
        <v>mentah</v>
      </c>
    </row>
    <row r="38" spans="1:20" ht="15" x14ac:dyDescent="0.25">
      <c r="A38" s="76">
        <v>34</v>
      </c>
      <c r="B38" s="110">
        <v>105.281128992162</v>
      </c>
      <c r="C38" s="110">
        <v>154.420852205019</v>
      </c>
      <c r="D38" s="110">
        <v>72.355868492097599</v>
      </c>
      <c r="E38" s="5" t="s">
        <v>7</v>
      </c>
      <c r="F38" s="1"/>
      <c r="G38" s="59">
        <f t="shared" si="17"/>
        <v>6.6486164920937229E-145</v>
      </c>
      <c r="H38" s="59">
        <f t="shared" si="18"/>
        <v>0.10496077656756295</v>
      </c>
      <c r="I38" s="59">
        <f t="shared" si="19"/>
        <v>2.4777625224073786E-19</v>
      </c>
      <c r="J38" s="59">
        <f t="shared" si="20"/>
        <v>6.7032059511987229E-95</v>
      </c>
      <c r="K38" s="59">
        <f t="shared" si="21"/>
        <v>5.5050414435323124E-2</v>
      </c>
      <c r="L38" s="59">
        <f t="shared" si="22"/>
        <v>9.1072899233513794E-5</v>
      </c>
      <c r="M38" s="59">
        <f t="shared" si="23"/>
        <v>5.4219814572675988E-18</v>
      </c>
      <c r="N38" s="59">
        <f t="shared" si="24"/>
        <v>6.2507754111474606E-2</v>
      </c>
      <c r="O38" s="59">
        <f t="shared" si="25"/>
        <v>0.12265487489577245</v>
      </c>
      <c r="P38" s="34"/>
      <c r="Q38" s="65">
        <f t="shared" si="13"/>
        <v>2.416416950492331E-256</v>
      </c>
      <c r="R38" s="66">
        <f t="shared" si="14"/>
        <v>3.6117819489069161E-4</v>
      </c>
      <c r="S38" s="65">
        <f t="shared" si="15"/>
        <v>2.767793313156862E-24</v>
      </c>
      <c r="T38" s="65" t="str">
        <f t="shared" si="16"/>
        <v>mentah</v>
      </c>
    </row>
    <row r="39" spans="1:20" ht="15" x14ac:dyDescent="0.25">
      <c r="A39" s="76">
        <v>35</v>
      </c>
      <c r="B39" s="110">
        <v>129.090177484713</v>
      </c>
      <c r="C39" s="110">
        <v>158.87703413317999</v>
      </c>
      <c r="D39" s="110">
        <v>77.034291356479798</v>
      </c>
      <c r="E39" s="5" t="s">
        <v>7</v>
      </c>
      <c r="F39" s="1"/>
      <c r="G39" s="59">
        <f t="shared" si="17"/>
        <v>6.227135172070949E-71</v>
      </c>
      <c r="H39" s="59">
        <f t="shared" si="18"/>
        <v>5.0027947413163716E-3</v>
      </c>
      <c r="I39" s="59">
        <f t="shared" si="19"/>
        <v>4.5809846091204096E-8</v>
      </c>
      <c r="J39" s="59">
        <f t="shared" si="20"/>
        <v>2.1585600584215766E-104</v>
      </c>
      <c r="K39" s="59">
        <f t="shared" si="21"/>
        <v>5.2703532735185908E-3</v>
      </c>
      <c r="L39" s="59">
        <f t="shared" si="22"/>
        <v>1.6024190541899757E-5</v>
      </c>
      <c r="M39" s="59">
        <f t="shared" si="23"/>
        <v>1.1373996255429643E-25</v>
      </c>
      <c r="N39" s="59">
        <f t="shared" si="24"/>
        <v>7.2473202832504854E-3</v>
      </c>
      <c r="O39" s="59">
        <f t="shared" si="25"/>
        <v>4.5788516306493963E-2</v>
      </c>
      <c r="P39" s="34"/>
      <c r="Q39" s="65">
        <f t="shared" si="13"/>
        <v>1.5288522286343171E-199</v>
      </c>
      <c r="R39" s="66">
        <f t="shared" si="14"/>
        <v>1.9108643866188102E-7</v>
      </c>
      <c r="S39" s="65">
        <f t="shared" si="15"/>
        <v>3.3611779387153125E-14</v>
      </c>
      <c r="T39" s="65" t="str">
        <f t="shared" si="16"/>
        <v>mentah</v>
      </c>
    </row>
    <row r="40" spans="1:20" ht="15" x14ac:dyDescent="0.25">
      <c r="A40" s="76">
        <v>36</v>
      </c>
      <c r="B40" s="110">
        <v>99.853469129123496</v>
      </c>
      <c r="C40" s="110">
        <v>145.96441362636099</v>
      </c>
      <c r="D40" s="110">
        <v>59.6910797505532</v>
      </c>
      <c r="E40" s="5" t="s">
        <v>7</v>
      </c>
      <c r="F40" s="1"/>
      <c r="G40" s="59">
        <f t="shared" si="17"/>
        <v>1.7687153661476537E-165</v>
      </c>
      <c r="H40" s="59">
        <f t="shared" si="18"/>
        <v>9.64314790250652E-2</v>
      </c>
      <c r="I40" s="59">
        <f t="shared" si="19"/>
        <v>1.1108018264479589E-22</v>
      </c>
      <c r="J40" s="59">
        <f t="shared" si="20"/>
        <v>3.7699945206988512E-78</v>
      </c>
      <c r="K40" s="59">
        <f t="shared" si="21"/>
        <v>0.13666125662017992</v>
      </c>
      <c r="L40" s="59">
        <f t="shared" si="22"/>
        <v>1.4558786859578906E-3</v>
      </c>
      <c r="M40" s="59">
        <f t="shared" si="23"/>
        <v>1.6358637344326333E-4</v>
      </c>
      <c r="N40" s="59">
        <f t="shared" si="24"/>
        <v>4.4143964642947953E-2</v>
      </c>
      <c r="O40" s="59">
        <f t="shared" si="25"/>
        <v>2.6267339160904363E-2</v>
      </c>
      <c r="P40" s="34"/>
      <c r="Q40" s="65">
        <f t="shared" si="13"/>
        <v>1.090801665784966E-246</v>
      </c>
      <c r="R40" s="66">
        <f t="shared" si="14"/>
        <v>5.8174890288909724E-4</v>
      </c>
      <c r="S40" s="65">
        <f t="shared" si="15"/>
        <v>4.2479349230026287E-27</v>
      </c>
      <c r="T40" s="65" t="str">
        <f t="shared" si="16"/>
        <v>mentah</v>
      </c>
    </row>
    <row r="41" spans="1:20" ht="15" x14ac:dyDescent="0.25">
      <c r="A41" s="76">
        <v>37</v>
      </c>
      <c r="B41" s="110">
        <v>86.710135322009606</v>
      </c>
      <c r="C41" s="110">
        <v>141.218489968467</v>
      </c>
      <c r="D41" s="110">
        <v>58.666839799226601</v>
      </c>
      <c r="E41" s="5" t="s">
        <v>7</v>
      </c>
      <c r="F41" s="1"/>
      <c r="G41" s="59">
        <f t="shared" si="17"/>
        <v>5.1813428793136585E-221</v>
      </c>
      <c r="H41" s="59">
        <f t="shared" si="18"/>
        <v>2.3712595041126949E-2</v>
      </c>
      <c r="I41" s="59">
        <f t="shared" si="19"/>
        <v>5.4649934975484999E-32</v>
      </c>
      <c r="J41" s="59">
        <f t="shared" si="20"/>
        <v>1.7868083884038178E-69</v>
      </c>
      <c r="K41" s="59">
        <f t="shared" si="21"/>
        <v>2.9807927033530867E-2</v>
      </c>
      <c r="L41" s="59">
        <f t="shared" si="22"/>
        <v>5.1014552520371962E-3</v>
      </c>
      <c r="M41" s="59">
        <f t="shared" si="23"/>
        <v>6.8789574409651715E-4</v>
      </c>
      <c r="N41" s="59">
        <f t="shared" si="24"/>
        <v>2.8927594565829259E-2</v>
      </c>
      <c r="O41" s="59">
        <f t="shared" si="25"/>
        <v>1.7726476564681844E-2</v>
      </c>
      <c r="P41" s="34"/>
      <c r="Q41" s="65">
        <f t="shared" si="13"/>
        <v>6.3685848327971319E-293</v>
      </c>
      <c r="R41" s="66">
        <f t="shared" si="14"/>
        <v>2.0446697931967313E-5</v>
      </c>
      <c r="S41" s="65">
        <f t="shared" si="15"/>
        <v>4.9420388137450573E-36</v>
      </c>
      <c r="T41" s="65" t="str">
        <f t="shared" si="16"/>
        <v>mentah</v>
      </c>
    </row>
    <row r="42" spans="1:20" ht="15" x14ac:dyDescent="0.25">
      <c r="A42" s="76">
        <v>38</v>
      </c>
      <c r="B42" s="110">
        <v>102.249650947044</v>
      </c>
      <c r="C42" s="110">
        <v>147.95214312620001</v>
      </c>
      <c r="D42" s="110">
        <v>62.728025450341804</v>
      </c>
      <c r="E42" s="5" t="s">
        <v>7</v>
      </c>
      <c r="F42" s="1"/>
      <c r="G42" s="59">
        <f t="shared" si="17"/>
        <v>3.1694295036559656E-156</v>
      </c>
      <c r="H42" s="59">
        <f t="shared" si="18"/>
        <v>0.10374022202599063</v>
      </c>
      <c r="I42" s="59">
        <f t="shared" si="19"/>
        <v>3.627335982458996E-21</v>
      </c>
      <c r="J42" s="59">
        <f t="shared" si="20"/>
        <v>6.1358811538077735E-82</v>
      </c>
      <c r="K42" s="59">
        <f t="shared" si="21"/>
        <v>0.16749954114466453</v>
      </c>
      <c r="L42" s="59">
        <f t="shared" si="22"/>
        <v>8.0735017627938353E-4</v>
      </c>
      <c r="M42" s="59">
        <f t="shared" si="23"/>
        <v>8.9943301188848708E-7</v>
      </c>
      <c r="N42" s="59">
        <f t="shared" si="24"/>
        <v>0.10924814351046766</v>
      </c>
      <c r="O42" s="59">
        <f t="shared" si="25"/>
        <v>6.6558488646376715E-2</v>
      </c>
      <c r="P42" s="34"/>
      <c r="Q42" s="65">
        <f t="shared" si="13"/>
        <v>1.7491492128377955E-243</v>
      </c>
      <c r="R42" s="66">
        <f t="shared" si="14"/>
        <v>1.8983437657669928E-3</v>
      </c>
      <c r="S42" s="65">
        <f t="shared" si="15"/>
        <v>1.9491855370912177E-25</v>
      </c>
      <c r="T42" s="65" t="str">
        <f t="shared" si="16"/>
        <v>mentah</v>
      </c>
    </row>
    <row r="43" spans="1:20" ht="15" x14ac:dyDescent="0.25">
      <c r="A43" s="76">
        <v>39</v>
      </c>
      <c r="B43" s="110">
        <v>81.781690503648903</v>
      </c>
      <c r="C43" s="110">
        <v>140.977422439696</v>
      </c>
      <c r="D43" s="110">
        <v>59.512697613690101</v>
      </c>
      <c r="E43" s="5" t="s">
        <v>7</v>
      </c>
      <c r="F43" s="1"/>
      <c r="G43" s="59">
        <f t="shared" si="17"/>
        <v>6.4168591172722985E-244</v>
      </c>
      <c r="H43" s="59">
        <f t="shared" si="18"/>
        <v>9.0519667827562954E-3</v>
      </c>
      <c r="I43" s="59">
        <f t="shared" si="19"/>
        <v>6.4495263027685717E-36</v>
      </c>
      <c r="J43" s="59">
        <f t="shared" si="20"/>
        <v>4.7736836792043607E-69</v>
      </c>
      <c r="K43" s="59">
        <f t="shared" si="21"/>
        <v>2.6533825455621489E-2</v>
      </c>
      <c r="L43" s="59">
        <f t="shared" si="22"/>
        <v>5.4055754855811848E-3</v>
      </c>
      <c r="M43" s="59">
        <f t="shared" si="23"/>
        <v>2.1252152497778942E-4</v>
      </c>
      <c r="N43" s="59">
        <f t="shared" si="24"/>
        <v>4.1185705680618516E-2</v>
      </c>
      <c r="O43" s="59">
        <f t="shared" si="25"/>
        <v>2.4599489751148118E-2</v>
      </c>
      <c r="P43" s="34"/>
      <c r="Q43" s="65">
        <f t="shared" si="13"/>
        <v>0</v>
      </c>
      <c r="R43" s="66">
        <f t="shared" si="14"/>
        <v>9.8921189768267862E-6</v>
      </c>
      <c r="S43" s="65">
        <f t="shared" si="15"/>
        <v>8.5762188237560467E-40</v>
      </c>
      <c r="T43" s="65" t="str">
        <f t="shared" si="16"/>
        <v>mentah</v>
      </c>
    </row>
    <row r="44" spans="1:20" ht="15" x14ac:dyDescent="0.25">
      <c r="A44" s="76">
        <v>40</v>
      </c>
      <c r="B44" s="110">
        <v>124.78877031231499</v>
      </c>
      <c r="C44" s="110">
        <v>156.6592740936</v>
      </c>
      <c r="D44" s="110">
        <v>76.559858335455999</v>
      </c>
      <c r="E44" s="5" t="s">
        <v>7</v>
      </c>
      <c r="F44" s="1"/>
      <c r="G44" s="59">
        <f t="shared" si="17"/>
        <v>2.4731055420947881E-82</v>
      </c>
      <c r="H44" s="59">
        <f t="shared" si="18"/>
        <v>1.3086248081646743E-2</v>
      </c>
      <c r="I44" s="59">
        <f t="shared" si="19"/>
        <v>1.091117729989524E-9</v>
      </c>
      <c r="J44" s="59">
        <f t="shared" si="20"/>
        <v>1.3050804293160555E-99</v>
      </c>
      <c r="K44" s="59">
        <f t="shared" si="21"/>
        <v>1.9901769161435899E-2</v>
      </c>
      <c r="L44" s="59">
        <f t="shared" si="22"/>
        <v>3.8968308020527213E-5</v>
      </c>
      <c r="M44" s="59">
        <f t="shared" si="23"/>
        <v>7.9596783704501146E-25</v>
      </c>
      <c r="N44" s="59">
        <f t="shared" si="24"/>
        <v>9.5377365524928898E-3</v>
      </c>
      <c r="O44" s="59">
        <f t="shared" si="25"/>
        <v>5.2571288778808317E-2</v>
      </c>
      <c r="P44" s="34"/>
      <c r="Q44" s="65">
        <f t="shared" si="13"/>
        <v>2.5690670983199494E-205</v>
      </c>
      <c r="R44" s="66">
        <f t="shared" si="14"/>
        <v>2.484003229276447E-6</v>
      </c>
      <c r="S44" s="65">
        <f t="shared" si="15"/>
        <v>2.2352792473433027E-15</v>
      </c>
      <c r="T44" s="65" t="str">
        <f t="shared" si="16"/>
        <v>mentah</v>
      </c>
    </row>
    <row r="45" spans="1:20" ht="15" x14ac:dyDescent="0.25">
      <c r="A45" s="76">
        <v>41</v>
      </c>
      <c r="B45" s="110">
        <v>124.632118512128</v>
      </c>
      <c r="C45" s="110">
        <v>156.72189573029701</v>
      </c>
      <c r="D45" s="110">
        <v>73.4599486702365</v>
      </c>
      <c r="E45" s="5" t="s">
        <v>7</v>
      </c>
      <c r="F45" s="1"/>
      <c r="G45" s="59">
        <f t="shared" si="17"/>
        <v>9.155766042068417E-83</v>
      </c>
      <c r="H45" s="59">
        <f t="shared" si="18"/>
        <v>1.3506275316860133E-2</v>
      </c>
      <c r="I45" s="59">
        <f t="shared" si="19"/>
        <v>9.4477493045589902E-10</v>
      </c>
      <c r="J45" s="59">
        <f t="shared" si="20"/>
        <v>9.5981278484543361E-100</v>
      </c>
      <c r="K45" s="59">
        <f t="shared" si="21"/>
        <v>1.9253050361306794E-2</v>
      </c>
      <c r="L45" s="59">
        <f t="shared" si="22"/>
        <v>3.8027366734470056E-5</v>
      </c>
      <c r="M45" s="59">
        <f t="shared" si="23"/>
        <v>1.1308393970616719E-19</v>
      </c>
      <c r="N45" s="59">
        <f t="shared" si="24"/>
        <v>4.2007563694785435E-2</v>
      </c>
      <c r="O45" s="59">
        <f t="shared" si="25"/>
        <v>0.10484169854277807</v>
      </c>
      <c r="P45" s="34"/>
      <c r="Q45" s="65">
        <f t="shared" si="13"/>
        <v>9.937614542900553E-201</v>
      </c>
      <c r="R45" s="66">
        <f t="shared" si="14"/>
        <v>1.0923520792998054E-5</v>
      </c>
      <c r="S45" s="65">
        <f t="shared" si="15"/>
        <v>3.7666794456266159E-15</v>
      </c>
      <c r="T45" s="65" t="str">
        <f t="shared" si="16"/>
        <v>mentah</v>
      </c>
    </row>
    <row r="46" spans="1:20" s="40" customFormat="1" ht="15" x14ac:dyDescent="0.25">
      <c r="A46" s="35">
        <v>42</v>
      </c>
      <c r="B46" s="116">
        <v>94.500591171320707</v>
      </c>
      <c r="C46" s="116">
        <v>148.66451210281801</v>
      </c>
      <c r="D46" s="116">
        <v>64.396636763219206</v>
      </c>
      <c r="E46" s="38" t="s">
        <v>7</v>
      </c>
      <c r="F46" s="39"/>
      <c r="G46" s="60">
        <f t="shared" si="17"/>
        <v>4.0380210102698144E-187</v>
      </c>
      <c r="H46" s="60">
        <f t="shared" si="18"/>
        <v>6.6827199987195038E-2</v>
      </c>
      <c r="I46" s="60">
        <f t="shared" si="19"/>
        <v>2.8821523305027567E-26</v>
      </c>
      <c r="J46" s="60">
        <f t="shared" si="20"/>
        <v>2.5580379743272019E-83</v>
      </c>
      <c r="K46" s="60">
        <f t="shared" si="21"/>
        <v>0.16926959784299395</v>
      </c>
      <c r="L46" s="60">
        <f t="shared" si="22"/>
        <v>6.4754797892236998E-4</v>
      </c>
      <c r="M46" s="60">
        <f t="shared" si="23"/>
        <v>2.8261711723650226E-8</v>
      </c>
      <c r="N46" s="60">
        <f t="shared" si="24"/>
        <v>0.14410819837209499</v>
      </c>
      <c r="O46" s="60">
        <f t="shared" si="25"/>
        <v>9.5438744962323754E-2</v>
      </c>
      <c r="Q46" s="67">
        <f t="shared" si="13"/>
        <v>2.9192683837068792E-277</v>
      </c>
      <c r="R46" s="68">
        <f t="shared" si="14"/>
        <v>1.6301250302009512E-3</v>
      </c>
      <c r="S46" s="67">
        <f t="shared" si="15"/>
        <v>1.7812037579994483E-30</v>
      </c>
      <c r="T46" s="67" t="str">
        <f t="shared" si="16"/>
        <v>mentah</v>
      </c>
    </row>
    <row r="47" spans="1:20" ht="15" customHeight="1" x14ac:dyDescent="0.25">
      <c r="A47" s="76">
        <v>43</v>
      </c>
      <c r="B47" s="110">
        <v>164.10000791143599</v>
      </c>
      <c r="C47" s="110">
        <v>114.114672402151</v>
      </c>
      <c r="D47" s="110">
        <v>69.164562837960901</v>
      </c>
      <c r="E47" s="5" t="s">
        <v>8</v>
      </c>
      <c r="F47" s="1"/>
      <c r="G47" s="59">
        <f>1/SQRT(2*3.14*$D$109)*EXP(-(($B47-$D$108)^2)/($D$109^2))</f>
        <v>2.4821505542535131E-10</v>
      </c>
      <c r="H47" s="59">
        <f>1/SQRT(2*3.14*$D$146)*EXP(-(($B47-$D$145)^2)/($D$146^2))</f>
        <v>2.3315293591902458E-9</v>
      </c>
      <c r="I47" s="59">
        <f t="shared" si="19"/>
        <v>0.12795918201728268</v>
      </c>
      <c r="J47" s="59">
        <f>1/SQRT(2*3.14*$D$217)*EXP(-(($C47-$D$216)^2)/($D$217^2))</f>
        <v>6.5174453720593167E-30</v>
      </c>
      <c r="K47" s="59">
        <f t="shared" si="21"/>
        <v>3.4134224943849525E-18</v>
      </c>
      <c r="L47" s="59">
        <f>1/SQRT(2*3.14*$D$302)*EXP(-(($C47-$D$301)^2)/($D$302^2))</f>
        <v>0.10303716121140065</v>
      </c>
      <c r="M47" s="59">
        <f t="shared" si="23"/>
        <v>1.3689205846444258E-13</v>
      </c>
      <c r="N47" s="59">
        <f t="shared" si="24"/>
        <v>0.13406924426747346</v>
      </c>
      <c r="O47" s="59">
        <f t="shared" si="25"/>
        <v>0.14845968736848258</v>
      </c>
      <c r="P47" s="34"/>
      <c r="Q47" s="65">
        <f t="shared" si="13"/>
        <v>2.2145412475189386E-52</v>
      </c>
      <c r="R47" s="66">
        <f t="shared" si="14"/>
        <v>1.0669893781110905E-27</v>
      </c>
      <c r="S47" s="65">
        <f t="shared" si="15"/>
        <v>1.9573742996592831E-3</v>
      </c>
      <c r="T47" s="65" t="str">
        <f>IF(Q47&gt;R47,"matang",IF(R47&gt;S47,"mentah","setengahmatang"))</f>
        <v>setengahmatang</v>
      </c>
    </row>
    <row r="48" spans="1:20" ht="15" customHeight="1" x14ac:dyDescent="0.25">
      <c r="A48" s="76">
        <v>44</v>
      </c>
      <c r="B48" s="110">
        <v>175.09740846107999</v>
      </c>
      <c r="C48" s="110">
        <v>113.548108026812</v>
      </c>
      <c r="D48" s="110">
        <v>69.6725816097874</v>
      </c>
      <c r="E48" s="5" t="s">
        <v>8</v>
      </c>
      <c r="F48" s="1"/>
      <c r="G48" s="59">
        <f t="shared" si="17"/>
        <v>3.9381425588012869E-3</v>
      </c>
      <c r="H48" s="59">
        <f t="shared" si="18"/>
        <v>1.9981344231226209E-12</v>
      </c>
      <c r="I48" s="59">
        <f t="shared" si="19"/>
        <v>4.4171193342016621E-2</v>
      </c>
      <c r="J48" s="59">
        <f t="shared" si="20"/>
        <v>2.882246686260276E-29</v>
      </c>
      <c r="K48" s="59">
        <f t="shared" si="21"/>
        <v>9.5291207009186344E-19</v>
      </c>
      <c r="L48" s="59">
        <f t="shared" si="22"/>
        <v>0.10174302577441552</v>
      </c>
      <c r="M48" s="59">
        <f t="shared" si="23"/>
        <v>3.0264759230265756E-14</v>
      </c>
      <c r="N48" s="59">
        <f t="shared" si="24"/>
        <v>0.12337677565245286</v>
      </c>
      <c r="O48" s="59">
        <f t="shared" si="25"/>
        <v>0.14782603869521982</v>
      </c>
      <c r="P48" s="34"/>
      <c r="Q48" s="65">
        <f t="shared" si="13"/>
        <v>3.4352615235927768E-45</v>
      </c>
      <c r="R48" s="66">
        <f t="shared" si="14"/>
        <v>2.3491510669175401E-31</v>
      </c>
      <c r="S48" s="65">
        <f t="shared" si="15"/>
        <v>6.6434660628765703E-4</v>
      </c>
      <c r="T48" s="65" t="str">
        <f t="shared" si="16"/>
        <v>setengahmatang</v>
      </c>
    </row>
    <row r="49" spans="1:20" ht="15" customHeight="1" x14ac:dyDescent="0.25">
      <c r="A49" s="76">
        <v>45</v>
      </c>
      <c r="B49" s="110">
        <v>170.92719469588701</v>
      </c>
      <c r="C49" s="110">
        <v>114.74510940114401</v>
      </c>
      <c r="D49" s="110">
        <v>74.572410016333507</v>
      </c>
      <c r="E49" s="5" t="s">
        <v>8</v>
      </c>
      <c r="F49" s="1"/>
      <c r="G49" s="59">
        <f t="shared" si="17"/>
        <v>3.3952722188936402E-5</v>
      </c>
      <c r="H49" s="59">
        <f t="shared" si="18"/>
        <v>3.3442907747636115E-11</v>
      </c>
      <c r="I49" s="59">
        <f t="shared" si="19"/>
        <v>9.1251222079568303E-2</v>
      </c>
      <c r="J49" s="59">
        <f t="shared" si="20"/>
        <v>1.2215358125792159E-30</v>
      </c>
      <c r="K49" s="59">
        <f t="shared" si="21"/>
        <v>1.3777329235013274E-17</v>
      </c>
      <c r="L49" s="59">
        <f t="shared" si="22"/>
        <v>0.10411764014225224</v>
      </c>
      <c r="M49" s="59">
        <f t="shared" si="23"/>
        <v>1.8961267224587912E-21</v>
      </c>
      <c r="N49" s="59">
        <f t="shared" si="24"/>
        <v>2.625894374012137E-2</v>
      </c>
      <c r="O49" s="59">
        <f t="shared" si="25"/>
        <v>8.5378361878482578E-2</v>
      </c>
      <c r="P49" s="34"/>
      <c r="Q49" s="65">
        <f t="shared" si="13"/>
        <v>7.8640843449810146E-56</v>
      </c>
      <c r="R49" s="66">
        <f t="shared" si="14"/>
        <v>1.2098912067247371E-29</v>
      </c>
      <c r="S49" s="65">
        <f t="shared" si="15"/>
        <v>8.1116802571363556E-4</v>
      </c>
      <c r="T49" s="65" t="str">
        <f t="shared" si="16"/>
        <v>setengahmatang</v>
      </c>
    </row>
    <row r="50" spans="1:20" ht="15" customHeight="1" x14ac:dyDescent="0.25">
      <c r="A50" s="76">
        <v>46</v>
      </c>
      <c r="B50" s="110">
        <v>163.46417797888401</v>
      </c>
      <c r="C50" s="110">
        <v>100.748494890914</v>
      </c>
      <c r="D50" s="110">
        <v>65.193480339047895</v>
      </c>
      <c r="E50" s="5" t="s">
        <v>8</v>
      </c>
      <c r="F50" s="1"/>
      <c r="G50" s="59">
        <f t="shared" si="17"/>
        <v>6.3899305383714985E-11</v>
      </c>
      <c r="H50" s="59">
        <f t="shared" si="18"/>
        <v>3.3822314944942084E-9</v>
      </c>
      <c r="I50" s="59">
        <f t="shared" si="19"/>
        <v>0.12514787158727925</v>
      </c>
      <c r="J50" s="59">
        <f t="shared" si="20"/>
        <v>1.1675279847375027E-16</v>
      </c>
      <c r="K50" s="59">
        <f t="shared" si="21"/>
        <v>1.1204817805447686E-33</v>
      </c>
      <c r="L50" s="59">
        <f t="shared" si="22"/>
        <v>3.356053164893185E-2</v>
      </c>
      <c r="M50" s="59">
        <f t="shared" si="23"/>
        <v>4.6580738642101686E-9</v>
      </c>
      <c r="N50" s="59">
        <f t="shared" si="24"/>
        <v>0.15563866236195376</v>
      </c>
      <c r="O50" s="59">
        <f t="shared" si="25"/>
        <v>0.1091751879909352</v>
      </c>
      <c r="P50" s="34"/>
      <c r="Q50" s="65">
        <f t="shared" si="13"/>
        <v>3.475120010698504E-35</v>
      </c>
      <c r="R50" s="66">
        <f t="shared" si="14"/>
        <v>5.8982831603624897E-43</v>
      </c>
      <c r="S50" s="65">
        <f t="shared" si="15"/>
        <v>4.5853896712775611E-4</v>
      </c>
      <c r="T50" s="65" t="str">
        <f t="shared" si="16"/>
        <v>matang</v>
      </c>
    </row>
    <row r="51" spans="1:20" ht="15" customHeight="1" x14ac:dyDescent="0.25">
      <c r="A51" s="76">
        <v>47</v>
      </c>
      <c r="B51" s="110">
        <v>177.55450815764101</v>
      </c>
      <c r="C51" s="110">
        <v>122.205462952952</v>
      </c>
      <c r="D51" s="110">
        <v>79.505661345194994</v>
      </c>
      <c r="E51" s="5" t="s">
        <v>8</v>
      </c>
      <c r="F51" s="1"/>
      <c r="G51" s="59">
        <f t="shared" si="17"/>
        <v>2.6960686345205036E-2</v>
      </c>
      <c r="H51" s="59">
        <f t="shared" si="18"/>
        <v>3.506964396698222E-13</v>
      </c>
      <c r="I51" s="59">
        <f t="shared" si="19"/>
        <v>2.3957727044236467E-2</v>
      </c>
      <c r="J51" s="59">
        <f t="shared" si="20"/>
        <v>6.0768039475708005E-40</v>
      </c>
      <c r="K51" s="59">
        <f t="shared" si="21"/>
        <v>2.8806127683113721E-11</v>
      </c>
      <c r="L51" s="59">
        <f t="shared" si="22"/>
        <v>8.8094005597310648E-2</v>
      </c>
      <c r="M51" s="59">
        <f t="shared" si="23"/>
        <v>2.5832192908110499E-30</v>
      </c>
      <c r="N51" s="59">
        <f t="shared" si="24"/>
        <v>1.4123147418536287E-3</v>
      </c>
      <c r="O51" s="59">
        <f t="shared" si="25"/>
        <v>1.9394267040187558E-2</v>
      </c>
      <c r="P51" s="34"/>
      <c r="Q51" s="65">
        <f t="shared" ref="Q51:Q84" si="26">$G51*$J51*$M51</f>
        <v>4.2322122932928956E-71</v>
      </c>
      <c r="R51" s="66">
        <f t="shared" ref="R51:R84" si="27">$H51*$K51*$N51</f>
        <v>1.4267495051003011E-26</v>
      </c>
      <c r="S51" s="65">
        <f t="shared" ref="S51:S84" si="28">$I51*$L51*$O51</f>
        <v>4.0932223926532475E-5</v>
      </c>
      <c r="T51" s="65" t="str">
        <f t="shared" ref="T51:T82" si="29">IF(Q51&gt;R51,"matang",IF(R51&gt;S51,"mentah","setengahmatang"))</f>
        <v>setengahmatang</v>
      </c>
    </row>
    <row r="52" spans="1:20" ht="15" customHeight="1" x14ac:dyDescent="0.25">
      <c r="A52" s="76">
        <v>48</v>
      </c>
      <c r="B52" s="110">
        <v>160.75725779158401</v>
      </c>
      <c r="C52" s="110">
        <v>117.538552723336</v>
      </c>
      <c r="D52" s="110">
        <v>71.080848918126804</v>
      </c>
      <c r="E52" s="5" t="s">
        <v>8</v>
      </c>
      <c r="F52" s="1"/>
      <c r="G52" s="59">
        <f t="shared" si="17"/>
        <v>1.2158082436742074E-13</v>
      </c>
      <c r="H52" s="59">
        <f t="shared" si="18"/>
        <v>1.5766757531123351E-8</v>
      </c>
      <c r="I52" s="59">
        <f t="shared" si="19"/>
        <v>0.10277208783906421</v>
      </c>
      <c r="J52" s="59">
        <f t="shared" si="20"/>
        <v>5.6781841817476363E-34</v>
      </c>
      <c r="K52" s="59">
        <f t="shared" si="21"/>
        <v>4.8914996137173287E-15</v>
      </c>
      <c r="L52" s="59">
        <f t="shared" si="22"/>
        <v>0.10413651911355061</v>
      </c>
      <c r="M52" s="59">
        <f t="shared" si="23"/>
        <v>3.751820699482091E-16</v>
      </c>
      <c r="N52" s="59">
        <f t="shared" si="24"/>
        <v>9.0822696104351786E-2</v>
      </c>
      <c r="O52" s="59">
        <f t="shared" si="25"/>
        <v>0.13872222359142358</v>
      </c>
      <c r="P52" s="34"/>
      <c r="Q52" s="65">
        <f t="shared" si="26"/>
        <v>2.5901006115002323E-62</v>
      </c>
      <c r="R52" s="66">
        <f t="shared" si="27"/>
        <v>7.0045268179359178E-24</v>
      </c>
      <c r="S52" s="65">
        <f t="shared" si="28"/>
        <v>1.4846506669598499E-3</v>
      </c>
      <c r="T52" s="65" t="str">
        <f t="shared" si="29"/>
        <v>setengahmatang</v>
      </c>
    </row>
    <row r="53" spans="1:20" ht="15" customHeight="1" x14ac:dyDescent="0.25">
      <c r="A53" s="76">
        <v>49</v>
      </c>
      <c r="B53" s="110">
        <v>168.776250825869</v>
      </c>
      <c r="C53" s="110">
        <v>115.262702459553</v>
      </c>
      <c r="D53" s="110">
        <v>67.725319073708704</v>
      </c>
      <c r="E53" s="5" t="s">
        <v>8</v>
      </c>
      <c r="F53" s="1"/>
      <c r="G53" s="59">
        <f t="shared" si="17"/>
        <v>1.4061181111627281E-6</v>
      </c>
      <c r="H53" s="59">
        <f t="shared" si="18"/>
        <v>1.3381059751668951E-10</v>
      </c>
      <c r="I53" s="59">
        <f t="shared" si="19"/>
        <v>0.11374600712857322</v>
      </c>
      <c r="J53" s="59">
        <f t="shared" si="20"/>
        <v>3.0410299652086746E-31</v>
      </c>
      <c r="K53" s="59">
        <f t="shared" si="21"/>
        <v>4.249142851335635E-17</v>
      </c>
      <c r="L53" s="59">
        <f t="shared" si="22"/>
        <v>0.10471323246849905</v>
      </c>
      <c r="M53" s="59">
        <f t="shared" si="23"/>
        <v>7.9443383194964199E-12</v>
      </c>
      <c r="N53" s="59">
        <f t="shared" si="24"/>
        <v>0.15679825867635341</v>
      </c>
      <c r="O53" s="59">
        <f t="shared" si="25"/>
        <v>0.14241339466965688</v>
      </c>
      <c r="P53" s="34"/>
      <c r="Q53" s="65">
        <f t="shared" si="26"/>
        <v>3.3970366506123205E-48</v>
      </c>
      <c r="R53" s="66">
        <f t="shared" si="27"/>
        <v>8.9152407836573626E-28</v>
      </c>
      <c r="S53" s="65">
        <f t="shared" si="28"/>
        <v>1.6962449412166413E-3</v>
      </c>
      <c r="T53" s="65" t="str">
        <f t="shared" si="29"/>
        <v>setengahmatang</v>
      </c>
    </row>
    <row r="54" spans="1:20" ht="15" customHeight="1" x14ac:dyDescent="0.25">
      <c r="A54" s="76">
        <v>50</v>
      </c>
      <c r="B54" s="110">
        <v>166.17803664019601</v>
      </c>
      <c r="C54" s="110">
        <v>118.85572525336001</v>
      </c>
      <c r="D54" s="110">
        <v>74.332289891512602</v>
      </c>
      <c r="E54" s="5" t="s">
        <v>8</v>
      </c>
      <c r="F54" s="1"/>
      <c r="G54" s="59">
        <f t="shared" si="17"/>
        <v>1.545151881561587E-8</v>
      </c>
      <c r="H54" s="59">
        <f t="shared" si="18"/>
        <v>6.723622054458933E-10</v>
      </c>
      <c r="I54" s="59">
        <f t="shared" si="19"/>
        <v>0.12908773491993744</v>
      </c>
      <c r="J54" s="59">
        <f t="shared" si="20"/>
        <v>1.3186834464293741E-35</v>
      </c>
      <c r="K54" s="59">
        <f t="shared" si="21"/>
        <v>6.5412339153650702E-14</v>
      </c>
      <c r="L54" s="59">
        <f t="shared" si="22"/>
        <v>0.10146606596225863</v>
      </c>
      <c r="M54" s="59">
        <f t="shared" si="23"/>
        <v>4.6566768768199517E-21</v>
      </c>
      <c r="N54" s="59">
        <f t="shared" si="24"/>
        <v>2.9233474494072639E-2</v>
      </c>
      <c r="O54" s="59">
        <f t="shared" si="25"/>
        <v>8.9606862304697013E-2</v>
      </c>
      <c r="P54" s="34"/>
      <c r="Q54" s="65">
        <f t="shared" si="26"/>
        <v>9.4882874478064781E-64</v>
      </c>
      <c r="R54" s="66">
        <f t="shared" si="27"/>
        <v>1.2857111453222841E-24</v>
      </c>
      <c r="S54" s="65">
        <f t="shared" si="28"/>
        <v>1.1736728891528364E-3</v>
      </c>
      <c r="T54" s="65" t="str">
        <f t="shared" si="29"/>
        <v>setengahmatang</v>
      </c>
    </row>
    <row r="55" spans="1:20" ht="15" customHeight="1" x14ac:dyDescent="0.25">
      <c r="A55" s="76">
        <v>51</v>
      </c>
      <c r="B55" s="110">
        <v>161.69465075369001</v>
      </c>
      <c r="C55" s="110">
        <v>123.795244368273</v>
      </c>
      <c r="D55" s="110">
        <v>71.0972482371821</v>
      </c>
      <c r="E55" s="5" t="s">
        <v>8</v>
      </c>
      <c r="F55" s="1"/>
      <c r="G55" s="59">
        <f t="shared" si="17"/>
        <v>1.1636111395682651E-12</v>
      </c>
      <c r="H55" s="59">
        <f t="shared" si="18"/>
        <v>9.32749811879779E-9</v>
      </c>
      <c r="I55" s="59">
        <f t="shared" si="19"/>
        <v>0.11211220282546901</v>
      </c>
      <c r="J55" s="59">
        <f t="shared" si="20"/>
        <v>4.3128509185589052E-42</v>
      </c>
      <c r="K55" s="59">
        <f t="shared" si="21"/>
        <v>4.0140679029512215E-10</v>
      </c>
      <c r="L55" s="59">
        <f t="shared" si="22"/>
        <v>7.9323356971780876E-2</v>
      </c>
      <c r="M55" s="59">
        <f t="shared" si="23"/>
        <v>3.5584546180233687E-16</v>
      </c>
      <c r="N55" s="59">
        <f t="shared" si="24"/>
        <v>9.0439807889456658E-2</v>
      </c>
      <c r="O55" s="59">
        <f t="shared" si="25"/>
        <v>0.13855754275939811</v>
      </c>
      <c r="P55" s="34"/>
      <c r="Q55" s="65">
        <f t="shared" si="26"/>
        <v>1.7858038214128672E-69</v>
      </c>
      <c r="R55" s="66">
        <f t="shared" si="27"/>
        <v>3.3861759131219587E-19</v>
      </c>
      <c r="S55" s="65">
        <f t="shared" si="28"/>
        <v>1.2322083400087295E-3</v>
      </c>
      <c r="T55" s="65" t="str">
        <f t="shared" si="29"/>
        <v>setengahmatang</v>
      </c>
    </row>
    <row r="56" spans="1:20" ht="15" customHeight="1" x14ac:dyDescent="0.25">
      <c r="A56" s="76">
        <v>52</v>
      </c>
      <c r="B56" s="110">
        <v>155.67380062360101</v>
      </c>
      <c r="C56" s="110">
        <v>114.968847415186</v>
      </c>
      <c r="D56" s="110">
        <v>61.798426572611</v>
      </c>
      <c r="E56" s="5" t="s">
        <v>8</v>
      </c>
      <c r="F56" s="1"/>
      <c r="G56" s="59">
        <f t="shared" si="17"/>
        <v>1.1201497684122745E-19</v>
      </c>
      <c r="H56" s="59">
        <f t="shared" si="18"/>
        <v>2.337968078933832E-7</v>
      </c>
      <c r="I56" s="59">
        <f t="shared" si="19"/>
        <v>4.5349740675792831E-2</v>
      </c>
      <c r="J56" s="59">
        <f t="shared" si="20"/>
        <v>6.7085296081473667E-31</v>
      </c>
      <c r="K56" s="59">
        <f t="shared" si="21"/>
        <v>2.2466147895568115E-17</v>
      </c>
      <c r="L56" s="59">
        <f t="shared" si="22"/>
        <v>0.10440771664043483</v>
      </c>
      <c r="M56" s="59">
        <f t="shared" si="23"/>
        <v>5.1385308663939008E-6</v>
      </c>
      <c r="N56" s="59">
        <f t="shared" si="24"/>
        <v>8.7476582318211191E-2</v>
      </c>
      <c r="O56" s="59">
        <f t="shared" si="25"/>
        <v>5.1988379296966071E-2</v>
      </c>
      <c r="P56" s="34"/>
      <c r="Q56" s="65">
        <f t="shared" si="26"/>
        <v>3.8613787649412542E-55</v>
      </c>
      <c r="R56" s="66">
        <f t="shared" si="27"/>
        <v>4.5947194387532482E-25</v>
      </c>
      <c r="S56" s="65">
        <f t="shared" si="28"/>
        <v>2.4615784702279234E-4</v>
      </c>
      <c r="T56" s="65" t="str">
        <f t="shared" si="29"/>
        <v>setengahmatang</v>
      </c>
    </row>
    <row r="57" spans="1:20" ht="15" customHeight="1" x14ac:dyDescent="0.25">
      <c r="A57" s="76">
        <v>53</v>
      </c>
      <c r="B57" s="110">
        <v>172.047157729422</v>
      </c>
      <c r="C57" s="110">
        <v>134.95311965951501</v>
      </c>
      <c r="D57" s="110">
        <v>87.097242073139597</v>
      </c>
      <c r="E57" s="5" t="s">
        <v>8</v>
      </c>
      <c r="F57" s="1"/>
      <c r="G57" s="59">
        <f t="shared" si="17"/>
        <v>1.462889814807322E-4</v>
      </c>
      <c r="H57" s="59">
        <f t="shared" si="18"/>
        <v>1.5956916691523179E-11</v>
      </c>
      <c r="I57" s="59">
        <f t="shared" si="19"/>
        <v>7.8055824815411817E-2</v>
      </c>
      <c r="J57" s="59">
        <f t="shared" si="20"/>
        <v>8.0806587692201026E-59</v>
      </c>
      <c r="K57" s="59">
        <f t="shared" si="21"/>
        <v>4.2572515177070804E-4</v>
      </c>
      <c r="L57" s="59">
        <f t="shared" si="22"/>
        <v>1.9159341080518321E-2</v>
      </c>
      <c r="M57" s="59">
        <f t="shared" si="23"/>
        <v>4.0405147760663203E-47</v>
      </c>
      <c r="N57" s="59">
        <f t="shared" si="24"/>
        <v>1.0829772547270303E-6</v>
      </c>
      <c r="O57" s="59">
        <f t="shared" si="25"/>
        <v>3.2059621409214915E-4</v>
      </c>
      <c r="P57" s="34"/>
      <c r="Q57" s="65">
        <f t="shared" si="26"/>
        <v>4.7763383404380203E-109</v>
      </c>
      <c r="R57" s="66">
        <f t="shared" si="27"/>
        <v>7.3569469104846213E-21</v>
      </c>
      <c r="S57" s="65">
        <f t="shared" si="28"/>
        <v>4.794510517914009E-7</v>
      </c>
      <c r="T57" s="65" t="str">
        <f t="shared" si="29"/>
        <v>setengahmatang</v>
      </c>
    </row>
    <row r="58" spans="1:20" ht="15" customHeight="1" x14ac:dyDescent="0.25">
      <c r="A58" s="76">
        <v>54</v>
      </c>
      <c r="B58" s="110">
        <v>169.73211712367299</v>
      </c>
      <c r="C58" s="110">
        <v>106.025987435731</v>
      </c>
      <c r="D58" s="110">
        <v>71.569299776561706</v>
      </c>
      <c r="E58" s="5" t="s">
        <v>8</v>
      </c>
      <c r="F58" s="1"/>
      <c r="G58" s="59">
        <f t="shared" si="17"/>
        <v>6.1556648847409771E-6</v>
      </c>
      <c r="H58" s="59">
        <f t="shared" si="18"/>
        <v>7.2663558179411659E-11</v>
      </c>
      <c r="I58" s="59">
        <f t="shared" si="19"/>
        <v>0.10447764917569592</v>
      </c>
      <c r="J58" s="59">
        <f t="shared" si="20"/>
        <v>2.1288309760368749E-21</v>
      </c>
      <c r="K58" s="59">
        <f t="shared" si="21"/>
        <v>5.8149470933374053E-27</v>
      </c>
      <c r="L58" s="59">
        <f t="shared" si="22"/>
        <v>6.4183668346845038E-2</v>
      </c>
      <c r="M58" s="59">
        <f t="shared" si="23"/>
        <v>7.6225149999868562E-17</v>
      </c>
      <c r="N58" s="59">
        <f t="shared" si="24"/>
        <v>7.9566212373200523E-2</v>
      </c>
      <c r="O58" s="59">
        <f t="shared" si="25"/>
        <v>0.13330988942544905</v>
      </c>
      <c r="P58" s="34"/>
      <c r="Q58" s="65">
        <f t="shared" si="26"/>
        <v>9.988825753630245E-43</v>
      </c>
      <c r="R58" s="66">
        <f t="shared" si="27"/>
        <v>3.3619489369261007E-38</v>
      </c>
      <c r="S58" s="65">
        <f t="shared" si="28"/>
        <v>8.9394396205555145E-4</v>
      </c>
      <c r="T58" s="65" t="str">
        <f t="shared" si="29"/>
        <v>setengahmatang</v>
      </c>
    </row>
    <row r="59" spans="1:20" ht="15" customHeight="1" x14ac:dyDescent="0.25">
      <c r="A59" s="76">
        <v>55</v>
      </c>
      <c r="B59" s="110">
        <v>169.93238488171801</v>
      </c>
      <c r="C59" s="110">
        <v>135.867062451972</v>
      </c>
      <c r="D59" s="110">
        <v>77.932112244431593</v>
      </c>
      <c r="E59" s="5" t="s">
        <v>8</v>
      </c>
      <c r="F59" s="1"/>
      <c r="G59" s="59">
        <f t="shared" si="17"/>
        <v>8.2834369851048754E-6</v>
      </c>
      <c r="H59" s="59">
        <f t="shared" si="18"/>
        <v>6.3865387436020576E-11</v>
      </c>
      <c r="I59" s="59">
        <f t="shared" si="19"/>
        <v>0.10236503241264436</v>
      </c>
      <c r="J59" s="59">
        <f t="shared" si="20"/>
        <v>2.5686011319095131E-60</v>
      </c>
      <c r="K59" s="59">
        <f t="shared" si="21"/>
        <v>9.272834929066648E-4</v>
      </c>
      <c r="L59" s="59">
        <f t="shared" si="22"/>
        <v>1.6172411568334891E-2</v>
      </c>
      <c r="M59" s="59">
        <f t="shared" si="23"/>
        <v>2.605442957931248E-27</v>
      </c>
      <c r="N59" s="59">
        <f t="shared" si="24"/>
        <v>4.1631094128654423E-3</v>
      </c>
      <c r="O59" s="59">
        <f t="shared" si="25"/>
        <v>3.4433034903550909E-2</v>
      </c>
      <c r="P59" s="34"/>
      <c r="Q59" s="65">
        <f t="shared" si="26"/>
        <v>5.54356075773057E-92</v>
      </c>
      <c r="R59" s="66">
        <f t="shared" si="27"/>
        <v>2.4654483280892239E-16</v>
      </c>
      <c r="S59" s="65">
        <f t="shared" si="28"/>
        <v>5.7003525476577361E-5</v>
      </c>
      <c r="T59" s="65" t="str">
        <f t="shared" si="29"/>
        <v>setengahmatang</v>
      </c>
    </row>
    <row r="60" spans="1:20" ht="15" customHeight="1" x14ac:dyDescent="0.25">
      <c r="A60" s="76">
        <v>56</v>
      </c>
      <c r="B60" s="110">
        <v>173.074667251341</v>
      </c>
      <c r="C60" s="110">
        <v>139.116178524872</v>
      </c>
      <c r="D60" s="110">
        <v>87.846923594399698</v>
      </c>
      <c r="E60" s="5" t="s">
        <v>8</v>
      </c>
      <c r="F60" s="1"/>
      <c r="G60" s="59">
        <f t="shared" si="17"/>
        <v>4.9609805091247632E-4</v>
      </c>
      <c r="H60" s="59">
        <f t="shared" si="18"/>
        <v>8.0060838031277536E-12</v>
      </c>
      <c r="I60" s="59">
        <f t="shared" si="19"/>
        <v>6.5966946584093702E-2</v>
      </c>
      <c r="J60" s="59">
        <f t="shared" si="20"/>
        <v>8.4851840015058351E-66</v>
      </c>
      <c r="K60" s="59">
        <f t="shared" si="21"/>
        <v>9.517274928964899E-3</v>
      </c>
      <c r="L60" s="59">
        <f t="shared" si="22"/>
        <v>8.2951480867063925E-3</v>
      </c>
      <c r="M60" s="59">
        <f t="shared" si="23"/>
        <v>5.4808333671202008E-49</v>
      </c>
      <c r="N60" s="59">
        <f t="shared" si="24"/>
        <v>4.4725837135393654E-7</v>
      </c>
      <c r="O60" s="59">
        <f t="shared" si="25"/>
        <v>1.8966063866985859E-4</v>
      </c>
      <c r="P60" s="34"/>
      <c r="Q60" s="65">
        <f t="shared" si="26"/>
        <v>2.3071476226327866E-117</v>
      </c>
      <c r="R60" s="66">
        <f t="shared" si="27"/>
        <v>3.4079343884130648E-20</v>
      </c>
      <c r="S60" s="65">
        <f t="shared" si="28"/>
        <v>1.0378336182401713E-7</v>
      </c>
      <c r="T60" s="65" t="str">
        <f t="shared" si="29"/>
        <v>setengahmatang</v>
      </c>
    </row>
    <row r="61" spans="1:20" ht="15" customHeight="1" x14ac:dyDescent="0.25">
      <c r="A61" s="76">
        <v>57</v>
      </c>
      <c r="B61" s="110">
        <v>164.059301928369</v>
      </c>
      <c r="C61" s="110">
        <v>129.63356589876099</v>
      </c>
      <c r="D61" s="110">
        <v>74.409242729841594</v>
      </c>
      <c r="E61" s="5" t="s">
        <v>8</v>
      </c>
      <c r="F61" s="1"/>
      <c r="G61" s="59">
        <f t="shared" si="17"/>
        <v>2.2785870663948094E-10</v>
      </c>
      <c r="H61" s="59">
        <f t="shared" si="18"/>
        <v>2.3880079830352139E-9</v>
      </c>
      <c r="I61" s="59">
        <f t="shared" si="19"/>
        <v>0.12781236052151604</v>
      </c>
      <c r="J61" s="59">
        <f t="shared" si="20"/>
        <v>1.7437221860496989E-50</v>
      </c>
      <c r="K61" s="59">
        <f t="shared" si="21"/>
        <v>1.5634055523452485E-6</v>
      </c>
      <c r="L61" s="59">
        <f t="shared" si="22"/>
        <v>4.3800157118340885E-2</v>
      </c>
      <c r="M61" s="59">
        <f t="shared" si="23"/>
        <v>3.4949506185357447E-21</v>
      </c>
      <c r="N61" s="59">
        <f t="shared" si="24"/>
        <v>2.8255217686404269E-2</v>
      </c>
      <c r="O61" s="59">
        <f t="shared" si="25"/>
        <v>8.8250636038353036E-2</v>
      </c>
      <c r="P61" s="34"/>
      <c r="Q61" s="65">
        <f t="shared" si="26"/>
        <v>1.3886217554151564E-80</v>
      </c>
      <c r="R61" s="66">
        <f t="shared" si="27"/>
        <v>1.0548873438769672E-16</v>
      </c>
      <c r="S61" s="65">
        <f t="shared" si="28"/>
        <v>4.9404484061971372E-4</v>
      </c>
      <c r="T61" s="65" t="str">
        <f t="shared" si="29"/>
        <v>setengahmatang</v>
      </c>
    </row>
    <row r="62" spans="1:20" ht="15" customHeight="1" x14ac:dyDescent="0.25">
      <c r="A62" s="76">
        <v>58</v>
      </c>
      <c r="B62" s="110">
        <v>163.93005117076601</v>
      </c>
      <c r="C62" s="110">
        <v>136.51996809904301</v>
      </c>
      <c r="D62" s="110">
        <v>67.006846743863903</v>
      </c>
      <c r="E62" s="5" t="s">
        <v>8</v>
      </c>
      <c r="F62" s="1"/>
      <c r="G62" s="59">
        <f t="shared" si="17"/>
        <v>1.7344125232525889E-10</v>
      </c>
      <c r="H62" s="59">
        <f t="shared" si="18"/>
        <v>2.5762920486645573E-9</v>
      </c>
      <c r="I62" s="59">
        <f t="shared" si="19"/>
        <v>0.127315629168402</v>
      </c>
      <c r="J62" s="59">
        <f t="shared" si="20"/>
        <v>2.1276297013173024E-61</v>
      </c>
      <c r="K62" s="59">
        <f t="shared" si="21"/>
        <v>1.5642927520172147E-3</v>
      </c>
      <c r="L62" s="59">
        <f t="shared" si="22"/>
        <v>1.4257826582260229E-2</v>
      </c>
      <c r="M62" s="59">
        <f t="shared" si="23"/>
        <v>5.3570320481631986E-11</v>
      </c>
      <c r="N62" s="59">
        <f t="shared" si="24"/>
        <v>0.16231100608478466</v>
      </c>
      <c r="O62" s="59">
        <f t="shared" si="25"/>
        <v>0.13540561110133506</v>
      </c>
      <c r="P62" s="34"/>
      <c r="Q62" s="65">
        <f t="shared" si="26"/>
        <v>1.9768453230553648E-81</v>
      </c>
      <c r="R62" s="66">
        <f t="shared" si="27"/>
        <v>6.541255244070457E-13</v>
      </c>
      <c r="S62" s="65">
        <f t="shared" si="28"/>
        <v>2.4579424503944579E-4</v>
      </c>
      <c r="T62" s="65" t="str">
        <f t="shared" si="29"/>
        <v>setengahmatang</v>
      </c>
    </row>
    <row r="63" spans="1:20" ht="15" customHeight="1" x14ac:dyDescent="0.25">
      <c r="A63" s="76">
        <v>59</v>
      </c>
      <c r="B63" s="110">
        <v>150.77398814661001</v>
      </c>
      <c r="C63" s="110">
        <v>117.98267356543199</v>
      </c>
      <c r="D63" s="110">
        <v>69.523963040017804</v>
      </c>
      <c r="E63" s="5" t="s">
        <v>8</v>
      </c>
      <c r="F63" s="1"/>
      <c r="G63" s="59">
        <f t="shared" si="17"/>
        <v>1.2231130740834774E-26</v>
      </c>
      <c r="H63" s="59">
        <f t="shared" si="18"/>
        <v>2.4739735523416979E-6</v>
      </c>
      <c r="I63" s="59">
        <f t="shared" si="19"/>
        <v>1.1849114221432084E-2</v>
      </c>
      <c r="J63" s="59">
        <f t="shared" si="20"/>
        <v>1.613329818150941E-34</v>
      </c>
      <c r="K63" s="59">
        <f t="shared" si="21"/>
        <v>1.1875201878798356E-14</v>
      </c>
      <c r="L63" s="59">
        <f t="shared" si="22"/>
        <v>0.10342119578807672</v>
      </c>
      <c r="M63" s="59">
        <f t="shared" si="23"/>
        <v>4.7256345817801638E-14</v>
      </c>
      <c r="N63" s="59">
        <f t="shared" si="24"/>
        <v>0.12660352646817039</v>
      </c>
      <c r="O63" s="59">
        <f t="shared" si="25"/>
        <v>0.14816268096432977</v>
      </c>
      <c r="P63" s="34"/>
      <c r="Q63" s="65">
        <f t="shared" si="26"/>
        <v>9.3250228593406211E-74</v>
      </c>
      <c r="R63" s="66">
        <f t="shared" si="27"/>
        <v>3.719476822591668E-21</v>
      </c>
      <c r="S63" s="65">
        <f t="shared" si="28"/>
        <v>1.8156589246433449E-4</v>
      </c>
      <c r="T63" s="65" t="str">
        <f t="shared" si="29"/>
        <v>setengahmatang</v>
      </c>
    </row>
    <row r="64" spans="1:20" ht="15" customHeight="1" x14ac:dyDescent="0.25">
      <c r="A64" s="76">
        <v>60</v>
      </c>
      <c r="B64" s="110">
        <v>153.29819629775201</v>
      </c>
      <c r="C64" s="110">
        <v>119.455328812345</v>
      </c>
      <c r="D64" s="110">
        <v>63.116117336754897</v>
      </c>
      <c r="E64" s="5" t="s">
        <v>8</v>
      </c>
      <c r="F64" s="1"/>
      <c r="G64" s="59">
        <f t="shared" si="17"/>
        <v>6.5195007235235088E-23</v>
      </c>
      <c r="H64" s="59">
        <f t="shared" si="18"/>
        <v>7.5571467568429621E-7</v>
      </c>
      <c r="I64" s="59">
        <f t="shared" si="19"/>
        <v>2.53187615604815E-2</v>
      </c>
      <c r="J64" s="59">
        <f t="shared" si="20"/>
        <v>2.3066717658660069E-36</v>
      </c>
      <c r="K64" s="59">
        <f t="shared" si="21"/>
        <v>2.0518300489044052E-13</v>
      </c>
      <c r="L64" s="59">
        <f t="shared" si="22"/>
        <v>9.9719978068304224E-2</v>
      </c>
      <c r="M64" s="59">
        <f t="shared" si="23"/>
        <v>4.1780982244490506E-7</v>
      </c>
      <c r="N64" s="59">
        <f t="shared" si="24"/>
        <v>0.11815744481181374</v>
      </c>
      <c r="O64" s="59">
        <f t="shared" si="25"/>
        <v>7.3070649360088613E-2</v>
      </c>
      <c r="P64" s="34"/>
      <c r="Q64" s="65">
        <f t="shared" si="26"/>
        <v>6.2831696107325924E-65</v>
      </c>
      <c r="R64" s="66">
        <f t="shared" si="27"/>
        <v>1.8321470705901534E-20</v>
      </c>
      <c r="S64" s="65">
        <f t="shared" si="28"/>
        <v>1.8448777790934558E-4</v>
      </c>
      <c r="T64" s="65" t="str">
        <f t="shared" si="29"/>
        <v>setengahmatang</v>
      </c>
    </row>
    <row r="65" spans="1:20" ht="15" customHeight="1" x14ac:dyDescent="0.25">
      <c r="A65" s="76">
        <v>61</v>
      </c>
      <c r="B65" s="110">
        <v>168.76775313660099</v>
      </c>
      <c r="C65" s="110">
        <v>143.299321011735</v>
      </c>
      <c r="D65" s="110">
        <v>76.928701850771205</v>
      </c>
      <c r="E65" s="5" t="s">
        <v>8</v>
      </c>
      <c r="F65" s="1"/>
      <c r="G65" s="59">
        <f t="shared" si="17"/>
        <v>1.387168886330824E-6</v>
      </c>
      <c r="H65" s="59">
        <f t="shared" si="18"/>
        <v>1.3453350407877903E-10</v>
      </c>
      <c r="I65" s="59">
        <f t="shared" si="19"/>
        <v>0.11382143021058853</v>
      </c>
      <c r="J65" s="59">
        <f t="shared" si="20"/>
        <v>3.2537174740551901E-73</v>
      </c>
      <c r="K65" s="59">
        <f t="shared" si="21"/>
        <v>6.9570876382727173E-2</v>
      </c>
      <c r="L65" s="59">
        <f t="shared" si="22"/>
        <v>3.0235958289702041E-3</v>
      </c>
      <c r="M65" s="59">
        <f t="shared" si="23"/>
        <v>1.7590056814280098E-25</v>
      </c>
      <c r="N65" s="59">
        <f t="shared" si="24"/>
        <v>7.7125425769427568E-3</v>
      </c>
      <c r="O65" s="59">
        <f t="shared" si="25"/>
        <v>4.7253331646022231E-2</v>
      </c>
      <c r="P65" s="34"/>
      <c r="Q65" s="65">
        <f t="shared" si="26"/>
        <v>7.9391941222880931E-104</v>
      </c>
      <c r="R65" s="66">
        <f t="shared" si="27"/>
        <v>7.21864197943291E-14</v>
      </c>
      <c r="S65" s="65">
        <f t="shared" si="28"/>
        <v>1.6262234163103487E-5</v>
      </c>
      <c r="T65" s="65" t="str">
        <f t="shared" si="29"/>
        <v>setengahmatang</v>
      </c>
    </row>
    <row r="66" spans="1:20" ht="15" customHeight="1" x14ac:dyDescent="0.25">
      <c r="A66" s="76">
        <v>62</v>
      </c>
      <c r="B66" s="110">
        <v>153.28476302955701</v>
      </c>
      <c r="C66" s="110">
        <v>124.369370147155</v>
      </c>
      <c r="D66" s="110">
        <v>67.366455835364505</v>
      </c>
      <c r="E66" s="5" t="s">
        <v>8</v>
      </c>
      <c r="F66" s="1"/>
      <c r="G66" s="59">
        <f t="shared" si="17"/>
        <v>6.2397960996196323E-23</v>
      </c>
      <c r="H66" s="59">
        <f t="shared" si="18"/>
        <v>7.6062507299116298E-7</v>
      </c>
      <c r="I66" s="59">
        <f t="shared" si="19"/>
        <v>2.5226287559658486E-2</v>
      </c>
      <c r="J66" s="59">
        <f t="shared" si="20"/>
        <v>6.9879155212171111E-43</v>
      </c>
      <c r="K66" s="59">
        <f t="shared" si="21"/>
        <v>9.98280823558576E-10</v>
      </c>
      <c r="L66" s="59">
        <f t="shared" si="22"/>
        <v>7.5919932890543038E-2</v>
      </c>
      <c r="M66" s="59">
        <f t="shared" si="23"/>
        <v>2.0813888425511115E-11</v>
      </c>
      <c r="N66" s="59">
        <f t="shared" si="24"/>
        <v>0.16010831155776828</v>
      </c>
      <c r="O66" s="59">
        <f t="shared" si="25"/>
        <v>0.13921273227288802</v>
      </c>
      <c r="P66" s="34"/>
      <c r="Q66" s="65">
        <f t="shared" si="26"/>
        <v>9.075514740372577E-76</v>
      </c>
      <c r="R66" s="66">
        <f t="shared" si="27"/>
        <v>1.2157303073865212E-16</v>
      </c>
      <c r="S66" s="65">
        <f t="shared" si="28"/>
        <v>2.6661717032773973E-4</v>
      </c>
      <c r="T66" s="65" t="str">
        <f t="shared" si="29"/>
        <v>setengahmatang</v>
      </c>
    </row>
    <row r="67" spans="1:20" ht="15" customHeight="1" x14ac:dyDescent="0.25">
      <c r="A67" s="76">
        <v>63</v>
      </c>
      <c r="B67" s="110">
        <v>149.19195655199201</v>
      </c>
      <c r="C67" s="110">
        <v>122.357999288722</v>
      </c>
      <c r="D67" s="110">
        <v>69.102303286524204</v>
      </c>
      <c r="E67" s="5" t="s">
        <v>8</v>
      </c>
      <c r="F67" s="1"/>
      <c r="G67" s="59">
        <f t="shared" si="17"/>
        <v>3.9791446488725823E-29</v>
      </c>
      <c r="H67" s="59">
        <f t="shared" si="18"/>
        <v>5.0390535970709219E-6</v>
      </c>
      <c r="I67" s="59">
        <f t="shared" si="19"/>
        <v>6.8404399361650598E-3</v>
      </c>
      <c r="J67" s="59">
        <f t="shared" si="20"/>
        <v>3.8021331170753744E-40</v>
      </c>
      <c r="K67" s="59">
        <f t="shared" si="21"/>
        <v>3.7354958011249687E-11</v>
      </c>
      <c r="L67" s="59">
        <f t="shared" si="22"/>
        <v>8.7304113808073069E-2</v>
      </c>
      <c r="M67" s="59">
        <f t="shared" si="23"/>
        <v>1.6425703093432203E-13</v>
      </c>
      <c r="N67" s="59">
        <f t="shared" si="24"/>
        <v>0.13530658511308108</v>
      </c>
      <c r="O67" s="59">
        <f t="shared" si="25"/>
        <v>0.14843651769635829</v>
      </c>
      <c r="P67" s="34"/>
      <c r="Q67" s="65">
        <f t="shared" si="26"/>
        <v>2.4850836562143372E-81</v>
      </c>
      <c r="R67" s="66">
        <f t="shared" si="27"/>
        <v>2.5469250427664001E-17</v>
      </c>
      <c r="S67" s="65">
        <f t="shared" si="28"/>
        <v>8.8646072643135002E-5</v>
      </c>
      <c r="T67" s="65" t="str">
        <f t="shared" si="29"/>
        <v>setengahmatang</v>
      </c>
    </row>
    <row r="68" spans="1:20" ht="15" customHeight="1" x14ac:dyDescent="0.25">
      <c r="A68" s="76">
        <v>64</v>
      </c>
      <c r="B68" s="110">
        <v>148.460026347237</v>
      </c>
      <c r="C68" s="110">
        <v>128.06922927005101</v>
      </c>
      <c r="D68" s="110">
        <v>68.978401273694004</v>
      </c>
      <c r="E68" s="5" t="s">
        <v>8</v>
      </c>
      <c r="F68" s="1"/>
      <c r="G68" s="59">
        <f t="shared" si="17"/>
        <v>2.565914957425661E-30</v>
      </c>
      <c r="H68" s="59">
        <f t="shared" si="18"/>
        <v>6.9450956036926485E-6</v>
      </c>
      <c r="I68" s="59">
        <f t="shared" si="19"/>
        <v>5.2043921910108395E-3</v>
      </c>
      <c r="J68" s="59">
        <f t="shared" si="20"/>
        <v>3.6960039539299989E-48</v>
      </c>
      <c r="K68" s="59">
        <f t="shared" si="21"/>
        <v>2.1195356755328625E-7</v>
      </c>
      <c r="L68" s="59">
        <f t="shared" si="22"/>
        <v>5.3035008348545173E-2</v>
      </c>
      <c r="M68" s="59">
        <f t="shared" si="23"/>
        <v>2.3564798301747697E-13</v>
      </c>
      <c r="N68" s="59">
        <f t="shared" si="24"/>
        <v>0.13771367139590834</v>
      </c>
      <c r="O68" s="59">
        <f t="shared" si="25"/>
        <v>0.14832485393826941</v>
      </c>
      <c r="P68" s="34"/>
      <c r="Q68" s="65">
        <f t="shared" si="26"/>
        <v>2.2347987119705501E-90</v>
      </c>
      <c r="R68" s="66">
        <f t="shared" si="27"/>
        <v>2.0271972852214104E-13</v>
      </c>
      <c r="S68" s="65">
        <f t="shared" si="28"/>
        <v>4.0939882082651918E-5</v>
      </c>
      <c r="T68" s="65" t="str">
        <f t="shared" si="29"/>
        <v>setengahmatang</v>
      </c>
    </row>
    <row r="69" spans="1:20" ht="15" customHeight="1" x14ac:dyDescent="0.25">
      <c r="A69" s="76">
        <v>65</v>
      </c>
      <c r="B69" s="110">
        <v>169.440880872218</v>
      </c>
      <c r="C69" s="110">
        <v>82.966173876977095</v>
      </c>
      <c r="D69" s="110">
        <v>56.690943134290997</v>
      </c>
      <c r="E69" s="5" t="s">
        <v>8</v>
      </c>
      <c r="F69" s="1"/>
      <c r="G69" s="59">
        <f t="shared" ref="G69:G83" si="30">1/SQRT(2*3.14*$D$109)*EXP(-(($B69-$D$108)^2)/($D$109^2))</f>
        <v>3.9666503594050356E-6</v>
      </c>
      <c r="H69" s="59">
        <f t="shared" ref="H69:H85" si="31">1/SQRT(2*3.14*$D$146)*EXP(-(($B69-$D$145)^2)/($D$146^2))</f>
        <v>8.7603829532013082E-11</v>
      </c>
      <c r="I69" s="59">
        <f t="shared" ref="I69:I84" si="32">1/SQRT(2*3.14*$D$194)*EXP(-(($B69-$D$193)^2)/($D$194^2))</f>
        <v>0.10745372128846949</v>
      </c>
      <c r="J69" s="59">
        <f t="shared" ref="J69:J85" si="33">1/SQRT(2*3.14*$D$217)*EXP(-(($C69-$D$216)^2)/($D$217^2))</f>
        <v>1.9616389885665335E-5</v>
      </c>
      <c r="K69" s="59">
        <f t="shared" ref="K69:K85" si="34">1/SQRT(2*3.14*$D$254)*EXP(-(($C69-$D$253)^2)/($D$254^2))</f>
        <v>4.41264691955136E-62</v>
      </c>
      <c r="L69" s="59">
        <f t="shared" ref="L69:L85" si="35">1/SQRT(2*3.14*$D$302)*EXP(-(($C69-$D$301)^2)/($D$302^2))</f>
        <v>5.2448633990511177E-4</v>
      </c>
      <c r="M69" s="59">
        <f t="shared" ref="M69:M85" si="36">1/SQRT(2*3.14*$D$325)*EXP(-(($D69-$D$324)^2)/($D$325^2))</f>
        <v>6.9774123058663675E-3</v>
      </c>
      <c r="N69" s="59">
        <f t="shared" ref="N69:N85" si="37">1/SQRT(2*3.14*$D$362)*EXP(-(($D69-$D$361)^2)/($D$362^2))</f>
        <v>1.0833268752287371E-2</v>
      </c>
      <c r="O69" s="59">
        <f t="shared" ref="O69:O85" si="38">1/SQRT(2*3.14*$D$410)*EXP(-(($D69-$D$409)^2)/($D$410^2))</f>
        <v>7.4098899738017929E-3</v>
      </c>
      <c r="P69" s="34"/>
      <c r="Q69" s="65">
        <f t="shared" si="26"/>
        <v>5.4292194073184532E-13</v>
      </c>
      <c r="R69" s="66">
        <f t="shared" si="27"/>
        <v>4.187760027600766E-74</v>
      </c>
      <c r="S69" s="65">
        <f t="shared" si="28"/>
        <v>4.176066457419331E-7</v>
      </c>
      <c r="T69" s="65" t="str">
        <f t="shared" si="29"/>
        <v>matang</v>
      </c>
    </row>
    <row r="70" spans="1:20" ht="15" customHeight="1" x14ac:dyDescent="0.25">
      <c r="A70" s="76">
        <v>66</v>
      </c>
      <c r="B70" s="110">
        <v>150.629400327273</v>
      </c>
      <c r="C70" s="110">
        <v>129.804397531174</v>
      </c>
      <c r="D70" s="110">
        <v>66.592017784905195</v>
      </c>
      <c r="E70" s="5" t="s">
        <v>8</v>
      </c>
      <c r="F70" s="1"/>
      <c r="G70" s="59">
        <f t="shared" si="30"/>
        <v>7.3277432471773343E-27</v>
      </c>
      <c r="H70" s="59">
        <f t="shared" si="31"/>
        <v>2.6428613659583645E-6</v>
      </c>
      <c r="I70" s="59">
        <f t="shared" si="32"/>
        <v>1.1295375900634379E-2</v>
      </c>
      <c r="J70" s="59">
        <f t="shared" si="33"/>
        <v>9.6385701783004739E-51</v>
      </c>
      <c r="K70" s="59">
        <f t="shared" si="34"/>
        <v>1.926039357762974E-6</v>
      </c>
      <c r="L70" s="59">
        <f t="shared" si="35"/>
        <v>4.2833399837631292E-2</v>
      </c>
      <c r="M70" s="59">
        <f t="shared" si="36"/>
        <v>1.5554459252734977E-10</v>
      </c>
      <c r="N70" s="59">
        <f t="shared" si="37"/>
        <v>0.16340574289652554</v>
      </c>
      <c r="O70" s="59">
        <f t="shared" si="38"/>
        <v>0.13033828450242999</v>
      </c>
      <c r="P70" s="34"/>
      <c r="Q70" s="65">
        <f t="shared" si="26"/>
        <v>1.098595397609015E-86</v>
      </c>
      <c r="R70" s="66">
        <f t="shared" si="27"/>
        <v>8.3177690110634301E-13</v>
      </c>
      <c r="S70" s="65">
        <f t="shared" si="28"/>
        <v>6.3060184383716272E-5</v>
      </c>
      <c r="T70" s="65" t="str">
        <f t="shared" si="29"/>
        <v>setengahmatang</v>
      </c>
    </row>
    <row r="71" spans="1:20" ht="15" customHeight="1" x14ac:dyDescent="0.25">
      <c r="A71" s="76">
        <v>67</v>
      </c>
      <c r="B71" s="110">
        <v>141.05612295039899</v>
      </c>
      <c r="C71" s="110">
        <v>131.455518519577</v>
      </c>
      <c r="D71" s="110">
        <v>54.075574996290101</v>
      </c>
      <c r="E71" s="5" t="s">
        <v>8</v>
      </c>
      <c r="F71" s="1"/>
      <c r="G71" s="59">
        <f t="shared" si="30"/>
        <v>9.0588944951284472E-44</v>
      </c>
      <c r="H71" s="59">
        <f t="shared" si="31"/>
        <v>1.3265381712507471E-4</v>
      </c>
      <c r="I71" s="59">
        <f t="shared" si="32"/>
        <v>1.6574562469542537E-4</v>
      </c>
      <c r="J71" s="59">
        <f t="shared" si="33"/>
        <v>2.8891559652428323E-53</v>
      </c>
      <c r="K71" s="59">
        <f t="shared" si="34"/>
        <v>1.311832456905113E-5</v>
      </c>
      <c r="L71" s="59">
        <f t="shared" si="35"/>
        <v>3.4025737382140125E-2</v>
      </c>
      <c r="M71" s="59">
        <f t="shared" si="36"/>
        <v>5.9716735499643826E-2</v>
      </c>
      <c r="N71" s="59">
        <f t="shared" si="37"/>
        <v>2.1057977044798785E-3</v>
      </c>
      <c r="O71" s="59">
        <f t="shared" si="38"/>
        <v>1.8556098866344757E-3</v>
      </c>
      <c r="P71" s="34"/>
      <c r="Q71" s="65">
        <f t="shared" si="26"/>
        <v>1.5629397872785958E-97</v>
      </c>
      <c r="R71" s="66">
        <f t="shared" si="27"/>
        <v>3.6645003807276023E-12</v>
      </c>
      <c r="S71" s="65">
        <f t="shared" si="28"/>
        <v>1.0464929244114143E-8</v>
      </c>
      <c r="T71" s="65" t="str">
        <f t="shared" si="29"/>
        <v>setengahmatang</v>
      </c>
    </row>
    <row r="72" spans="1:20" ht="15" customHeight="1" x14ac:dyDescent="0.25">
      <c r="A72" s="76">
        <v>68</v>
      </c>
      <c r="B72" s="110">
        <v>185.249544215973</v>
      </c>
      <c r="C72" s="110">
        <v>93.178322935038906</v>
      </c>
      <c r="D72" s="110">
        <v>63.919498846148102</v>
      </c>
      <c r="E72" s="5" t="s">
        <v>8</v>
      </c>
      <c r="F72" s="1"/>
      <c r="G72" s="59">
        <f t="shared" si="30"/>
        <v>0.16584080232841233</v>
      </c>
      <c r="H72" s="59">
        <f t="shared" si="31"/>
        <v>1.0275914961444369E-15</v>
      </c>
      <c r="I72" s="59">
        <f t="shared" si="32"/>
        <v>1.4567715996855598E-3</v>
      </c>
      <c r="J72" s="59">
        <f t="shared" si="33"/>
        <v>5.4984059250657359E-11</v>
      </c>
      <c r="K72" s="59">
        <f t="shared" si="34"/>
        <v>1.1130538742776274E-44</v>
      </c>
      <c r="L72" s="59">
        <f t="shared" si="35"/>
        <v>8.2903000814164695E-3</v>
      </c>
      <c r="M72" s="59">
        <f t="shared" si="36"/>
        <v>7.9400564582092374E-8</v>
      </c>
      <c r="N72" s="59">
        <f t="shared" si="37"/>
        <v>0.13528311664017473</v>
      </c>
      <c r="O72" s="59">
        <f t="shared" si="38"/>
        <v>8.703583143017915E-2</v>
      </c>
      <c r="P72" s="34"/>
      <c r="Q72" s="65">
        <f t="shared" si="26"/>
        <v>7.2402202800986769E-19</v>
      </c>
      <c r="R72" s="66">
        <f t="shared" si="27"/>
        <v>1.5473205277224191E-60</v>
      </c>
      <c r="S72" s="65">
        <f t="shared" si="28"/>
        <v>1.0511381517220818E-6</v>
      </c>
      <c r="T72" s="65" t="str">
        <f t="shared" si="29"/>
        <v>matang</v>
      </c>
    </row>
    <row r="73" spans="1:20" ht="15" customHeight="1" x14ac:dyDescent="0.25">
      <c r="A73" s="76">
        <v>69</v>
      </c>
      <c r="B73" s="110">
        <v>167.32680864550301</v>
      </c>
      <c r="C73" s="110">
        <v>113.254039557585</v>
      </c>
      <c r="D73" s="110">
        <v>67.078006249932002</v>
      </c>
      <c r="E73" s="5" t="s">
        <v>8</v>
      </c>
      <c r="F73" s="1"/>
      <c r="G73" s="59">
        <f t="shared" si="30"/>
        <v>1.2419211909186783E-7</v>
      </c>
      <c r="H73" s="59">
        <f t="shared" si="31"/>
        <v>3.3201825602489967E-10</v>
      </c>
      <c r="I73" s="59">
        <f t="shared" si="32"/>
        <v>0.12438667639943488</v>
      </c>
      <c r="J73" s="59">
        <f t="shared" si="33"/>
        <v>6.1933080330551321E-29</v>
      </c>
      <c r="K73" s="59">
        <f t="shared" si="34"/>
        <v>4.8738056018919266E-19</v>
      </c>
      <c r="L73" s="59">
        <f t="shared" si="35"/>
        <v>0.10095467282503237</v>
      </c>
      <c r="M73" s="59">
        <f t="shared" si="36"/>
        <v>4.45003179760299E-11</v>
      </c>
      <c r="N73" s="59">
        <f t="shared" si="37"/>
        <v>0.16196626533601433</v>
      </c>
      <c r="O73" s="59">
        <f t="shared" si="38"/>
        <v>0.13620416553145109</v>
      </c>
      <c r="P73" s="34"/>
      <c r="Q73" s="65">
        <f t="shared" si="26"/>
        <v>3.4227866746672988E-46</v>
      </c>
      <c r="R73" s="66">
        <f t="shared" si="27"/>
        <v>2.6209258547731861E-29</v>
      </c>
      <c r="S73" s="65">
        <f t="shared" si="28"/>
        <v>1.7103723974350919E-3</v>
      </c>
      <c r="T73" s="65" t="str">
        <f t="shared" si="29"/>
        <v>setengahmatang</v>
      </c>
    </row>
    <row r="74" spans="1:20" ht="15" customHeight="1" x14ac:dyDescent="0.25">
      <c r="A74" s="76">
        <v>70</v>
      </c>
      <c r="B74" s="110">
        <v>170.25069308370499</v>
      </c>
      <c r="C74" s="110">
        <v>115.62202647138101</v>
      </c>
      <c r="D74" s="110">
        <v>70.874796321011402</v>
      </c>
      <c r="E74" s="5" t="s">
        <v>8</v>
      </c>
      <c r="F74" s="1"/>
      <c r="G74" s="59">
        <f t="shared" si="30"/>
        <v>1.3160767440391065E-5</v>
      </c>
      <c r="H74" s="59">
        <f t="shared" si="31"/>
        <v>5.1978704407708883E-11</v>
      </c>
      <c r="I74" s="59">
        <f t="shared" si="32"/>
        <v>9.8909822409551859E-2</v>
      </c>
      <c r="J74" s="59">
        <f t="shared" si="33"/>
        <v>1.1485398003772633E-31</v>
      </c>
      <c r="K74" s="59">
        <f t="shared" si="34"/>
        <v>9.1924207332792246E-17</v>
      </c>
      <c r="L74" s="59">
        <f t="shared" si="35"/>
        <v>0.10496936763629766</v>
      </c>
      <c r="M74" s="59">
        <f t="shared" si="36"/>
        <v>7.2687955321012102E-16</v>
      </c>
      <c r="N74" s="59">
        <f t="shared" si="37"/>
        <v>9.5650543535454421E-2</v>
      </c>
      <c r="O74" s="59">
        <f t="shared" si="38"/>
        <v>0.14068453870366676</v>
      </c>
      <c r="P74" s="34"/>
      <c r="Q74" s="65">
        <f t="shared" si="26"/>
        <v>1.0987267973445109E-51</v>
      </c>
      <c r="R74" s="66">
        <f t="shared" si="27"/>
        <v>4.5702797693006377E-28</v>
      </c>
      <c r="S74" s="65">
        <f t="shared" si="28"/>
        <v>1.4606574357142797E-3</v>
      </c>
      <c r="T74" s="65" t="str">
        <f t="shared" si="29"/>
        <v>setengahmatang</v>
      </c>
    </row>
    <row r="75" spans="1:20" ht="15" customHeight="1" x14ac:dyDescent="0.25">
      <c r="A75" s="76">
        <v>71</v>
      </c>
      <c r="B75" s="110">
        <v>163.952711084848</v>
      </c>
      <c r="C75" s="110">
        <v>113.247240123834</v>
      </c>
      <c r="D75" s="110">
        <v>67.754749759830403</v>
      </c>
      <c r="E75" s="5" t="s">
        <v>8</v>
      </c>
      <c r="F75" s="1"/>
      <c r="G75" s="59">
        <f t="shared" si="30"/>
        <v>1.8196436181050635E-10</v>
      </c>
      <c r="H75" s="59">
        <f t="shared" si="31"/>
        <v>2.5422713071053398E-9</v>
      </c>
      <c r="I75" s="59">
        <f t="shared" si="32"/>
        <v>0.12740605767690955</v>
      </c>
      <c r="J75" s="59">
        <f t="shared" si="33"/>
        <v>6.3034735034039951E-29</v>
      </c>
      <c r="K75" s="59">
        <f t="shared" si="34"/>
        <v>4.7985124051040098E-19</v>
      </c>
      <c r="L75" s="59">
        <f t="shared" si="35"/>
        <v>0.10093552301921128</v>
      </c>
      <c r="M75" s="59">
        <f t="shared" si="36"/>
        <v>7.3345393907259293E-12</v>
      </c>
      <c r="N75" s="59">
        <f t="shared" si="37"/>
        <v>0.15647952778876151</v>
      </c>
      <c r="O75" s="59">
        <f t="shared" si="38"/>
        <v>0.14264788918979782</v>
      </c>
      <c r="P75" s="34"/>
      <c r="Q75" s="65">
        <f t="shared" si="26"/>
        <v>8.4127719339813495E-50</v>
      </c>
      <c r="R75" s="66">
        <f t="shared" si="27"/>
        <v>1.9089126003007557E-28</v>
      </c>
      <c r="S75" s="65">
        <f t="shared" si="28"/>
        <v>1.8344229070787069E-3</v>
      </c>
      <c r="T75" s="65" t="str">
        <f t="shared" si="29"/>
        <v>setengahmatang</v>
      </c>
    </row>
    <row r="76" spans="1:20" ht="15" customHeight="1" x14ac:dyDescent="0.25">
      <c r="A76" s="76">
        <v>72</v>
      </c>
      <c r="B76" s="110">
        <v>169.656547631818</v>
      </c>
      <c r="C76" s="110">
        <v>82.645901719371494</v>
      </c>
      <c r="D76" s="110">
        <v>57.316315917611199</v>
      </c>
      <c r="E76" s="5" t="s">
        <v>8</v>
      </c>
      <c r="F76" s="1"/>
      <c r="G76" s="59">
        <f t="shared" si="30"/>
        <v>5.4971109727770518E-6</v>
      </c>
      <c r="H76" s="59">
        <f t="shared" si="31"/>
        <v>7.6282109861789219E-11</v>
      </c>
      <c r="I76" s="59">
        <f t="shared" si="32"/>
        <v>0.10526127605105565</v>
      </c>
      <c r="J76" s="59">
        <f t="shared" si="33"/>
        <v>2.6775358837520374E-5</v>
      </c>
      <c r="K76" s="59">
        <f t="shared" si="34"/>
        <v>1.1256719083327536E-62</v>
      </c>
      <c r="L76" s="59">
        <f t="shared" si="35"/>
        <v>4.732431221051464E-4</v>
      </c>
      <c r="M76" s="59">
        <f t="shared" si="36"/>
        <v>3.575465675769053E-3</v>
      </c>
      <c r="N76" s="59">
        <f t="shared" si="37"/>
        <v>1.5138575868318889E-2</v>
      </c>
      <c r="O76" s="59">
        <f t="shared" si="38"/>
        <v>9.9250658993168001E-3</v>
      </c>
      <c r="P76" s="34"/>
      <c r="Q76" s="65">
        <f t="shared" si="26"/>
        <v>5.2626249141992263E-13</v>
      </c>
      <c r="R76" s="66">
        <f t="shared" si="27"/>
        <v>1.2999287424078988E-74</v>
      </c>
      <c r="S76" s="65">
        <f t="shared" si="28"/>
        <v>4.9440896875318837E-7</v>
      </c>
      <c r="T76" s="65" t="str">
        <f t="shared" si="29"/>
        <v>matang</v>
      </c>
    </row>
    <row r="77" spans="1:20" ht="15" customHeight="1" x14ac:dyDescent="0.25">
      <c r="A77" s="76">
        <v>73</v>
      </c>
      <c r="B77" s="110">
        <v>168.91431277887</v>
      </c>
      <c r="C77" s="110">
        <v>108.759917114297</v>
      </c>
      <c r="D77" s="110">
        <v>67.570870308165297</v>
      </c>
      <c r="E77" s="5" t="s">
        <v>8</v>
      </c>
      <c r="F77" s="1"/>
      <c r="G77" s="59">
        <f t="shared" si="30"/>
        <v>1.7509885923829736E-6</v>
      </c>
      <c r="H77" s="59">
        <f t="shared" si="31"/>
        <v>1.2258302216954812E-10</v>
      </c>
      <c r="I77" s="59">
        <f t="shared" si="32"/>
        <v>0.11250182160355975</v>
      </c>
      <c r="J77" s="59">
        <f t="shared" si="33"/>
        <v>4.1664417051099926E-24</v>
      </c>
      <c r="K77" s="59">
        <f t="shared" si="34"/>
        <v>8.6017998220177745E-24</v>
      </c>
      <c r="L77" s="59">
        <f t="shared" si="35"/>
        <v>8.0818596345296631E-2</v>
      </c>
      <c r="M77" s="59">
        <f t="shared" si="36"/>
        <v>1.2054113558906276E-11</v>
      </c>
      <c r="N77" s="59">
        <f t="shared" si="37"/>
        <v>0.15835499635195485</v>
      </c>
      <c r="O77" s="59">
        <f t="shared" si="38"/>
        <v>0.1411122943239875</v>
      </c>
      <c r="P77" s="34"/>
      <c r="Q77" s="65">
        <f t="shared" si="26"/>
        <v>8.7939482376849483E-41</v>
      </c>
      <c r="R77" s="66">
        <f t="shared" si="27"/>
        <v>1.6697499013117079E-34</v>
      </c>
      <c r="S77" s="65">
        <f t="shared" si="28"/>
        <v>1.283026749335359E-3</v>
      </c>
      <c r="T77" s="65" t="str">
        <f t="shared" si="29"/>
        <v>setengahmatang</v>
      </c>
    </row>
    <row r="78" spans="1:20" ht="15" customHeight="1" x14ac:dyDescent="0.25">
      <c r="A78" s="76">
        <v>74</v>
      </c>
      <c r="B78" s="110">
        <v>165.23695881878299</v>
      </c>
      <c r="C78" s="110">
        <v>120.506003726229</v>
      </c>
      <c r="D78" s="110">
        <v>70.983864898037297</v>
      </c>
      <c r="E78" s="5" t="s">
        <v>8</v>
      </c>
      <c r="F78" s="1"/>
      <c r="G78" s="59">
        <f t="shared" si="30"/>
        <v>2.520493666703683E-9</v>
      </c>
      <c r="H78" s="59">
        <f t="shared" si="31"/>
        <v>1.1869988113000446E-9</v>
      </c>
      <c r="I78" s="59">
        <f t="shared" si="32"/>
        <v>0.13014180457166466</v>
      </c>
      <c r="J78" s="59">
        <f t="shared" si="33"/>
        <v>1.0379615597428179E-37</v>
      </c>
      <c r="K78" s="59">
        <f t="shared" si="34"/>
        <v>1.4377536814336201E-12</v>
      </c>
      <c r="L78" s="59">
        <f t="shared" si="35"/>
        <v>9.5928447470367453E-2</v>
      </c>
      <c r="M78" s="59">
        <f t="shared" si="36"/>
        <v>5.1260361621325104E-16</v>
      </c>
      <c r="N78" s="59">
        <f t="shared" si="37"/>
        <v>9.3091622191713297E-2</v>
      </c>
      <c r="O78" s="59">
        <f t="shared" si="38"/>
        <v>0.13967070955354799</v>
      </c>
      <c r="P78" s="34"/>
      <c r="Q78" s="65">
        <f>$G78*$J78*$M78</f>
        <v>1.3410610412294028E-61</v>
      </c>
      <c r="R78" s="66">
        <f>$H78*$K78*$N78</f>
        <v>1.5887127122844108E-22</v>
      </c>
      <c r="S78" s="65">
        <f>$I78*$L78*$O78</f>
        <v>1.74369121576053E-3</v>
      </c>
      <c r="T78" s="65" t="str">
        <f t="shared" si="29"/>
        <v>setengahmatang</v>
      </c>
    </row>
    <row r="79" spans="1:20" ht="15" customHeight="1" x14ac:dyDescent="0.25">
      <c r="A79" s="76">
        <v>75</v>
      </c>
      <c r="B79" s="110">
        <v>163.506403422765</v>
      </c>
      <c r="C79" s="110">
        <v>94.922468377508906</v>
      </c>
      <c r="D79" s="110">
        <v>59.650591934137701</v>
      </c>
      <c r="E79" s="5" t="s">
        <v>8</v>
      </c>
      <c r="F79" s="1"/>
      <c r="G79" s="59">
        <f t="shared" si="30"/>
        <v>7.0019658312795431E-11</v>
      </c>
      <c r="H79" s="59">
        <f t="shared" si="31"/>
        <v>3.3001021514535723E-9</v>
      </c>
      <c r="I79" s="59">
        <f t="shared" si="32"/>
        <v>0.12536819887626294</v>
      </c>
      <c r="J79" s="59">
        <f t="shared" si="33"/>
        <v>3.5541394878600931E-12</v>
      </c>
      <c r="K79" s="59">
        <f t="shared" si="34"/>
        <v>5.3056480695755109E-42</v>
      </c>
      <c r="L79" s="59">
        <f t="shared" si="35"/>
        <v>1.2015017901431219E-2</v>
      </c>
      <c r="M79" s="59">
        <f t="shared" si="36"/>
        <v>1.7367189901460787E-4</v>
      </c>
      <c r="N79" s="59">
        <f t="shared" si="37"/>
        <v>4.3461234719982311E-2</v>
      </c>
      <c r="O79" s="59">
        <f t="shared" si="38"/>
        <v>2.5881896693004273E-2</v>
      </c>
      <c r="P79" s="34"/>
      <c r="Q79" s="65">
        <f t="shared" si="26"/>
        <v>4.3219924970600697E-26</v>
      </c>
      <c r="R79" s="66">
        <f t="shared" si="27"/>
        <v>7.6097060821368292E-52</v>
      </c>
      <c r="S79" s="65">
        <f t="shared" si="28"/>
        <v>3.898593085038916E-5</v>
      </c>
      <c r="T79" s="65" t="str">
        <f>IF(Q79&gt;R79,"matang",IF(R79&gt;S79,"mentah","setengahmatang"))</f>
        <v>matang</v>
      </c>
    </row>
    <row r="80" spans="1:20" ht="15" customHeight="1" x14ac:dyDescent="0.25">
      <c r="A80" s="76">
        <v>76</v>
      </c>
      <c r="B80" s="110">
        <v>166.56996114610899</v>
      </c>
      <c r="C80" s="110">
        <v>89.878201536499702</v>
      </c>
      <c r="D80" s="110">
        <v>58.726288694897697</v>
      </c>
      <c r="E80" s="5" t="s">
        <v>8</v>
      </c>
      <c r="F80" s="1"/>
      <c r="G80" s="59">
        <f t="shared" si="30"/>
        <v>3.1967533488705948E-8</v>
      </c>
      <c r="H80" s="59">
        <f t="shared" si="31"/>
        <v>5.2928223237914253E-10</v>
      </c>
      <c r="I80" s="59">
        <f t="shared" si="32"/>
        <v>0.12789286280887957</v>
      </c>
      <c r="J80" s="59">
        <f t="shared" si="33"/>
        <v>6.2858621814429052E-9</v>
      </c>
      <c r="K80" s="59">
        <f t="shared" si="34"/>
        <v>5.5518788879411822E-50</v>
      </c>
      <c r="L80" s="59">
        <f t="shared" si="35"/>
        <v>3.7918098448242797E-3</v>
      </c>
      <c r="M80" s="59">
        <f t="shared" si="36"/>
        <v>6.356605066383126E-4</v>
      </c>
      <c r="N80" s="59">
        <f t="shared" si="37"/>
        <v>2.9693908406902694E-2</v>
      </c>
      <c r="O80" s="59">
        <f t="shared" si="38"/>
        <v>1.8155695015455456E-2</v>
      </c>
      <c r="P80" s="34"/>
      <c r="Q80" s="65">
        <f t="shared" si="26"/>
        <v>1.2773185323921566E-19</v>
      </c>
      <c r="R80" s="66">
        <f t="shared" si="27"/>
        <v>8.7255872083311146E-61</v>
      </c>
      <c r="S80" s="65">
        <f t="shared" si="28"/>
        <v>8.804521077149466E-6</v>
      </c>
      <c r="T80" s="65" t="str">
        <f t="shared" si="29"/>
        <v>matang</v>
      </c>
    </row>
    <row r="81" spans="1:20" ht="15" customHeight="1" x14ac:dyDescent="0.25">
      <c r="A81" s="76">
        <v>77</v>
      </c>
      <c r="B81" s="110">
        <v>171.154144260582</v>
      </c>
      <c r="C81" s="110">
        <v>118.865765133143</v>
      </c>
      <c r="D81" s="110">
        <v>67.425485342878801</v>
      </c>
      <c r="E81" s="5" t="s">
        <v>8</v>
      </c>
      <c r="F81" s="1"/>
      <c r="G81" s="59">
        <f t="shared" si="30"/>
        <v>4.6148511188715441E-5</v>
      </c>
      <c r="H81" s="59">
        <f t="shared" si="31"/>
        <v>2.8814854164320035E-11</v>
      </c>
      <c r="I81" s="59">
        <f t="shared" si="32"/>
        <v>8.8611286682042698E-2</v>
      </c>
      <c r="J81" s="59">
        <f t="shared" si="33"/>
        <v>1.2809467345656814E-35</v>
      </c>
      <c r="K81" s="59">
        <f t="shared" si="34"/>
        <v>6.6689318009678882E-14</v>
      </c>
      <c r="L81" s="59">
        <f t="shared" si="35"/>
        <v>0.10143946925737082</v>
      </c>
      <c r="M81" s="59">
        <f t="shared" si="36"/>
        <v>1.7788379703318994E-11</v>
      </c>
      <c r="N81" s="59">
        <f t="shared" si="37"/>
        <v>0.1596385622835417</v>
      </c>
      <c r="O81" s="59">
        <f t="shared" si="38"/>
        <v>0.13978161689769081</v>
      </c>
      <c r="P81" s="34"/>
      <c r="Q81" s="65">
        <f t="shared" si="26"/>
        <v>1.0515384481618073E-50</v>
      </c>
      <c r="R81" s="66">
        <f t="shared" si="27"/>
        <v>3.0676832139477238E-25</v>
      </c>
      <c r="S81" s="65">
        <f t="shared" si="28"/>
        <v>1.2564524885364007E-3</v>
      </c>
      <c r="T81" s="65" t="str">
        <f t="shared" si="29"/>
        <v>setengahmatang</v>
      </c>
    </row>
    <row r="82" spans="1:20" ht="15" customHeight="1" x14ac:dyDescent="0.25">
      <c r="A82" s="76">
        <v>78</v>
      </c>
      <c r="B82" s="110">
        <v>172.24460795653701</v>
      </c>
      <c r="C82" s="110">
        <v>114.28421053676701</v>
      </c>
      <c r="D82" s="110">
        <v>76.365563439922894</v>
      </c>
      <c r="E82" s="5" t="s">
        <v>8</v>
      </c>
      <c r="F82" s="1"/>
      <c r="G82" s="59">
        <f t="shared" si="30"/>
        <v>1.866211075032555E-4</v>
      </c>
      <c r="H82" s="59">
        <f t="shared" si="31"/>
        <v>1.3987483432244235E-11</v>
      </c>
      <c r="I82" s="59">
        <f t="shared" si="32"/>
        <v>7.5712525833663211E-2</v>
      </c>
      <c r="J82" s="59">
        <f t="shared" si="33"/>
        <v>4.163218087912976E-30</v>
      </c>
      <c r="K82" s="59">
        <f t="shared" si="34"/>
        <v>4.9802474251848838E-18</v>
      </c>
      <c r="L82" s="59">
        <f t="shared" si="35"/>
        <v>0.10336549188703528</v>
      </c>
      <c r="M82" s="59">
        <f t="shared" si="36"/>
        <v>1.7483164894066964E-24</v>
      </c>
      <c r="N82" s="59">
        <f t="shared" si="37"/>
        <v>1.0634115183361686E-2</v>
      </c>
      <c r="O82" s="59">
        <f t="shared" si="38"/>
        <v>5.5492725779504343E-2</v>
      </c>
      <c r="P82" s="34"/>
      <c r="Q82" s="65">
        <f t="shared" si="26"/>
        <v>1.3583446540239528E-57</v>
      </c>
      <c r="R82" s="66">
        <f t="shared" si="27"/>
        <v>7.4078446265823863E-31</v>
      </c>
      <c r="S82" s="65">
        <f t="shared" si="28"/>
        <v>4.3428953884770417E-4</v>
      </c>
      <c r="T82" s="65" t="str">
        <f t="shared" si="29"/>
        <v>setengahmatang</v>
      </c>
    </row>
    <row r="83" spans="1:20" ht="15" customHeight="1" x14ac:dyDescent="0.25">
      <c r="A83" s="76">
        <v>79</v>
      </c>
      <c r="B83" s="110">
        <v>172.40749358929099</v>
      </c>
      <c r="C83" s="110">
        <v>109.507454246181</v>
      </c>
      <c r="D83" s="110">
        <v>67.545374350920795</v>
      </c>
      <c r="E83" s="5" t="s">
        <v>8</v>
      </c>
      <c r="F83" s="1"/>
      <c r="G83" s="59">
        <f t="shared" si="30"/>
        <v>2.2741810893106072E-4</v>
      </c>
      <c r="H83" s="59">
        <f t="shared" si="31"/>
        <v>1.2543533671745952E-11</v>
      </c>
      <c r="I83" s="59">
        <f t="shared" si="32"/>
        <v>7.3783452585417228E-2</v>
      </c>
      <c r="J83" s="59">
        <f t="shared" si="33"/>
        <v>7.0650133231490296E-25</v>
      </c>
      <c r="K83" s="59">
        <f t="shared" si="34"/>
        <v>5.817007637447694E-23</v>
      </c>
      <c r="L83" s="59">
        <f t="shared" si="35"/>
        <v>8.5003561769622829E-2</v>
      </c>
      <c r="M83" s="59">
        <f t="shared" si="36"/>
        <v>1.2908460123103248E-11</v>
      </c>
      <c r="N83" s="59">
        <f t="shared" si="37"/>
        <v>0.15859298512640585</v>
      </c>
      <c r="O83" s="59">
        <f t="shared" si="38"/>
        <v>0.1408862735897177</v>
      </c>
      <c r="P83" s="34"/>
      <c r="Q83" s="65">
        <f t="shared" si="26"/>
        <v>2.0740177387904216E-39</v>
      </c>
      <c r="R83" s="66">
        <f t="shared" si="27"/>
        <v>1.1571868977341441E-34</v>
      </c>
      <c r="S83" s="65">
        <f t="shared" si="28"/>
        <v>8.8361845828896978E-4</v>
      </c>
      <c r="T83" s="65" t="str">
        <f t="shared" ref="T83:T85" si="39">IF(Q83&gt;R83,"matang",IF(R83&gt;S83,"mentah","setengahmatang"))</f>
        <v>setengahmatang</v>
      </c>
    </row>
    <row r="84" spans="1:20" ht="15" customHeight="1" x14ac:dyDescent="0.25">
      <c r="A84" s="76">
        <v>80</v>
      </c>
      <c r="B84" s="110">
        <v>166.38602489118799</v>
      </c>
      <c r="C84" s="110">
        <v>109.02450379101001</v>
      </c>
      <c r="D84" s="110">
        <v>67.332792051471202</v>
      </c>
      <c r="E84" s="5" t="s">
        <v>8</v>
      </c>
      <c r="F84" s="1"/>
      <c r="G84" s="59">
        <f>1/SQRT(2*3.14*$D$109)*EXP(-(($B84-$D$108)^2)/($D$109^2))</f>
        <v>2.2773160943991644E-8</v>
      </c>
      <c r="H84" s="59">
        <f t="shared" si="31"/>
        <v>5.9229520357855056E-10</v>
      </c>
      <c r="I84" s="59">
        <f t="shared" si="32"/>
        <v>0.12850787796250901</v>
      </c>
      <c r="J84" s="59">
        <f t="shared" si="33"/>
        <v>2.2308745167646701E-24</v>
      </c>
      <c r="K84" s="59">
        <f t="shared" si="34"/>
        <v>1.6990374898667603E-23</v>
      </c>
      <c r="L84" s="59">
        <f t="shared" si="35"/>
        <v>8.2326370638299423E-2</v>
      </c>
      <c r="M84" s="59">
        <f t="shared" si="36"/>
        <v>2.2758971407629489E-11</v>
      </c>
      <c r="N84" s="59">
        <f t="shared" si="37"/>
        <v>0.16036274112279519</v>
      </c>
      <c r="O84" s="59">
        <f t="shared" si="38"/>
        <v>0.13888103834804258</v>
      </c>
      <c r="P84" s="34"/>
      <c r="Q84" s="65">
        <f t="shared" si="26"/>
        <v>1.1562482494381016E-42</v>
      </c>
      <c r="R84" s="66">
        <f t="shared" si="27"/>
        <v>1.6137811886277269E-33</v>
      </c>
      <c r="S84" s="65">
        <f t="shared" si="28"/>
        <v>1.4693040543912398E-3</v>
      </c>
      <c r="T84" s="65" t="str">
        <f t="shared" si="39"/>
        <v>setengahmatang</v>
      </c>
    </row>
    <row r="85" spans="1:20" s="45" customFormat="1" ht="15" customHeight="1" x14ac:dyDescent="0.25">
      <c r="A85" s="41">
        <v>81</v>
      </c>
      <c r="B85" s="117">
        <v>182.944476501271</v>
      </c>
      <c r="C85" s="117">
        <v>108.439460756287</v>
      </c>
      <c r="D85" s="117">
        <v>73.832132741650298</v>
      </c>
      <c r="E85" s="44" t="s">
        <v>8</v>
      </c>
      <c r="F85" s="85"/>
      <c r="G85" s="61">
        <f>1/SQRT(2*3.14*$D$109)*EXP(-(($B85-$D$108)^2)/($D$109^2))</f>
        <v>0.1879264993912988</v>
      </c>
      <c r="H85" s="61">
        <f t="shared" si="31"/>
        <v>6.2675018626451151E-15</v>
      </c>
      <c r="I85" s="61">
        <f>1/SQRT(2*3.14*$D$194)*EXP(-(($B85-$D$193)^2)/($D$194^2))</f>
        <v>3.8790828666931537E-3</v>
      </c>
      <c r="J85" s="61">
        <f t="shared" si="33"/>
        <v>8.8342999811256892E-24</v>
      </c>
      <c r="K85" s="61">
        <f t="shared" si="34"/>
        <v>3.74897507186632E-24</v>
      </c>
      <c r="L85" s="61">
        <f t="shared" si="35"/>
        <v>7.8958080056706861E-2</v>
      </c>
      <c r="M85" s="61">
        <f t="shared" si="36"/>
        <v>2.9413337265830256E-20</v>
      </c>
      <c r="N85" s="61">
        <f t="shared" si="37"/>
        <v>3.6176589324326304E-2</v>
      </c>
      <c r="O85" s="61">
        <f t="shared" si="38"/>
        <v>9.839852475288062E-2</v>
      </c>
      <c r="Q85" s="46">
        <f>$G85*$J85*$M85</f>
        <v>4.8831995175079771E-44</v>
      </c>
      <c r="R85" s="69">
        <f>$H85*$K85*$N85</f>
        <v>8.5003076468660299E-40</v>
      </c>
      <c r="S85" s="46">
        <f>$I85*$L85*$O85</f>
        <v>3.0137985810671006E-5</v>
      </c>
      <c r="T85" s="46" t="str">
        <f t="shared" si="39"/>
        <v>setengahmatang</v>
      </c>
    </row>
    <row r="86" spans="1:20" ht="15.75" customHeight="1" x14ac:dyDescent="0.2">
      <c r="A86" s="76"/>
    </row>
    <row r="87" spans="1:20" s="56" customFormat="1" ht="15.75" customHeight="1" x14ac:dyDescent="0.25">
      <c r="A87" s="53" t="s">
        <v>36</v>
      </c>
      <c r="B87" s="54">
        <v>73.036524413687104</v>
      </c>
      <c r="C87" s="109">
        <v>97.236831987697002</v>
      </c>
      <c r="D87" s="109">
        <v>67.681660899654005</v>
      </c>
      <c r="E87" s="53"/>
      <c r="G87" s="62">
        <f>1/SQRT(2*3.14*$D$109)*EXP(-(($B87-$D$108)^2)/($D$109^2))</f>
        <v>2.3072900324510751E-287</v>
      </c>
      <c r="H87" s="62">
        <f>1/SQRT(2*3.14*$D$146)*EXP(-(($B87-$D$145)^2)/($D$146^2))</f>
        <v>9.1161440037577706E-4</v>
      </c>
      <c r="I87" s="62">
        <f>1/SQRT(2*3.14*$D$194)*EXP(-(($B87-$D$193)^2)/($D$194^2))</f>
        <v>1.7854164378141179E-43</v>
      </c>
      <c r="J87" s="62">
        <f>1/SQRT(2*3.14*$D$217)*EXP(-(($C87-$D$216)^2)/($D$217^2))</f>
        <v>7.3063668218299209E-14</v>
      </c>
      <c r="K87" s="62">
        <f>1/SQRT(2*3.14*$D$254)*EXP(-(($C87-$D$253)^2)/($D$254^2))</f>
        <v>1.4002333560672136E-38</v>
      </c>
      <c r="L87" s="62">
        <f>1/SQRT(2*3.14*$D$302)*EXP(-(($C87-$D$301)^2)/($D$302^2))</f>
        <v>1.8790068772705077E-2</v>
      </c>
      <c r="M87" s="62">
        <f>1/SQRT(2*3.14*$D$325)*EXP(-(($D87-$D$324)^2)/($D$325^2))</f>
        <v>8.9413680519076142E-12</v>
      </c>
      <c r="N87" s="62">
        <f>1/SQRT(2*3.14*$D$362)*EXP(-(($D87-$D$361)^2)/($D$362^2))</f>
        <v>0.15725814717943715</v>
      </c>
      <c r="O87" s="62">
        <f>1/SQRT(2*3.14*$D$410)*EXP(-(($D87-$D$409)^2)/($D$410^2))</f>
        <v>0.14205756448063891</v>
      </c>
      <c r="Q87" s="70">
        <f>$G87*$J87*$M87</f>
        <v>0</v>
      </c>
      <c r="R87" s="71">
        <f>$H87*$K87*$N87</f>
        <v>2.0073576180705909E-42</v>
      </c>
      <c r="S87" s="70">
        <f>$I87*$L87*$O87</f>
        <v>4.7657610457491473E-46</v>
      </c>
      <c r="T87" s="70" t="str">
        <f t="shared" ref="T87" si="40">IF(Q87&gt;R87,"matang",IF(R87&gt;S87,"mentah","setengahmatang"))</f>
        <v>mentah</v>
      </c>
    </row>
    <row r="88" spans="1:20" ht="15.75" customHeight="1" x14ac:dyDescent="0.2">
      <c r="A88" s="76"/>
    </row>
    <row r="89" spans="1:20" ht="15.75" customHeight="1" x14ac:dyDescent="0.2">
      <c r="A89" s="126" t="s">
        <v>51</v>
      </c>
      <c r="B89" s="126"/>
      <c r="C89" s="126"/>
      <c r="D89" s="126"/>
      <c r="E89" s="126"/>
    </row>
    <row r="90" spans="1:20" ht="15.75" customHeight="1" x14ac:dyDescent="0.2">
      <c r="A90" s="126" t="s">
        <v>10</v>
      </c>
      <c r="B90" s="126"/>
      <c r="C90" s="126"/>
      <c r="D90" s="126"/>
      <c r="E90" s="126"/>
    </row>
    <row r="91" spans="1:20" ht="15.75" customHeight="1" x14ac:dyDescent="0.2">
      <c r="A91" s="15" t="s">
        <v>0</v>
      </c>
      <c r="B91" s="15" t="s">
        <v>2</v>
      </c>
      <c r="C91" s="15" t="s">
        <v>11</v>
      </c>
      <c r="D91" s="15" t="s">
        <v>12</v>
      </c>
      <c r="E91" s="76"/>
      <c r="F91" s="2"/>
      <c r="G91" s="2"/>
      <c r="H91" s="2"/>
      <c r="I91" s="2"/>
    </row>
    <row r="92" spans="1:20" ht="15.75" customHeight="1" x14ac:dyDescent="0.2">
      <c r="A92" s="15">
        <v>1</v>
      </c>
      <c r="B92" s="111">
        <v>175.54166040854901</v>
      </c>
      <c r="C92" s="98">
        <f t="shared" ref="C92:C105" si="41">B92-$D$108</f>
        <v>-8.051865496182586</v>
      </c>
      <c r="D92" s="98">
        <f>POWER(C92,2)</f>
        <v>64.83253796861564</v>
      </c>
    </row>
    <row r="93" spans="1:20" ht="15.75" customHeight="1" x14ac:dyDescent="0.2">
      <c r="A93" s="15">
        <v>2</v>
      </c>
      <c r="B93" s="111">
        <v>179.106501314208</v>
      </c>
      <c r="C93" s="98">
        <f t="shared" si="41"/>
        <v>-4.487024590523589</v>
      </c>
      <c r="D93" s="98">
        <f t="shared" ref="D93:D105" si="42">POWER(C93,2)</f>
        <v>20.133389675963382</v>
      </c>
    </row>
    <row r="94" spans="1:20" ht="15.75" customHeight="1" x14ac:dyDescent="0.2">
      <c r="A94" s="15">
        <v>3</v>
      </c>
      <c r="B94" s="111">
        <v>179.16323344705199</v>
      </c>
      <c r="C94" s="98">
        <f t="shared" si="41"/>
        <v>-4.4302924576795988</v>
      </c>
      <c r="D94" s="98">
        <f t="shared" si="42"/>
        <v>19.627491260572739</v>
      </c>
    </row>
    <row r="95" spans="1:20" ht="15.75" customHeight="1" x14ac:dyDescent="0.2">
      <c r="A95" s="15">
        <v>4</v>
      </c>
      <c r="B95" s="111">
        <v>181.56448251759599</v>
      </c>
      <c r="C95" s="98">
        <f t="shared" si="41"/>
        <v>-2.0290433871356015</v>
      </c>
      <c r="D95" s="98">
        <f t="shared" si="42"/>
        <v>4.1170170668787147</v>
      </c>
    </row>
    <row r="96" spans="1:20" ht="15.75" customHeight="1" x14ac:dyDescent="0.2">
      <c r="A96" s="15">
        <v>5</v>
      </c>
      <c r="B96" s="111">
        <v>181.58828487404699</v>
      </c>
      <c r="C96" s="98">
        <f t="shared" si="41"/>
        <v>-2.0052410306846014</v>
      </c>
      <c r="D96" s="98">
        <f t="shared" si="42"/>
        <v>4.0209915911410423</v>
      </c>
    </row>
    <row r="97" spans="1:20" ht="15.75" customHeight="1" x14ac:dyDescent="0.2">
      <c r="A97" s="15">
        <v>6</v>
      </c>
      <c r="B97" s="111">
        <v>181.610344299438</v>
      </c>
      <c r="C97" s="98">
        <f t="shared" si="41"/>
        <v>-1.9831816052935949</v>
      </c>
      <c r="D97" s="98">
        <f t="shared" si="42"/>
        <v>3.9330092795748799</v>
      </c>
    </row>
    <row r="98" spans="1:20" ht="15.75" customHeight="1" x14ac:dyDescent="0.2">
      <c r="A98" s="15">
        <v>7</v>
      </c>
      <c r="B98" s="111">
        <v>182.89163476364399</v>
      </c>
      <c r="C98" s="98">
        <f t="shared" si="41"/>
        <v>-0.70189114108760009</v>
      </c>
      <c r="D98" s="98">
        <f t="shared" si="42"/>
        <v>0.49265117393725333</v>
      </c>
    </row>
    <row r="99" spans="1:20" ht="15.75" customHeight="1" x14ac:dyDescent="0.2">
      <c r="A99" s="15">
        <v>8</v>
      </c>
      <c r="B99" s="111">
        <v>184.222329492673</v>
      </c>
      <c r="C99" s="98">
        <f t="shared" si="41"/>
        <v>0.62880358794140534</v>
      </c>
      <c r="D99" s="98">
        <f t="shared" si="42"/>
        <v>0.39539395220798468</v>
      </c>
    </row>
    <row r="100" spans="1:20" ht="15.75" customHeight="1" x14ac:dyDescent="0.2">
      <c r="A100" s="15">
        <v>9</v>
      </c>
      <c r="B100" s="111">
        <v>184.33617499352999</v>
      </c>
      <c r="C100" s="98">
        <f t="shared" si="41"/>
        <v>0.74264908879840164</v>
      </c>
      <c r="D100" s="98">
        <f t="shared" si="42"/>
        <v>0.55152766909309625</v>
      </c>
    </row>
    <row r="101" spans="1:20" ht="15.75" customHeight="1" x14ac:dyDescent="0.2">
      <c r="A101" s="15">
        <v>10</v>
      </c>
      <c r="B101" s="111">
        <v>184.44062633598799</v>
      </c>
      <c r="C101" s="98">
        <f t="shared" si="41"/>
        <v>0.84710043125639345</v>
      </c>
      <c r="D101" s="98">
        <f t="shared" si="42"/>
        <v>0.7175791406347678</v>
      </c>
    </row>
    <row r="102" spans="1:20" ht="15.75" customHeight="1" x14ac:dyDescent="0.2">
      <c r="A102" s="15">
        <v>11</v>
      </c>
      <c r="B102" s="111">
        <v>186.947147907671</v>
      </c>
      <c r="C102" s="98">
        <f t="shared" si="41"/>
        <v>3.353622002939403</v>
      </c>
      <c r="D102" s="98">
        <f t="shared" si="42"/>
        <v>11.246780538599294</v>
      </c>
    </row>
    <row r="103" spans="1:20" ht="15.75" customHeight="1" x14ac:dyDescent="0.2">
      <c r="A103" s="15">
        <v>12</v>
      </c>
      <c r="B103" s="111">
        <v>188.52239925767901</v>
      </c>
      <c r="C103" s="98">
        <f t="shared" si="41"/>
        <v>4.92887335294742</v>
      </c>
      <c r="D103" s="98">
        <f t="shared" si="42"/>
        <v>24.293792529395141</v>
      </c>
    </row>
    <row r="104" spans="1:20" ht="15.75" customHeight="1" x14ac:dyDescent="0.2">
      <c r="A104" s="15">
        <v>13</v>
      </c>
      <c r="B104" s="111">
        <v>190.051479800355</v>
      </c>
      <c r="C104" s="98">
        <f t="shared" si="41"/>
        <v>6.4579538956234046</v>
      </c>
      <c r="D104" s="98">
        <f t="shared" si="42"/>
        <v>41.705168517997507</v>
      </c>
    </row>
    <row r="105" spans="1:20" ht="15.75" customHeight="1" x14ac:dyDescent="0.2">
      <c r="A105" s="15">
        <v>14</v>
      </c>
      <c r="B105" s="111">
        <v>190.32306325381199</v>
      </c>
      <c r="C105" s="98">
        <f t="shared" si="41"/>
        <v>6.7295373490804025</v>
      </c>
      <c r="D105" s="98">
        <f t="shared" si="42"/>
        <v>45.28667293266809</v>
      </c>
    </row>
    <row r="106" spans="1:20" ht="15.75" customHeight="1" x14ac:dyDescent="0.25">
      <c r="A106" s="18" t="s">
        <v>15</v>
      </c>
      <c r="B106" s="19">
        <f>SUM(B92:B105)</f>
        <v>2570.3093626662421</v>
      </c>
      <c r="C106" s="15"/>
      <c r="D106" s="101">
        <f>SUM(D92:D105)</f>
        <v>241.35400329727955</v>
      </c>
      <c r="F106" s="4" t="s">
        <v>13</v>
      </c>
      <c r="J106" s="59"/>
      <c r="K106" s="59"/>
      <c r="L106" s="59"/>
      <c r="M106" s="59"/>
      <c r="N106" s="59"/>
      <c r="O106" s="59"/>
      <c r="P106" s="34"/>
      <c r="Q106" s="65"/>
      <c r="R106" s="66"/>
      <c r="S106" s="65"/>
      <c r="T106" s="65"/>
    </row>
    <row r="107" spans="1:20" ht="15.75" customHeight="1" x14ac:dyDescent="0.25">
      <c r="A107" s="76"/>
      <c r="J107" s="59"/>
      <c r="K107" s="59"/>
      <c r="L107" s="59"/>
      <c r="M107" s="59"/>
      <c r="N107" s="59"/>
      <c r="O107" s="59"/>
      <c r="P107" s="34"/>
      <c r="Q107" s="65"/>
      <c r="R107" s="66"/>
      <c r="S107" s="65"/>
      <c r="T107" s="65"/>
    </row>
    <row r="108" spans="1:20" s="34" customFormat="1" ht="15.75" customHeight="1" x14ac:dyDescent="0.25">
      <c r="A108" s="130" t="s">
        <v>13</v>
      </c>
      <c r="B108" s="130"/>
      <c r="C108" s="130"/>
      <c r="D108" s="4">
        <f>B106/COUNTA(B92:B105)</f>
        <v>183.59352590473159</v>
      </c>
      <c r="E108" s="4"/>
      <c r="F108"/>
      <c r="G108"/>
      <c r="H108"/>
      <c r="I108"/>
      <c r="J108" s="59"/>
      <c r="K108" s="59"/>
      <c r="L108" s="59"/>
      <c r="M108" s="59"/>
      <c r="N108" s="59"/>
      <c r="O108" s="59"/>
      <c r="Q108" s="65"/>
      <c r="R108" s="66"/>
      <c r="S108" s="65"/>
      <c r="T108" s="65"/>
    </row>
    <row r="109" spans="1:20" ht="15.75" customHeight="1" x14ac:dyDescent="0.2">
      <c r="A109" s="129" t="s">
        <v>14</v>
      </c>
      <c r="B109" s="129"/>
      <c r="C109" s="129"/>
      <c r="D109" s="4">
        <f>SQRT(D106/(COUNTA(D92:D105)-1))</f>
        <v>4.3087924713693511</v>
      </c>
      <c r="F109" t="s">
        <v>14</v>
      </c>
    </row>
    <row r="110" spans="1:20" s="90" customFormat="1" ht="15.75" customHeight="1" x14ac:dyDescent="0.2">
      <c r="A110" s="86"/>
      <c r="B110" s="87"/>
      <c r="C110" s="88"/>
      <c r="D110" s="88"/>
      <c r="E110" s="89"/>
    </row>
    <row r="111" spans="1:20" s="90" customFormat="1" ht="15.75" customHeight="1" x14ac:dyDescent="0.2">
      <c r="A111" s="86"/>
      <c r="B111" s="87"/>
      <c r="C111" s="88"/>
      <c r="D111" s="88"/>
      <c r="E111" s="89"/>
    </row>
    <row r="112" spans="1:20" s="90" customFormat="1" ht="15.75" customHeight="1" x14ac:dyDescent="0.2">
      <c r="A112" s="126" t="s">
        <v>51</v>
      </c>
      <c r="B112" s="126"/>
      <c r="C112" s="126"/>
      <c r="D112" s="126"/>
      <c r="E112" s="126"/>
    </row>
    <row r="113" spans="1:20" s="90" customFormat="1" ht="15.75" customHeight="1" x14ac:dyDescent="0.2">
      <c r="A113" s="126" t="s">
        <v>16</v>
      </c>
      <c r="B113" s="126"/>
      <c r="C113" s="126"/>
      <c r="D113" s="126"/>
      <c r="E113" s="126"/>
    </row>
    <row r="114" spans="1:20" s="90" customFormat="1" ht="15.75" customHeight="1" x14ac:dyDescent="0.2">
      <c r="A114" s="15" t="s">
        <v>0</v>
      </c>
      <c r="B114" s="15" t="s">
        <v>2</v>
      </c>
      <c r="C114" s="15" t="s">
        <v>11</v>
      </c>
      <c r="D114" s="15" t="s">
        <v>12</v>
      </c>
      <c r="E114" s="4"/>
    </row>
    <row r="115" spans="1:20" s="90" customFormat="1" ht="15.75" customHeight="1" x14ac:dyDescent="0.2">
      <c r="A115" s="15">
        <v>1</v>
      </c>
      <c r="B115" s="111">
        <v>81.781690503648903</v>
      </c>
      <c r="C115" s="17">
        <f t="shared" ref="C115:C142" si="43">B115-$D$145</f>
        <v>-22.376901298636938</v>
      </c>
      <c r="D115" s="20">
        <f>POWER(C115,2)</f>
        <v>500.72571172893947</v>
      </c>
      <c r="E115" s="4"/>
    </row>
    <row r="116" spans="1:20" s="90" customFormat="1" ht="15.75" customHeight="1" x14ac:dyDescent="0.2">
      <c r="A116" s="15">
        <v>2</v>
      </c>
      <c r="B116" s="111">
        <v>82.0735324927725</v>
      </c>
      <c r="C116" s="17">
        <f t="shared" si="43"/>
        <v>-22.085059309513341</v>
      </c>
      <c r="D116" s="20">
        <f t="shared" ref="D116:D142" si="44">POWER(C116,2)</f>
        <v>487.74984470472185</v>
      </c>
      <c r="E116" s="4"/>
    </row>
    <row r="117" spans="1:20" s="90" customFormat="1" ht="15.75" customHeight="1" x14ac:dyDescent="0.2">
      <c r="A117" s="15">
        <v>3</v>
      </c>
      <c r="B117" s="111">
        <v>86.710135322009606</v>
      </c>
      <c r="C117" s="17">
        <f t="shared" si="43"/>
        <v>-17.448456480276235</v>
      </c>
      <c r="D117" s="20">
        <f t="shared" si="44"/>
        <v>304.44863354409375</v>
      </c>
      <c r="E117" s="4"/>
    </row>
    <row r="118" spans="1:20" s="90" customFormat="1" ht="15.75" customHeight="1" x14ac:dyDescent="0.2">
      <c r="A118" s="15">
        <v>4</v>
      </c>
      <c r="B118" s="111">
        <v>86.752002575368493</v>
      </c>
      <c r="C118" s="17">
        <f t="shared" si="43"/>
        <v>-17.406589226917347</v>
      </c>
      <c r="D118" s="20">
        <f t="shared" si="44"/>
        <v>302.98934851463508</v>
      </c>
      <c r="E118" s="4"/>
    </row>
    <row r="119" spans="1:20" s="90" customFormat="1" ht="15.75" customHeight="1" x14ac:dyDescent="0.2">
      <c r="A119" s="15">
        <v>5</v>
      </c>
      <c r="B119" s="111">
        <v>87.033526924083006</v>
      </c>
      <c r="C119" s="17">
        <f t="shared" si="43"/>
        <v>-17.125064878202835</v>
      </c>
      <c r="D119" s="20">
        <f t="shared" si="44"/>
        <v>293.26784708265626</v>
      </c>
      <c r="E119" s="4"/>
    </row>
    <row r="120" spans="1:20" s="90" customFormat="1" ht="15.75" customHeight="1" x14ac:dyDescent="0.2">
      <c r="A120" s="15">
        <v>6</v>
      </c>
      <c r="B120" s="111">
        <v>92.481398074792097</v>
      </c>
      <c r="C120" s="17">
        <f t="shared" si="43"/>
        <v>-11.677193727493744</v>
      </c>
      <c r="D120" s="20">
        <f t="shared" si="44"/>
        <v>136.35685334941925</v>
      </c>
      <c r="E120" s="4"/>
    </row>
    <row r="121" spans="1:20" s="90" customFormat="1" ht="15.75" customHeight="1" x14ac:dyDescent="0.2">
      <c r="A121" s="15">
        <v>7</v>
      </c>
      <c r="B121" s="111">
        <v>93.250269309879002</v>
      </c>
      <c r="C121" s="17">
        <f t="shared" si="43"/>
        <v>-10.908322492406839</v>
      </c>
      <c r="D121" s="20">
        <f t="shared" si="44"/>
        <v>118.99149959834895</v>
      </c>
      <c r="E121" s="4"/>
    </row>
    <row r="122" spans="1:20" s="90" customFormat="1" ht="15.75" customHeight="1" x14ac:dyDescent="0.2">
      <c r="A122" s="15">
        <v>8</v>
      </c>
      <c r="B122" s="111">
        <v>93.741305700759696</v>
      </c>
      <c r="C122" s="17">
        <f t="shared" si="43"/>
        <v>-10.417286101526145</v>
      </c>
      <c r="D122" s="20">
        <f t="shared" si="44"/>
        <v>108.51984972104978</v>
      </c>
      <c r="E122" s="4"/>
    </row>
    <row r="123" spans="1:20" s="90" customFormat="1" ht="15.75" customHeight="1" x14ac:dyDescent="0.2">
      <c r="A123" s="15">
        <v>9</v>
      </c>
      <c r="B123" s="111">
        <v>93.813766075134296</v>
      </c>
      <c r="C123" s="17">
        <f t="shared" si="43"/>
        <v>-10.344825727151544</v>
      </c>
      <c r="D123" s="20">
        <f t="shared" si="44"/>
        <v>107.01541932513648</v>
      </c>
      <c r="E123" s="4"/>
    </row>
    <row r="124" spans="1:20" s="90" customFormat="1" ht="15" customHeight="1" x14ac:dyDescent="0.25">
      <c r="A124" s="15">
        <v>10</v>
      </c>
      <c r="B124" s="111">
        <v>94.500591171320707</v>
      </c>
      <c r="C124" s="17">
        <f t="shared" si="43"/>
        <v>-9.6580006309651338</v>
      </c>
      <c r="D124" s="20">
        <f t="shared" si="44"/>
        <v>93.276976187722923</v>
      </c>
      <c r="E124" s="4"/>
      <c r="J124" s="91"/>
      <c r="K124" s="91"/>
      <c r="L124" s="91"/>
      <c r="M124" s="91"/>
      <c r="N124" s="91"/>
      <c r="O124" s="91"/>
      <c r="P124" s="92"/>
      <c r="Q124" s="93"/>
      <c r="R124" s="94"/>
      <c r="S124" s="93"/>
      <c r="T124" s="93"/>
    </row>
    <row r="125" spans="1:20" s="90" customFormat="1" ht="15" customHeight="1" x14ac:dyDescent="0.25">
      <c r="A125" s="15">
        <v>11</v>
      </c>
      <c r="B125" s="111">
        <v>97.295336526965997</v>
      </c>
      <c r="C125" s="17">
        <f t="shared" si="43"/>
        <v>-6.8632552753198439</v>
      </c>
      <c r="D125" s="20">
        <f t="shared" si="44"/>
        <v>47.104272974205664</v>
      </c>
      <c r="E125" s="4"/>
      <c r="J125" s="91"/>
      <c r="K125" s="91"/>
      <c r="L125" s="91"/>
      <c r="M125" s="91"/>
      <c r="N125" s="91"/>
      <c r="O125" s="91"/>
      <c r="P125" s="92"/>
      <c r="Q125" s="93"/>
      <c r="R125" s="94"/>
      <c r="S125" s="93"/>
      <c r="T125" s="93"/>
    </row>
    <row r="126" spans="1:20" s="90" customFormat="1" ht="15" customHeight="1" x14ac:dyDescent="0.25">
      <c r="A126" s="15">
        <v>12</v>
      </c>
      <c r="B126" s="111">
        <v>97.440381665460393</v>
      </c>
      <c r="C126" s="17">
        <f t="shared" si="43"/>
        <v>-6.7182101368254479</v>
      </c>
      <c r="D126" s="20">
        <f t="shared" si="44"/>
        <v>45.134347442544204</v>
      </c>
      <c r="E126" s="4"/>
      <c r="J126" s="91"/>
      <c r="K126" s="91"/>
      <c r="L126" s="91"/>
      <c r="M126" s="91"/>
      <c r="N126" s="91"/>
      <c r="O126" s="91"/>
      <c r="P126" s="92"/>
      <c r="Q126" s="93"/>
      <c r="R126" s="94"/>
      <c r="S126" s="93"/>
      <c r="T126" s="93"/>
    </row>
    <row r="127" spans="1:20" ht="15.75" customHeight="1" x14ac:dyDescent="0.2">
      <c r="A127" s="15">
        <v>13</v>
      </c>
      <c r="B127" s="111">
        <v>98.930430740409506</v>
      </c>
      <c r="C127" s="17">
        <f t="shared" si="43"/>
        <v>-5.2281610618763352</v>
      </c>
      <c r="D127" s="20">
        <f t="shared" si="44"/>
        <v>27.33366808891989</v>
      </c>
    </row>
    <row r="128" spans="1:20" ht="15.75" customHeight="1" x14ac:dyDescent="0.2">
      <c r="A128" s="15">
        <v>14</v>
      </c>
      <c r="B128" s="111">
        <v>99.853469129123496</v>
      </c>
      <c r="C128" s="17">
        <f t="shared" si="43"/>
        <v>-4.3051226731623444</v>
      </c>
      <c r="D128" s="20">
        <f t="shared" si="44"/>
        <v>18.53408123097649</v>
      </c>
    </row>
    <row r="129" spans="1:5" ht="15.75" customHeight="1" x14ac:dyDescent="0.2">
      <c r="A129" s="15">
        <v>15</v>
      </c>
      <c r="B129" s="111">
        <v>102.249650947044</v>
      </c>
      <c r="C129" s="17">
        <f t="shared" si="43"/>
        <v>-1.9089408552418377</v>
      </c>
      <c r="D129" s="20">
        <f t="shared" si="44"/>
        <v>3.6440551888114388</v>
      </c>
    </row>
    <row r="130" spans="1:5" ht="15.75" customHeight="1" x14ac:dyDescent="0.2">
      <c r="A130" s="15">
        <v>16</v>
      </c>
      <c r="B130" s="111">
        <v>105.281128992162</v>
      </c>
      <c r="C130" s="17">
        <f t="shared" si="43"/>
        <v>1.1225371898761551</v>
      </c>
      <c r="D130" s="20">
        <f t="shared" si="44"/>
        <v>1.2600897426550552</v>
      </c>
    </row>
    <row r="131" spans="1:5" ht="15.75" customHeight="1" x14ac:dyDescent="0.2">
      <c r="A131" s="15">
        <v>17</v>
      </c>
      <c r="B131" s="111">
        <v>108.964789866403</v>
      </c>
      <c r="C131" s="17">
        <f t="shared" si="43"/>
        <v>4.8061980641171544</v>
      </c>
      <c r="D131" s="20">
        <f t="shared" si="44"/>
        <v>23.099539831523483</v>
      </c>
    </row>
    <row r="132" spans="1:5" ht="15.75" customHeight="1" x14ac:dyDescent="0.2">
      <c r="A132" s="15">
        <v>18</v>
      </c>
      <c r="B132" s="111">
        <v>110.901180873138</v>
      </c>
      <c r="C132" s="17">
        <f t="shared" si="43"/>
        <v>6.7425890708521621</v>
      </c>
      <c r="D132" s="20">
        <f t="shared" si="44"/>
        <v>45.462507378375022</v>
      </c>
    </row>
    <row r="133" spans="1:5" ht="15.75" customHeight="1" x14ac:dyDescent="0.2">
      <c r="A133" s="15">
        <v>19</v>
      </c>
      <c r="B133" s="111">
        <v>114.43854367124</v>
      </c>
      <c r="C133" s="17">
        <f t="shared" si="43"/>
        <v>10.279951868954157</v>
      </c>
      <c r="D133" s="20">
        <f t="shared" si="44"/>
        <v>105.67741042801407</v>
      </c>
    </row>
    <row r="134" spans="1:5" s="2" customFormat="1" ht="15.75" customHeight="1" x14ac:dyDescent="0.2">
      <c r="A134" s="15">
        <v>20</v>
      </c>
      <c r="B134" s="111">
        <v>115.19826780693199</v>
      </c>
      <c r="C134" s="17">
        <f t="shared" si="43"/>
        <v>11.039676004646154</v>
      </c>
      <c r="D134" s="20">
        <f t="shared" si="44"/>
        <v>121.87444628756006</v>
      </c>
      <c r="E134" s="4"/>
    </row>
    <row r="135" spans="1:5" ht="15.75" customHeight="1" x14ac:dyDescent="0.2">
      <c r="A135" s="15">
        <v>21</v>
      </c>
      <c r="B135" s="111">
        <v>115.617477152758</v>
      </c>
      <c r="C135" s="17">
        <f t="shared" si="43"/>
        <v>11.458885350472158</v>
      </c>
      <c r="D135" s="20">
        <f t="shared" si="44"/>
        <v>131.30605347526543</v>
      </c>
    </row>
    <row r="136" spans="1:5" ht="15.75" customHeight="1" x14ac:dyDescent="0.2">
      <c r="A136" s="15">
        <v>22</v>
      </c>
      <c r="B136" s="111">
        <v>118.070170462074</v>
      </c>
      <c r="C136" s="17">
        <f t="shared" si="43"/>
        <v>13.911578659788162</v>
      </c>
      <c r="D136" s="20">
        <f t="shared" si="44"/>
        <v>193.5320208074734</v>
      </c>
    </row>
    <row r="137" spans="1:5" ht="15.75" customHeight="1" x14ac:dyDescent="0.2">
      <c r="A137" s="15">
        <v>23</v>
      </c>
      <c r="B137" s="111">
        <v>118.360362238622</v>
      </c>
      <c r="C137" s="17">
        <f t="shared" si="43"/>
        <v>14.201770436336162</v>
      </c>
      <c r="D137" s="20">
        <f t="shared" si="44"/>
        <v>201.69028352639182</v>
      </c>
    </row>
    <row r="138" spans="1:5" ht="15.75" customHeight="1" x14ac:dyDescent="0.2">
      <c r="A138" s="15">
        <v>24</v>
      </c>
      <c r="B138" s="111">
        <v>119.410032861704</v>
      </c>
      <c r="C138" s="17">
        <f t="shared" si="43"/>
        <v>15.251441059418156</v>
      </c>
      <c r="D138" s="20">
        <f t="shared" si="44"/>
        <v>232.606454388906</v>
      </c>
    </row>
    <row r="139" spans="1:5" ht="15.75" customHeight="1" x14ac:dyDescent="0.2">
      <c r="A139" s="15">
        <v>25</v>
      </c>
      <c r="B139" s="111">
        <v>123.78006307104199</v>
      </c>
      <c r="C139" s="17">
        <f t="shared" si="43"/>
        <v>19.621471268756153</v>
      </c>
      <c r="D139" s="20">
        <f t="shared" si="44"/>
        <v>385.00213475062321</v>
      </c>
    </row>
    <row r="140" spans="1:5" ht="15.75" customHeight="1" x14ac:dyDescent="0.2">
      <c r="A140" s="15">
        <v>26</v>
      </c>
      <c r="B140" s="111">
        <v>124.632118512128</v>
      </c>
      <c r="C140" s="17">
        <f t="shared" si="43"/>
        <v>20.473526709842162</v>
      </c>
      <c r="D140" s="20">
        <f t="shared" si="44"/>
        <v>419.16529593862043</v>
      </c>
    </row>
    <row r="141" spans="1:5" ht="15.75" customHeight="1" x14ac:dyDescent="0.2">
      <c r="A141" s="15">
        <v>27</v>
      </c>
      <c r="B141" s="111">
        <v>124.78877031231499</v>
      </c>
      <c r="C141" s="17">
        <f t="shared" si="43"/>
        <v>20.630178510029154</v>
      </c>
      <c r="D141" s="20">
        <f t="shared" si="44"/>
        <v>425.6042653556687</v>
      </c>
    </row>
    <row r="142" spans="1:5" ht="15.75" customHeight="1" x14ac:dyDescent="0.2">
      <c r="A142" s="15">
        <v>28</v>
      </c>
      <c r="B142" s="111">
        <v>129.090177484713</v>
      </c>
      <c r="C142" s="17">
        <f t="shared" si="43"/>
        <v>24.931585682427155</v>
      </c>
      <c r="D142" s="20">
        <f t="shared" si="44"/>
        <v>621.58396464020666</v>
      </c>
    </row>
    <row r="143" spans="1:5" ht="15.75" customHeight="1" x14ac:dyDescent="0.2">
      <c r="A143" s="18" t="s">
        <v>15</v>
      </c>
      <c r="B143" s="19">
        <f>SUM(B115:B142)</f>
        <v>2916.4405704640035</v>
      </c>
      <c r="C143" s="15"/>
      <c r="D143" s="21">
        <f>SUM(D115:D142)</f>
        <v>5502.9568752334644</v>
      </c>
    </row>
    <row r="144" spans="1:5" ht="15.75" customHeight="1" x14ac:dyDescent="0.2">
      <c r="A144" s="76"/>
    </row>
    <row r="145" spans="1:5" ht="15.75" customHeight="1" x14ac:dyDescent="0.2">
      <c r="A145" s="130" t="s">
        <v>13</v>
      </c>
      <c r="B145" s="130"/>
      <c r="C145" s="130"/>
      <c r="D145" s="4">
        <f>B143/COUNTA(B115:B142)</f>
        <v>104.15859180228584</v>
      </c>
    </row>
    <row r="146" spans="1:5" ht="15.75" customHeight="1" x14ac:dyDescent="0.2">
      <c r="A146" s="129" t="s">
        <v>14</v>
      </c>
      <c r="B146" s="129"/>
      <c r="C146" s="129"/>
      <c r="D146" s="4">
        <f>SQRT(D143/(COUNTA(D115:D142)-1))</f>
        <v>14.27631666786778</v>
      </c>
    </row>
    <row r="147" spans="1:5" ht="15.75" customHeight="1" x14ac:dyDescent="0.2">
      <c r="A147" s="86"/>
      <c r="B147" s="87"/>
      <c r="C147" s="88"/>
      <c r="D147" s="102"/>
    </row>
    <row r="148" spans="1:5" ht="15.75" customHeight="1" x14ac:dyDescent="0.2">
      <c r="A148" s="86"/>
      <c r="B148" s="87"/>
      <c r="C148" s="88"/>
      <c r="D148" s="102"/>
    </row>
    <row r="149" spans="1:5" ht="15.75" customHeight="1" x14ac:dyDescent="0.2">
      <c r="A149" s="126" t="s">
        <v>51</v>
      </c>
      <c r="B149" s="126"/>
      <c r="C149" s="126"/>
      <c r="D149" s="126"/>
      <c r="E149" s="118"/>
    </row>
    <row r="150" spans="1:5" ht="15.75" customHeight="1" x14ac:dyDescent="0.2">
      <c r="A150" s="131" t="s">
        <v>17</v>
      </c>
      <c r="B150" s="131"/>
      <c r="C150" s="131"/>
      <c r="D150" s="131"/>
      <c r="E150" s="118"/>
    </row>
    <row r="151" spans="1:5" ht="15.75" customHeight="1" x14ac:dyDescent="0.2">
      <c r="A151" s="15" t="s">
        <v>0</v>
      </c>
      <c r="B151" s="15" t="s">
        <v>2</v>
      </c>
      <c r="C151" s="15" t="s">
        <v>11</v>
      </c>
      <c r="D151" s="15" t="s">
        <v>12</v>
      </c>
    </row>
    <row r="152" spans="1:5" ht="15.75" customHeight="1" x14ac:dyDescent="0.2">
      <c r="A152" s="15">
        <v>1</v>
      </c>
      <c r="B152" s="111">
        <v>141.05612295039899</v>
      </c>
      <c r="C152" s="17">
        <f t="shared" ref="C152:C189" si="45">B152-$D$193</f>
        <v>-24.269588578114877</v>
      </c>
      <c r="D152" s="20">
        <f t="shared" ref="D152:D189" si="46">POWER(C152,2)</f>
        <v>589.01292975096408</v>
      </c>
    </row>
    <row r="153" spans="1:5" ht="15.75" customHeight="1" x14ac:dyDescent="0.2">
      <c r="A153" s="15">
        <v>2</v>
      </c>
      <c r="B153" s="111">
        <v>148.460026347237</v>
      </c>
      <c r="C153" s="17">
        <f t="shared" si="45"/>
        <v>-16.865685181276859</v>
      </c>
      <c r="D153" s="20">
        <f t="shared" si="46"/>
        <v>284.45133663394182</v>
      </c>
    </row>
    <row r="154" spans="1:5" ht="15.75" customHeight="1" x14ac:dyDescent="0.2">
      <c r="A154" s="15">
        <v>3</v>
      </c>
      <c r="B154" s="111">
        <v>149.19195655199201</v>
      </c>
      <c r="C154" s="17">
        <f t="shared" si="45"/>
        <v>-16.133754976521857</v>
      </c>
      <c r="D154" s="20">
        <f t="shared" si="46"/>
        <v>260.2980496424438</v>
      </c>
    </row>
    <row r="155" spans="1:5" ht="15.75" customHeight="1" x14ac:dyDescent="0.2">
      <c r="A155" s="15">
        <v>4</v>
      </c>
      <c r="B155" s="111">
        <v>150.629400327273</v>
      </c>
      <c r="C155" s="17">
        <f t="shared" si="45"/>
        <v>-14.69631120124086</v>
      </c>
      <c r="D155" s="20">
        <f t="shared" si="46"/>
        <v>215.98156292371758</v>
      </c>
    </row>
    <row r="156" spans="1:5" ht="15.75" customHeight="1" x14ac:dyDescent="0.2">
      <c r="A156" s="15">
        <v>5</v>
      </c>
      <c r="B156" s="111">
        <v>150.77398814661001</v>
      </c>
      <c r="C156" s="17">
        <f t="shared" si="45"/>
        <v>-14.551723381903855</v>
      </c>
      <c r="D156" s="20">
        <f t="shared" si="46"/>
        <v>211.75265338344738</v>
      </c>
    </row>
    <row r="157" spans="1:5" ht="15.75" customHeight="1" x14ac:dyDescent="0.2">
      <c r="A157" s="15">
        <v>6</v>
      </c>
      <c r="B157" s="111">
        <v>153.28476302955701</v>
      </c>
      <c r="C157" s="17">
        <f t="shared" si="45"/>
        <v>-12.040948498956851</v>
      </c>
      <c r="D157" s="20">
        <f t="shared" si="46"/>
        <v>144.98444075453125</v>
      </c>
    </row>
    <row r="158" spans="1:5" ht="15.75" customHeight="1" x14ac:dyDescent="0.2">
      <c r="A158" s="15">
        <v>7</v>
      </c>
      <c r="B158" s="111">
        <v>153.29819629775201</v>
      </c>
      <c r="C158" s="17">
        <f t="shared" si="45"/>
        <v>-12.02751523076185</v>
      </c>
      <c r="D158" s="20">
        <f t="shared" si="46"/>
        <v>144.66112262620828</v>
      </c>
    </row>
    <row r="159" spans="1:5" ht="15.75" customHeight="1" x14ac:dyDescent="0.2">
      <c r="A159" s="15">
        <v>8</v>
      </c>
      <c r="B159" s="111">
        <v>155.67380062360101</v>
      </c>
      <c r="C159" s="17">
        <f t="shared" si="45"/>
        <v>-9.6519109049128531</v>
      </c>
      <c r="D159" s="20">
        <f t="shared" si="46"/>
        <v>93.159384116375648</v>
      </c>
    </row>
    <row r="160" spans="1:5" ht="15.75" customHeight="1" x14ac:dyDescent="0.2">
      <c r="A160" s="15">
        <v>9</v>
      </c>
      <c r="B160" s="111">
        <v>160.75725779158401</v>
      </c>
      <c r="C160" s="17">
        <f t="shared" si="45"/>
        <v>-4.5684537369298539</v>
      </c>
      <c r="D160" s="20">
        <f t="shared" si="46"/>
        <v>20.870769546468345</v>
      </c>
    </row>
    <row r="161" spans="1:4" ht="15.75" customHeight="1" x14ac:dyDescent="0.2">
      <c r="A161" s="15">
        <v>10</v>
      </c>
      <c r="B161" s="111">
        <v>161.69465075369001</v>
      </c>
      <c r="C161" s="17">
        <f t="shared" si="45"/>
        <v>-3.631060774823851</v>
      </c>
      <c r="D161" s="20">
        <f t="shared" si="46"/>
        <v>13.184602350464385</v>
      </c>
    </row>
    <row r="162" spans="1:4" ht="15.75" customHeight="1" x14ac:dyDescent="0.2">
      <c r="A162" s="15">
        <v>11</v>
      </c>
      <c r="B162" s="111">
        <v>163.46417797888401</v>
      </c>
      <c r="C162" s="17">
        <f t="shared" si="45"/>
        <v>-1.8615335496298542</v>
      </c>
      <c r="D162" s="20">
        <f t="shared" si="46"/>
        <v>3.4653071563975248</v>
      </c>
    </row>
    <row r="163" spans="1:4" ht="15.75" customHeight="1" x14ac:dyDescent="0.2">
      <c r="A163" s="15">
        <v>12</v>
      </c>
      <c r="B163" s="111">
        <v>163.506403422765</v>
      </c>
      <c r="C163" s="17">
        <f t="shared" si="45"/>
        <v>-1.8193081057488598</v>
      </c>
      <c r="D163" s="20">
        <f t="shared" si="46"/>
        <v>3.3098819836435043</v>
      </c>
    </row>
    <row r="164" spans="1:4" ht="15.75" customHeight="1" x14ac:dyDescent="0.2">
      <c r="A164" s="15">
        <v>13</v>
      </c>
      <c r="B164" s="111">
        <v>163.93005117076601</v>
      </c>
      <c r="C164" s="17">
        <f t="shared" si="45"/>
        <v>-1.3956603577478575</v>
      </c>
      <c r="D164" s="20">
        <f t="shared" si="46"/>
        <v>1.9478678341888775</v>
      </c>
    </row>
    <row r="165" spans="1:4" ht="15.75" customHeight="1" x14ac:dyDescent="0.2">
      <c r="A165" s="15">
        <v>14</v>
      </c>
      <c r="B165" s="111">
        <v>163.952711084848</v>
      </c>
      <c r="C165" s="17">
        <f t="shared" si="45"/>
        <v>-1.3730004436658589</v>
      </c>
      <c r="D165" s="20">
        <f t="shared" si="46"/>
        <v>1.8851302183066454</v>
      </c>
    </row>
    <row r="166" spans="1:4" ht="15.75" customHeight="1" x14ac:dyDescent="0.2">
      <c r="A166" s="15">
        <v>15</v>
      </c>
      <c r="B166" s="111">
        <v>164.059301928369</v>
      </c>
      <c r="C166" s="17">
        <f t="shared" si="45"/>
        <v>-1.2664096001448684</v>
      </c>
      <c r="D166" s="20">
        <f t="shared" si="46"/>
        <v>1.6037932753390853</v>
      </c>
    </row>
    <row r="167" spans="1:4" ht="15.75" customHeight="1" x14ac:dyDescent="0.2">
      <c r="A167" s="15">
        <v>16</v>
      </c>
      <c r="B167" s="111">
        <v>164.10000791143599</v>
      </c>
      <c r="C167" s="17">
        <f t="shared" si="45"/>
        <v>-1.225703617077869</v>
      </c>
      <c r="D167" s="20">
        <f t="shared" si="46"/>
        <v>1.5023493569177713</v>
      </c>
    </row>
    <row r="168" spans="1:4" ht="15.75" customHeight="1" x14ac:dyDescent="0.2">
      <c r="A168" s="15">
        <v>17</v>
      </c>
      <c r="B168" s="111">
        <v>165.23695881878299</v>
      </c>
      <c r="C168" s="17">
        <f t="shared" si="45"/>
        <v>-8.8752709730869128E-2</v>
      </c>
      <c r="D168" s="20">
        <f t="shared" si="46"/>
        <v>7.8770434845719123E-3</v>
      </c>
    </row>
    <row r="169" spans="1:4" ht="15.75" customHeight="1" x14ac:dyDescent="0.2">
      <c r="A169" s="15">
        <v>18</v>
      </c>
      <c r="B169" s="111">
        <v>166.17803664019601</v>
      </c>
      <c r="C169" s="17">
        <f t="shared" si="45"/>
        <v>0.85232511168214842</v>
      </c>
      <c r="D169" s="20">
        <f t="shared" si="46"/>
        <v>0.72645809600398681</v>
      </c>
    </row>
    <row r="170" spans="1:4" ht="15.75" customHeight="1" x14ac:dyDescent="0.2">
      <c r="A170" s="15">
        <v>19</v>
      </c>
      <c r="B170" s="111">
        <v>166.38602489118799</v>
      </c>
      <c r="C170" s="17">
        <f t="shared" si="45"/>
        <v>1.0603133626741226</v>
      </c>
      <c r="D170" s="20">
        <f t="shared" si="46"/>
        <v>1.1242644270653055</v>
      </c>
    </row>
    <row r="171" spans="1:4" ht="15.75" customHeight="1" x14ac:dyDescent="0.2">
      <c r="A171" s="15">
        <v>20</v>
      </c>
      <c r="B171" s="111">
        <v>166.56996114610899</v>
      </c>
      <c r="C171" s="17">
        <f t="shared" si="45"/>
        <v>1.2442496175951305</v>
      </c>
      <c r="D171" s="20">
        <f t="shared" si="46"/>
        <v>1.5481571108856285</v>
      </c>
    </row>
    <row r="172" spans="1:4" ht="15.75" customHeight="1" x14ac:dyDescent="0.2">
      <c r="A172" s="15">
        <v>21</v>
      </c>
      <c r="B172" s="111">
        <v>167.32680864550301</v>
      </c>
      <c r="C172" s="17">
        <f t="shared" si="45"/>
        <v>2.0010971169891434</v>
      </c>
      <c r="D172" s="20">
        <f t="shared" si="46"/>
        <v>4.0043896716222616</v>
      </c>
    </row>
    <row r="173" spans="1:4" ht="15.75" customHeight="1" x14ac:dyDescent="0.2">
      <c r="A173" s="15">
        <v>22</v>
      </c>
      <c r="B173" s="111">
        <v>168.76775313660099</v>
      </c>
      <c r="C173" s="17">
        <f t="shared" si="45"/>
        <v>3.4420416080871234</v>
      </c>
      <c r="D173" s="20">
        <f t="shared" si="46"/>
        <v>11.847650431802991</v>
      </c>
    </row>
    <row r="174" spans="1:4" ht="15.75" customHeight="1" x14ac:dyDescent="0.2">
      <c r="A174" s="15">
        <v>23</v>
      </c>
      <c r="B174" s="111">
        <v>168.776250825869</v>
      </c>
      <c r="C174" s="17">
        <f t="shared" si="45"/>
        <v>3.4505392973551352</v>
      </c>
      <c r="D174" s="20">
        <f t="shared" si="46"/>
        <v>11.90622144259207</v>
      </c>
    </row>
    <row r="175" spans="1:4" ht="15.75" customHeight="1" x14ac:dyDescent="0.2">
      <c r="A175" s="15">
        <v>24</v>
      </c>
      <c r="B175" s="111">
        <v>168.91431277887</v>
      </c>
      <c r="C175" s="17">
        <f t="shared" si="45"/>
        <v>3.5886012503561346</v>
      </c>
      <c r="D175" s="20">
        <f t="shared" si="46"/>
        <v>12.878058934057613</v>
      </c>
    </row>
    <row r="176" spans="1:4" ht="15.75" customHeight="1" x14ac:dyDescent="0.2">
      <c r="A176" s="15">
        <v>25</v>
      </c>
      <c r="B176" s="111">
        <v>169.440880872218</v>
      </c>
      <c r="C176" s="17">
        <f t="shared" si="45"/>
        <v>4.1151693437041388</v>
      </c>
      <c r="D176" s="20">
        <f t="shared" si="46"/>
        <v>16.934618727362352</v>
      </c>
    </row>
    <row r="177" spans="1:4" ht="15.75" customHeight="1" x14ac:dyDescent="0.2">
      <c r="A177" s="15">
        <v>26</v>
      </c>
      <c r="B177" s="111">
        <v>169.656547631818</v>
      </c>
      <c r="C177" s="17">
        <f t="shared" si="45"/>
        <v>4.3308361033041365</v>
      </c>
      <c r="D177" s="20">
        <f t="shared" si="46"/>
        <v>18.756141353682558</v>
      </c>
    </row>
    <row r="178" spans="1:4" ht="15.75" customHeight="1" x14ac:dyDescent="0.2">
      <c r="A178" s="15">
        <v>27</v>
      </c>
      <c r="B178" s="111">
        <v>169.73211712367299</v>
      </c>
      <c r="C178" s="17">
        <f t="shared" si="45"/>
        <v>4.4064055951591286</v>
      </c>
      <c r="D178" s="20">
        <f t="shared" si="46"/>
        <v>19.416410269049674</v>
      </c>
    </row>
    <row r="179" spans="1:4" ht="15.75" customHeight="1" x14ac:dyDescent="0.2">
      <c r="A179" s="15">
        <v>28</v>
      </c>
      <c r="B179" s="111">
        <v>169.93238488171801</v>
      </c>
      <c r="C179" s="17">
        <f t="shared" si="45"/>
        <v>4.606673353204144</v>
      </c>
      <c r="D179" s="20">
        <f t="shared" si="46"/>
        <v>21.221439383121112</v>
      </c>
    </row>
    <row r="180" spans="1:4" ht="15.75" customHeight="1" x14ac:dyDescent="0.2">
      <c r="A180" s="15">
        <v>29</v>
      </c>
      <c r="B180" s="111">
        <v>170.25069308370499</v>
      </c>
      <c r="C180" s="17">
        <f t="shared" si="45"/>
        <v>4.924981555191124</v>
      </c>
      <c r="D180" s="20">
        <f t="shared" si="46"/>
        <v>24.255443318972784</v>
      </c>
    </row>
    <row r="181" spans="1:4" ht="15.75" customHeight="1" x14ac:dyDescent="0.2">
      <c r="A181" s="15">
        <v>30</v>
      </c>
      <c r="B181" s="111">
        <v>170.92719469588701</v>
      </c>
      <c r="C181" s="17">
        <f t="shared" si="45"/>
        <v>5.6014831673731464</v>
      </c>
      <c r="D181" s="20">
        <f t="shared" si="46"/>
        <v>31.376613674364698</v>
      </c>
    </row>
    <row r="182" spans="1:4" ht="15.75" customHeight="1" x14ac:dyDescent="0.2">
      <c r="A182" s="15">
        <v>31</v>
      </c>
      <c r="B182" s="111">
        <v>171.154144260582</v>
      </c>
      <c r="C182" s="17">
        <f t="shared" si="45"/>
        <v>5.8284327320681371</v>
      </c>
      <c r="D182" s="20">
        <f t="shared" si="46"/>
        <v>33.970628112243247</v>
      </c>
    </row>
    <row r="183" spans="1:4" ht="15.75" customHeight="1" x14ac:dyDescent="0.2">
      <c r="A183" s="15">
        <v>32</v>
      </c>
      <c r="B183" s="111">
        <v>172.047157729422</v>
      </c>
      <c r="C183" s="17">
        <f t="shared" si="45"/>
        <v>6.7214462009081331</v>
      </c>
      <c r="D183" s="20">
        <f t="shared" si="46"/>
        <v>45.177839031702376</v>
      </c>
    </row>
    <row r="184" spans="1:4" ht="15.75" customHeight="1" x14ac:dyDescent="0.2">
      <c r="A184" s="15">
        <v>33</v>
      </c>
      <c r="B184" s="111">
        <v>172.24460795653701</v>
      </c>
      <c r="C184" s="17">
        <f t="shared" si="45"/>
        <v>6.918896428023146</v>
      </c>
      <c r="D184" s="20">
        <f t="shared" si="46"/>
        <v>47.871127781711451</v>
      </c>
    </row>
    <row r="185" spans="1:4" ht="15.75" customHeight="1" x14ac:dyDescent="0.2">
      <c r="A185" s="15">
        <v>34</v>
      </c>
      <c r="B185" s="111">
        <v>172.40749358929099</v>
      </c>
      <c r="C185" s="17">
        <f t="shared" si="45"/>
        <v>7.0817820607771296</v>
      </c>
      <c r="D185" s="20">
        <f t="shared" si="46"/>
        <v>50.151637156344769</v>
      </c>
    </row>
    <row r="186" spans="1:4" ht="15.75" customHeight="1" x14ac:dyDescent="0.2">
      <c r="A186" s="15">
        <v>35</v>
      </c>
      <c r="B186" s="111">
        <v>173.074667251341</v>
      </c>
      <c r="C186" s="17">
        <f t="shared" si="45"/>
        <v>7.7489557228271337</v>
      </c>
      <c r="D186" s="20">
        <f t="shared" si="46"/>
        <v>60.046314794335387</v>
      </c>
    </row>
    <row r="187" spans="1:4" ht="15.75" customHeight="1" x14ac:dyDescent="0.2">
      <c r="A187" s="15">
        <v>36</v>
      </c>
      <c r="B187" s="111">
        <v>175.09740846107999</v>
      </c>
      <c r="C187" s="17">
        <f t="shared" si="45"/>
        <v>9.7716969325661296</v>
      </c>
      <c r="D187" s="20">
        <f t="shared" si="46"/>
        <v>95.486060941922304</v>
      </c>
    </row>
    <row r="188" spans="1:4" ht="15.75" customHeight="1" x14ac:dyDescent="0.2">
      <c r="A188" s="15">
        <v>37</v>
      </c>
      <c r="B188" s="111">
        <v>177.55450815764101</v>
      </c>
      <c r="C188" s="17">
        <f t="shared" si="45"/>
        <v>12.228796629127146</v>
      </c>
      <c r="D188" s="20">
        <f>POWER(C188,2)</f>
        <v>149.54346699655144</v>
      </c>
    </row>
    <row r="189" spans="1:4" ht="15.75" customHeight="1" x14ac:dyDescent="0.2">
      <c r="A189" s="15">
        <v>38</v>
      </c>
      <c r="B189" s="111">
        <v>182.944476501271</v>
      </c>
      <c r="C189" s="17">
        <f t="shared" si="45"/>
        <v>17.618764972757134</v>
      </c>
      <c r="D189" s="20">
        <f t="shared" si="46"/>
        <v>310.42087916525367</v>
      </c>
    </row>
    <row r="190" spans="1:4" ht="15.75" customHeight="1" x14ac:dyDescent="0.2">
      <c r="A190" s="15">
        <v>39</v>
      </c>
      <c r="B190" s="111">
        <v>185.249544215973</v>
      </c>
      <c r="C190" s="17">
        <f>B190-$D$193</f>
        <v>19.923832687459139</v>
      </c>
      <c r="D190" s="20">
        <f>POWER(C190,2)</f>
        <v>396.95910895786528</v>
      </c>
    </row>
    <row r="191" spans="1:4" ht="15.75" customHeight="1" x14ac:dyDescent="0.2">
      <c r="A191" s="18" t="s">
        <v>15</v>
      </c>
      <c r="B191" s="19">
        <f>SUM(B152:B190)</f>
        <v>6447.7027496120409</v>
      </c>
      <c r="C191" s="15"/>
      <c r="D191" s="21">
        <f>SUM(D152:D190)</f>
        <v>3357.7019883753537</v>
      </c>
    </row>
    <row r="192" spans="1:4" ht="15.75" customHeight="1" x14ac:dyDescent="0.2">
      <c r="A192" s="76"/>
    </row>
    <row r="193" spans="1:6" ht="15.75" customHeight="1" x14ac:dyDescent="0.2">
      <c r="A193" s="130" t="s">
        <v>13</v>
      </c>
      <c r="B193" s="130"/>
      <c r="C193" s="130"/>
      <c r="D193" s="4">
        <f>B191/COUNTA(B152:B190)</f>
        <v>165.32571152851386</v>
      </c>
    </row>
    <row r="194" spans="1:6" ht="15.75" customHeight="1" x14ac:dyDescent="0.2">
      <c r="A194" s="121" t="s">
        <v>14</v>
      </c>
      <c r="B194" s="121"/>
      <c r="C194" s="121"/>
      <c r="D194" s="4">
        <f>SQRT(D191/(COUNTA(D152:D190)-1))</f>
        <v>9.400030778750498</v>
      </c>
    </row>
    <row r="195" spans="1:6" ht="15.75" customHeight="1" x14ac:dyDescent="0.2">
      <c r="A195" s="76"/>
    </row>
    <row r="196" spans="1:6" ht="15.75" customHeight="1" x14ac:dyDescent="0.2">
      <c r="A196" s="76"/>
    </row>
    <row r="197" spans="1:6" ht="15.75" customHeight="1" x14ac:dyDescent="0.2">
      <c r="A197" s="126" t="s">
        <v>52</v>
      </c>
      <c r="B197" s="126"/>
      <c r="C197" s="126"/>
      <c r="D197" s="126"/>
      <c r="E197" s="76"/>
    </row>
    <row r="198" spans="1:6" ht="15.75" customHeight="1" x14ac:dyDescent="0.2">
      <c r="A198" s="131" t="s">
        <v>10</v>
      </c>
      <c r="B198" s="131"/>
      <c r="C198" s="131"/>
      <c r="D198" s="131"/>
      <c r="E198" s="76"/>
    </row>
    <row r="199" spans="1:6" ht="15.75" customHeight="1" x14ac:dyDescent="0.2">
      <c r="A199" s="15" t="s">
        <v>0</v>
      </c>
      <c r="B199" s="15" t="s">
        <v>3</v>
      </c>
      <c r="C199" s="15" t="s">
        <v>20</v>
      </c>
      <c r="D199" s="15" t="s">
        <v>21</v>
      </c>
      <c r="E199" s="76"/>
    </row>
    <row r="200" spans="1:6" ht="15.75" customHeight="1" x14ac:dyDescent="0.2">
      <c r="A200" s="15">
        <v>1</v>
      </c>
      <c r="B200" s="111">
        <v>52.766154240631899</v>
      </c>
      <c r="C200" s="95">
        <f t="shared" ref="C200:C213" si="47">B200-$D$216</f>
        <v>-11.802908849435035</v>
      </c>
      <c r="D200" s="97">
        <f>POWER(C200,2)</f>
        <v>139.30865730807184</v>
      </c>
      <c r="F200" s="104"/>
    </row>
    <row r="201" spans="1:6" ht="15.75" customHeight="1" x14ac:dyDescent="0.2">
      <c r="A201" s="15">
        <v>2</v>
      </c>
      <c r="B201" s="111">
        <v>53.107610225790197</v>
      </c>
      <c r="C201" s="17">
        <f t="shared" si="47"/>
        <v>-11.461452864276737</v>
      </c>
      <c r="D201" s="97">
        <f t="shared" ref="D201:D212" si="48">POWER(C201,2)</f>
        <v>131.36490176003741</v>
      </c>
    </row>
    <row r="202" spans="1:6" ht="15.75" customHeight="1" x14ac:dyDescent="0.2">
      <c r="A202" s="15">
        <v>3</v>
      </c>
      <c r="B202" s="111">
        <v>60.443633238727898</v>
      </c>
      <c r="C202" s="17">
        <f t="shared" si="47"/>
        <v>-4.1254298513390353</v>
      </c>
      <c r="D202" s="97">
        <f t="shared" si="48"/>
        <v>17.019171458319214</v>
      </c>
    </row>
    <row r="203" spans="1:6" ht="15.75" customHeight="1" x14ac:dyDescent="0.2">
      <c r="A203" s="15">
        <v>4</v>
      </c>
      <c r="B203" s="111">
        <v>61.933915740869701</v>
      </c>
      <c r="C203" s="17">
        <f t="shared" si="47"/>
        <v>-2.6351473491972328</v>
      </c>
      <c r="D203" s="97">
        <f t="shared" si="48"/>
        <v>6.9440015519812031</v>
      </c>
    </row>
    <row r="204" spans="1:6" ht="15.75" customHeight="1" x14ac:dyDescent="0.2">
      <c r="A204" s="15">
        <v>5</v>
      </c>
      <c r="B204" s="111">
        <v>63.249560790273897</v>
      </c>
      <c r="C204" s="17">
        <f t="shared" si="47"/>
        <v>-1.3195022997930366</v>
      </c>
      <c r="D204" s="97">
        <f t="shared" si="48"/>
        <v>1.7410863191591126</v>
      </c>
    </row>
    <row r="205" spans="1:6" ht="15.75" customHeight="1" x14ac:dyDescent="0.2">
      <c r="A205" s="15">
        <v>6</v>
      </c>
      <c r="B205" s="111">
        <v>63.588950125680803</v>
      </c>
      <c r="C205" s="17">
        <f t="shared" si="47"/>
        <v>-0.98011296438613016</v>
      </c>
      <c r="D205" s="97">
        <f t="shared" si="48"/>
        <v>0.96062142295776765</v>
      </c>
    </row>
    <row r="206" spans="1:6" ht="15.75" customHeight="1" x14ac:dyDescent="0.2">
      <c r="A206" s="15">
        <v>7</v>
      </c>
      <c r="B206" s="111">
        <v>65.930945764063097</v>
      </c>
      <c r="C206" s="17">
        <f t="shared" si="47"/>
        <v>1.3618826739961634</v>
      </c>
      <c r="D206" s="97">
        <f t="shared" si="48"/>
        <v>1.8547244177309401</v>
      </c>
    </row>
    <row r="207" spans="1:6" ht="15.75" customHeight="1" x14ac:dyDescent="0.2">
      <c r="A207" s="15">
        <v>8</v>
      </c>
      <c r="B207" s="111">
        <v>66.360989226711794</v>
      </c>
      <c r="C207" s="17">
        <f t="shared" si="47"/>
        <v>1.7919261366448609</v>
      </c>
      <c r="D207" s="97">
        <f t="shared" si="48"/>
        <v>3.2109992791909767</v>
      </c>
    </row>
    <row r="208" spans="1:6" ht="15.75" customHeight="1" x14ac:dyDescent="0.2">
      <c r="A208" s="15">
        <v>9</v>
      </c>
      <c r="B208" s="111">
        <v>66.732116279809702</v>
      </c>
      <c r="C208" s="17">
        <f t="shared" si="47"/>
        <v>2.1630531897427687</v>
      </c>
      <c r="D208" s="97">
        <f t="shared" si="48"/>
        <v>4.6787991016563666</v>
      </c>
    </row>
    <row r="209" spans="1:5" ht="15.75" customHeight="1" x14ac:dyDescent="0.2">
      <c r="A209" s="15">
        <v>10</v>
      </c>
      <c r="B209" s="111">
        <v>67.563164424810793</v>
      </c>
      <c r="C209" s="17">
        <f t="shared" si="47"/>
        <v>2.9941013347438599</v>
      </c>
      <c r="D209" s="97">
        <f t="shared" si="48"/>
        <v>8.9646428027149625</v>
      </c>
    </row>
    <row r="210" spans="1:5" ht="15.75" customHeight="1" x14ac:dyDescent="0.2">
      <c r="A210" s="15">
        <v>11</v>
      </c>
      <c r="B210" s="111">
        <v>67.719633097148304</v>
      </c>
      <c r="C210" s="17">
        <f t="shared" si="47"/>
        <v>3.1505700070813702</v>
      </c>
      <c r="D210" s="97">
        <f t="shared" si="48"/>
        <v>9.9260913695207051</v>
      </c>
    </row>
    <row r="211" spans="1:5" ht="15.75" customHeight="1" x14ac:dyDescent="0.2">
      <c r="A211" s="15">
        <v>12</v>
      </c>
      <c r="B211" s="111">
        <v>68.7508762669503</v>
      </c>
      <c r="C211" s="17">
        <f t="shared" si="47"/>
        <v>4.1818131768833666</v>
      </c>
      <c r="D211" s="97">
        <f t="shared" si="48"/>
        <v>17.487561446355354</v>
      </c>
    </row>
    <row r="212" spans="1:5" ht="15.75" customHeight="1" x14ac:dyDescent="0.2">
      <c r="A212" s="15">
        <v>13</v>
      </c>
      <c r="B212" s="111">
        <v>71.247978828066294</v>
      </c>
      <c r="C212" s="17">
        <f t="shared" si="47"/>
        <v>6.6789157379993611</v>
      </c>
      <c r="D212" s="97">
        <f t="shared" si="48"/>
        <v>44.607915435295553</v>
      </c>
    </row>
    <row r="213" spans="1:5" ht="15.75" customHeight="1" x14ac:dyDescent="0.2">
      <c r="A213" s="15">
        <v>14</v>
      </c>
      <c r="B213" s="111">
        <v>74.571355011402403</v>
      </c>
      <c r="C213" s="17">
        <f t="shared" si="47"/>
        <v>10.00229192133547</v>
      </c>
      <c r="D213" s="97">
        <f>POWER(C213,2)</f>
        <v>100.0458436796128</v>
      </c>
    </row>
    <row r="214" spans="1:5" ht="15.75" customHeight="1" x14ac:dyDescent="0.2">
      <c r="A214" s="18" t="s">
        <v>15</v>
      </c>
      <c r="B214" s="19">
        <f>SUM(B200:B213)</f>
        <v>903.96688326093704</v>
      </c>
      <c r="C214" s="15"/>
      <c r="D214" s="100">
        <f>SUM(D200:D213)</f>
        <v>488.1150173526043</v>
      </c>
    </row>
    <row r="215" spans="1:5" ht="15.75" customHeight="1" x14ac:dyDescent="0.2">
      <c r="A215" s="76"/>
    </row>
    <row r="216" spans="1:5" ht="15.75" customHeight="1" x14ac:dyDescent="0.2">
      <c r="A216" s="130" t="s">
        <v>13</v>
      </c>
      <c r="B216" s="130"/>
      <c r="C216" s="130"/>
      <c r="D216" s="4">
        <f>B214/COUNTA(B200:B213)</f>
        <v>64.569063090066933</v>
      </c>
    </row>
    <row r="217" spans="1:5" ht="15.75" customHeight="1" x14ac:dyDescent="0.2">
      <c r="A217" s="129" t="s">
        <v>14</v>
      </c>
      <c r="B217" s="129"/>
      <c r="C217" s="129"/>
      <c r="D217" s="4">
        <f>SQRT(D214/(COUNTA(D200:D213)-1))</f>
        <v>6.1275859053238415</v>
      </c>
    </row>
    <row r="218" spans="1:5" ht="15.75" customHeight="1" x14ac:dyDescent="0.2">
      <c r="A218" s="112"/>
      <c r="B218" s="112"/>
      <c r="C218" s="112"/>
      <c r="D218" s="112"/>
      <c r="E218" s="112"/>
    </row>
    <row r="219" spans="1:5" ht="15.75" customHeight="1" x14ac:dyDescent="0.2">
      <c r="A219" s="112"/>
      <c r="B219" s="112"/>
      <c r="C219" s="112"/>
      <c r="D219" s="112"/>
      <c r="E219" s="112"/>
    </row>
    <row r="220" spans="1:5" ht="15.75" customHeight="1" x14ac:dyDescent="0.2">
      <c r="A220" s="126" t="s">
        <v>52</v>
      </c>
      <c r="B220" s="126"/>
      <c r="C220" s="126"/>
      <c r="D220" s="126"/>
      <c r="E220" s="76"/>
    </row>
    <row r="221" spans="1:5" ht="15.75" customHeight="1" x14ac:dyDescent="0.2">
      <c r="A221" s="131" t="s">
        <v>16</v>
      </c>
      <c r="B221" s="131"/>
      <c r="C221" s="131"/>
      <c r="D221" s="131"/>
      <c r="E221" s="76"/>
    </row>
    <row r="222" spans="1:5" ht="15.75" customHeight="1" x14ac:dyDescent="0.2">
      <c r="A222" s="15" t="s">
        <v>0</v>
      </c>
      <c r="B222" s="106" t="s">
        <v>3</v>
      </c>
      <c r="C222" s="15" t="s">
        <v>20</v>
      </c>
      <c r="D222" s="15" t="s">
        <v>21</v>
      </c>
    </row>
    <row r="223" spans="1:5" ht="15.75" customHeight="1" x14ac:dyDescent="0.2">
      <c r="A223" s="15">
        <v>1</v>
      </c>
      <c r="B223" s="111">
        <v>139.26575878353501</v>
      </c>
      <c r="C223" s="17">
        <f t="shared" ref="C223:C250" si="49">B223-$D$253</f>
        <v>-9.2699653731648368</v>
      </c>
      <c r="D223" s="20">
        <f>POWER(C223,2)</f>
        <v>85.932258019675089</v>
      </c>
    </row>
    <row r="224" spans="1:5" ht="15.75" customHeight="1" x14ac:dyDescent="0.2">
      <c r="A224" s="15">
        <v>2</v>
      </c>
      <c r="B224" s="111">
        <v>140.977422439696</v>
      </c>
      <c r="C224" s="17">
        <f t="shared" si="49"/>
        <v>-7.5583017170038431</v>
      </c>
      <c r="D224" s="20">
        <f t="shared" ref="D224:D250" si="50">POWER(C224,2)</f>
        <v>57.127924845263244</v>
      </c>
    </row>
    <row r="225" spans="1:4" ht="15.75" customHeight="1" x14ac:dyDescent="0.2">
      <c r="A225" s="15">
        <v>3</v>
      </c>
      <c r="B225" s="111">
        <v>141.07010087494501</v>
      </c>
      <c r="C225" s="17">
        <f t="shared" si="49"/>
        <v>-7.46562328175483</v>
      </c>
      <c r="D225" s="20">
        <f t="shared" si="50"/>
        <v>55.735530985079755</v>
      </c>
    </row>
    <row r="226" spans="1:4" ht="15.75" customHeight="1" x14ac:dyDescent="0.2">
      <c r="A226" s="15">
        <v>4</v>
      </c>
      <c r="B226" s="111">
        <v>141.218489968467</v>
      </c>
      <c r="C226" s="17">
        <f t="shared" si="49"/>
        <v>-7.3172341882328453</v>
      </c>
      <c r="D226" s="20">
        <f t="shared" si="50"/>
        <v>53.541916165443588</v>
      </c>
    </row>
    <row r="227" spans="1:4" ht="15.75" customHeight="1" x14ac:dyDescent="0.2">
      <c r="A227" s="15">
        <v>5</v>
      </c>
      <c r="B227" s="111">
        <v>143.03382520887499</v>
      </c>
      <c r="C227" s="17">
        <f t="shared" si="49"/>
        <v>-5.5018989478248557</v>
      </c>
      <c r="D227" s="20">
        <f t="shared" si="50"/>
        <v>30.270892032076254</v>
      </c>
    </row>
    <row r="228" spans="1:4" ht="15.75" customHeight="1" x14ac:dyDescent="0.2">
      <c r="A228" s="15">
        <v>6</v>
      </c>
      <c r="B228" s="111">
        <v>143.485244781576</v>
      </c>
      <c r="C228" s="17">
        <f t="shared" si="49"/>
        <v>-5.0504793751238424</v>
      </c>
      <c r="D228" s="20">
        <f t="shared" si="50"/>
        <v>25.507341918551319</v>
      </c>
    </row>
    <row r="229" spans="1:4" ht="15.75" customHeight="1" x14ac:dyDescent="0.2">
      <c r="A229" s="15">
        <v>7</v>
      </c>
      <c r="B229" s="111">
        <v>144.15042427750299</v>
      </c>
      <c r="C229" s="17">
        <f t="shared" si="49"/>
        <v>-4.3852998791968503</v>
      </c>
      <c r="D229" s="20">
        <f t="shared" si="50"/>
        <v>19.230855030483909</v>
      </c>
    </row>
    <row r="230" spans="1:4" ht="15.75" customHeight="1" x14ac:dyDescent="0.2">
      <c r="A230" s="15">
        <v>8</v>
      </c>
      <c r="B230" s="111">
        <v>144.64910566625801</v>
      </c>
      <c r="C230" s="17">
        <f t="shared" si="49"/>
        <v>-3.8866184904418333</v>
      </c>
      <c r="D230" s="20">
        <f t="shared" si="50"/>
        <v>15.105803290244355</v>
      </c>
    </row>
    <row r="231" spans="1:4" ht="15.75" customHeight="1" x14ac:dyDescent="0.2">
      <c r="A231" s="15">
        <v>9</v>
      </c>
      <c r="B231" s="111">
        <v>144.85031953180601</v>
      </c>
      <c r="C231" s="17">
        <f t="shared" si="49"/>
        <v>-3.6854046248938346</v>
      </c>
      <c r="D231" s="20">
        <f t="shared" si="50"/>
        <v>13.582207249188865</v>
      </c>
    </row>
    <row r="232" spans="1:4" ht="15.75" customHeight="1" x14ac:dyDescent="0.2">
      <c r="A232" s="15">
        <v>10</v>
      </c>
      <c r="B232" s="111">
        <v>145.088522167729</v>
      </c>
      <c r="C232" s="17">
        <f t="shared" si="49"/>
        <v>-3.4472019889708463</v>
      </c>
      <c r="D232" s="20">
        <f t="shared" si="50"/>
        <v>11.883201552764559</v>
      </c>
    </row>
    <row r="233" spans="1:4" ht="15.75" customHeight="1" x14ac:dyDescent="0.2">
      <c r="A233" s="15">
        <v>11</v>
      </c>
      <c r="B233" s="111">
        <v>145.11328970081601</v>
      </c>
      <c r="C233" s="17">
        <f t="shared" si="49"/>
        <v>-3.4224344558838311</v>
      </c>
      <c r="D233" s="20">
        <f t="shared" si="50"/>
        <v>11.713057604820856</v>
      </c>
    </row>
    <row r="234" spans="1:4" ht="15.75" customHeight="1" x14ac:dyDescent="0.2">
      <c r="A234" s="15">
        <v>12</v>
      </c>
      <c r="B234" s="111">
        <v>145.96441362636099</v>
      </c>
      <c r="C234" s="17">
        <f t="shared" si="49"/>
        <v>-2.5713105303388488</v>
      </c>
      <c r="D234" s="20">
        <f t="shared" si="50"/>
        <v>6.6116378434314518</v>
      </c>
    </row>
    <row r="235" spans="1:4" ht="15.75" customHeight="1" x14ac:dyDescent="0.2">
      <c r="A235" s="15">
        <v>13</v>
      </c>
      <c r="B235" s="111">
        <v>146.55448563682901</v>
      </c>
      <c r="C235" s="17">
        <f t="shared" si="49"/>
        <v>-1.9812385198708284</v>
      </c>
      <c r="D235" s="20">
        <f t="shared" si="50"/>
        <v>3.9253060726199509</v>
      </c>
    </row>
    <row r="236" spans="1:4" ht="15.75" customHeight="1" x14ac:dyDescent="0.2">
      <c r="A236" s="15">
        <v>14</v>
      </c>
      <c r="B236" s="111">
        <v>147.95214312620001</v>
      </c>
      <c r="C236" s="17">
        <f t="shared" si="49"/>
        <v>-0.58358103049982901</v>
      </c>
      <c r="D236" s="20">
        <f t="shared" si="50"/>
        <v>0.34056681915924236</v>
      </c>
    </row>
    <row r="237" spans="1:4" ht="15.75" customHeight="1" x14ac:dyDescent="0.2">
      <c r="A237" s="15">
        <v>15</v>
      </c>
      <c r="B237" s="111">
        <v>148.58278980799199</v>
      </c>
      <c r="C237" s="17">
        <f t="shared" si="49"/>
        <v>4.7065651292143684E-2</v>
      </c>
      <c r="D237" s="20">
        <f t="shared" si="50"/>
        <v>2.2151755315536663E-3</v>
      </c>
    </row>
    <row r="238" spans="1:4" ht="15.75" customHeight="1" x14ac:dyDescent="0.2">
      <c r="A238" s="15">
        <v>16</v>
      </c>
      <c r="B238" s="111">
        <v>148.66451210281801</v>
      </c>
      <c r="C238" s="17">
        <f t="shared" si="49"/>
        <v>0.12878794611816602</v>
      </c>
      <c r="D238" s="20">
        <f t="shared" si="50"/>
        <v>1.6586335065335633E-2</v>
      </c>
    </row>
    <row r="239" spans="1:4" ht="15.75" customHeight="1" x14ac:dyDescent="0.2">
      <c r="A239" s="15">
        <v>17</v>
      </c>
      <c r="B239" s="111">
        <v>148.96576701634501</v>
      </c>
      <c r="C239" s="17">
        <f t="shared" si="49"/>
        <v>0.43004285964516953</v>
      </c>
      <c r="D239" s="20">
        <f t="shared" si="50"/>
        <v>0.18493686113179497</v>
      </c>
    </row>
    <row r="240" spans="1:4" ht="15.75" customHeight="1" x14ac:dyDescent="0.2">
      <c r="A240" s="15">
        <v>18</v>
      </c>
      <c r="B240" s="111">
        <v>152.01903342433201</v>
      </c>
      <c r="C240" s="17">
        <f t="shared" si="49"/>
        <v>3.4833092676321655</v>
      </c>
      <c r="D240" s="20">
        <f t="shared" si="50"/>
        <v>12.133443453972133</v>
      </c>
    </row>
    <row r="241" spans="1:5" ht="15.75" customHeight="1" x14ac:dyDescent="0.2">
      <c r="A241" s="15">
        <v>19</v>
      </c>
      <c r="B241" s="111">
        <v>152.238084105019</v>
      </c>
      <c r="C241" s="17">
        <f t="shared" si="49"/>
        <v>3.702359948319156</v>
      </c>
      <c r="D241" s="20">
        <f t="shared" si="50"/>
        <v>13.707469186917823</v>
      </c>
    </row>
    <row r="242" spans="1:5" ht="15.75" customHeight="1" x14ac:dyDescent="0.2">
      <c r="A242" s="15">
        <v>20</v>
      </c>
      <c r="B242" s="111">
        <v>152.696960722341</v>
      </c>
      <c r="C242" s="17">
        <f t="shared" si="49"/>
        <v>4.1612365656411612</v>
      </c>
      <c r="D242" s="20">
        <f t="shared" si="50"/>
        <v>17.315889755229048</v>
      </c>
    </row>
    <row r="243" spans="1:5" ht="15.75" customHeight="1" x14ac:dyDescent="0.2">
      <c r="A243" s="15">
        <v>21</v>
      </c>
      <c r="B243" s="111">
        <v>152.86446268303399</v>
      </c>
      <c r="C243" s="17">
        <f t="shared" si="49"/>
        <v>4.3287385263341491</v>
      </c>
      <c r="D243" s="20">
        <f t="shared" si="50"/>
        <v>18.737977229369541</v>
      </c>
    </row>
    <row r="244" spans="1:5" ht="15.75" customHeight="1" x14ac:dyDescent="0.2">
      <c r="A244" s="15">
        <v>22</v>
      </c>
      <c r="B244" s="111">
        <v>152.92364288642901</v>
      </c>
      <c r="C244" s="17">
        <f t="shared" si="49"/>
        <v>4.3879187297291651</v>
      </c>
      <c r="D244" s="20">
        <f t="shared" si="50"/>
        <v>19.253830778708011</v>
      </c>
    </row>
    <row r="245" spans="1:5" ht="15.75" customHeight="1" x14ac:dyDescent="0.2">
      <c r="A245" s="15">
        <v>23</v>
      </c>
      <c r="B245" s="111">
        <v>153.943745758105</v>
      </c>
      <c r="C245" s="17">
        <f t="shared" si="49"/>
        <v>5.408021601405153</v>
      </c>
      <c r="D245" s="20">
        <f t="shared" si="50"/>
        <v>29.246697641264756</v>
      </c>
    </row>
    <row r="246" spans="1:5" ht="15.75" customHeight="1" x14ac:dyDescent="0.2">
      <c r="A246" s="15">
        <v>24</v>
      </c>
      <c r="B246" s="111">
        <v>154.420852205019</v>
      </c>
      <c r="C246" s="17">
        <f t="shared" si="49"/>
        <v>5.8851280483191601</v>
      </c>
      <c r="D246" s="20">
        <f t="shared" si="50"/>
        <v>34.634732145112885</v>
      </c>
    </row>
    <row r="247" spans="1:5" ht="15.75" customHeight="1" x14ac:dyDescent="0.2">
      <c r="A247" s="15">
        <v>25</v>
      </c>
      <c r="B247" s="111">
        <v>156.048675928488</v>
      </c>
      <c r="C247" s="17">
        <f t="shared" si="49"/>
        <v>7.5129517717881527</v>
      </c>
      <c r="D247" s="20">
        <f t="shared" si="50"/>
        <v>56.444444325214739</v>
      </c>
    </row>
    <row r="248" spans="1:5" ht="15.75" customHeight="1" x14ac:dyDescent="0.2">
      <c r="A248" s="15">
        <v>26</v>
      </c>
      <c r="B248" s="111">
        <v>156.6592740936</v>
      </c>
      <c r="C248" s="17">
        <f t="shared" si="49"/>
        <v>8.1235499369001616</v>
      </c>
      <c r="D248" s="20">
        <f t="shared" si="50"/>
        <v>65.992063577310617</v>
      </c>
    </row>
    <row r="249" spans="1:5" ht="15.75" customHeight="1" x14ac:dyDescent="0.2">
      <c r="A249" s="15">
        <v>27</v>
      </c>
      <c r="B249" s="111">
        <v>156.72189573029701</v>
      </c>
      <c r="C249" s="17">
        <f t="shared" si="49"/>
        <v>8.1861715735971643</v>
      </c>
      <c r="D249" s="20">
        <f>POWER(C249,2)</f>
        <v>67.013405032370272</v>
      </c>
    </row>
    <row r="250" spans="1:5" ht="15.75" customHeight="1" x14ac:dyDescent="0.2">
      <c r="A250" s="15">
        <v>28</v>
      </c>
      <c r="B250" s="111">
        <v>158.87703413317999</v>
      </c>
      <c r="C250" s="17">
        <f t="shared" si="49"/>
        <v>10.341309976480147</v>
      </c>
      <c r="D250" s="20">
        <f t="shared" si="50"/>
        <v>106.94269202964783</v>
      </c>
    </row>
    <row r="251" spans="1:5" ht="15.75" customHeight="1" x14ac:dyDescent="0.2">
      <c r="A251" s="18" t="s">
        <v>15</v>
      </c>
      <c r="B251" s="107">
        <f>SUM(B223:B250)</f>
        <v>4159.0002763875955</v>
      </c>
      <c r="C251" s="15"/>
      <c r="D251" s="21">
        <f>SUM(D223:D250)</f>
        <v>832.13488295564866</v>
      </c>
    </row>
    <row r="252" spans="1:5" ht="15.75" customHeight="1" x14ac:dyDescent="0.2">
      <c r="A252" s="76"/>
    </row>
    <row r="253" spans="1:5" ht="15.75" customHeight="1" x14ac:dyDescent="0.2">
      <c r="A253" s="130" t="s">
        <v>13</v>
      </c>
      <c r="B253" s="130"/>
      <c r="C253" s="130"/>
      <c r="D253" s="4">
        <f>B251/COUNTA(B223:B250)</f>
        <v>148.53572415669984</v>
      </c>
    </row>
    <row r="254" spans="1:5" ht="15.75" customHeight="1" x14ac:dyDescent="0.2">
      <c r="A254" s="127" t="s">
        <v>14</v>
      </c>
      <c r="B254" s="127"/>
      <c r="C254" s="127"/>
      <c r="D254" s="4">
        <f>SQRT(D251/(COUNTA(D223:D250)-1))</f>
        <v>5.551559283646248</v>
      </c>
    </row>
    <row r="255" spans="1:5" ht="15.75" customHeight="1" x14ac:dyDescent="0.2">
      <c r="A255" s="86"/>
      <c r="B255" s="105"/>
      <c r="C255" s="88"/>
      <c r="D255" s="102"/>
      <c r="E255" s="89"/>
    </row>
    <row r="256" spans="1:5" ht="15.75" customHeight="1" x14ac:dyDescent="0.2">
      <c r="A256" s="86"/>
      <c r="B256" s="105"/>
      <c r="C256" s="88"/>
      <c r="D256" s="102"/>
      <c r="E256" s="89"/>
    </row>
    <row r="257" spans="1:5" ht="15.75" customHeight="1" x14ac:dyDescent="0.2">
      <c r="A257" s="126" t="s">
        <v>52</v>
      </c>
      <c r="B257" s="126"/>
      <c r="C257" s="126"/>
      <c r="D257" s="126"/>
      <c r="E257" s="76"/>
    </row>
    <row r="258" spans="1:5" ht="15.75" customHeight="1" x14ac:dyDescent="0.2">
      <c r="A258" s="131" t="s">
        <v>17</v>
      </c>
      <c r="B258" s="131"/>
      <c r="C258" s="131"/>
      <c r="D258" s="131"/>
      <c r="E258" s="76"/>
    </row>
    <row r="259" spans="1:5" ht="15.75" customHeight="1" x14ac:dyDescent="0.2">
      <c r="A259" s="15" t="s">
        <v>0</v>
      </c>
      <c r="B259" s="15" t="s">
        <v>3</v>
      </c>
      <c r="C259" s="15" t="s">
        <v>20</v>
      </c>
      <c r="D259" s="15" t="s">
        <v>21</v>
      </c>
    </row>
    <row r="260" spans="1:5" ht="15.75" customHeight="1" x14ac:dyDescent="0.2">
      <c r="A260" s="15">
        <v>1</v>
      </c>
      <c r="B260" s="111">
        <v>82.645901719371494</v>
      </c>
      <c r="C260" s="17">
        <f t="shared" ref="C260:C298" si="51">B260-$D$301</f>
        <v>-33.502670845035581</v>
      </c>
      <c r="D260" s="20">
        <f>POWER(C260,2)</f>
        <v>1122.4289537507971</v>
      </c>
    </row>
    <row r="261" spans="1:5" ht="15.75" customHeight="1" x14ac:dyDescent="0.2">
      <c r="A261" s="15">
        <v>2</v>
      </c>
      <c r="B261" s="111">
        <v>82.966173876977095</v>
      </c>
      <c r="C261" s="17">
        <f t="shared" si="51"/>
        <v>-33.182398687429981</v>
      </c>
      <c r="D261" s="20">
        <f t="shared" ref="D261:D297" si="52">POWER(C261,2)</f>
        <v>1101.071582651555</v>
      </c>
    </row>
    <row r="262" spans="1:5" ht="15.75" customHeight="1" x14ac:dyDescent="0.2">
      <c r="A262" s="15">
        <v>3</v>
      </c>
      <c r="B262" s="111">
        <v>89.878201536499702</v>
      </c>
      <c r="C262" s="17">
        <f t="shared" si="51"/>
        <v>-26.270371027907373</v>
      </c>
      <c r="D262" s="20">
        <f t="shared" si="52"/>
        <v>690.13239394391508</v>
      </c>
    </row>
    <row r="263" spans="1:5" ht="15.75" customHeight="1" x14ac:dyDescent="0.2">
      <c r="A263" s="15">
        <v>4</v>
      </c>
      <c r="B263" s="111">
        <v>93.178322935038906</v>
      </c>
      <c r="C263" s="17">
        <f t="shared" si="51"/>
        <v>-22.970249629368169</v>
      </c>
      <c r="D263" s="20">
        <f t="shared" si="52"/>
        <v>527.63236803548853</v>
      </c>
    </row>
    <row r="264" spans="1:5" ht="15.75" customHeight="1" x14ac:dyDescent="0.2">
      <c r="A264" s="15">
        <v>5</v>
      </c>
      <c r="B264" s="111">
        <v>94.922468377508906</v>
      </c>
      <c r="C264" s="17">
        <f t="shared" si="51"/>
        <v>-21.226104186898169</v>
      </c>
      <c r="D264" s="20">
        <f t="shared" si="52"/>
        <v>450.54749895305599</v>
      </c>
    </row>
    <row r="265" spans="1:5" ht="15.75" customHeight="1" x14ac:dyDescent="0.2">
      <c r="A265" s="15">
        <v>6</v>
      </c>
      <c r="B265" s="111">
        <v>100.748494890914</v>
      </c>
      <c r="C265" s="17">
        <f t="shared" si="51"/>
        <v>-15.400077673493072</v>
      </c>
      <c r="D265" s="20">
        <f t="shared" si="52"/>
        <v>237.16239234961981</v>
      </c>
    </row>
    <row r="266" spans="1:5" ht="15.75" customHeight="1" x14ac:dyDescent="0.2">
      <c r="A266" s="15">
        <v>7</v>
      </c>
      <c r="B266" s="111">
        <v>106.025987435731</v>
      </c>
      <c r="C266" s="17">
        <f t="shared" si="51"/>
        <v>-10.122585128676079</v>
      </c>
      <c r="D266" s="20">
        <f t="shared" si="52"/>
        <v>102.46672968729411</v>
      </c>
    </row>
    <row r="267" spans="1:5" ht="15.75" customHeight="1" x14ac:dyDescent="0.2">
      <c r="A267" s="15">
        <v>8</v>
      </c>
      <c r="B267" s="111">
        <v>108.439460756287</v>
      </c>
      <c r="C267" s="17">
        <f t="shared" si="51"/>
        <v>-7.7091118081200705</v>
      </c>
      <c r="D267" s="20">
        <f t="shared" si="52"/>
        <v>59.430404870096304</v>
      </c>
    </row>
    <row r="268" spans="1:5" ht="15.75" customHeight="1" x14ac:dyDescent="0.2">
      <c r="A268" s="15">
        <v>9</v>
      </c>
      <c r="B268" s="111">
        <v>108.759917114297</v>
      </c>
      <c r="C268" s="17">
        <f t="shared" si="51"/>
        <v>-7.388655450110079</v>
      </c>
      <c r="D268" s="20">
        <f t="shared" si="52"/>
        <v>54.592229360441372</v>
      </c>
    </row>
    <row r="269" spans="1:5" ht="15.75" customHeight="1" x14ac:dyDescent="0.2">
      <c r="A269" s="15">
        <v>10</v>
      </c>
      <c r="B269" s="111">
        <v>109.02450379101001</v>
      </c>
      <c r="C269" s="17">
        <f t="shared" si="51"/>
        <v>-7.1240687733970702</v>
      </c>
      <c r="D269" s="20">
        <f t="shared" si="52"/>
        <v>50.752355888091238</v>
      </c>
    </row>
    <row r="270" spans="1:5" ht="15.75" customHeight="1" x14ac:dyDescent="0.2">
      <c r="A270" s="15">
        <v>11</v>
      </c>
      <c r="B270" s="111">
        <v>109.507454246181</v>
      </c>
      <c r="C270" s="17">
        <f t="shared" si="51"/>
        <v>-6.6411183182260771</v>
      </c>
      <c r="D270" s="20">
        <f t="shared" si="52"/>
        <v>44.104452516677959</v>
      </c>
    </row>
    <row r="271" spans="1:5" ht="15.75" customHeight="1" x14ac:dyDescent="0.2">
      <c r="A271" s="15">
        <v>12</v>
      </c>
      <c r="B271" s="111">
        <v>113.247240123834</v>
      </c>
      <c r="C271" s="17">
        <f t="shared" si="51"/>
        <v>-2.9013324405730714</v>
      </c>
      <c r="D271" s="20">
        <f t="shared" si="52"/>
        <v>8.4177299307216948</v>
      </c>
    </row>
    <row r="272" spans="1:5" ht="15.75" customHeight="1" x14ac:dyDescent="0.2">
      <c r="A272" s="15">
        <v>13</v>
      </c>
      <c r="B272" s="111">
        <v>113.254039557585</v>
      </c>
      <c r="C272" s="17">
        <f t="shared" si="51"/>
        <v>-2.8945330068220727</v>
      </c>
      <c r="D272" s="20">
        <f t="shared" si="52"/>
        <v>8.3783213275824284</v>
      </c>
    </row>
    <row r="273" spans="1:4" ht="15.75" customHeight="1" x14ac:dyDescent="0.2">
      <c r="A273" s="15">
        <v>14</v>
      </c>
      <c r="B273" s="111">
        <v>113.548108026812</v>
      </c>
      <c r="C273" s="17">
        <f t="shared" si="51"/>
        <v>-2.600464537595073</v>
      </c>
      <c r="D273" s="20">
        <f t="shared" si="52"/>
        <v>6.7624158112895572</v>
      </c>
    </row>
    <row r="274" spans="1:4" ht="15.75" customHeight="1" x14ac:dyDescent="0.2">
      <c r="A274" s="15">
        <v>15</v>
      </c>
      <c r="B274" s="111">
        <v>114.114672402151</v>
      </c>
      <c r="C274" s="17">
        <f t="shared" si="51"/>
        <v>-2.0339001622560744</v>
      </c>
      <c r="D274" s="20">
        <f t="shared" si="52"/>
        <v>4.1367498700252856</v>
      </c>
    </row>
    <row r="275" spans="1:4" ht="15.75" customHeight="1" x14ac:dyDescent="0.2">
      <c r="A275" s="15">
        <v>16</v>
      </c>
      <c r="B275" s="111">
        <v>114.28421053676701</v>
      </c>
      <c r="C275" s="17">
        <f t="shared" si="51"/>
        <v>-1.8643620276400696</v>
      </c>
      <c r="D275" s="20">
        <f t="shared" si="52"/>
        <v>3.4758457701061918</v>
      </c>
    </row>
    <row r="276" spans="1:4" ht="15.75" customHeight="1" x14ac:dyDescent="0.2">
      <c r="A276" s="15">
        <v>17</v>
      </c>
      <c r="B276" s="111">
        <v>114.74510940114401</v>
      </c>
      <c r="C276" s="17">
        <f t="shared" si="51"/>
        <v>-1.4034631632630692</v>
      </c>
      <c r="D276" s="20">
        <f t="shared" si="52"/>
        <v>1.9697088506363805</v>
      </c>
    </row>
    <row r="277" spans="1:4" ht="15.75" customHeight="1" x14ac:dyDescent="0.2">
      <c r="A277" s="15">
        <v>18</v>
      </c>
      <c r="B277" s="111">
        <v>114.968847415186</v>
      </c>
      <c r="C277" s="17">
        <f t="shared" si="51"/>
        <v>-1.1797251492210705</v>
      </c>
      <c r="D277" s="20">
        <f t="shared" si="52"/>
        <v>1.3917514277046772</v>
      </c>
    </row>
    <row r="278" spans="1:4" ht="15.75" customHeight="1" x14ac:dyDescent="0.2">
      <c r="A278" s="15">
        <v>19</v>
      </c>
      <c r="B278" s="111">
        <v>115.262702459553</v>
      </c>
      <c r="C278" s="17">
        <f t="shared" si="51"/>
        <v>-0.88587010485407802</v>
      </c>
      <c r="D278" s="20">
        <f t="shared" si="52"/>
        <v>0.78476584267417515</v>
      </c>
    </row>
    <row r="279" spans="1:4" ht="15.75" customHeight="1" x14ac:dyDescent="0.2">
      <c r="A279" s="15">
        <v>20</v>
      </c>
      <c r="B279" s="111">
        <v>115.62202647138101</v>
      </c>
      <c r="C279" s="17">
        <f t="shared" si="51"/>
        <v>-0.52654609302607014</v>
      </c>
      <c r="D279" s="20">
        <f t="shared" si="52"/>
        <v>0.27725078808101888</v>
      </c>
    </row>
    <row r="280" spans="1:4" ht="15.75" customHeight="1" x14ac:dyDescent="0.2">
      <c r="A280" s="15">
        <v>21</v>
      </c>
      <c r="B280" s="111">
        <v>117.538552723336</v>
      </c>
      <c r="C280" s="17">
        <f t="shared" si="51"/>
        <v>1.3899801589289211</v>
      </c>
      <c r="D280" s="20">
        <f t="shared" si="52"/>
        <v>1.9320448422160688</v>
      </c>
    </row>
    <row r="281" spans="1:4" ht="15.75" customHeight="1" x14ac:dyDescent="0.2">
      <c r="A281" s="15">
        <v>22</v>
      </c>
      <c r="B281" s="111">
        <v>117.98267356543199</v>
      </c>
      <c r="C281" s="17">
        <f t="shared" si="51"/>
        <v>1.8341010010249192</v>
      </c>
      <c r="D281" s="20">
        <f t="shared" si="52"/>
        <v>3.3639264819606107</v>
      </c>
    </row>
    <row r="282" spans="1:4" ht="15.75" customHeight="1" x14ac:dyDescent="0.2">
      <c r="A282" s="15">
        <v>23</v>
      </c>
      <c r="B282" s="111">
        <v>118.85572525336001</v>
      </c>
      <c r="C282" s="17">
        <f t="shared" si="51"/>
        <v>2.7071526889529309</v>
      </c>
      <c r="D282" s="20">
        <f t="shared" si="52"/>
        <v>7.3286756813050848</v>
      </c>
    </row>
    <row r="283" spans="1:4" ht="15.75" customHeight="1" x14ac:dyDescent="0.2">
      <c r="A283" s="15">
        <v>24</v>
      </c>
      <c r="B283" s="111">
        <v>118.865765133143</v>
      </c>
      <c r="C283" s="17">
        <f t="shared" si="51"/>
        <v>2.7171925687359249</v>
      </c>
      <c r="D283" s="20">
        <f t="shared" si="52"/>
        <v>7.3831354555937336</v>
      </c>
    </row>
    <row r="284" spans="1:4" ht="15.75" customHeight="1" x14ac:dyDescent="0.2">
      <c r="A284" s="15">
        <v>25</v>
      </c>
      <c r="B284" s="111">
        <v>119.455328812345</v>
      </c>
      <c r="C284" s="17">
        <f t="shared" si="51"/>
        <v>3.3067562479379262</v>
      </c>
      <c r="D284" s="20">
        <f t="shared" si="52"/>
        <v>10.934636883276513</v>
      </c>
    </row>
    <row r="285" spans="1:4" ht="15.75" customHeight="1" x14ac:dyDescent="0.2">
      <c r="A285" s="15">
        <v>26</v>
      </c>
      <c r="B285" s="111">
        <v>120.506003726229</v>
      </c>
      <c r="C285" s="17">
        <f t="shared" si="51"/>
        <v>4.3574311618219213</v>
      </c>
      <c r="D285" s="20">
        <f t="shared" si="52"/>
        <v>18.98720633001674</v>
      </c>
    </row>
    <row r="286" spans="1:4" ht="15.75" customHeight="1" x14ac:dyDescent="0.2">
      <c r="A286" s="15">
        <v>27</v>
      </c>
      <c r="B286" s="111">
        <v>122.205462952952</v>
      </c>
      <c r="C286" s="17">
        <f t="shared" si="51"/>
        <v>6.0568903885449288</v>
      </c>
      <c r="D286" s="20">
        <f t="shared" si="52"/>
        <v>36.685921178847941</v>
      </c>
    </row>
    <row r="287" spans="1:4" ht="15.75" customHeight="1" x14ac:dyDescent="0.2">
      <c r="A287" s="15">
        <v>28</v>
      </c>
      <c r="B287" s="111">
        <v>122.357999288722</v>
      </c>
      <c r="C287" s="17">
        <f t="shared" si="51"/>
        <v>6.2094267243149233</v>
      </c>
      <c r="D287" s="20">
        <f t="shared" si="52"/>
        <v>38.556980244636357</v>
      </c>
    </row>
    <row r="288" spans="1:4" ht="15.75" customHeight="1" x14ac:dyDescent="0.2">
      <c r="A288" s="15">
        <v>29</v>
      </c>
      <c r="B288" s="111">
        <v>123.795244368273</v>
      </c>
      <c r="C288" s="17">
        <f t="shared" si="51"/>
        <v>7.646671803865928</v>
      </c>
      <c r="D288" s="20">
        <f t="shared" si="52"/>
        <v>58.471589676038207</v>
      </c>
    </row>
    <row r="289" spans="1:4" ht="15.75" customHeight="1" x14ac:dyDescent="0.2">
      <c r="A289" s="15">
        <v>30</v>
      </c>
      <c r="B289" s="111">
        <v>124.369370147155</v>
      </c>
      <c r="C289" s="17">
        <f t="shared" si="51"/>
        <v>8.2207975827479203</v>
      </c>
      <c r="D289" s="20">
        <f t="shared" si="52"/>
        <v>67.581512896514056</v>
      </c>
    </row>
    <row r="290" spans="1:4" ht="15.75" customHeight="1" x14ac:dyDescent="0.2">
      <c r="A290" s="15">
        <v>31</v>
      </c>
      <c r="B290" s="111">
        <v>128.06922927005101</v>
      </c>
      <c r="C290" s="17">
        <f t="shared" si="51"/>
        <v>11.920656705643935</v>
      </c>
      <c r="D290" s="20">
        <f t="shared" si="52"/>
        <v>142.10205629381372</v>
      </c>
    </row>
    <row r="291" spans="1:4" ht="15.75" customHeight="1" x14ac:dyDescent="0.2">
      <c r="A291" s="15">
        <v>32</v>
      </c>
      <c r="B291" s="111">
        <v>129.63356589876099</v>
      </c>
      <c r="C291" s="17">
        <f t="shared" si="51"/>
        <v>13.484993334353916</v>
      </c>
      <c r="D291" s="20">
        <f t="shared" si="52"/>
        <v>181.84504522756956</v>
      </c>
    </row>
    <row r="292" spans="1:4" ht="15.75" customHeight="1" x14ac:dyDescent="0.2">
      <c r="A292" s="15">
        <v>33</v>
      </c>
      <c r="B292" s="111">
        <v>129.804397531174</v>
      </c>
      <c r="C292" s="17">
        <f t="shared" si="51"/>
        <v>13.655824966766929</v>
      </c>
      <c r="D292" s="20">
        <f t="shared" si="52"/>
        <v>186.48155552297499</v>
      </c>
    </row>
    <row r="293" spans="1:4" ht="15.75" customHeight="1" x14ac:dyDescent="0.2">
      <c r="A293" s="15">
        <v>34</v>
      </c>
      <c r="B293" s="111">
        <v>131.455518519577</v>
      </c>
      <c r="C293" s="17">
        <f t="shared" si="51"/>
        <v>15.306945955169923</v>
      </c>
      <c r="D293" s="20">
        <f t="shared" si="52"/>
        <v>234.30259447449285</v>
      </c>
    </row>
    <row r="294" spans="1:4" ht="15.75" customHeight="1" x14ac:dyDescent="0.2">
      <c r="A294" s="15">
        <v>35</v>
      </c>
      <c r="B294" s="111">
        <v>134.95311965951501</v>
      </c>
      <c r="C294" s="17">
        <f t="shared" si="51"/>
        <v>18.804547095107935</v>
      </c>
      <c r="D294" s="20">
        <f t="shared" si="52"/>
        <v>353.61099145213228</v>
      </c>
    </row>
    <row r="295" spans="1:4" ht="15.75" customHeight="1" x14ac:dyDescent="0.2">
      <c r="A295" s="15">
        <v>36</v>
      </c>
      <c r="B295" s="111">
        <v>135.867062451972</v>
      </c>
      <c r="C295" s="17">
        <f t="shared" si="51"/>
        <v>19.718489887564928</v>
      </c>
      <c r="D295" s="20">
        <f t="shared" si="52"/>
        <v>388.81884344600036</v>
      </c>
    </row>
    <row r="296" spans="1:4" ht="15.75" customHeight="1" x14ac:dyDescent="0.2">
      <c r="A296" s="15">
        <v>37</v>
      </c>
      <c r="B296" s="111">
        <v>136.51996809904301</v>
      </c>
      <c r="C296" s="17">
        <f t="shared" si="51"/>
        <v>20.371395534635937</v>
      </c>
      <c r="D296" s="20">
        <f t="shared" si="52"/>
        <v>414.99375602858498</v>
      </c>
    </row>
    <row r="297" spans="1:4" ht="15.75" customHeight="1" x14ac:dyDescent="0.2">
      <c r="A297" s="15">
        <v>38</v>
      </c>
      <c r="B297" s="111">
        <v>139.116178524872</v>
      </c>
      <c r="C297" s="17">
        <f t="shared" si="51"/>
        <v>22.967605960464923</v>
      </c>
      <c r="D297" s="20">
        <f t="shared" si="52"/>
        <v>527.51092355518381</v>
      </c>
    </row>
    <row r="298" spans="1:4" ht="15.75" customHeight="1" x14ac:dyDescent="0.2">
      <c r="A298" s="15">
        <v>39</v>
      </c>
      <c r="B298" s="111">
        <v>143.299321011735</v>
      </c>
      <c r="C298" s="17">
        <f t="shared" si="51"/>
        <v>27.150748447327928</v>
      </c>
      <c r="D298" s="20">
        <f>POWER(C298,2)</f>
        <v>737.16314125007989</v>
      </c>
    </row>
    <row r="299" spans="1:4" ht="15.75" customHeight="1" x14ac:dyDescent="0.2">
      <c r="A299" s="18" t="s">
        <v>15</v>
      </c>
      <c r="B299" s="19">
        <f>SUM(B260:B298)</f>
        <v>4529.7943300118759</v>
      </c>
      <c r="C299" s="15"/>
      <c r="D299" s="21">
        <f>SUM(D260:D298)</f>
        <v>7893.9704385470932</v>
      </c>
    </row>
    <row r="300" spans="1:4" ht="15.75" customHeight="1" x14ac:dyDescent="0.2">
      <c r="A300" s="76"/>
    </row>
    <row r="301" spans="1:4" ht="15.75" customHeight="1" x14ac:dyDescent="0.2">
      <c r="A301" s="130" t="s">
        <v>13</v>
      </c>
      <c r="B301" s="130"/>
      <c r="C301" s="130"/>
      <c r="D301" s="4">
        <f>B299/COUNTA(B260:B298)</f>
        <v>116.14857256440708</v>
      </c>
    </row>
    <row r="302" spans="1:4" ht="15.75" customHeight="1" x14ac:dyDescent="0.2">
      <c r="A302" s="127" t="s">
        <v>14</v>
      </c>
      <c r="B302" s="127"/>
      <c r="C302" s="127"/>
      <c r="D302" s="4">
        <f>SQRT(D299/(COUNTA(D260:D298)-1))</f>
        <v>14.413051868785178</v>
      </c>
    </row>
    <row r="303" spans="1:4" ht="15.75" customHeight="1" x14ac:dyDescent="0.2">
      <c r="A303" s="86"/>
      <c r="B303" s="105"/>
      <c r="C303" s="88"/>
      <c r="D303" s="102"/>
    </row>
    <row r="304" spans="1:4" ht="15.75" customHeight="1" x14ac:dyDescent="0.2">
      <c r="A304" s="86"/>
      <c r="B304" s="105"/>
      <c r="C304" s="88"/>
      <c r="D304" s="102"/>
    </row>
    <row r="305" spans="1:5" ht="15.75" customHeight="1" x14ac:dyDescent="0.2">
      <c r="A305" s="126" t="s">
        <v>53</v>
      </c>
      <c r="B305" s="126"/>
      <c r="C305" s="126"/>
      <c r="D305" s="126"/>
      <c r="E305" s="76"/>
    </row>
    <row r="306" spans="1:5" ht="15.75" customHeight="1" x14ac:dyDescent="0.2">
      <c r="A306" s="131" t="s">
        <v>10</v>
      </c>
      <c r="B306" s="131"/>
      <c r="C306" s="131"/>
      <c r="D306" s="131"/>
      <c r="E306" s="76"/>
    </row>
    <row r="307" spans="1:5" ht="15.75" customHeight="1" x14ac:dyDescent="0.2">
      <c r="A307" s="15" t="s">
        <v>0</v>
      </c>
      <c r="B307" s="106" t="s">
        <v>4</v>
      </c>
      <c r="C307" s="15" t="s">
        <v>22</v>
      </c>
      <c r="D307" s="15" t="s">
        <v>23</v>
      </c>
      <c r="E307" s="76"/>
    </row>
    <row r="308" spans="1:5" ht="15.75" customHeight="1" x14ac:dyDescent="0.2">
      <c r="A308" s="15">
        <v>1</v>
      </c>
      <c r="B308" s="111">
        <v>41.269824418641399</v>
      </c>
      <c r="C308" s="17">
        <f t="shared" ref="C308:C321" si="53">B308-$D$324</f>
        <v>-8.7543153392429858</v>
      </c>
      <c r="D308" s="96">
        <f>POWER(C308,2)</f>
        <v>76.638037058905027</v>
      </c>
    </row>
    <row r="309" spans="1:5" ht="15.75" customHeight="1" x14ac:dyDescent="0.2">
      <c r="A309" s="15">
        <v>2</v>
      </c>
      <c r="B309" s="111">
        <v>44.684047460927403</v>
      </c>
      <c r="C309" s="17">
        <f t="shared" si="53"/>
        <v>-5.340092296956982</v>
      </c>
      <c r="D309" s="96">
        <f t="shared" ref="D309:D321" si="54">POWER(C309,2)</f>
        <v>28.516585740019295</v>
      </c>
    </row>
    <row r="310" spans="1:5" ht="15.75" customHeight="1" x14ac:dyDescent="0.2">
      <c r="A310" s="15">
        <v>3</v>
      </c>
      <c r="B310" s="111">
        <v>48.165502802798102</v>
      </c>
      <c r="C310" s="17">
        <f t="shared" si="53"/>
        <v>-1.8586369550862827</v>
      </c>
      <c r="D310" s="96">
        <f>POWER(C310,2)</f>
        <v>3.4545313308124084</v>
      </c>
    </row>
    <row r="311" spans="1:5" ht="15.75" customHeight="1" x14ac:dyDescent="0.2">
      <c r="A311" s="15">
        <v>4</v>
      </c>
      <c r="B311" s="111">
        <v>48.224179858242401</v>
      </c>
      <c r="C311" s="17">
        <f t="shared" si="53"/>
        <v>-1.7999598996419834</v>
      </c>
      <c r="D311" s="96">
        <f t="shared" si="54"/>
        <v>3.2398556403191789</v>
      </c>
    </row>
    <row r="312" spans="1:5" ht="15.75" customHeight="1" x14ac:dyDescent="0.2">
      <c r="A312" s="15">
        <v>5</v>
      </c>
      <c r="B312" s="111">
        <v>49.507455584223202</v>
      </c>
      <c r="C312" s="17">
        <f t="shared" si="53"/>
        <v>-0.51668417366118291</v>
      </c>
      <c r="D312" s="96">
        <f t="shared" si="54"/>
        <v>0.26696253531193942</v>
      </c>
    </row>
    <row r="313" spans="1:5" ht="15.75" customHeight="1" x14ac:dyDescent="0.2">
      <c r="A313" s="15">
        <v>6</v>
      </c>
      <c r="B313" s="111">
        <v>50.0993374549045</v>
      </c>
      <c r="C313" s="17">
        <f t="shared" si="53"/>
        <v>7.5197697020115584E-2</v>
      </c>
      <c r="D313" s="96">
        <f t="shared" si="54"/>
        <v>5.6546936371291E-3</v>
      </c>
    </row>
    <row r="314" spans="1:5" ht="15.75" customHeight="1" x14ac:dyDescent="0.2">
      <c r="A314" s="15">
        <v>7</v>
      </c>
      <c r="B314" s="111">
        <v>50.531121398254697</v>
      </c>
      <c r="C314" s="17">
        <f t="shared" si="53"/>
        <v>0.5069816403703129</v>
      </c>
      <c r="D314" s="96">
        <f t="shared" si="54"/>
        <v>0.2570303836725733</v>
      </c>
    </row>
    <row r="315" spans="1:5" ht="15.75" customHeight="1" x14ac:dyDescent="0.2">
      <c r="A315" s="15">
        <v>8</v>
      </c>
      <c r="B315" s="111">
        <v>50.815782906081097</v>
      </c>
      <c r="C315" s="17">
        <f t="shared" si="53"/>
        <v>0.79164314819671233</v>
      </c>
      <c r="D315" s="96">
        <f t="shared" si="54"/>
        <v>0.6266988740868018</v>
      </c>
    </row>
    <row r="316" spans="1:5" ht="15.75" customHeight="1" x14ac:dyDescent="0.2">
      <c r="A316" s="15">
        <v>9</v>
      </c>
      <c r="B316" s="111">
        <v>51.177729373581101</v>
      </c>
      <c r="C316" s="17">
        <f t="shared" si="53"/>
        <v>1.1535896156967169</v>
      </c>
      <c r="D316" s="96">
        <f t="shared" si="54"/>
        <v>1.3307690014432991</v>
      </c>
    </row>
    <row r="317" spans="1:5" ht="15.75" customHeight="1" x14ac:dyDescent="0.2">
      <c r="A317" s="15">
        <v>10</v>
      </c>
      <c r="B317" s="111">
        <v>51.375976385231901</v>
      </c>
      <c r="C317" s="17">
        <f t="shared" si="53"/>
        <v>1.3518366273475166</v>
      </c>
      <c r="D317" s="96">
        <f t="shared" si="54"/>
        <v>1.8274622670383085</v>
      </c>
    </row>
    <row r="318" spans="1:5" ht="15.75" customHeight="1" x14ac:dyDescent="0.2">
      <c r="A318" s="15">
        <v>11</v>
      </c>
      <c r="B318" s="111">
        <v>52.859532870213101</v>
      </c>
      <c r="C318" s="17">
        <f t="shared" si="53"/>
        <v>2.8353931123287168</v>
      </c>
      <c r="D318" s="96">
        <f t="shared" si="54"/>
        <v>8.0394541014411267</v>
      </c>
    </row>
    <row r="319" spans="1:5" ht="15.75" customHeight="1" x14ac:dyDescent="0.2">
      <c r="A319" s="15">
        <v>12</v>
      </c>
      <c r="B319" s="111">
        <v>53.359560990115099</v>
      </c>
      <c r="C319" s="17">
        <f t="shared" si="53"/>
        <v>3.3354212322307148</v>
      </c>
      <c r="D319" s="96">
        <f t="shared" si="54"/>
        <v>11.125034796415461</v>
      </c>
    </row>
    <row r="320" spans="1:5" ht="15.75" customHeight="1" x14ac:dyDescent="0.2">
      <c r="A320" s="15">
        <v>13</v>
      </c>
      <c r="B320" s="111">
        <v>53.572926471516901</v>
      </c>
      <c r="C320" s="17">
        <f t="shared" si="53"/>
        <v>3.5487867136325164</v>
      </c>
      <c r="D320" s="96">
        <f t="shared" si="54"/>
        <v>12.593887138854676</v>
      </c>
    </row>
    <row r="321" spans="1:5" ht="15.75" customHeight="1" x14ac:dyDescent="0.2">
      <c r="A321" s="15">
        <v>14</v>
      </c>
      <c r="B321" s="111">
        <v>54.6949786356505</v>
      </c>
      <c r="C321" s="17">
        <f t="shared" si="53"/>
        <v>4.6708388777661156</v>
      </c>
      <c r="D321" s="96">
        <f t="shared" si="54"/>
        <v>21.816735822051427</v>
      </c>
    </row>
    <row r="322" spans="1:5" ht="15.75" customHeight="1" x14ac:dyDescent="0.2">
      <c r="A322" s="18" t="s">
        <v>15</v>
      </c>
      <c r="B322" s="107">
        <f>SUM(B308:B321)</f>
        <v>700.33795661038141</v>
      </c>
      <c r="C322" s="15"/>
      <c r="D322" s="99">
        <f>SUM(D308:D321)</f>
        <v>169.73869938400867</v>
      </c>
    </row>
    <row r="323" spans="1:5" ht="15.75" customHeight="1" x14ac:dyDescent="0.2">
      <c r="A323" s="76"/>
    </row>
    <row r="324" spans="1:5" ht="15.75" customHeight="1" x14ac:dyDescent="0.2">
      <c r="A324" s="130" t="s">
        <v>13</v>
      </c>
      <c r="B324" s="130"/>
      <c r="C324" s="130"/>
      <c r="D324" s="4">
        <f>B322/COUNTA(B308:B321)</f>
        <v>50.024139757884384</v>
      </c>
    </row>
    <row r="325" spans="1:5" ht="15.75" customHeight="1" x14ac:dyDescent="0.2">
      <c r="A325" s="127" t="s">
        <v>14</v>
      </c>
      <c r="B325" s="127"/>
      <c r="C325" s="127"/>
      <c r="D325" s="4">
        <f>SQRT(D322/(COUNTA(D308:D321)-1))</f>
        <v>3.6134226198355388</v>
      </c>
    </row>
    <row r="326" spans="1:5" ht="15.75" customHeight="1" x14ac:dyDescent="0.2">
      <c r="A326" s="112"/>
      <c r="B326" s="112"/>
      <c r="C326" s="112"/>
      <c r="D326" s="112"/>
      <c r="E326" s="112"/>
    </row>
    <row r="327" spans="1:5" ht="15.75" customHeight="1" x14ac:dyDescent="0.2">
      <c r="A327" s="86"/>
      <c r="B327" s="105"/>
      <c r="C327" s="88"/>
      <c r="D327" s="88"/>
      <c r="E327" s="89"/>
    </row>
    <row r="328" spans="1:5" ht="15.75" customHeight="1" x14ac:dyDescent="0.2">
      <c r="A328" s="126" t="s">
        <v>53</v>
      </c>
      <c r="B328" s="126"/>
      <c r="C328" s="126"/>
      <c r="D328" s="126"/>
      <c r="E328" s="76"/>
    </row>
    <row r="329" spans="1:5" ht="15.75" customHeight="1" x14ac:dyDescent="0.2">
      <c r="A329" s="131" t="s">
        <v>16</v>
      </c>
      <c r="B329" s="131"/>
      <c r="C329" s="131"/>
      <c r="D329" s="131"/>
      <c r="E329" s="76"/>
    </row>
    <row r="330" spans="1:5" ht="15.75" customHeight="1" x14ac:dyDescent="0.2">
      <c r="A330" s="15" t="s">
        <v>0</v>
      </c>
      <c r="B330" s="15" t="s">
        <v>4</v>
      </c>
      <c r="C330" s="15" t="s">
        <v>22</v>
      </c>
      <c r="D330" s="15" t="s">
        <v>23</v>
      </c>
    </row>
    <row r="331" spans="1:5" ht="15.75" customHeight="1" x14ac:dyDescent="0.2">
      <c r="A331" s="15">
        <v>1</v>
      </c>
      <c r="B331" s="111">
        <v>57.782141715880698</v>
      </c>
      <c r="C331" s="17">
        <f t="shared" ref="C331:C358" si="55">B331-$D$361</f>
        <v>-8.7293540577342839</v>
      </c>
      <c r="D331" s="20">
        <f>POWER(C331,2)</f>
        <v>76.201622265282012</v>
      </c>
    </row>
    <row r="332" spans="1:5" ht="15.75" customHeight="1" x14ac:dyDescent="0.2">
      <c r="A332" s="15">
        <v>2</v>
      </c>
      <c r="B332" s="111">
        <v>58.666839799226601</v>
      </c>
      <c r="C332" s="17">
        <f t="shared" si="55"/>
        <v>-7.844655974388381</v>
      </c>
      <c r="D332" s="20">
        <f t="shared" ref="D332:D357" si="56">POWER(C332,2)</f>
        <v>61.53862735650732</v>
      </c>
    </row>
    <row r="333" spans="1:5" ht="15.75" customHeight="1" x14ac:dyDescent="0.2">
      <c r="A333" s="15">
        <v>3</v>
      </c>
      <c r="B333" s="111">
        <v>59.512697613690101</v>
      </c>
      <c r="C333" s="17">
        <f t="shared" si="55"/>
        <v>-6.9987981599248812</v>
      </c>
      <c r="D333" s="20">
        <f t="shared" si="56"/>
        <v>48.983175683367904</v>
      </c>
    </row>
    <row r="334" spans="1:5" ht="15.75" customHeight="1" x14ac:dyDescent="0.2">
      <c r="A334" s="15">
        <v>4</v>
      </c>
      <c r="B334" s="111">
        <v>59.6910797505532</v>
      </c>
      <c r="C334" s="17">
        <f t="shared" si="55"/>
        <v>-6.8204160230617816</v>
      </c>
      <c r="D334" s="20">
        <f t="shared" si="56"/>
        <v>46.518074727637888</v>
      </c>
    </row>
    <row r="335" spans="1:5" ht="15.75" customHeight="1" x14ac:dyDescent="0.2">
      <c r="A335" s="15">
        <v>5</v>
      </c>
      <c r="B335" s="111">
        <v>61.1056094745393</v>
      </c>
      <c r="C335" s="17">
        <f t="shared" si="55"/>
        <v>-5.4058862990756822</v>
      </c>
      <c r="D335" s="20">
        <f t="shared" si="56"/>
        <v>29.223606678534175</v>
      </c>
    </row>
    <row r="336" spans="1:5" ht="15.75" customHeight="1" x14ac:dyDescent="0.2">
      <c r="A336" s="15">
        <v>6</v>
      </c>
      <c r="B336" s="111">
        <v>61.289186953004098</v>
      </c>
      <c r="C336" s="17">
        <f t="shared" si="55"/>
        <v>-5.2223088206108841</v>
      </c>
      <c r="D336" s="20">
        <f t="shared" si="56"/>
        <v>27.272509417830243</v>
      </c>
    </row>
    <row r="337" spans="1:4" ht="15.75" customHeight="1" x14ac:dyDescent="0.2">
      <c r="A337" s="15">
        <v>7</v>
      </c>
      <c r="B337" s="111">
        <v>61.289358037837701</v>
      </c>
      <c r="C337" s="17">
        <f t="shared" si="55"/>
        <v>-5.2221377357772809</v>
      </c>
      <c r="D337" s="20">
        <f t="shared" si="56"/>
        <v>27.270722531429065</v>
      </c>
    </row>
    <row r="338" spans="1:4" ht="15.75" customHeight="1" x14ac:dyDescent="0.2">
      <c r="A338" s="15">
        <v>8</v>
      </c>
      <c r="B338" s="111">
        <v>62.350275224473499</v>
      </c>
      <c r="C338" s="17">
        <f t="shared" si="55"/>
        <v>-4.1612205491414826</v>
      </c>
      <c r="D338" s="20">
        <f t="shared" si="56"/>
        <v>17.315756458597342</v>
      </c>
    </row>
    <row r="339" spans="1:4" ht="15.75" customHeight="1" x14ac:dyDescent="0.2">
      <c r="A339" s="15">
        <v>9</v>
      </c>
      <c r="B339" s="111">
        <v>62.714383136339997</v>
      </c>
      <c r="C339" s="17">
        <f t="shared" si="55"/>
        <v>-3.797112637274985</v>
      </c>
      <c r="D339" s="20">
        <f t="shared" si="56"/>
        <v>14.418064380153393</v>
      </c>
    </row>
    <row r="340" spans="1:4" ht="15.75" customHeight="1" x14ac:dyDescent="0.2">
      <c r="A340" s="15">
        <v>10</v>
      </c>
      <c r="B340" s="111">
        <v>62.728025450341804</v>
      </c>
      <c r="C340" s="17">
        <f t="shared" si="55"/>
        <v>-3.7834703232731783</v>
      </c>
      <c r="D340" s="20">
        <f t="shared" si="56"/>
        <v>14.314647687088849</v>
      </c>
    </row>
    <row r="341" spans="1:4" ht="15.75" customHeight="1" x14ac:dyDescent="0.2">
      <c r="A341" s="15">
        <v>11</v>
      </c>
      <c r="B341" s="111">
        <v>63.170545601995698</v>
      </c>
      <c r="C341" s="17">
        <f t="shared" si="55"/>
        <v>-3.3409501716192835</v>
      </c>
      <c r="D341" s="20">
        <f t="shared" si="56"/>
        <v>11.16194804924292</v>
      </c>
    </row>
    <row r="342" spans="1:4" ht="15.75" customHeight="1" x14ac:dyDescent="0.2">
      <c r="A342" s="15">
        <v>12</v>
      </c>
      <c r="B342" s="111">
        <v>63.308733194844798</v>
      </c>
      <c r="C342" s="17">
        <f t="shared" si="55"/>
        <v>-3.2027625787701837</v>
      </c>
      <c r="D342" s="20">
        <f t="shared" si="56"/>
        <v>10.257688135970637</v>
      </c>
    </row>
    <row r="343" spans="1:4" ht="15.75" customHeight="1" x14ac:dyDescent="0.2">
      <c r="A343" s="15">
        <v>13</v>
      </c>
      <c r="B343" s="111">
        <v>64.250408617503993</v>
      </c>
      <c r="C343" s="17">
        <f t="shared" si="55"/>
        <v>-2.2610871561109889</v>
      </c>
      <c r="D343" s="20">
        <f t="shared" si="56"/>
        <v>5.1125151275300791</v>
      </c>
    </row>
    <row r="344" spans="1:4" ht="15.75" customHeight="1" x14ac:dyDescent="0.2">
      <c r="A344" s="15">
        <v>14</v>
      </c>
      <c r="B344" s="111">
        <v>64.396636763219206</v>
      </c>
      <c r="C344" s="17">
        <f t="shared" si="55"/>
        <v>-2.1148590103957758</v>
      </c>
      <c r="D344" s="20">
        <f t="shared" si="56"/>
        <v>4.4726286338522003</v>
      </c>
    </row>
    <row r="345" spans="1:4" ht="15.75" customHeight="1" x14ac:dyDescent="0.2">
      <c r="A345" s="15">
        <v>15</v>
      </c>
      <c r="B345" s="111">
        <v>65.289847196380094</v>
      </c>
      <c r="C345" s="17">
        <f t="shared" si="55"/>
        <v>-1.2216485772348875</v>
      </c>
      <c r="D345" s="20">
        <f t="shared" si="56"/>
        <v>1.4924252462600249</v>
      </c>
    </row>
    <row r="346" spans="1:4" ht="15.75" customHeight="1" x14ac:dyDescent="0.2">
      <c r="A346" s="15">
        <v>16</v>
      </c>
      <c r="B346" s="111">
        <v>65.312578203124801</v>
      </c>
      <c r="C346" s="17">
        <f t="shared" si="55"/>
        <v>-1.1989175704901811</v>
      </c>
      <c r="D346" s="20">
        <f t="shared" si="56"/>
        <v>1.4374033408300784</v>
      </c>
    </row>
    <row r="347" spans="1:4" ht="15.75" customHeight="1" x14ac:dyDescent="0.2">
      <c r="A347" s="15">
        <v>17</v>
      </c>
      <c r="B347" s="111">
        <v>66.353015807214504</v>
      </c>
      <c r="C347" s="17">
        <f t="shared" si="55"/>
        <v>-0.15847996640047768</v>
      </c>
      <c r="D347" s="20">
        <f t="shared" si="56"/>
        <v>2.5115899750296534E-2</v>
      </c>
    </row>
    <row r="348" spans="1:4" ht="15.75" customHeight="1" x14ac:dyDescent="0.2">
      <c r="A348" s="15">
        <v>18</v>
      </c>
      <c r="B348" s="111">
        <v>67.438926000386601</v>
      </c>
      <c r="C348" s="17">
        <f t="shared" si="55"/>
        <v>0.92743022677161946</v>
      </c>
      <c r="D348" s="20">
        <f t="shared" si="56"/>
        <v>0.86012682552965747</v>
      </c>
    </row>
    <row r="349" spans="1:4" ht="15.75" customHeight="1" x14ac:dyDescent="0.2">
      <c r="A349" s="15">
        <v>19</v>
      </c>
      <c r="B349" s="111">
        <v>68.700151426396502</v>
      </c>
      <c r="C349" s="17">
        <f t="shared" si="55"/>
        <v>2.1886556527815202</v>
      </c>
      <c r="D349" s="20">
        <f t="shared" si="56"/>
        <v>4.7902135664525023</v>
      </c>
    </row>
    <row r="350" spans="1:4" ht="15.75" customHeight="1" x14ac:dyDescent="0.2">
      <c r="A350" s="15">
        <v>20</v>
      </c>
      <c r="B350" s="111">
        <v>69.841174987060398</v>
      </c>
      <c r="C350" s="17">
        <f t="shared" si="55"/>
        <v>3.3296792134454165</v>
      </c>
      <c r="D350" s="20">
        <f t="shared" si="56"/>
        <v>11.086763664450487</v>
      </c>
    </row>
    <row r="351" spans="1:4" ht="15.75" customHeight="1" x14ac:dyDescent="0.2">
      <c r="A351" s="15">
        <v>21</v>
      </c>
      <c r="B351" s="111">
        <v>72.355868492097599</v>
      </c>
      <c r="C351" s="17">
        <f t="shared" si="55"/>
        <v>5.8443727184826173</v>
      </c>
      <c r="D351" s="20">
        <f t="shared" si="56"/>
        <v>34.156692472543895</v>
      </c>
    </row>
    <row r="352" spans="1:4" ht="15.75" customHeight="1" x14ac:dyDescent="0.2">
      <c r="A352" s="15">
        <v>22</v>
      </c>
      <c r="B352" s="111">
        <v>73.4599486702365</v>
      </c>
      <c r="C352" s="17">
        <f t="shared" si="55"/>
        <v>6.948452896621518</v>
      </c>
      <c r="D352" s="20">
        <f t="shared" si="56"/>
        <v>48.280997656567962</v>
      </c>
    </row>
    <row r="353" spans="1:5" ht="15.75" customHeight="1" x14ac:dyDescent="0.2">
      <c r="A353" s="15">
        <v>23</v>
      </c>
      <c r="B353" s="111">
        <v>73.706051865518702</v>
      </c>
      <c r="C353" s="17">
        <f t="shared" si="55"/>
        <v>7.1945560919037206</v>
      </c>
      <c r="D353" s="20">
        <f t="shared" si="56"/>
        <v>51.761637359548935</v>
      </c>
    </row>
    <row r="354" spans="1:5" ht="15.75" customHeight="1" x14ac:dyDescent="0.2">
      <c r="A354" s="15">
        <v>24</v>
      </c>
      <c r="B354" s="111">
        <v>74.425945933572905</v>
      </c>
      <c r="C354" s="17">
        <f t="shared" si="55"/>
        <v>7.9144501599579229</v>
      </c>
      <c r="D354" s="20">
        <f t="shared" si="56"/>
        <v>62.638521334457991</v>
      </c>
    </row>
    <row r="355" spans="1:5" ht="15.75" customHeight="1" x14ac:dyDescent="0.2">
      <c r="A355" s="15">
        <v>25</v>
      </c>
      <c r="B355" s="111">
        <v>74.663170425233204</v>
      </c>
      <c r="C355" s="17">
        <f t="shared" si="55"/>
        <v>8.1516746516182224</v>
      </c>
      <c r="D355" s="20">
        <f t="shared" si="56"/>
        <v>66.44979962583507</v>
      </c>
    </row>
    <row r="356" spans="1:5" ht="15.75" customHeight="1" x14ac:dyDescent="0.2">
      <c r="A356" s="15">
        <v>26</v>
      </c>
      <c r="B356" s="111">
        <v>74.925131628610799</v>
      </c>
      <c r="C356" s="17">
        <f t="shared" si="55"/>
        <v>8.4136358549958175</v>
      </c>
      <c r="D356" s="20">
        <f t="shared" si="56"/>
        <v>70.789268300471207</v>
      </c>
    </row>
    <row r="357" spans="1:5" ht="15.75" customHeight="1" x14ac:dyDescent="0.2">
      <c r="A357" s="15">
        <v>27</v>
      </c>
      <c r="B357" s="111">
        <v>76.559858335455999</v>
      </c>
      <c r="C357" s="17">
        <f t="shared" si="55"/>
        <v>10.048362561841017</v>
      </c>
      <c r="D357" s="20">
        <f t="shared" si="56"/>
        <v>100.96959017420818</v>
      </c>
    </row>
    <row r="358" spans="1:5" ht="15.75" customHeight="1" x14ac:dyDescent="0.2">
      <c r="A358" s="15">
        <v>28</v>
      </c>
      <c r="B358" s="111">
        <v>77.034291356479798</v>
      </c>
      <c r="C358" s="17">
        <f t="shared" si="55"/>
        <v>10.522795582864816</v>
      </c>
      <c r="D358" s="20">
        <f>POWER(C358,2)</f>
        <v>110.72922687875929</v>
      </c>
    </row>
    <row r="359" spans="1:5" ht="15.75" customHeight="1" x14ac:dyDescent="0.2">
      <c r="A359" s="18" t="s">
        <v>15</v>
      </c>
      <c r="B359" s="19">
        <f>SUM(B331:B358)</f>
        <v>1862.3218816612193</v>
      </c>
      <c r="C359" s="15"/>
      <c r="D359" s="21">
        <f>SUM(D331:D358)</f>
        <v>959.52936947868966</v>
      </c>
    </row>
    <row r="360" spans="1:5" ht="15.75" customHeight="1" x14ac:dyDescent="0.2">
      <c r="A360" s="76"/>
    </row>
    <row r="361" spans="1:5" ht="15.75" customHeight="1" x14ac:dyDescent="0.2">
      <c r="A361" s="130" t="s">
        <v>13</v>
      </c>
      <c r="B361" s="130"/>
      <c r="C361" s="130"/>
      <c r="D361" s="4">
        <f>B359/COUNTA(B331:B358)</f>
        <v>66.511495773614982</v>
      </c>
    </row>
    <row r="362" spans="1:5" ht="15.75" customHeight="1" x14ac:dyDescent="0.2">
      <c r="A362" s="129" t="s">
        <v>14</v>
      </c>
      <c r="B362" s="129"/>
      <c r="C362" s="129"/>
      <c r="D362" s="4">
        <f>SQRT(D359/(COUNTA(D331:D358)-1))</f>
        <v>5.9613861471562988</v>
      </c>
    </row>
    <row r="363" spans="1:5" ht="15.75" customHeight="1" x14ac:dyDescent="0.2">
      <c r="A363" s="86"/>
      <c r="B363" s="105"/>
      <c r="C363" s="88"/>
      <c r="D363" s="102"/>
    </row>
    <row r="364" spans="1:5" ht="15.75" customHeight="1" x14ac:dyDescent="0.2">
      <c r="A364" s="86"/>
      <c r="B364" s="105"/>
      <c r="C364" s="88"/>
      <c r="D364" s="102"/>
    </row>
    <row r="365" spans="1:5" ht="15.75" customHeight="1" x14ac:dyDescent="0.2">
      <c r="A365" s="126" t="s">
        <v>53</v>
      </c>
      <c r="B365" s="126"/>
      <c r="C365" s="126"/>
      <c r="D365" s="126"/>
      <c r="E365" s="76"/>
    </row>
    <row r="366" spans="1:5" ht="15.75" customHeight="1" x14ac:dyDescent="0.2">
      <c r="A366" s="131" t="s">
        <v>17</v>
      </c>
      <c r="B366" s="131"/>
      <c r="C366" s="131"/>
      <c r="D366" s="131"/>
      <c r="E366" s="76"/>
    </row>
    <row r="367" spans="1:5" ht="15.75" customHeight="1" x14ac:dyDescent="0.2">
      <c r="A367" s="15" t="s">
        <v>0</v>
      </c>
      <c r="B367" s="15" t="s">
        <v>4</v>
      </c>
      <c r="C367" s="15" t="s">
        <v>22</v>
      </c>
      <c r="D367" s="15" t="s">
        <v>23</v>
      </c>
    </row>
    <row r="368" spans="1:5" ht="15.75" customHeight="1" x14ac:dyDescent="0.2">
      <c r="A368" s="15">
        <v>1</v>
      </c>
      <c r="B368" s="111">
        <v>54.075574996290101</v>
      </c>
      <c r="C368" s="17">
        <f t="shared" ref="C368:C406" si="57">B368-$D$409</f>
        <v>-15.123278988297898</v>
      </c>
      <c r="D368" s="20">
        <f>POWER(C368,2)</f>
        <v>228.71356735789269</v>
      </c>
    </row>
    <row r="369" spans="1:4" ht="15.75" customHeight="1" x14ac:dyDescent="0.2">
      <c r="A369" s="15">
        <v>2</v>
      </c>
      <c r="B369" s="111">
        <v>56.690943134290997</v>
      </c>
      <c r="C369" s="17">
        <f t="shared" si="57"/>
        <v>-12.507910850297002</v>
      </c>
      <c r="D369" s="20">
        <f t="shared" ref="D369:D406" si="58">POWER(C369,2)</f>
        <v>156.44783383897746</v>
      </c>
    </row>
    <row r="370" spans="1:4" ht="15.75" customHeight="1" x14ac:dyDescent="0.2">
      <c r="A370" s="15">
        <v>3</v>
      </c>
      <c r="B370" s="111">
        <v>57.316315917611199</v>
      </c>
      <c r="C370" s="17">
        <f t="shared" si="57"/>
        <v>-11.882538066976799</v>
      </c>
      <c r="D370" s="20">
        <f t="shared" si="58"/>
        <v>141.19471091315273</v>
      </c>
    </row>
    <row r="371" spans="1:4" ht="15.75" customHeight="1" x14ac:dyDescent="0.2">
      <c r="A371" s="15">
        <v>4</v>
      </c>
      <c r="B371" s="111">
        <v>58.726288694897697</v>
      </c>
      <c r="C371" s="17">
        <f t="shared" si="57"/>
        <v>-10.472565289690301</v>
      </c>
      <c r="D371" s="20">
        <f t="shared" si="58"/>
        <v>109.6746237468261</v>
      </c>
    </row>
    <row r="372" spans="1:4" ht="15.75" customHeight="1" x14ac:dyDescent="0.2">
      <c r="A372" s="15">
        <v>5</v>
      </c>
      <c r="B372" s="111">
        <v>59.650591934137701</v>
      </c>
      <c r="C372" s="17">
        <f t="shared" si="57"/>
        <v>-9.5482620504502975</v>
      </c>
      <c r="D372" s="20">
        <f t="shared" si="58"/>
        <v>91.169308184069322</v>
      </c>
    </row>
    <row r="373" spans="1:4" ht="15.75" customHeight="1" x14ac:dyDescent="0.2">
      <c r="A373" s="15">
        <v>6</v>
      </c>
      <c r="B373" s="111">
        <v>61.798426572611</v>
      </c>
      <c r="C373" s="17">
        <f t="shared" si="57"/>
        <v>-7.4004274119769988</v>
      </c>
      <c r="D373" s="20">
        <f t="shared" si="58"/>
        <v>54.766325879940581</v>
      </c>
    </row>
    <row r="374" spans="1:4" ht="15.75" customHeight="1" x14ac:dyDescent="0.2">
      <c r="A374" s="15">
        <v>7</v>
      </c>
      <c r="B374" s="111">
        <v>63.116117336754897</v>
      </c>
      <c r="C374" s="17">
        <f t="shared" si="57"/>
        <v>-6.0827366478331015</v>
      </c>
      <c r="D374" s="20">
        <f t="shared" si="58"/>
        <v>36.999685126891876</v>
      </c>
    </row>
    <row r="375" spans="1:4" ht="15.75" customHeight="1" x14ac:dyDescent="0.2">
      <c r="A375" s="15">
        <v>8</v>
      </c>
      <c r="B375" s="111">
        <v>63.919498846148102</v>
      </c>
      <c r="C375" s="17">
        <f t="shared" si="57"/>
        <v>-5.2793551384398967</v>
      </c>
      <c r="D375" s="20">
        <f t="shared" si="58"/>
        <v>27.871590677771742</v>
      </c>
    </row>
    <row r="376" spans="1:4" ht="15.75" customHeight="1" x14ac:dyDescent="0.2">
      <c r="A376" s="15">
        <v>9</v>
      </c>
      <c r="B376" s="111">
        <v>65.193480339047895</v>
      </c>
      <c r="C376" s="17">
        <f t="shared" si="57"/>
        <v>-4.0053736455401037</v>
      </c>
      <c r="D376" s="20">
        <f t="shared" si="58"/>
        <v>16.043018040387221</v>
      </c>
    </row>
    <row r="377" spans="1:4" ht="15.75" customHeight="1" x14ac:dyDescent="0.2">
      <c r="A377" s="15">
        <v>10</v>
      </c>
      <c r="B377" s="111">
        <v>66.592017784905195</v>
      </c>
      <c r="C377" s="17">
        <f t="shared" si="57"/>
        <v>-2.6068361996828031</v>
      </c>
      <c r="D377" s="20">
        <f t="shared" si="58"/>
        <v>6.7955949719766791</v>
      </c>
    </row>
    <row r="378" spans="1:4" ht="15.75" customHeight="1" x14ac:dyDescent="0.2">
      <c r="A378" s="15">
        <v>11</v>
      </c>
      <c r="B378" s="111">
        <v>67.006846743863903</v>
      </c>
      <c r="C378" s="17">
        <f t="shared" si="57"/>
        <v>-2.1920072407240951</v>
      </c>
      <c r="D378" s="20">
        <f t="shared" si="58"/>
        <v>4.8048957433868615</v>
      </c>
    </row>
    <row r="379" spans="1:4" ht="15.75" customHeight="1" x14ac:dyDescent="0.2">
      <c r="A379" s="15">
        <v>12</v>
      </c>
      <c r="B379" s="111">
        <v>67.078006249932002</v>
      </c>
      <c r="C379" s="17">
        <f t="shared" si="57"/>
        <v>-2.120847734655996</v>
      </c>
      <c r="D379" s="20">
        <f t="shared" si="58"/>
        <v>4.4979951135954694</v>
      </c>
    </row>
    <row r="380" spans="1:4" ht="15.75" customHeight="1" x14ac:dyDescent="0.2">
      <c r="A380" s="15">
        <v>13</v>
      </c>
      <c r="B380" s="111">
        <v>67.332792051471202</v>
      </c>
      <c r="C380" s="17">
        <f t="shared" si="57"/>
        <v>-1.8660619331167965</v>
      </c>
      <c r="D380" s="20">
        <f t="shared" si="58"/>
        <v>3.4821871382275953</v>
      </c>
    </row>
    <row r="381" spans="1:4" ht="15.75" customHeight="1" x14ac:dyDescent="0.2">
      <c r="A381" s="15">
        <v>14</v>
      </c>
      <c r="B381" s="111">
        <v>67.366455835364505</v>
      </c>
      <c r="C381" s="17">
        <f t="shared" si="57"/>
        <v>-1.8323981492234935</v>
      </c>
      <c r="D381" s="20">
        <f t="shared" si="58"/>
        <v>3.3576829772776846</v>
      </c>
    </row>
    <row r="382" spans="1:4" ht="15.75" customHeight="1" x14ac:dyDescent="0.2">
      <c r="A382" s="15">
        <v>15</v>
      </c>
      <c r="B382" s="111">
        <v>67.425485342878801</v>
      </c>
      <c r="C382" s="17">
        <f t="shared" si="57"/>
        <v>-1.7733686417091974</v>
      </c>
      <c r="D382" s="20">
        <f t="shared" si="58"/>
        <v>3.1448363393975236</v>
      </c>
    </row>
    <row r="383" spans="1:4" ht="15.75" customHeight="1" x14ac:dyDescent="0.2">
      <c r="A383" s="15">
        <v>16</v>
      </c>
      <c r="B383" s="111">
        <v>67.545374350920795</v>
      </c>
      <c r="C383" s="17">
        <f t="shared" si="57"/>
        <v>-1.6534796336672031</v>
      </c>
      <c r="D383" s="20">
        <f t="shared" si="58"/>
        <v>2.7339948989522282</v>
      </c>
    </row>
    <row r="384" spans="1:4" ht="15.75" customHeight="1" x14ac:dyDescent="0.2">
      <c r="A384" s="15">
        <v>17</v>
      </c>
      <c r="B384" s="111">
        <v>67.570870308165297</v>
      </c>
      <c r="C384" s="17">
        <f t="shared" si="57"/>
        <v>-1.6279836764227014</v>
      </c>
      <c r="D384" s="20">
        <f t="shared" si="58"/>
        <v>2.6503308506987748</v>
      </c>
    </row>
    <row r="385" spans="1:4" ht="15.75" customHeight="1" x14ac:dyDescent="0.2">
      <c r="A385" s="15">
        <v>18</v>
      </c>
      <c r="B385" s="111">
        <v>67.725319073708704</v>
      </c>
      <c r="C385" s="17">
        <f t="shared" si="57"/>
        <v>-1.4735349108792946</v>
      </c>
      <c r="D385" s="20">
        <f t="shared" si="58"/>
        <v>2.1713051335800504</v>
      </c>
    </row>
    <row r="386" spans="1:4" ht="15.75" customHeight="1" x14ac:dyDescent="0.2">
      <c r="A386" s="15">
        <v>19</v>
      </c>
      <c r="B386" s="111">
        <v>67.754749759830403</v>
      </c>
      <c r="C386" s="17">
        <f t="shared" si="57"/>
        <v>-1.444104224757595</v>
      </c>
      <c r="D386" s="20">
        <f t="shared" si="58"/>
        <v>2.0854370119627346</v>
      </c>
    </row>
    <row r="387" spans="1:4" ht="15.75" customHeight="1" x14ac:dyDescent="0.2">
      <c r="A387" s="15">
        <v>20</v>
      </c>
      <c r="B387" s="111">
        <v>68.978401273694004</v>
      </c>
      <c r="C387" s="17">
        <f t="shared" si="57"/>
        <v>-0.22045271089399421</v>
      </c>
      <c r="D387" s="20">
        <f t="shared" si="58"/>
        <v>4.8599397740510995E-2</v>
      </c>
    </row>
    <row r="388" spans="1:4" ht="15.75" customHeight="1" x14ac:dyDescent="0.2">
      <c r="A388" s="15">
        <v>21</v>
      </c>
      <c r="B388" s="111">
        <v>69.102303286524204</v>
      </c>
      <c r="C388" s="17">
        <f t="shared" si="57"/>
        <v>-9.6550698063794016E-2</v>
      </c>
      <c r="D388" s="20">
        <f t="shared" si="58"/>
        <v>9.3220372966059169E-3</v>
      </c>
    </row>
    <row r="389" spans="1:4" ht="15.75" customHeight="1" x14ac:dyDescent="0.2">
      <c r="A389" s="15">
        <v>22</v>
      </c>
      <c r="B389" s="111">
        <v>69.164562837960901</v>
      </c>
      <c r="C389" s="17">
        <f t="shared" si="57"/>
        <v>-3.4291146627097646E-2</v>
      </c>
      <c r="D389" s="20">
        <f t="shared" si="58"/>
        <v>1.1758827370011104E-3</v>
      </c>
    </row>
    <row r="390" spans="1:4" ht="15.75" customHeight="1" x14ac:dyDescent="0.2">
      <c r="A390" s="15">
        <v>23</v>
      </c>
      <c r="B390" s="111">
        <v>69.523963040017804</v>
      </c>
      <c r="C390" s="17">
        <f t="shared" si="57"/>
        <v>0.32510905542980595</v>
      </c>
      <c r="D390" s="20">
        <f t="shared" si="58"/>
        <v>0.10569589792246063</v>
      </c>
    </row>
    <row r="391" spans="1:4" ht="15.75" customHeight="1" x14ac:dyDescent="0.2">
      <c r="A391" s="15">
        <v>24</v>
      </c>
      <c r="B391" s="111">
        <v>69.6725816097874</v>
      </c>
      <c r="C391" s="17">
        <f t="shared" si="57"/>
        <v>0.47372762519940181</v>
      </c>
      <c r="D391" s="20">
        <f t="shared" si="58"/>
        <v>0.22441786287706492</v>
      </c>
    </row>
    <row r="392" spans="1:4" ht="15.75" customHeight="1" x14ac:dyDescent="0.2">
      <c r="A392" s="15">
        <v>25</v>
      </c>
      <c r="B392" s="111">
        <v>70.874796321011402</v>
      </c>
      <c r="C392" s="17">
        <f t="shared" si="57"/>
        <v>1.6759423364234038</v>
      </c>
      <c r="D392" s="20">
        <f t="shared" si="58"/>
        <v>2.8087827150163376</v>
      </c>
    </row>
    <row r="393" spans="1:4" ht="15.75" customHeight="1" x14ac:dyDescent="0.2">
      <c r="A393" s="15">
        <v>26</v>
      </c>
      <c r="B393" s="111">
        <v>70.983864898037297</v>
      </c>
      <c r="C393" s="17">
        <f t="shared" si="57"/>
        <v>1.7850109134492982</v>
      </c>
      <c r="D393" s="20">
        <f t="shared" si="58"/>
        <v>3.1862639611330978</v>
      </c>
    </row>
    <row r="394" spans="1:4" ht="15.75" customHeight="1" x14ac:dyDescent="0.2">
      <c r="A394" s="15">
        <v>27</v>
      </c>
      <c r="B394" s="111">
        <v>71.080848918126804</v>
      </c>
      <c r="C394" s="17">
        <f t="shared" si="57"/>
        <v>1.881994933538806</v>
      </c>
      <c r="D394" s="20">
        <f t="shared" si="58"/>
        <v>3.5419049298657348</v>
      </c>
    </row>
    <row r="395" spans="1:4" ht="15.75" customHeight="1" x14ac:dyDescent="0.2">
      <c r="A395" s="15">
        <v>28</v>
      </c>
      <c r="B395" s="111">
        <v>71.0972482371821</v>
      </c>
      <c r="C395" s="17">
        <f t="shared" si="57"/>
        <v>1.8983942525941018</v>
      </c>
      <c r="D395" s="20">
        <f t="shared" si="58"/>
        <v>3.6039007382823183</v>
      </c>
    </row>
    <row r="396" spans="1:4" ht="15.75" customHeight="1" x14ac:dyDescent="0.2">
      <c r="A396" s="15">
        <v>29</v>
      </c>
      <c r="B396" s="111">
        <v>71.569299776561706</v>
      </c>
      <c r="C396" s="17">
        <f t="shared" si="57"/>
        <v>2.3704457919737081</v>
      </c>
      <c r="D396" s="20">
        <f t="shared" si="58"/>
        <v>5.6190132526858605</v>
      </c>
    </row>
    <row r="397" spans="1:4" ht="15.75" customHeight="1" x14ac:dyDescent="0.2">
      <c r="A397" s="15">
        <v>30</v>
      </c>
      <c r="B397" s="111">
        <v>73.832132741650298</v>
      </c>
      <c r="C397" s="17">
        <f t="shared" si="57"/>
        <v>4.6332787570622997</v>
      </c>
      <c r="D397" s="20">
        <f t="shared" si="58"/>
        <v>21.467272040644769</v>
      </c>
    </row>
    <row r="398" spans="1:4" ht="15.75" customHeight="1" x14ac:dyDescent="0.2">
      <c r="A398" s="15">
        <v>31</v>
      </c>
      <c r="B398" s="111">
        <v>74.332289891512602</v>
      </c>
      <c r="C398" s="17">
        <f t="shared" si="57"/>
        <v>5.1334359069246034</v>
      </c>
      <c r="D398" s="20">
        <f t="shared" si="58"/>
        <v>26.352164210502824</v>
      </c>
    </row>
    <row r="399" spans="1:4" ht="15.75" customHeight="1" x14ac:dyDescent="0.2">
      <c r="A399" s="15">
        <v>32</v>
      </c>
      <c r="B399" s="111">
        <v>74.409242729841594</v>
      </c>
      <c r="C399" s="17">
        <f t="shared" si="57"/>
        <v>5.2103887452535957</v>
      </c>
      <c r="D399" s="20">
        <f t="shared" si="58"/>
        <v>27.148150876665341</v>
      </c>
    </row>
    <row r="400" spans="1:4" ht="15.75" customHeight="1" x14ac:dyDescent="0.2">
      <c r="A400" s="15">
        <v>33</v>
      </c>
      <c r="B400" s="111">
        <v>74.572410016333507</v>
      </c>
      <c r="C400" s="17">
        <f t="shared" si="57"/>
        <v>5.3735560317455082</v>
      </c>
      <c r="D400" s="20">
        <f t="shared" si="58"/>
        <v>28.875104426308532</v>
      </c>
    </row>
    <row r="401" spans="1:4" ht="15.75" customHeight="1" x14ac:dyDescent="0.2">
      <c r="A401" s="15">
        <v>34</v>
      </c>
      <c r="B401" s="111">
        <v>76.365563439922894</v>
      </c>
      <c r="C401" s="17">
        <f t="shared" si="57"/>
        <v>7.166709455334896</v>
      </c>
      <c r="D401" s="20">
        <f t="shared" si="58"/>
        <v>51.361724417186601</v>
      </c>
    </row>
    <row r="402" spans="1:4" ht="15.75" customHeight="1" x14ac:dyDescent="0.2">
      <c r="A402" s="15">
        <v>35</v>
      </c>
      <c r="B402" s="111">
        <v>76.928701850771205</v>
      </c>
      <c r="C402" s="17">
        <f t="shared" si="57"/>
        <v>7.7298478661832064</v>
      </c>
      <c r="D402" s="20">
        <f t="shared" si="58"/>
        <v>59.750548034337072</v>
      </c>
    </row>
    <row r="403" spans="1:4" ht="15.75" customHeight="1" x14ac:dyDescent="0.2">
      <c r="A403" s="15">
        <v>36</v>
      </c>
      <c r="B403" s="111">
        <v>77.932112244431593</v>
      </c>
      <c r="C403" s="17">
        <f t="shared" si="57"/>
        <v>8.7332582598435948</v>
      </c>
      <c r="D403" s="20">
        <f t="shared" si="58"/>
        <v>76.26979983312637</v>
      </c>
    </row>
    <row r="404" spans="1:4" ht="15.75" customHeight="1" x14ac:dyDescent="0.2">
      <c r="A404" s="15">
        <v>37</v>
      </c>
      <c r="B404" s="111">
        <v>79.505661345194994</v>
      </c>
      <c r="C404" s="17">
        <f t="shared" si="57"/>
        <v>10.306807360606996</v>
      </c>
      <c r="D404" s="20">
        <f t="shared" si="58"/>
        <v>106.23027796866255</v>
      </c>
    </row>
    <row r="405" spans="1:4" ht="15.75" customHeight="1" x14ac:dyDescent="0.2">
      <c r="A405" s="15">
        <v>38</v>
      </c>
      <c r="B405" s="111">
        <v>87.097242073139597</v>
      </c>
      <c r="C405" s="17">
        <f t="shared" si="57"/>
        <v>17.898388088551599</v>
      </c>
      <c r="D405" s="20">
        <f t="shared" si="58"/>
        <v>320.35229616840576</v>
      </c>
    </row>
    <row r="406" spans="1:4" ht="15.75" customHeight="1" x14ac:dyDescent="0.2">
      <c r="A406" s="15">
        <v>39</v>
      </c>
      <c r="B406" s="111">
        <v>87.846923594399698</v>
      </c>
      <c r="C406" s="17">
        <f t="shared" si="57"/>
        <v>18.648069609811699</v>
      </c>
      <c r="D406" s="20">
        <f t="shared" si="58"/>
        <v>347.75050017238266</v>
      </c>
    </row>
    <row r="407" spans="1:4" ht="15.75" customHeight="1" x14ac:dyDescent="0.2">
      <c r="A407" s="18" t="s">
        <v>15</v>
      </c>
      <c r="B407" s="19">
        <f>SUM(B368:B406)</f>
        <v>2698.7553053989318</v>
      </c>
      <c r="C407" s="15"/>
      <c r="D407" s="21">
        <f>SUM(D368:D406)</f>
        <v>1983.311838768745</v>
      </c>
    </row>
    <row r="408" spans="1:4" ht="15.75" customHeight="1" x14ac:dyDescent="0.2">
      <c r="A408" s="76"/>
    </row>
    <row r="409" spans="1:4" ht="15.75" customHeight="1" x14ac:dyDescent="0.2">
      <c r="A409" s="130" t="s">
        <v>13</v>
      </c>
      <c r="B409" s="130"/>
      <c r="C409" s="130"/>
      <c r="D409" s="4">
        <f>B407/COUNTA(B368:B406)</f>
        <v>69.198853984587998</v>
      </c>
    </row>
    <row r="410" spans="1:4" ht="15.75" customHeight="1" x14ac:dyDescent="0.2">
      <c r="A410" s="127" t="s">
        <v>14</v>
      </c>
      <c r="B410" s="127"/>
      <c r="C410" s="127"/>
      <c r="D410" s="4">
        <f>SQRT(D407/(COUNTA(D368:D406)-1))</f>
        <v>7.2244319368171652</v>
      </c>
    </row>
    <row r="411" spans="1:4" ht="15.75" customHeight="1" x14ac:dyDescent="0.2">
      <c r="A411" s="86"/>
      <c r="B411" s="105"/>
      <c r="C411" s="88"/>
      <c r="D411" s="102"/>
    </row>
    <row r="412" spans="1:4" ht="15.75" customHeight="1" x14ac:dyDescent="0.2">
      <c r="A412" s="86"/>
      <c r="B412" s="105"/>
      <c r="C412" s="88"/>
      <c r="D412" s="102"/>
    </row>
    <row r="413" spans="1:4" ht="15.75" customHeight="1" x14ac:dyDescent="0.2">
      <c r="A413" s="86"/>
      <c r="B413" s="89"/>
      <c r="C413" s="89"/>
      <c r="D413" s="89"/>
    </row>
  </sheetData>
  <autoFilter ref="A4:E85"/>
  <mergeCells count="36">
    <mergeCell ref="A324:C324"/>
    <mergeCell ref="A325:C325"/>
    <mergeCell ref="A301:C301"/>
    <mergeCell ref="A302:C302"/>
    <mergeCell ref="A253:C253"/>
    <mergeCell ref="A254:C254"/>
    <mergeCell ref="A409:C409"/>
    <mergeCell ref="A410:C410"/>
    <mergeCell ref="A361:C361"/>
    <mergeCell ref="A362:C362"/>
    <mergeCell ref="A328:D328"/>
    <mergeCell ref="A329:D329"/>
    <mergeCell ref="A365:D365"/>
    <mergeCell ref="A366:D366"/>
    <mergeCell ref="A221:D221"/>
    <mergeCell ref="A257:D257"/>
    <mergeCell ref="A258:D258"/>
    <mergeCell ref="A305:D305"/>
    <mergeCell ref="A306:D306"/>
    <mergeCell ref="A197:D197"/>
    <mergeCell ref="A198:D198"/>
    <mergeCell ref="A149:D149"/>
    <mergeCell ref="A150:D150"/>
    <mergeCell ref="A220:D220"/>
    <mergeCell ref="A217:C217"/>
    <mergeCell ref="A216:C216"/>
    <mergeCell ref="A193:C193"/>
    <mergeCell ref="A113:E113"/>
    <mergeCell ref="A146:C146"/>
    <mergeCell ref="A145:C145"/>
    <mergeCell ref="A108:C108"/>
    <mergeCell ref="A2:E2"/>
    <mergeCell ref="A89:E89"/>
    <mergeCell ref="A90:E90"/>
    <mergeCell ref="A109:C109"/>
    <mergeCell ref="A112:E1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E12" workbookViewId="0">
      <selection activeCell="U1" sqref="U1:U39"/>
    </sheetView>
  </sheetViews>
  <sheetFormatPr defaultRowHeight="12.75" x14ac:dyDescent="0.2"/>
  <cols>
    <col min="1" max="16384" width="9.140625" style="34"/>
  </cols>
  <sheetData>
    <row r="1" spans="1:24" x14ac:dyDescent="0.2">
      <c r="A1" s="103"/>
      <c r="C1" s="77"/>
      <c r="E1" s="111">
        <v>175.54166040854901</v>
      </c>
      <c r="G1" s="111">
        <v>52.766154240631899</v>
      </c>
      <c r="I1" s="111">
        <v>41.269824418641399</v>
      </c>
      <c r="K1" s="111">
        <v>81.781690503648903</v>
      </c>
      <c r="M1" s="111">
        <v>139.26575878353501</v>
      </c>
      <c r="O1" s="111">
        <v>57.782141715880698</v>
      </c>
      <c r="Q1" s="111">
        <v>141.05612295039899</v>
      </c>
      <c r="S1" s="111">
        <v>82.645901719371494</v>
      </c>
      <c r="U1" s="111">
        <v>54.075574996290101</v>
      </c>
      <c r="V1" s="77"/>
      <c r="X1" s="77"/>
    </row>
    <row r="2" spans="1:24" x14ac:dyDescent="0.2">
      <c r="A2" s="103"/>
      <c r="C2" s="77"/>
      <c r="E2" s="111">
        <v>179.106501314208</v>
      </c>
      <c r="G2" s="111">
        <v>53.107610225790197</v>
      </c>
      <c r="I2" s="111">
        <v>44.684047460927403</v>
      </c>
      <c r="K2" s="111">
        <v>82.0735324927725</v>
      </c>
      <c r="M2" s="111">
        <v>140.977422439696</v>
      </c>
      <c r="O2" s="111">
        <v>58.666839799226601</v>
      </c>
      <c r="Q2" s="111">
        <v>148.460026347237</v>
      </c>
      <c r="S2" s="111">
        <v>82.966173876977095</v>
      </c>
      <c r="U2" s="111">
        <v>56.690943134290997</v>
      </c>
      <c r="V2" s="77"/>
      <c r="X2" s="77"/>
    </row>
    <row r="3" spans="1:24" x14ac:dyDescent="0.2">
      <c r="A3" s="103"/>
      <c r="C3" s="77"/>
      <c r="E3" s="111">
        <v>179.16323344705199</v>
      </c>
      <c r="G3" s="111">
        <v>60.443633238727898</v>
      </c>
      <c r="I3" s="111">
        <v>48.165502802798102</v>
      </c>
      <c r="K3" s="111">
        <v>86.710135322009606</v>
      </c>
      <c r="M3" s="111">
        <v>141.07010087494501</v>
      </c>
      <c r="O3" s="111">
        <v>59.512697613690101</v>
      </c>
      <c r="Q3" s="111">
        <v>149.19195655199201</v>
      </c>
      <c r="S3" s="111">
        <v>89.878201536499702</v>
      </c>
      <c r="U3" s="111">
        <v>57.316315917611199</v>
      </c>
      <c r="V3" s="77"/>
      <c r="X3" s="77"/>
    </row>
    <row r="4" spans="1:24" x14ac:dyDescent="0.2">
      <c r="A4" s="103"/>
      <c r="C4" s="77"/>
      <c r="E4" s="111">
        <v>181.56448251759599</v>
      </c>
      <c r="G4" s="111">
        <v>61.933915740869701</v>
      </c>
      <c r="I4" s="111">
        <v>48.224179858242401</v>
      </c>
      <c r="K4" s="111">
        <v>86.752002575368493</v>
      </c>
      <c r="M4" s="111">
        <v>141.218489968467</v>
      </c>
      <c r="O4" s="111">
        <v>59.6910797505532</v>
      </c>
      <c r="Q4" s="111">
        <v>150.629400327273</v>
      </c>
      <c r="S4" s="111">
        <v>93.178322935038906</v>
      </c>
      <c r="U4" s="111">
        <v>58.726288694897697</v>
      </c>
      <c r="V4" s="77"/>
      <c r="X4" s="77"/>
    </row>
    <row r="5" spans="1:24" x14ac:dyDescent="0.2">
      <c r="A5" s="103"/>
      <c r="C5" s="77"/>
      <c r="E5" s="111">
        <v>181.58828487404699</v>
      </c>
      <c r="G5" s="111">
        <v>63.249560790273897</v>
      </c>
      <c r="I5" s="111">
        <v>49.507455584223202</v>
      </c>
      <c r="K5" s="111">
        <v>87.033526924083006</v>
      </c>
      <c r="M5" s="111">
        <v>143.03382520887499</v>
      </c>
      <c r="O5" s="111">
        <v>61.1056094745393</v>
      </c>
      <c r="Q5" s="111">
        <v>150.77398814661001</v>
      </c>
      <c r="S5" s="111">
        <v>94.922468377508906</v>
      </c>
      <c r="U5" s="111">
        <v>59.650591934137701</v>
      </c>
      <c r="V5" s="77"/>
      <c r="X5" s="77"/>
    </row>
    <row r="6" spans="1:24" x14ac:dyDescent="0.2">
      <c r="A6" s="103"/>
      <c r="C6" s="77"/>
      <c r="E6" s="111">
        <v>181.610344299438</v>
      </c>
      <c r="G6" s="111">
        <v>63.588950125680803</v>
      </c>
      <c r="I6" s="111">
        <v>50.0993374549045</v>
      </c>
      <c r="K6" s="111">
        <v>92.481398074792097</v>
      </c>
      <c r="M6" s="111">
        <v>143.485244781576</v>
      </c>
      <c r="O6" s="111">
        <v>61.289186953004098</v>
      </c>
      <c r="Q6" s="111">
        <v>153.28476302955701</v>
      </c>
      <c r="S6" s="111">
        <v>100.748494890914</v>
      </c>
      <c r="U6" s="111">
        <v>61.798426572611</v>
      </c>
      <c r="V6" s="77"/>
      <c r="X6" s="77"/>
    </row>
    <row r="7" spans="1:24" x14ac:dyDescent="0.2">
      <c r="A7" s="103"/>
      <c r="C7" s="77"/>
      <c r="E7" s="111">
        <v>182.89163476364399</v>
      </c>
      <c r="G7" s="111">
        <v>65.930945764063097</v>
      </c>
      <c r="I7" s="111">
        <v>50.531121398254697</v>
      </c>
      <c r="K7" s="111">
        <v>93.250269309879002</v>
      </c>
      <c r="M7" s="111">
        <v>144.15042427750299</v>
      </c>
      <c r="O7" s="111">
        <v>61.289358037837701</v>
      </c>
      <c r="Q7" s="111">
        <v>153.29819629775201</v>
      </c>
      <c r="S7" s="111">
        <v>106.025987435731</v>
      </c>
      <c r="U7" s="111">
        <v>63.116117336754897</v>
      </c>
      <c r="V7" s="77"/>
      <c r="X7" s="77"/>
    </row>
    <row r="8" spans="1:24" x14ac:dyDescent="0.2">
      <c r="A8" s="103"/>
      <c r="C8" s="77"/>
      <c r="E8" s="111">
        <v>184.222329492673</v>
      </c>
      <c r="G8" s="111">
        <v>66.360989226711794</v>
      </c>
      <c r="I8" s="111">
        <v>50.815782906081097</v>
      </c>
      <c r="K8" s="111">
        <v>93.741305700759696</v>
      </c>
      <c r="M8" s="111">
        <v>144.64910566625801</v>
      </c>
      <c r="O8" s="111">
        <v>62.350275224473499</v>
      </c>
      <c r="Q8" s="111">
        <v>155.67380062360101</v>
      </c>
      <c r="S8" s="111">
        <v>108.439460756287</v>
      </c>
      <c r="U8" s="111">
        <v>63.919498846148102</v>
      </c>
      <c r="V8" s="77"/>
      <c r="X8" s="77"/>
    </row>
    <row r="9" spans="1:24" x14ac:dyDescent="0.2">
      <c r="A9" s="103"/>
      <c r="C9" s="77"/>
      <c r="E9" s="111">
        <v>184.33617499352999</v>
      </c>
      <c r="G9" s="111">
        <v>66.732116279809702</v>
      </c>
      <c r="I9" s="111">
        <v>51.177729373581101</v>
      </c>
      <c r="K9" s="111">
        <v>93.813766075134296</v>
      </c>
      <c r="M9" s="111">
        <v>144.85031953180601</v>
      </c>
      <c r="O9" s="111">
        <v>62.714383136339997</v>
      </c>
      <c r="Q9" s="111">
        <v>160.75725779158401</v>
      </c>
      <c r="S9" s="111">
        <v>108.759917114297</v>
      </c>
      <c r="U9" s="111">
        <v>65.193480339047895</v>
      </c>
      <c r="V9" s="77"/>
      <c r="X9" s="77"/>
    </row>
    <row r="10" spans="1:24" x14ac:dyDescent="0.2">
      <c r="A10" s="103"/>
      <c r="C10" s="77"/>
      <c r="E10" s="111">
        <v>184.44062633598799</v>
      </c>
      <c r="G10" s="111">
        <v>67.563164424810793</v>
      </c>
      <c r="I10" s="111">
        <v>51.375976385231901</v>
      </c>
      <c r="K10" s="111">
        <v>94.500591171320707</v>
      </c>
      <c r="M10" s="111">
        <v>145.088522167729</v>
      </c>
      <c r="O10" s="111">
        <v>62.728025450341804</v>
      </c>
      <c r="Q10" s="111">
        <v>161.69465075369001</v>
      </c>
      <c r="S10" s="111">
        <v>109.02450379101001</v>
      </c>
      <c r="U10" s="111">
        <v>66.592017784905195</v>
      </c>
      <c r="V10" s="77"/>
      <c r="X10" s="77"/>
    </row>
    <row r="11" spans="1:24" x14ac:dyDescent="0.2">
      <c r="A11" s="103"/>
      <c r="C11" s="77"/>
      <c r="E11" s="111">
        <v>186.947147907671</v>
      </c>
      <c r="G11" s="111">
        <v>67.719633097148304</v>
      </c>
      <c r="I11" s="111">
        <v>52.859532870213101</v>
      </c>
      <c r="K11" s="111">
        <v>97.295336526965997</v>
      </c>
      <c r="M11" s="111">
        <v>145.11328970081601</v>
      </c>
      <c r="O11" s="111">
        <v>63.170545601995698</v>
      </c>
      <c r="Q11" s="111">
        <v>163.46417797888401</v>
      </c>
      <c r="S11" s="111">
        <v>109.507454246181</v>
      </c>
      <c r="U11" s="111">
        <v>67.006846743863903</v>
      </c>
      <c r="V11" s="77"/>
      <c r="X11" s="77"/>
    </row>
    <row r="12" spans="1:24" x14ac:dyDescent="0.2">
      <c r="A12" s="103"/>
      <c r="C12" s="77"/>
      <c r="E12" s="111">
        <v>188.52239925767901</v>
      </c>
      <c r="G12" s="111">
        <v>68.7508762669503</v>
      </c>
      <c r="I12" s="111">
        <v>53.359560990115099</v>
      </c>
      <c r="K12" s="111">
        <v>97.440381665460393</v>
      </c>
      <c r="M12" s="111">
        <v>145.96441362636099</v>
      </c>
      <c r="O12" s="111">
        <v>63.308733194844798</v>
      </c>
      <c r="Q12" s="111">
        <v>163.506403422765</v>
      </c>
      <c r="S12" s="111">
        <v>113.247240123834</v>
      </c>
      <c r="U12" s="111">
        <v>67.078006249932002</v>
      </c>
      <c r="V12" s="77"/>
      <c r="X12" s="77"/>
    </row>
    <row r="13" spans="1:24" x14ac:dyDescent="0.2">
      <c r="A13" s="103"/>
      <c r="C13" s="77"/>
      <c r="E13" s="111">
        <v>190.051479800355</v>
      </c>
      <c r="G13" s="111">
        <v>71.247978828066294</v>
      </c>
      <c r="I13" s="111">
        <v>53.572926471516901</v>
      </c>
      <c r="K13" s="111">
        <v>98.930430740409506</v>
      </c>
      <c r="M13" s="111">
        <v>146.55448563682901</v>
      </c>
      <c r="O13" s="111">
        <v>64.250408617503993</v>
      </c>
      <c r="Q13" s="111">
        <v>163.93005117076601</v>
      </c>
      <c r="S13" s="111">
        <v>113.254039557585</v>
      </c>
      <c r="U13" s="111">
        <v>67.332792051471202</v>
      </c>
      <c r="V13" s="77"/>
      <c r="X13" s="77"/>
    </row>
    <row r="14" spans="1:24" x14ac:dyDescent="0.2">
      <c r="A14" s="103"/>
      <c r="C14" s="77"/>
      <c r="E14" s="111">
        <v>190.32306325381199</v>
      </c>
      <c r="G14" s="111">
        <v>74.571355011402403</v>
      </c>
      <c r="I14" s="111">
        <v>54.6949786356505</v>
      </c>
      <c r="K14" s="111">
        <v>99.853469129123496</v>
      </c>
      <c r="M14" s="111">
        <v>147.95214312620001</v>
      </c>
      <c r="O14" s="111">
        <v>64.396636763219206</v>
      </c>
      <c r="Q14" s="111">
        <v>163.952711084848</v>
      </c>
      <c r="S14" s="111">
        <v>113.548108026812</v>
      </c>
      <c r="U14" s="111">
        <v>67.366455835364505</v>
      </c>
      <c r="V14" s="77"/>
      <c r="X14" s="77"/>
    </row>
    <row r="15" spans="1:24" x14ac:dyDescent="0.2">
      <c r="C15" s="77"/>
      <c r="E15" s="77"/>
      <c r="I15" s="77"/>
      <c r="K15" s="111">
        <v>102.249650947044</v>
      </c>
      <c r="M15" s="111">
        <v>148.58278980799199</v>
      </c>
      <c r="O15" s="111">
        <v>65.289847196380094</v>
      </c>
      <c r="Q15" s="111">
        <v>164.059301928369</v>
      </c>
      <c r="S15" s="111">
        <v>114.114672402151</v>
      </c>
      <c r="U15" s="111">
        <v>67.425485342878801</v>
      </c>
      <c r="V15" s="77"/>
      <c r="X15" s="77"/>
    </row>
    <row r="16" spans="1:24" x14ac:dyDescent="0.2">
      <c r="C16" s="77"/>
      <c r="E16" s="77"/>
      <c r="I16" s="77"/>
      <c r="K16" s="111">
        <v>105.281128992162</v>
      </c>
      <c r="M16" s="111">
        <v>148.66451210281801</v>
      </c>
      <c r="O16" s="111">
        <v>65.312578203124801</v>
      </c>
      <c r="Q16" s="111">
        <v>164.10000791143599</v>
      </c>
      <c r="S16" s="111">
        <v>114.28421053676701</v>
      </c>
      <c r="U16" s="111">
        <v>67.545374350920795</v>
      </c>
      <c r="V16" s="77"/>
      <c r="X16" s="77"/>
    </row>
    <row r="17" spans="3:24" x14ac:dyDescent="0.2">
      <c r="C17" s="77"/>
      <c r="E17" s="77"/>
      <c r="I17" s="77"/>
      <c r="K17" s="111">
        <v>108.964789866403</v>
      </c>
      <c r="M17" s="111">
        <v>148.96576701634501</v>
      </c>
      <c r="O17" s="111">
        <v>66.353015807214504</v>
      </c>
      <c r="Q17" s="111">
        <v>165.23695881878299</v>
      </c>
      <c r="S17" s="111">
        <v>114.74510940114401</v>
      </c>
      <c r="U17" s="111">
        <v>67.570870308165297</v>
      </c>
      <c r="V17" s="77"/>
      <c r="X17" s="77"/>
    </row>
    <row r="18" spans="3:24" x14ac:dyDescent="0.2">
      <c r="C18" s="77"/>
      <c r="E18" s="77"/>
      <c r="I18" s="77"/>
      <c r="K18" s="111">
        <v>110.901180873138</v>
      </c>
      <c r="M18" s="111">
        <v>152.01903342433201</v>
      </c>
      <c r="O18" s="111">
        <v>67.438926000386601</v>
      </c>
      <c r="Q18" s="111">
        <v>166.17803664019601</v>
      </c>
      <c r="S18" s="111">
        <v>114.968847415186</v>
      </c>
      <c r="U18" s="111">
        <v>67.725319073708704</v>
      </c>
      <c r="V18" s="77"/>
      <c r="X18" s="77"/>
    </row>
    <row r="19" spans="3:24" x14ac:dyDescent="0.2">
      <c r="C19" s="77"/>
      <c r="E19" s="77"/>
      <c r="I19" s="77"/>
      <c r="K19" s="111">
        <v>114.43854367124</v>
      </c>
      <c r="M19" s="111">
        <v>152.238084105019</v>
      </c>
      <c r="O19" s="111">
        <v>68.700151426396502</v>
      </c>
      <c r="Q19" s="111">
        <v>166.38602489118799</v>
      </c>
      <c r="S19" s="111">
        <v>115.262702459553</v>
      </c>
      <c r="U19" s="111">
        <v>67.754749759830403</v>
      </c>
      <c r="V19" s="77"/>
      <c r="X19" s="77"/>
    </row>
    <row r="20" spans="3:24" x14ac:dyDescent="0.2">
      <c r="C20" s="77"/>
      <c r="E20" s="77"/>
      <c r="I20" s="77"/>
      <c r="K20" s="111">
        <v>115.19826780693199</v>
      </c>
      <c r="M20" s="111">
        <v>152.696960722341</v>
      </c>
      <c r="O20" s="111">
        <v>69.841174987060398</v>
      </c>
      <c r="Q20" s="111">
        <v>166.56996114610899</v>
      </c>
      <c r="S20" s="111">
        <v>115.62202647138101</v>
      </c>
      <c r="U20" s="111">
        <v>68.978401273694004</v>
      </c>
      <c r="V20" s="77"/>
      <c r="X20" s="77"/>
    </row>
    <row r="21" spans="3:24" x14ac:dyDescent="0.2">
      <c r="C21" s="77"/>
      <c r="E21" s="77"/>
      <c r="I21" s="77"/>
      <c r="K21" s="111">
        <v>115.617477152758</v>
      </c>
      <c r="M21" s="111">
        <v>152.86446268303399</v>
      </c>
      <c r="O21" s="111">
        <v>72.355868492097599</v>
      </c>
      <c r="Q21" s="111">
        <v>167.32680864550301</v>
      </c>
      <c r="S21" s="111">
        <v>117.538552723336</v>
      </c>
      <c r="U21" s="111">
        <v>69.102303286524204</v>
      </c>
      <c r="V21" s="77"/>
      <c r="X21" s="77"/>
    </row>
    <row r="22" spans="3:24" x14ac:dyDescent="0.2">
      <c r="C22" s="77"/>
      <c r="E22" s="77"/>
      <c r="I22" s="77"/>
      <c r="K22" s="111">
        <v>118.070170462074</v>
      </c>
      <c r="M22" s="111">
        <v>152.92364288642901</v>
      </c>
      <c r="O22" s="111">
        <v>73.4599486702365</v>
      </c>
      <c r="Q22" s="111">
        <v>168.76775313660099</v>
      </c>
      <c r="S22" s="111">
        <v>117.98267356543199</v>
      </c>
      <c r="U22" s="111">
        <v>69.164562837960901</v>
      </c>
      <c r="V22" s="77"/>
      <c r="X22" s="77"/>
    </row>
    <row r="23" spans="3:24" x14ac:dyDescent="0.2">
      <c r="C23" s="77"/>
      <c r="E23" s="77"/>
      <c r="I23" s="77"/>
      <c r="K23" s="111">
        <v>118.360362238622</v>
      </c>
      <c r="M23" s="111">
        <v>153.943745758105</v>
      </c>
      <c r="O23" s="111">
        <v>73.706051865518702</v>
      </c>
      <c r="Q23" s="111">
        <v>168.776250825869</v>
      </c>
      <c r="S23" s="111">
        <v>118.85572525336001</v>
      </c>
      <c r="U23" s="111">
        <v>69.523963040017804</v>
      </c>
      <c r="V23" s="77"/>
      <c r="X23" s="77"/>
    </row>
    <row r="24" spans="3:24" x14ac:dyDescent="0.2">
      <c r="C24" s="77"/>
      <c r="E24" s="77"/>
      <c r="I24" s="77"/>
      <c r="K24" s="111">
        <v>119.410032861704</v>
      </c>
      <c r="M24" s="111">
        <v>154.420852205019</v>
      </c>
      <c r="O24" s="111">
        <v>74.425945933572905</v>
      </c>
      <c r="Q24" s="111">
        <v>168.91431277887</v>
      </c>
      <c r="S24" s="111">
        <v>118.865765133143</v>
      </c>
      <c r="U24" s="111">
        <v>69.6725816097874</v>
      </c>
      <c r="V24" s="77"/>
      <c r="X24" s="77"/>
    </row>
    <row r="25" spans="3:24" x14ac:dyDescent="0.2">
      <c r="C25" s="77"/>
      <c r="E25" s="77"/>
      <c r="I25" s="77"/>
      <c r="K25" s="111">
        <v>123.78006307104199</v>
      </c>
      <c r="M25" s="111">
        <v>156.048675928488</v>
      </c>
      <c r="O25" s="111">
        <v>74.663170425233204</v>
      </c>
      <c r="Q25" s="111">
        <v>169.440880872218</v>
      </c>
      <c r="S25" s="111">
        <v>119.455328812345</v>
      </c>
      <c r="U25" s="111">
        <v>70.874796321011402</v>
      </c>
      <c r="V25" s="77"/>
      <c r="X25" s="77"/>
    </row>
    <row r="26" spans="3:24" x14ac:dyDescent="0.2">
      <c r="C26" s="77"/>
      <c r="E26" s="77"/>
      <c r="I26" s="77"/>
      <c r="K26" s="111">
        <v>124.632118512128</v>
      </c>
      <c r="M26" s="111">
        <v>156.6592740936</v>
      </c>
      <c r="O26" s="111">
        <v>74.925131628610799</v>
      </c>
      <c r="Q26" s="111">
        <v>169.656547631818</v>
      </c>
      <c r="S26" s="111">
        <v>120.506003726229</v>
      </c>
      <c r="U26" s="111">
        <v>70.983864898037297</v>
      </c>
      <c r="V26" s="77"/>
      <c r="X26" s="77"/>
    </row>
    <row r="27" spans="3:24" x14ac:dyDescent="0.2">
      <c r="C27" s="77"/>
      <c r="E27" s="77"/>
      <c r="I27" s="77"/>
      <c r="K27" s="111">
        <v>124.78877031231499</v>
      </c>
      <c r="M27" s="111">
        <v>156.72189573029701</v>
      </c>
      <c r="O27" s="111">
        <v>76.559858335455999</v>
      </c>
      <c r="Q27" s="111">
        <v>169.73211712367299</v>
      </c>
      <c r="S27" s="111">
        <v>122.205462952952</v>
      </c>
      <c r="U27" s="111">
        <v>71.080848918126804</v>
      </c>
      <c r="V27" s="77"/>
      <c r="X27" s="77"/>
    </row>
    <row r="28" spans="3:24" x14ac:dyDescent="0.2">
      <c r="C28" s="77"/>
      <c r="E28" s="77"/>
      <c r="I28" s="77"/>
      <c r="K28" s="111">
        <v>129.090177484713</v>
      </c>
      <c r="M28" s="111">
        <v>158.87703413317999</v>
      </c>
      <c r="O28" s="111">
        <v>77.034291356479798</v>
      </c>
      <c r="Q28" s="111">
        <v>169.93238488171801</v>
      </c>
      <c r="S28" s="111">
        <v>122.357999288722</v>
      </c>
      <c r="U28" s="111">
        <v>71.0972482371821</v>
      </c>
      <c r="V28" s="77"/>
      <c r="X28" s="77"/>
    </row>
    <row r="29" spans="3:24" x14ac:dyDescent="0.2">
      <c r="E29" s="77"/>
      <c r="K29" s="77"/>
      <c r="Q29" s="111">
        <v>170.25069308370499</v>
      </c>
      <c r="S29" s="111">
        <v>123.795244368273</v>
      </c>
      <c r="U29" s="111">
        <v>71.569299776561706</v>
      </c>
      <c r="V29" s="77"/>
      <c r="X29" s="77"/>
    </row>
    <row r="30" spans="3:24" x14ac:dyDescent="0.2">
      <c r="E30" s="77"/>
      <c r="K30" s="77"/>
      <c r="Q30" s="111">
        <v>170.92719469588701</v>
      </c>
      <c r="S30" s="111">
        <v>124.369370147155</v>
      </c>
      <c r="U30" s="111">
        <v>73.832132741650298</v>
      </c>
      <c r="V30" s="77"/>
      <c r="X30" s="77"/>
    </row>
    <row r="31" spans="3:24" x14ac:dyDescent="0.2">
      <c r="E31" s="77"/>
      <c r="K31" s="77"/>
      <c r="Q31" s="111">
        <v>171.154144260582</v>
      </c>
      <c r="S31" s="111">
        <v>128.06922927005101</v>
      </c>
      <c r="U31" s="111">
        <v>74.332289891512602</v>
      </c>
      <c r="V31" s="77"/>
      <c r="X31" s="77"/>
    </row>
    <row r="32" spans="3:24" x14ac:dyDescent="0.2">
      <c r="E32" s="77"/>
      <c r="K32" s="77"/>
      <c r="Q32" s="111">
        <v>172.047157729422</v>
      </c>
      <c r="S32" s="111">
        <v>129.63356589876099</v>
      </c>
      <c r="U32" s="111">
        <v>74.409242729841594</v>
      </c>
      <c r="V32" s="77"/>
      <c r="X32" s="77"/>
    </row>
    <row r="33" spans="5:24" x14ac:dyDescent="0.2">
      <c r="E33" s="77"/>
      <c r="K33" s="77"/>
      <c r="Q33" s="111">
        <v>172.24460795653701</v>
      </c>
      <c r="S33" s="111">
        <v>129.804397531174</v>
      </c>
      <c r="U33" s="111">
        <v>74.572410016333507</v>
      </c>
      <c r="V33" s="77"/>
      <c r="X33" s="77"/>
    </row>
    <row r="34" spans="5:24" x14ac:dyDescent="0.2">
      <c r="E34" s="77"/>
      <c r="K34" s="77"/>
      <c r="Q34" s="111">
        <v>172.40749358929099</v>
      </c>
      <c r="S34" s="111">
        <v>131.455518519577</v>
      </c>
      <c r="U34" s="111">
        <v>76.365563439922894</v>
      </c>
      <c r="V34" s="77"/>
      <c r="X34" s="77"/>
    </row>
    <row r="35" spans="5:24" x14ac:dyDescent="0.2">
      <c r="E35" s="77"/>
      <c r="K35" s="77"/>
      <c r="Q35" s="111">
        <v>173.074667251341</v>
      </c>
      <c r="S35" s="111">
        <v>134.95311965951501</v>
      </c>
      <c r="U35" s="111">
        <v>76.928701850771205</v>
      </c>
      <c r="V35" s="77"/>
      <c r="X35" s="77"/>
    </row>
    <row r="36" spans="5:24" x14ac:dyDescent="0.2">
      <c r="E36" s="77"/>
      <c r="K36" s="77"/>
      <c r="Q36" s="111">
        <v>175.09740846107999</v>
      </c>
      <c r="S36" s="111">
        <v>135.867062451972</v>
      </c>
      <c r="U36" s="111">
        <v>77.932112244431593</v>
      </c>
      <c r="V36" s="77"/>
      <c r="X36" s="77"/>
    </row>
    <row r="37" spans="5:24" x14ac:dyDescent="0.2">
      <c r="E37" s="77"/>
      <c r="K37" s="77"/>
      <c r="Q37" s="111">
        <v>177.55450815764101</v>
      </c>
      <c r="S37" s="111">
        <v>136.51996809904301</v>
      </c>
      <c r="U37" s="111">
        <v>79.505661345194994</v>
      </c>
      <c r="V37" s="77"/>
      <c r="X37" s="77"/>
    </row>
    <row r="38" spans="5:24" x14ac:dyDescent="0.2">
      <c r="E38" s="77"/>
      <c r="K38" s="77"/>
      <c r="Q38" s="111">
        <v>182.944476501271</v>
      </c>
      <c r="S38" s="111">
        <v>139.116178524872</v>
      </c>
      <c r="U38" s="111">
        <v>87.097242073139597</v>
      </c>
      <c r="V38" s="77"/>
      <c r="X38" s="77"/>
    </row>
    <row r="39" spans="5:24" x14ac:dyDescent="0.2">
      <c r="E39" s="77"/>
      <c r="K39" s="77"/>
      <c r="Q39" s="111">
        <v>185.249544215973</v>
      </c>
      <c r="S39" s="111">
        <v>143.299321011735</v>
      </c>
      <c r="U39" s="111">
        <v>87.846923594399698</v>
      </c>
      <c r="V39" s="77"/>
      <c r="X39" s="77"/>
    </row>
  </sheetData>
  <sortState ref="U1:U39">
    <sortCondition ref="U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7"/>
  <sheetViews>
    <sheetView tabSelected="1" topLeftCell="A518" workbookViewId="0">
      <selection activeCell="I535" sqref="I535"/>
    </sheetView>
  </sheetViews>
  <sheetFormatPr defaultColWidth="14.42578125" defaultRowHeight="15.75" customHeight="1" x14ac:dyDescent="0.2"/>
  <cols>
    <col min="1" max="1" width="8.5703125" style="114" customWidth="1"/>
    <col min="2" max="2" width="12.5703125" style="4" bestFit="1" customWidth="1"/>
    <col min="3" max="3" width="15.140625" style="4" bestFit="1" customWidth="1"/>
    <col min="4" max="4" width="17.42578125" style="4" bestFit="1" customWidth="1"/>
    <col min="5" max="5" width="15.7109375" style="4" bestFit="1" customWidth="1"/>
    <col min="6" max="6" width="16.28515625" bestFit="1" customWidth="1"/>
    <col min="7" max="8" width="9.5703125" bestFit="1" customWidth="1"/>
    <col min="9" max="9" width="19.140625" bestFit="1" customWidth="1"/>
    <col min="10" max="11" width="9.7109375" bestFit="1" customWidth="1"/>
    <col min="12" max="12" width="19.28515625" bestFit="1" customWidth="1"/>
    <col min="13" max="14" width="9.5703125" bestFit="1" customWidth="1"/>
    <col min="15" max="15" width="19.140625" bestFit="1" customWidth="1"/>
    <col min="16" max="16" width="14.28515625" bestFit="1" customWidth="1"/>
    <col min="17" max="17" width="14" customWidth="1"/>
    <col min="18" max="18" width="10" customWidth="1"/>
    <col min="19" max="19" width="17.28515625" bestFit="1" customWidth="1"/>
    <col min="20" max="20" width="14.85546875" bestFit="1" customWidth="1"/>
  </cols>
  <sheetData>
    <row r="1" spans="1:20" ht="12.75" x14ac:dyDescent="0.2">
      <c r="F1" s="113" t="s">
        <v>33</v>
      </c>
      <c r="G1" s="113">
        <f>COUNTA(E5:E39)</f>
        <v>35</v>
      </c>
    </row>
    <row r="2" spans="1:20" ht="15.75" customHeight="1" x14ac:dyDescent="0.2">
      <c r="A2" s="128" t="s">
        <v>1</v>
      </c>
      <c r="B2" s="128"/>
      <c r="C2" s="128"/>
      <c r="D2" s="128"/>
      <c r="E2" s="128"/>
      <c r="F2" s="120" t="s">
        <v>34</v>
      </c>
      <c r="G2" s="120">
        <f>COUNTA(E40:E84)</f>
        <v>45</v>
      </c>
      <c r="H2" s="3"/>
    </row>
    <row r="3" spans="1:20" ht="15.75" customHeight="1" x14ac:dyDescent="0.25">
      <c r="D3" s="8"/>
      <c r="E3" s="8"/>
      <c r="F3" s="28" t="s">
        <v>35</v>
      </c>
      <c r="G3" s="28">
        <f>COUNTA(E85:E129)</f>
        <v>45</v>
      </c>
      <c r="H3" s="3"/>
    </row>
    <row r="4" spans="1:20" ht="15.75" customHeight="1" x14ac:dyDescent="0.25">
      <c r="A4" s="7" t="s">
        <v>0</v>
      </c>
      <c r="B4" s="7" t="s">
        <v>2</v>
      </c>
      <c r="C4" s="7" t="s">
        <v>3</v>
      </c>
      <c r="D4" s="7" t="s">
        <v>4</v>
      </c>
      <c r="E4" s="11" t="s">
        <v>5</v>
      </c>
      <c r="F4" s="1"/>
      <c r="G4" s="22" t="s">
        <v>31</v>
      </c>
      <c r="H4" s="23" t="s">
        <v>32</v>
      </c>
      <c r="I4" s="24" t="s">
        <v>24</v>
      </c>
      <c r="J4" s="25" t="s">
        <v>25</v>
      </c>
      <c r="K4" s="25" t="s">
        <v>26</v>
      </c>
      <c r="L4" s="25" t="s">
        <v>27</v>
      </c>
      <c r="M4" s="26" t="s">
        <v>28</v>
      </c>
      <c r="N4" s="26" t="s">
        <v>29</v>
      </c>
      <c r="O4" s="26" t="s">
        <v>30</v>
      </c>
      <c r="Q4" s="72" t="s">
        <v>6</v>
      </c>
      <c r="R4" s="72" t="s">
        <v>7</v>
      </c>
      <c r="S4" s="72" t="s">
        <v>8</v>
      </c>
      <c r="T4" s="73" t="s">
        <v>37</v>
      </c>
    </row>
    <row r="5" spans="1:20" ht="15.75" customHeight="1" x14ac:dyDescent="0.25">
      <c r="A5" s="114">
        <v>1</v>
      </c>
      <c r="B5" s="122">
        <v>191.62701641183901</v>
      </c>
      <c r="C5" s="122">
        <v>50.146864917940803</v>
      </c>
      <c r="D5" s="122">
        <v>37.6985551970823</v>
      </c>
      <c r="E5" s="5" t="s">
        <v>6</v>
      </c>
      <c r="F5" s="1"/>
      <c r="G5" s="57">
        <f>1/SQRT(2*3.14*$D$173)*EXP(-(($B5-$D$172)^2)/($D$173^2))</f>
        <v>0.18927889999837755</v>
      </c>
      <c r="H5" s="57">
        <f>1/SQRT(2*3.14*$D$227)*EXP(-(($B5-$D$226)^2)/($D$227^2))</f>
        <v>2.3369381152893824E-6</v>
      </c>
      <c r="I5" s="57">
        <f>1/SQRT(2*3.14*$D$281)*EXP(-(($B5-$D$280)^2)/($D$281^2))</f>
        <v>1.5484357338768888E-35</v>
      </c>
      <c r="J5" s="57">
        <f>1/SQRT(2*3.14*$D$326)*EXP(-(($C5-$D$325)^2)/($D$326^2))</f>
        <v>0.26905932971117102</v>
      </c>
      <c r="K5" s="57">
        <f>1/SQRT(2*3.14*$D$380)*EXP(-(($C5-$D$379)^2)/($D$380^2))</f>
        <v>2.1430554787019394E-52</v>
      </c>
      <c r="L5" s="57">
        <f>1/SQRT(2*3.14*$D$434)*EXP(-(($C5-$D$433)^2)/($D$434^2))</f>
        <v>8.5763806906794906E-5</v>
      </c>
      <c r="M5" s="57">
        <f>1/SQRT(2*3.14*$D$479)*EXP(-(($D5-$D$478)^2)/($D$479^2))</f>
        <v>0.27555368261895657</v>
      </c>
      <c r="N5" s="57">
        <f>1/SQRT(2*3.14*$D$533)*EXP(-(($D5-$D$532)^2)/($D$533^2))</f>
        <v>9.819392123639371E-3</v>
      </c>
      <c r="O5" s="57">
        <f>1/SQRT(2*3.14*$D$587)*EXP(-(($D5-$D$586)^2)/($D$587^2))</f>
        <v>3.9374985835936431E-4</v>
      </c>
      <c r="Q5" s="4">
        <f>$G5*$J5*$M5</f>
        <v>1.4033192374908552E-2</v>
      </c>
      <c r="R5" s="63">
        <f>$H5*$K5*$N5</f>
        <v>4.917736210882461E-60</v>
      </c>
      <c r="S5" s="4">
        <f>$I5*$L5*$O5</f>
        <v>5.2289880109730699E-43</v>
      </c>
      <c r="T5" s="4" t="str">
        <f>IF(Q5&gt;R5,"matang",IF(R5&gt;S5,"mentah","setengahmatang"))</f>
        <v>matang</v>
      </c>
    </row>
    <row r="6" spans="1:20" ht="15.75" customHeight="1" x14ac:dyDescent="0.25">
      <c r="A6" s="114">
        <v>2</v>
      </c>
      <c r="B6" s="122">
        <v>191.503574933408</v>
      </c>
      <c r="C6" s="122">
        <v>50.276181129959298</v>
      </c>
      <c r="D6" s="122">
        <v>37.371232300574803</v>
      </c>
      <c r="E6" s="5" t="s">
        <v>6</v>
      </c>
      <c r="F6" s="1"/>
      <c r="G6" s="57">
        <f>1/SQRT(2*3.14*$D$173)*EXP(-(($B6-$D$172)^2)/($D$173^2))</f>
        <v>0.18225997282888631</v>
      </c>
      <c r="H6" s="57">
        <f t="shared" ref="H6:H69" si="0">1/SQRT(2*3.14*$D$227)*EXP(-(($B6-$D$226)^2)/($D$227^2))</f>
        <v>1.9464841458088986E-6</v>
      </c>
      <c r="I6" s="57">
        <f t="shared" ref="I6:I69" si="1">1/SQRT(2*3.14*$D$281)*EXP(-(($B6-$D$280)^2)/($D$281^2))</f>
        <v>1.8069803067705809E-35</v>
      </c>
      <c r="J6" s="57">
        <f t="shared" ref="J6:J69" si="2">1/SQRT(2*3.14*$D$326)*EXP(-(($C6-$D$325)^2)/($D$326^2))</f>
        <v>0.29697377036101941</v>
      </c>
      <c r="K6" s="57">
        <f t="shared" ref="K6:K69" si="3">1/SQRT(2*3.14*$D$380)*EXP(-(($C6-$D$379)^2)/($D$380^2))</f>
        <v>3.5019426137344357E-52</v>
      </c>
      <c r="L6" s="57">
        <f t="shared" ref="L6:L69" si="4">1/SQRT(2*3.14*$D$434)*EXP(-(($C6-$D$433)^2)/($D$434^2))</f>
        <v>9.0020196317645959E-5</v>
      </c>
      <c r="M6" s="57">
        <f t="shared" ref="M6:M69" si="5">1/SQRT(2*3.14*$D$479)*EXP(-(($D6-$D$478)^2)/($D$479^2))</f>
        <v>0.24665334600509189</v>
      </c>
      <c r="N6" s="57">
        <f t="shared" ref="N6:N69" si="6">1/SQRT(2*3.14*$D$533)*EXP(-(($D6-$D$532)^2)/($D$533^2))</f>
        <v>1.1820185148623472E-2</v>
      </c>
      <c r="O6" s="57">
        <f t="shared" ref="O6:O69" si="7">1/SQRT(2*3.14*$D$587)*EXP(-(($D6-$D$586)^2)/($D$587^2))</f>
        <v>3.4183558980405122E-4</v>
      </c>
      <c r="Q6" s="4">
        <f t="shared" ref="Q6:Q39" si="8">$G6*$J6*$M6</f>
        <v>1.3350465391626036E-2</v>
      </c>
      <c r="R6" s="63">
        <f t="shared" ref="R6:R69" si="9">$H6*$K6*$N6</f>
        <v>8.0572005747216929E-60</v>
      </c>
      <c r="S6" s="4">
        <f t="shared" ref="S6:S69" si="10">$I6*$L6*$O6</f>
        <v>5.5604591170690867E-43</v>
      </c>
      <c r="T6" s="4" t="str">
        <f t="shared" ref="T6:T69" si="11">IF(Q6&gt;R6,"matang",IF(R6&gt;S6,"mentah","setengahmatang"))</f>
        <v>matang</v>
      </c>
    </row>
    <row r="7" spans="1:20" ht="15.75" customHeight="1" x14ac:dyDescent="0.25">
      <c r="A7" s="114">
        <v>3</v>
      </c>
      <c r="B7" s="122">
        <v>192.30473787496501</v>
      </c>
      <c r="C7" s="122">
        <v>49.963835155592903</v>
      </c>
      <c r="D7" s="122">
        <v>37.259461732548402</v>
      </c>
      <c r="E7" s="5" t="s">
        <v>6</v>
      </c>
      <c r="F7" s="1"/>
      <c r="G7" s="57">
        <f t="shared" ref="G7:G38" si="12">1/SQRT(2*3.14*$D$173)*EXP(-(($B7-$D$172)^2)/($D$173^2))</f>
        <v>0.21940008827214899</v>
      </c>
      <c r="H7" s="57">
        <f t="shared" si="0"/>
        <v>6.2114033094202177E-6</v>
      </c>
      <c r="I7" s="57">
        <f t="shared" si="1"/>
        <v>6.6150372618595453E-36</v>
      </c>
      <c r="J7" s="57">
        <f t="shared" si="2"/>
        <v>0.22562058608656838</v>
      </c>
      <c r="K7" s="57">
        <f t="shared" si="3"/>
        <v>1.0675909843800433E-52</v>
      </c>
      <c r="L7" s="57">
        <f t="shared" si="4"/>
        <v>8.0058561958763958E-5</v>
      </c>
      <c r="M7" s="57">
        <f t="shared" si="5"/>
        <v>0.23423231434583783</v>
      </c>
      <c r="N7" s="57">
        <f t="shared" si="6"/>
        <v>1.257475183289407E-2</v>
      </c>
      <c r="O7" s="57">
        <f t="shared" si="7"/>
        <v>3.2559535904447197E-4</v>
      </c>
      <c r="Q7" s="4">
        <f t="shared" si="8"/>
        <v>1.1594775135234853E-2</v>
      </c>
      <c r="R7" s="63">
        <f t="shared" si="9"/>
        <v>8.3386174376392526E-60</v>
      </c>
      <c r="S7" s="4">
        <f t="shared" si="10"/>
        <v>1.7243216682557263E-43</v>
      </c>
      <c r="T7" s="4" t="str">
        <f t="shared" si="11"/>
        <v>matang</v>
      </c>
    </row>
    <row r="8" spans="1:20" ht="15.75" customHeight="1" x14ac:dyDescent="0.25">
      <c r="A8" s="114">
        <v>4</v>
      </c>
      <c r="B8" s="122">
        <v>196.66931659693199</v>
      </c>
      <c r="C8" s="122">
        <v>52.136820083681997</v>
      </c>
      <c r="D8" s="122">
        <v>36.641004184100403</v>
      </c>
      <c r="E8" s="5" t="s">
        <v>6</v>
      </c>
      <c r="F8" s="1"/>
      <c r="G8" s="57">
        <f t="shared" si="12"/>
        <v>5.0333268458819601E-2</v>
      </c>
      <c r="H8" s="57">
        <f t="shared" si="0"/>
        <v>1.1662229708900946E-3</v>
      </c>
      <c r="I8" s="57">
        <f t="shared" si="1"/>
        <v>2.4761887236845506E-38</v>
      </c>
      <c r="J8" s="57">
        <f t="shared" si="2"/>
        <v>0.11660658648487655</v>
      </c>
      <c r="K8" s="57">
        <f t="shared" si="3"/>
        <v>3.6593407434818601E-49</v>
      </c>
      <c r="L8" s="57">
        <f t="shared" si="4"/>
        <v>1.7744339921292406E-4</v>
      </c>
      <c r="M8" s="57">
        <f t="shared" si="5"/>
        <v>0.15494728803238941</v>
      </c>
      <c r="N8" s="57">
        <f t="shared" si="6"/>
        <v>1.7475943318742214E-2</v>
      </c>
      <c r="O8" s="57">
        <f t="shared" si="7"/>
        <v>2.4781570335737725E-4</v>
      </c>
      <c r="Q8" s="4">
        <f t="shared" si="8"/>
        <v>9.0941516976358124E-4</v>
      </c>
      <c r="R8" s="63">
        <f t="shared" si="9"/>
        <v>7.4580462116898764E-54</v>
      </c>
      <c r="S8" s="4">
        <f t="shared" si="10"/>
        <v>1.0888609249221335E-45</v>
      </c>
      <c r="T8" s="4" t="str">
        <f t="shared" si="11"/>
        <v>matang</v>
      </c>
    </row>
    <row r="9" spans="1:20" ht="15.75" customHeight="1" x14ac:dyDescent="0.25">
      <c r="A9" s="114">
        <v>5</v>
      </c>
      <c r="B9" s="122">
        <v>196.93127962085299</v>
      </c>
      <c r="C9" s="122">
        <v>52.294117647058798</v>
      </c>
      <c r="D9" s="122">
        <v>36.944521884583203</v>
      </c>
      <c r="E9" s="5" t="s">
        <v>6</v>
      </c>
      <c r="F9" s="1"/>
      <c r="G9" s="57">
        <f t="shared" si="12"/>
        <v>4.0320091188872614E-2</v>
      </c>
      <c r="H9" s="57">
        <f t="shared" si="0"/>
        <v>1.5062013903322001E-3</v>
      </c>
      <c r="I9" s="57">
        <f t="shared" si="1"/>
        <v>1.7598851925698343E-38</v>
      </c>
      <c r="J9" s="57">
        <f t="shared" si="2"/>
        <v>8.8047236310562424E-2</v>
      </c>
      <c r="K9" s="57">
        <f t="shared" si="3"/>
        <v>6.5220705484991398E-49</v>
      </c>
      <c r="L9" s="57">
        <f t="shared" si="4"/>
        <v>1.8762630515986231E-4</v>
      </c>
      <c r="M9" s="57">
        <f t="shared" si="5"/>
        <v>0.19496740800355516</v>
      </c>
      <c r="N9" s="57">
        <f t="shared" si="6"/>
        <v>1.4911129132688784E-2</v>
      </c>
      <c r="O9" s="57">
        <f t="shared" si="7"/>
        <v>2.8355899649849266E-4</v>
      </c>
      <c r="Q9" s="4">
        <f t="shared" si="8"/>
        <v>6.9214845245570871E-4</v>
      </c>
      <c r="R9" s="63">
        <f t="shared" si="9"/>
        <v>1.4648024835776806E-53</v>
      </c>
      <c r="S9" s="4">
        <f t="shared" si="10"/>
        <v>9.3631395067551313E-46</v>
      </c>
      <c r="T9" s="4" t="str">
        <f t="shared" si="11"/>
        <v>matang</v>
      </c>
    </row>
    <row r="10" spans="1:20" ht="15.75" customHeight="1" x14ac:dyDescent="0.25">
      <c r="A10" s="114">
        <v>6</v>
      </c>
      <c r="B10" s="122">
        <v>196.899673156175</v>
      </c>
      <c r="C10" s="122">
        <v>52.264032968594599</v>
      </c>
      <c r="D10" s="122">
        <v>36.785704135284902</v>
      </c>
      <c r="E10" s="5" t="s">
        <v>6</v>
      </c>
      <c r="F10" s="1"/>
      <c r="G10" s="57">
        <f t="shared" si="12"/>
        <v>4.1446948199867245E-2</v>
      </c>
      <c r="H10" s="57">
        <f t="shared" si="0"/>
        <v>1.4609344632920095E-3</v>
      </c>
      <c r="I10" s="57">
        <f t="shared" si="1"/>
        <v>1.8339728678519352E-38</v>
      </c>
      <c r="J10" s="57">
        <f t="shared" si="2"/>
        <v>9.3133955217611725E-2</v>
      </c>
      <c r="K10" s="57">
        <f t="shared" si="3"/>
        <v>5.8402828760356007E-49</v>
      </c>
      <c r="L10" s="57">
        <f t="shared" si="4"/>
        <v>1.8563804296214503E-4</v>
      </c>
      <c r="M10" s="57">
        <f t="shared" si="5"/>
        <v>0.17400679543685957</v>
      </c>
      <c r="N10" s="57">
        <f t="shared" si="6"/>
        <v>1.6213325967531594E-2</v>
      </c>
      <c r="O10" s="57">
        <f t="shared" si="7"/>
        <v>2.6430520018504096E-4</v>
      </c>
      <c r="Q10" s="4">
        <f t="shared" si="8"/>
        <v>6.7168680104385875E-4</v>
      </c>
      <c r="R10" s="63">
        <f t="shared" si="9"/>
        <v>1.3833648332942814E-53</v>
      </c>
      <c r="S10" s="4">
        <f t="shared" si="10"/>
        <v>8.9984062354803598E-46</v>
      </c>
      <c r="T10" s="4" t="str">
        <f t="shared" si="11"/>
        <v>matang</v>
      </c>
    </row>
    <row r="11" spans="1:20" ht="15.75" customHeight="1" x14ac:dyDescent="0.25">
      <c r="A11" s="114">
        <v>7</v>
      </c>
      <c r="B11" s="122">
        <v>197.05451448040901</v>
      </c>
      <c r="C11" s="122">
        <v>52.499574105621797</v>
      </c>
      <c r="D11" s="122">
        <v>37.367972742759797</v>
      </c>
      <c r="E11" s="5" t="s">
        <v>6</v>
      </c>
      <c r="F11" s="1"/>
      <c r="G11" s="57">
        <f t="shared" si="12"/>
        <v>3.6135443580616516E-2</v>
      </c>
      <c r="H11" s="57">
        <f t="shared" si="0"/>
        <v>1.6949428122404952E-3</v>
      </c>
      <c r="I11" s="57">
        <f t="shared" si="1"/>
        <v>1.4983610182803254E-38</v>
      </c>
      <c r="J11" s="57">
        <f t="shared" si="2"/>
        <v>5.8178898981185362E-2</v>
      </c>
      <c r="K11" s="57">
        <f t="shared" si="3"/>
        <v>1.3842422593676008E-48</v>
      </c>
      <c r="L11" s="57">
        <f t="shared" si="4"/>
        <v>2.0173772033328378E-4</v>
      </c>
      <c r="M11" s="57">
        <f t="shared" si="5"/>
        <v>0.24630651267698481</v>
      </c>
      <c r="N11" s="57">
        <f t="shared" si="6"/>
        <v>1.1841659076809228E-2</v>
      </c>
      <c r="O11" s="57">
        <f t="shared" si="7"/>
        <v>3.4135167454977947E-4</v>
      </c>
      <c r="Q11" s="4">
        <f t="shared" si="8"/>
        <v>5.1781518697207392E-4</v>
      </c>
      <c r="R11" s="63">
        <f t="shared" si="9"/>
        <v>2.7783036325145516E-53</v>
      </c>
      <c r="S11" s="4">
        <f t="shared" si="10"/>
        <v>1.0318239695159306E-45</v>
      </c>
      <c r="T11" s="4" t="str">
        <f t="shared" si="11"/>
        <v>matang</v>
      </c>
    </row>
    <row r="12" spans="1:20" ht="15.75" customHeight="1" x14ac:dyDescent="0.25">
      <c r="A12" s="114">
        <v>8</v>
      </c>
      <c r="B12" s="122">
        <v>196.87694877505601</v>
      </c>
      <c r="C12" s="122">
        <v>52.138363028953201</v>
      </c>
      <c r="D12" s="122">
        <v>36.706987750556799</v>
      </c>
      <c r="E12" s="5" t="s">
        <v>6</v>
      </c>
      <c r="F12" s="1"/>
      <c r="G12" s="57">
        <f t="shared" si="12"/>
        <v>4.2270798477012608E-2</v>
      </c>
      <c r="H12" s="57">
        <f t="shared" si="0"/>
        <v>1.4291465620434663E-3</v>
      </c>
      <c r="I12" s="57">
        <f t="shared" si="1"/>
        <v>1.8891484870016972E-38</v>
      </c>
      <c r="J12" s="57">
        <f t="shared" si="2"/>
        <v>0.11630347442757566</v>
      </c>
      <c r="K12" s="57">
        <f t="shared" si="3"/>
        <v>3.6801708349428492E-49</v>
      </c>
      <c r="L12" s="57">
        <f t="shared" si="4"/>
        <v>1.7754076085605292E-4</v>
      </c>
      <c r="M12" s="57">
        <f t="shared" si="5"/>
        <v>0.1636041644969248</v>
      </c>
      <c r="N12" s="57">
        <f t="shared" si="6"/>
        <v>1.6891009921932366E-2</v>
      </c>
      <c r="O12" s="57">
        <f t="shared" si="7"/>
        <v>2.5521402745729948E-4</v>
      </c>
      <c r="Q12" s="4">
        <f t="shared" si="8"/>
        <v>8.0431745704904675E-4</v>
      </c>
      <c r="R12" s="63">
        <f t="shared" si="9"/>
        <v>8.8838325743670922E-54</v>
      </c>
      <c r="S12" s="4">
        <f t="shared" si="10"/>
        <v>8.5599004230036196E-46</v>
      </c>
      <c r="T12" s="4" t="str">
        <f t="shared" si="11"/>
        <v>matang</v>
      </c>
    </row>
    <row r="13" spans="1:20" ht="15.75" customHeight="1" x14ac:dyDescent="0.25">
      <c r="A13" s="114">
        <v>9</v>
      </c>
      <c r="B13" s="122">
        <v>197.22648859209801</v>
      </c>
      <c r="C13" s="122">
        <v>52.249721758486402</v>
      </c>
      <c r="D13" s="122">
        <v>36.883277685030599</v>
      </c>
      <c r="E13" s="5" t="s">
        <v>6</v>
      </c>
      <c r="F13" s="1"/>
      <c r="G13" s="57">
        <f t="shared" si="12"/>
        <v>3.0838727886783487E-2</v>
      </c>
      <c r="H13" s="57">
        <f t="shared" si="0"/>
        <v>1.9936218235745988E-3</v>
      </c>
      <c r="I13" s="57">
        <f t="shared" si="1"/>
        <v>1.1967546282472122E-38</v>
      </c>
      <c r="J13" s="57">
        <f t="shared" si="2"/>
        <v>9.5617173206872491E-2</v>
      </c>
      <c r="K13" s="57">
        <f t="shared" si="3"/>
        <v>5.5413414129461836E-49</v>
      </c>
      <c r="L13" s="57">
        <f t="shared" si="4"/>
        <v>1.8469906010617197E-4</v>
      </c>
      <c r="M13" s="57">
        <f t="shared" si="5"/>
        <v>0.18691553357078661</v>
      </c>
      <c r="N13" s="57">
        <f t="shared" si="6"/>
        <v>1.5403123322408525E-2</v>
      </c>
      <c r="O13" s="57">
        <f t="shared" si="7"/>
        <v>2.7598674326771082E-4</v>
      </c>
      <c r="Q13" s="4">
        <f t="shared" si="8"/>
        <v>5.5116007417802286E-4</v>
      </c>
      <c r="R13" s="63">
        <f t="shared" si="9"/>
        <v>1.7016352766199184E-53</v>
      </c>
      <c r="S13" s="4">
        <f t="shared" si="10"/>
        <v>6.100395932325161E-46</v>
      </c>
      <c r="T13" s="4" t="str">
        <f t="shared" si="11"/>
        <v>matang</v>
      </c>
    </row>
    <row r="14" spans="1:20" ht="15.75" customHeight="1" x14ac:dyDescent="0.25">
      <c r="A14" s="114">
        <v>10</v>
      </c>
      <c r="B14" s="122">
        <v>196.780321953927</v>
      </c>
      <c r="C14" s="122">
        <v>52.362753261171299</v>
      </c>
      <c r="D14" s="122">
        <v>36.946017207882299</v>
      </c>
      <c r="E14" s="5" t="s">
        <v>6</v>
      </c>
      <c r="F14" s="1"/>
      <c r="G14" s="57">
        <f t="shared" si="12"/>
        <v>4.5902425682356592E-2</v>
      </c>
      <c r="H14" s="57">
        <f t="shared" si="0"/>
        <v>1.300800932980797E-3</v>
      </c>
      <c r="I14" s="57">
        <f t="shared" si="1"/>
        <v>2.1427883640339235E-38</v>
      </c>
      <c r="J14" s="57">
        <f t="shared" si="2"/>
        <v>7.7124965860593767E-2</v>
      </c>
      <c r="K14" s="57">
        <f t="shared" si="3"/>
        <v>8.3886534055696534E-49</v>
      </c>
      <c r="L14" s="57">
        <f t="shared" si="4"/>
        <v>1.9223598982962936E-4</v>
      </c>
      <c r="M14" s="57">
        <f t="shared" si="5"/>
        <v>0.19516311690011925</v>
      </c>
      <c r="N14" s="57">
        <f t="shared" si="6"/>
        <v>1.4899274231678564E-2</v>
      </c>
      <c r="O14" s="57">
        <f t="shared" si="7"/>
        <v>2.8374623954696801E-4</v>
      </c>
      <c r="Q14" s="4">
        <f t="shared" si="8"/>
        <v>6.9092095786940871E-4</v>
      </c>
      <c r="R14" s="63">
        <f t="shared" si="9"/>
        <v>1.6258040626779447E-53</v>
      </c>
      <c r="S14" s="4">
        <f t="shared" si="10"/>
        <v>1.1688104670188367E-45</v>
      </c>
      <c r="T14" s="4" t="str">
        <f t="shared" si="11"/>
        <v>matang</v>
      </c>
    </row>
    <row r="15" spans="1:20" ht="15.75" customHeight="1" x14ac:dyDescent="0.25">
      <c r="A15" s="114">
        <v>11</v>
      </c>
      <c r="B15" s="122">
        <v>197.03634631091799</v>
      </c>
      <c r="C15" s="122">
        <v>52.104138306561403</v>
      </c>
      <c r="D15" s="122">
        <v>37.158317451674399</v>
      </c>
      <c r="E15" s="5" t="s">
        <v>6</v>
      </c>
      <c r="F15" s="1"/>
      <c r="G15" s="57">
        <f t="shared" si="12"/>
        <v>3.6731651560915041E-2</v>
      </c>
      <c r="H15" s="57">
        <f t="shared" si="0"/>
        <v>1.6658508076935559E-3</v>
      </c>
      <c r="I15" s="57">
        <f t="shared" si="1"/>
        <v>1.534338054470815E-38</v>
      </c>
      <c r="J15" s="57">
        <f t="shared" si="2"/>
        <v>0.12312817178433424</v>
      </c>
      <c r="K15" s="57">
        <f t="shared" si="3"/>
        <v>3.2446880734648072E-49</v>
      </c>
      <c r="L15" s="57">
        <f t="shared" si="4"/>
        <v>1.7539266759498216E-4</v>
      </c>
      <c r="M15" s="57">
        <f t="shared" si="5"/>
        <v>0.22217916331704871</v>
      </c>
      <c r="N15" s="57">
        <f t="shared" si="6"/>
        <v>1.3290597764938005E-2</v>
      </c>
      <c r="O15" s="57">
        <f t="shared" si="7"/>
        <v>3.1151106967976689E-4</v>
      </c>
      <c r="Q15" s="4">
        <f t="shared" si="8"/>
        <v>1.0048499470675432E-3</v>
      </c>
      <c r="R15" s="63">
        <f t="shared" si="9"/>
        <v>7.1837890453391584E-54</v>
      </c>
      <c r="S15" s="4">
        <f t="shared" si="10"/>
        <v>8.3831256199774569E-46</v>
      </c>
      <c r="T15" s="4" t="str">
        <f t="shared" si="11"/>
        <v>matang</v>
      </c>
    </row>
    <row r="16" spans="1:20" ht="15.75" customHeight="1" x14ac:dyDescent="0.25">
      <c r="A16" s="114">
        <v>12</v>
      </c>
      <c r="B16" s="122">
        <v>190.294605226187</v>
      </c>
      <c r="C16" s="122">
        <v>50.159033436358499</v>
      </c>
      <c r="D16" s="122">
        <v>38.017420623770697</v>
      </c>
      <c r="E16" s="5" t="s">
        <v>6</v>
      </c>
      <c r="F16" s="1"/>
      <c r="G16" s="57">
        <f t="shared" si="12"/>
        <v>0.10542253342116875</v>
      </c>
      <c r="H16" s="57">
        <f t="shared" si="0"/>
        <v>3.0057126901660248E-7</v>
      </c>
      <c r="I16" s="57">
        <f t="shared" si="1"/>
        <v>8.1323600683228872E-35</v>
      </c>
      <c r="J16" s="57">
        <f t="shared" si="2"/>
        <v>0.27181653503123315</v>
      </c>
      <c r="K16" s="57">
        <f t="shared" si="3"/>
        <v>2.2445098225596392E-52</v>
      </c>
      <c r="L16" s="57">
        <f t="shared" si="4"/>
        <v>8.615620636497927E-5</v>
      </c>
      <c r="M16" s="57">
        <f t="shared" si="5"/>
        <v>0.28963701059500468</v>
      </c>
      <c r="N16" s="57">
        <f t="shared" si="6"/>
        <v>8.1469497427259559E-3</v>
      </c>
      <c r="O16" s="57">
        <f t="shared" si="7"/>
        <v>4.5114448100561918E-4</v>
      </c>
      <c r="Q16" s="4">
        <f t="shared" si="8"/>
        <v>8.2997187723926613E-3</v>
      </c>
      <c r="R16" s="63">
        <f t="shared" si="9"/>
        <v>5.496218789527425E-61</v>
      </c>
      <c r="S16" s="4">
        <f t="shared" si="10"/>
        <v>3.1609586591087446E-42</v>
      </c>
      <c r="T16" s="4" t="str">
        <f t="shared" si="11"/>
        <v>matang</v>
      </c>
    </row>
    <row r="17" spans="1:20" ht="15.75" customHeight="1" x14ac:dyDescent="0.25">
      <c r="A17" s="114">
        <v>13</v>
      </c>
      <c r="B17" s="122">
        <v>196.55148487371599</v>
      </c>
      <c r="C17" s="122">
        <v>52.166111573688603</v>
      </c>
      <c r="D17" s="122">
        <v>36.906744379683602</v>
      </c>
      <c r="E17" s="5" t="s">
        <v>6</v>
      </c>
      <c r="F17" s="1"/>
      <c r="G17" s="57">
        <f>1/SQRT(2*3.14*$D$173)*EXP(-(($B17-$D$172)^2)/($D$173^2))</f>
        <v>5.5340899410646495E-2</v>
      </c>
      <c r="H17" s="57">
        <f t="shared" si="0"/>
        <v>1.037221308204209E-3</v>
      </c>
      <c r="I17" s="57">
        <f t="shared" si="1"/>
        <v>2.8866329266061587E-38</v>
      </c>
      <c r="J17" s="57">
        <f t="shared" si="2"/>
        <v>0.11092744469229908</v>
      </c>
      <c r="K17" s="57">
        <f t="shared" si="3"/>
        <v>4.0755882941565314E-49</v>
      </c>
      <c r="L17" s="57">
        <f t="shared" si="4"/>
        <v>1.7930015355273576E-4</v>
      </c>
      <c r="M17" s="57">
        <f t="shared" si="5"/>
        <v>0.19000815682426697</v>
      </c>
      <c r="N17" s="57">
        <f t="shared" si="6"/>
        <v>1.5213114628437894E-2</v>
      </c>
      <c r="O17" s="57">
        <f t="shared" si="7"/>
        <v>2.7886597067548665E-4</v>
      </c>
      <c r="Q17" s="4">
        <f t="shared" si="8"/>
        <v>1.1664267394464797E-3</v>
      </c>
      <c r="R17" s="63">
        <f t="shared" si="9"/>
        <v>6.4310202035531377E-54</v>
      </c>
      <c r="S17" s="4">
        <f t="shared" si="10"/>
        <v>1.4433369977343755E-45</v>
      </c>
      <c r="T17" s="4" t="str">
        <f t="shared" si="11"/>
        <v>matang</v>
      </c>
    </row>
    <row r="18" spans="1:20" ht="15.75" customHeight="1" x14ac:dyDescent="0.25">
      <c r="A18" s="114">
        <v>14</v>
      </c>
      <c r="B18" s="122">
        <v>196.79276091985301</v>
      </c>
      <c r="C18" s="122">
        <v>51.603483467138403</v>
      </c>
      <c r="D18" s="122">
        <v>36.957681317186001</v>
      </c>
      <c r="E18" s="5" t="s">
        <v>6</v>
      </c>
      <c r="F18" s="1"/>
      <c r="G18" s="57">
        <f t="shared" si="12"/>
        <v>4.542320016202335E-2</v>
      </c>
      <c r="H18" s="57">
        <f t="shared" si="0"/>
        <v>1.3167202226122929E-3</v>
      </c>
      <c r="I18" s="57">
        <f t="shared" si="1"/>
        <v>2.1083282417038317E-38</v>
      </c>
      <c r="J18" s="57">
        <f t="shared" si="2"/>
        <v>0.23913971437457715</v>
      </c>
      <c r="K18" s="57">
        <f t="shared" si="3"/>
        <v>5.0989821942758202E-50</v>
      </c>
      <c r="L18" s="57">
        <f t="shared" si="4"/>
        <v>1.4658885910627967E-4</v>
      </c>
      <c r="M18" s="57">
        <f t="shared" si="5"/>
        <v>0.19668796992189064</v>
      </c>
      <c r="N18" s="57">
        <f t="shared" si="6"/>
        <v>1.4807057442086588E-2</v>
      </c>
      <c r="O18" s="57">
        <f t="shared" si="7"/>
        <v>2.852107061793936E-4</v>
      </c>
      <c r="Q18" s="4">
        <f t="shared" si="8"/>
        <v>2.1365213252565593E-3</v>
      </c>
      <c r="R18" s="63">
        <f t="shared" si="9"/>
        <v>9.9413591148264653E-55</v>
      </c>
      <c r="S18" s="4">
        <f t="shared" si="10"/>
        <v>8.8146488308900238E-46</v>
      </c>
      <c r="T18" s="4" t="str">
        <f t="shared" si="11"/>
        <v>matang</v>
      </c>
    </row>
    <row r="19" spans="1:20" ht="15.75" customHeight="1" x14ac:dyDescent="0.25">
      <c r="A19" s="114">
        <v>15</v>
      </c>
      <c r="B19" s="122">
        <v>193.146270315322</v>
      </c>
      <c r="C19" s="122">
        <v>50.567439922211399</v>
      </c>
      <c r="D19" s="122">
        <v>40.165995277121802</v>
      </c>
      <c r="E19" s="5" t="s">
        <v>6</v>
      </c>
      <c r="F19" s="1"/>
      <c r="G19" s="57">
        <f t="shared" si="12"/>
        <v>0.22894676474765083</v>
      </c>
      <c r="H19" s="57">
        <f t="shared" si="0"/>
        <v>1.966055724235931E-5</v>
      </c>
      <c r="I19" s="57">
        <f t="shared" si="1"/>
        <v>2.2861419130492932E-36</v>
      </c>
      <c r="J19" s="57">
        <f t="shared" si="2"/>
        <v>0.34311150851110594</v>
      </c>
      <c r="K19" s="57">
        <f t="shared" si="3"/>
        <v>1.0544580119324374E-51</v>
      </c>
      <c r="L19" s="57">
        <f t="shared" si="4"/>
        <v>1.0033583380523775E-4</v>
      </c>
      <c r="M19" s="57">
        <f t="shared" si="5"/>
        <v>9.0911174856914037E-2</v>
      </c>
      <c r="N19" s="57">
        <f t="shared" si="6"/>
        <v>1.9811020320909326E-3</v>
      </c>
      <c r="O19" s="57">
        <f t="shared" si="7"/>
        <v>1.0813110238482623E-3</v>
      </c>
      <c r="Q19" s="4">
        <f t="shared" si="8"/>
        <v>7.1414609594817524E-3</v>
      </c>
      <c r="R19" s="63">
        <f t="shared" si="9"/>
        <v>4.107068604752128E-59</v>
      </c>
      <c r="S19" s="4">
        <f t="shared" si="10"/>
        <v>2.4803323665975661E-43</v>
      </c>
      <c r="T19" s="4" t="str">
        <f t="shared" si="11"/>
        <v>matang</v>
      </c>
    </row>
    <row r="20" spans="1:20" ht="15.75" customHeight="1" x14ac:dyDescent="0.25">
      <c r="A20" s="114">
        <v>16</v>
      </c>
      <c r="B20" s="122">
        <v>192.88005122367699</v>
      </c>
      <c r="C20" s="122">
        <v>50.770489470688702</v>
      </c>
      <c r="D20" s="122">
        <v>40.230221969265799</v>
      </c>
      <c r="E20" s="5" t="s">
        <v>6</v>
      </c>
      <c r="F20" s="1"/>
      <c r="G20" s="57">
        <f t="shared" si="12"/>
        <v>0.22972429771953318</v>
      </c>
      <c r="H20" s="57">
        <f t="shared" si="0"/>
        <v>1.3756151435260824E-5</v>
      </c>
      <c r="I20" s="57">
        <f t="shared" si="1"/>
        <v>3.2019220306949444E-36</v>
      </c>
      <c r="J20" s="57">
        <f t="shared" si="2"/>
        <v>0.35598507531163559</v>
      </c>
      <c r="K20" s="57">
        <f t="shared" si="3"/>
        <v>2.2668495623823695E-51</v>
      </c>
      <c r="L20" s="57">
        <f t="shared" si="4"/>
        <v>1.0816513210922046E-4</v>
      </c>
      <c r="M20" s="57">
        <f t="shared" si="5"/>
        <v>8.4367101098982933E-2</v>
      </c>
      <c r="N20" s="57">
        <f t="shared" si="6"/>
        <v>1.8911911605898806E-3</v>
      </c>
      <c r="O20" s="57">
        <f t="shared" si="7"/>
        <v>1.1086677094464352E-3</v>
      </c>
      <c r="Q20" s="4">
        <f t="shared" si="8"/>
        <v>6.8994083480445117E-3</v>
      </c>
      <c r="R20" s="63">
        <f t="shared" si="9"/>
        <v>5.8973251988048689E-59</v>
      </c>
      <c r="S20" s="4">
        <f t="shared" si="10"/>
        <v>3.8397189398666739E-43</v>
      </c>
      <c r="T20" s="4" t="str">
        <f t="shared" si="11"/>
        <v>matang</v>
      </c>
    </row>
    <row r="21" spans="1:20" ht="15.75" customHeight="1" x14ac:dyDescent="0.25">
      <c r="A21" s="114">
        <v>17</v>
      </c>
      <c r="B21" s="122">
        <v>192.82565605806801</v>
      </c>
      <c r="C21" s="122">
        <v>50.767587939698501</v>
      </c>
      <c r="D21" s="122">
        <v>39.964684533780002</v>
      </c>
      <c r="E21" s="5" t="s">
        <v>6</v>
      </c>
      <c r="F21" s="1"/>
      <c r="G21" s="57">
        <f t="shared" si="12"/>
        <v>0.2294424647444499</v>
      </c>
      <c r="H21" s="57">
        <f t="shared" si="0"/>
        <v>1.2777370278463772E-5</v>
      </c>
      <c r="I21" s="57">
        <f t="shared" si="1"/>
        <v>3.4297854385199266E-36</v>
      </c>
      <c r="J21" s="57">
        <f t="shared" si="2"/>
        <v>0.35592920906318726</v>
      </c>
      <c r="K21" s="57">
        <f t="shared" si="3"/>
        <v>2.2422325388947651E-51</v>
      </c>
      <c r="L21" s="57">
        <f t="shared" si="4"/>
        <v>1.0804937012726598E-4</v>
      </c>
      <c r="M21" s="57">
        <f t="shared" si="5"/>
        <v>0.11317864298917639</v>
      </c>
      <c r="N21" s="57">
        <f t="shared" si="6"/>
        <v>2.2879637563708033E-3</v>
      </c>
      <c r="O21" s="57">
        <f t="shared" si="7"/>
        <v>9.9943160589817501E-4</v>
      </c>
      <c r="Q21" s="4">
        <f t="shared" si="8"/>
        <v>9.242765004064301E-3</v>
      </c>
      <c r="R21" s="63">
        <f t="shared" si="9"/>
        <v>6.5549785020910858E-59</v>
      </c>
      <c r="S21" s="4">
        <f t="shared" si="10"/>
        <v>3.7037551731828573E-43</v>
      </c>
      <c r="T21" s="4" t="str">
        <f t="shared" si="11"/>
        <v>matang</v>
      </c>
    </row>
    <row r="22" spans="1:20" ht="15.75" customHeight="1" x14ac:dyDescent="0.25">
      <c r="A22" s="114">
        <v>18</v>
      </c>
      <c r="B22" s="122">
        <v>193.183074989527</v>
      </c>
      <c r="C22" s="122">
        <v>51.061304287110701</v>
      </c>
      <c r="D22" s="122">
        <v>40.751291719033702</v>
      </c>
      <c r="E22" s="5" t="s">
        <v>6</v>
      </c>
      <c r="F22" s="1"/>
      <c r="G22" s="57">
        <f t="shared" si="12"/>
        <v>0.22855862803252711</v>
      </c>
      <c r="H22" s="57">
        <f t="shared" si="0"/>
        <v>2.0644521038496929E-5</v>
      </c>
      <c r="I22" s="57">
        <f t="shared" si="1"/>
        <v>2.1819856252177729E-36</v>
      </c>
      <c r="J22" s="57">
        <f t="shared" si="2"/>
        <v>0.34250538181814499</v>
      </c>
      <c r="K22" s="57">
        <f t="shared" si="3"/>
        <v>6.7540662792593549E-51</v>
      </c>
      <c r="L22" s="57">
        <f t="shared" si="4"/>
        <v>1.2036895087020213E-4</v>
      </c>
      <c r="M22" s="57">
        <f t="shared" si="5"/>
        <v>4.2229237807583288E-2</v>
      </c>
      <c r="N22" s="57">
        <f t="shared" si="6"/>
        <v>1.2858522428064417E-3</v>
      </c>
      <c r="O22" s="57">
        <f t="shared" si="7"/>
        <v>1.3544586436578976E-3</v>
      </c>
      <c r="Q22" s="4">
        <f t="shared" si="8"/>
        <v>3.3058128492722766E-3</v>
      </c>
      <c r="R22" s="63">
        <f t="shared" si="9"/>
        <v>1.7929211748428121E-58</v>
      </c>
      <c r="S22" s="4">
        <f t="shared" si="10"/>
        <v>3.5573951567912084E-43</v>
      </c>
      <c r="T22" s="4" t="str">
        <f t="shared" si="11"/>
        <v>matang</v>
      </c>
    </row>
    <row r="23" spans="1:20" ht="15.75" customHeight="1" x14ac:dyDescent="0.25">
      <c r="A23" s="114">
        <v>19</v>
      </c>
      <c r="B23" s="122">
        <v>193.22572985053799</v>
      </c>
      <c r="C23" s="122">
        <v>51.351585416957697</v>
      </c>
      <c r="D23" s="122">
        <v>40.570750104763199</v>
      </c>
      <c r="E23" s="5" t="s">
        <v>6</v>
      </c>
      <c r="F23" s="1"/>
      <c r="G23" s="57">
        <f t="shared" si="12"/>
        <v>0.22802450384230394</v>
      </c>
      <c r="H23" s="57">
        <f t="shared" si="0"/>
        <v>2.1843091106545408E-5</v>
      </c>
      <c r="I23" s="57">
        <f t="shared" si="1"/>
        <v>2.067160492409654E-36</v>
      </c>
      <c r="J23" s="57">
        <f t="shared" si="2"/>
        <v>0.29603048659937181</v>
      </c>
      <c r="K23" s="57">
        <f t="shared" si="3"/>
        <v>1.9979250791325818E-50</v>
      </c>
      <c r="L23" s="57">
        <f t="shared" si="4"/>
        <v>1.3381174866473625E-4</v>
      </c>
      <c r="M23" s="57">
        <f t="shared" si="5"/>
        <v>5.4610916332557852E-2</v>
      </c>
      <c r="N23" s="57">
        <f t="shared" si="6"/>
        <v>1.4724049678717062E-3</v>
      </c>
      <c r="O23" s="57">
        <f t="shared" si="7"/>
        <v>1.2642976884908118E-3</v>
      </c>
      <c r="Q23" s="4">
        <f t="shared" si="8"/>
        <v>3.6863572601806604E-3</v>
      </c>
      <c r="R23" s="63">
        <f t="shared" si="9"/>
        <v>6.4257018370548436E-58</v>
      </c>
      <c r="S23" s="4">
        <f t="shared" si="10"/>
        <v>3.4971783908931995E-43</v>
      </c>
      <c r="T23" s="4" t="str">
        <f t="shared" si="11"/>
        <v>matang</v>
      </c>
    </row>
    <row r="24" spans="1:20" ht="15" customHeight="1" x14ac:dyDescent="0.25">
      <c r="A24" s="114">
        <v>20</v>
      </c>
      <c r="B24" s="122">
        <v>193.35125297494099</v>
      </c>
      <c r="C24" s="122">
        <v>51.379812403751899</v>
      </c>
      <c r="D24" s="122">
        <v>40.772924541509198</v>
      </c>
      <c r="E24" s="5" t="s">
        <v>6</v>
      </c>
      <c r="F24" s="1"/>
      <c r="G24" s="57">
        <f t="shared" si="12"/>
        <v>0.22593414552966326</v>
      </c>
      <c r="H24" s="57">
        <f t="shared" si="0"/>
        <v>2.5763056376435144E-5</v>
      </c>
      <c r="I24" s="57">
        <f t="shared" si="1"/>
        <v>1.7629453781652E-36</v>
      </c>
      <c r="J24" s="57">
        <f t="shared" si="2"/>
        <v>0.29019808223369464</v>
      </c>
      <c r="K24" s="57">
        <f t="shared" si="3"/>
        <v>2.2195262559624581E-50</v>
      </c>
      <c r="L24" s="57">
        <f t="shared" si="4"/>
        <v>1.3519045230684477E-4</v>
      </c>
      <c r="M24" s="57">
        <f t="shared" si="5"/>
        <v>4.0897588240156289E-2</v>
      </c>
      <c r="N24" s="57">
        <f t="shared" si="6"/>
        <v>1.2649849598050048E-3</v>
      </c>
      <c r="O24" s="57">
        <f t="shared" si="7"/>
        <v>1.3656363727714278E-3</v>
      </c>
      <c r="Q24" s="4">
        <f t="shared" si="8"/>
        <v>2.6814771913064557E-3</v>
      </c>
      <c r="R24" s="63">
        <f t="shared" si="9"/>
        <v>7.2334091752471326E-58</v>
      </c>
      <c r="S24" s="4">
        <f t="shared" si="10"/>
        <v>3.2547673676116206E-43</v>
      </c>
      <c r="T24" s="4" t="str">
        <f t="shared" si="11"/>
        <v>matang</v>
      </c>
    </row>
    <row r="25" spans="1:20" ht="15" customHeight="1" x14ac:dyDescent="0.25">
      <c r="A25" s="114">
        <v>21</v>
      </c>
      <c r="B25" s="122">
        <v>193.24985978687599</v>
      </c>
      <c r="C25" s="122">
        <v>51.608384744812099</v>
      </c>
      <c r="D25" s="122">
        <v>40.845344924284902</v>
      </c>
      <c r="E25" s="5" t="s">
        <v>6</v>
      </c>
      <c r="F25" s="1"/>
      <c r="G25" s="57">
        <f t="shared" si="12"/>
        <v>0.22768249693249987</v>
      </c>
      <c r="H25" s="57">
        <f t="shared" si="0"/>
        <v>2.2549936690373994E-5</v>
      </c>
      <c r="I25" s="57">
        <f t="shared" si="1"/>
        <v>2.0048842549736283E-36</v>
      </c>
      <c r="J25" s="57">
        <f t="shared" si="2"/>
        <v>0.23795816388728597</v>
      </c>
      <c r="K25" s="57">
        <f t="shared" si="3"/>
        <v>5.1925888495646658E-50</v>
      </c>
      <c r="L25" s="57">
        <f t="shared" si="4"/>
        <v>1.4684829390712733E-4</v>
      </c>
      <c r="M25" s="57">
        <f t="shared" si="5"/>
        <v>3.6667266808727575E-2</v>
      </c>
      <c r="N25" s="57">
        <f t="shared" si="6"/>
        <v>1.1973209001017529E-3</v>
      </c>
      <c r="O25" s="57">
        <f t="shared" si="7"/>
        <v>1.4036547307790274E-3</v>
      </c>
      <c r="Q25" s="4">
        <f t="shared" si="8"/>
        <v>1.9865925087508341E-3</v>
      </c>
      <c r="R25" s="63">
        <f t="shared" si="9"/>
        <v>1.4019735714189042E-57</v>
      </c>
      <c r="S25" s="4">
        <f t="shared" si="10"/>
        <v>4.1325536854856154E-43</v>
      </c>
      <c r="T25" s="4" t="str">
        <f t="shared" si="11"/>
        <v>matang</v>
      </c>
    </row>
    <row r="26" spans="1:20" ht="15" customHeight="1" x14ac:dyDescent="0.25">
      <c r="A26" s="114">
        <v>22</v>
      </c>
      <c r="B26" s="122">
        <v>193.579887482419</v>
      </c>
      <c r="C26" s="122">
        <v>51.575808720112498</v>
      </c>
      <c r="D26" s="122">
        <v>41.149226441631498</v>
      </c>
      <c r="E26" s="5" t="s">
        <v>6</v>
      </c>
      <c r="F26" s="1"/>
      <c r="G26" s="57">
        <f t="shared" si="12"/>
        <v>0.22020366062583102</v>
      </c>
      <c r="H26" s="57">
        <f t="shared" si="0"/>
        <v>3.4663374152952127E-5</v>
      </c>
      <c r="I26" s="57">
        <f t="shared" si="1"/>
        <v>1.3186675716057628E-36</v>
      </c>
      <c r="J26" s="57">
        <f t="shared" si="2"/>
        <v>0.24578121796241886</v>
      </c>
      <c r="K26" s="57">
        <f t="shared" si="3"/>
        <v>4.6011044825540727E-50</v>
      </c>
      <c r="L26" s="57">
        <f t="shared" si="4"/>
        <v>1.4513190730453522E-4</v>
      </c>
      <c r="M26" s="57">
        <f t="shared" si="5"/>
        <v>2.2454486230125231E-2</v>
      </c>
      <c r="N26" s="57">
        <f t="shared" si="6"/>
        <v>9.4747984480747429E-4</v>
      </c>
      <c r="O26" s="57">
        <f t="shared" si="7"/>
        <v>1.5736172324895875E-3</v>
      </c>
      <c r="Q26" s="4">
        <f t="shared" si="8"/>
        <v>1.2152799951490507E-3</v>
      </c>
      <c r="R26" s="63">
        <f t="shared" si="9"/>
        <v>1.5111337682257841E-57</v>
      </c>
      <c r="S26" s="4">
        <f t="shared" si="10"/>
        <v>3.0116003006519038E-43</v>
      </c>
      <c r="T26" s="4" t="str">
        <f t="shared" si="11"/>
        <v>matang</v>
      </c>
    </row>
    <row r="27" spans="1:20" ht="15" customHeight="1" x14ac:dyDescent="0.25">
      <c r="A27" s="114">
        <v>23</v>
      </c>
      <c r="B27" s="122">
        <v>189.81650731158601</v>
      </c>
      <c r="C27" s="122">
        <v>50.120078740157503</v>
      </c>
      <c r="D27" s="122">
        <v>38.136107986501699</v>
      </c>
      <c r="E27" s="5" t="s">
        <v>6</v>
      </c>
      <c r="F27" s="1"/>
      <c r="G27" s="57">
        <f t="shared" si="12"/>
        <v>7.7685262301957853E-2</v>
      </c>
      <c r="H27" s="57">
        <f t="shared" si="0"/>
        <v>1.3811248900636748E-7</v>
      </c>
      <c r="I27" s="57">
        <f t="shared" si="1"/>
        <v>1.4682325677591364E-34</v>
      </c>
      <c r="J27" s="57">
        <f t="shared" si="2"/>
        <v>0.26291356627143275</v>
      </c>
      <c r="K27" s="57">
        <f t="shared" si="3"/>
        <v>1.9355310665020564E-52</v>
      </c>
      <c r="L27" s="57">
        <f t="shared" si="4"/>
        <v>8.4905877779128261E-5</v>
      </c>
      <c r="M27" s="57">
        <f t="shared" si="5"/>
        <v>0.29077248116248716</v>
      </c>
      <c r="N27" s="57">
        <f t="shared" si="6"/>
        <v>7.5883783009023662E-3</v>
      </c>
      <c r="O27" s="57">
        <f t="shared" si="7"/>
        <v>4.7438411406178942E-4</v>
      </c>
      <c r="Q27" s="4">
        <f t="shared" si="8"/>
        <v>5.9388852627089497E-3</v>
      </c>
      <c r="R27" s="63">
        <f t="shared" si="9"/>
        <v>2.0285329755152533E-61</v>
      </c>
      <c r="S27" s="4">
        <f t="shared" si="10"/>
        <v>5.9137470789962546E-42</v>
      </c>
      <c r="T27" s="4" t="str">
        <f t="shared" si="11"/>
        <v>matang</v>
      </c>
    </row>
    <row r="28" spans="1:20" ht="15" customHeight="1" x14ac:dyDescent="0.25">
      <c r="A28" s="114">
        <v>24</v>
      </c>
      <c r="B28" s="122">
        <v>193.44837301028301</v>
      </c>
      <c r="C28" s="122">
        <v>51.788984363994899</v>
      </c>
      <c r="D28" s="122">
        <v>41.121707282715903</v>
      </c>
      <c r="E28" s="5" t="s">
        <v>6</v>
      </c>
      <c r="F28" s="1"/>
      <c r="G28" s="57">
        <f t="shared" si="12"/>
        <v>0.22379646538045456</v>
      </c>
      <c r="H28" s="57">
        <f t="shared" si="0"/>
        <v>2.9242054821100474E-5</v>
      </c>
      <c r="I28" s="57">
        <f t="shared" si="1"/>
        <v>1.5584759646291014E-36</v>
      </c>
      <c r="J28" s="57">
        <f t="shared" si="2"/>
        <v>0.1940812420492295</v>
      </c>
      <c r="K28" s="57">
        <f t="shared" si="3"/>
        <v>1.0140199952031309E-49</v>
      </c>
      <c r="L28" s="57">
        <f t="shared" si="4"/>
        <v>1.5670888448200053E-4</v>
      </c>
      <c r="M28" s="57">
        <f t="shared" si="5"/>
        <v>2.3524538103100352E-2</v>
      </c>
      <c r="N28" s="57">
        <f t="shared" si="6"/>
        <v>9.679914943516001E-4</v>
      </c>
      <c r="O28" s="57">
        <f t="shared" si="7"/>
        <v>1.5575087480344061E-3</v>
      </c>
      <c r="Q28" s="4">
        <f t="shared" si="8"/>
        <v>1.0217811602785285E-3</v>
      </c>
      <c r="R28" s="63">
        <f t="shared" si="9"/>
        <v>2.8702911174433513E-57</v>
      </c>
      <c r="S28" s="4">
        <f t="shared" si="10"/>
        <v>3.8038573558978444E-43</v>
      </c>
      <c r="T28" s="4" t="str">
        <f t="shared" si="11"/>
        <v>matang</v>
      </c>
    </row>
    <row r="29" spans="1:20" ht="15" customHeight="1" x14ac:dyDescent="0.25">
      <c r="A29" s="114">
        <v>25</v>
      </c>
      <c r="B29" s="122">
        <v>193.52266445550001</v>
      </c>
      <c r="C29" s="122">
        <v>52.1365395245992</v>
      </c>
      <c r="D29" s="122">
        <v>41.561912658927596</v>
      </c>
      <c r="E29" s="5" t="s">
        <v>6</v>
      </c>
      <c r="F29" s="1"/>
      <c r="G29" s="57">
        <f t="shared" si="12"/>
        <v>0.2218636066704916</v>
      </c>
      <c r="H29" s="57">
        <f t="shared" si="0"/>
        <v>3.2197445237602067E-5</v>
      </c>
      <c r="I29" s="57">
        <f t="shared" si="1"/>
        <v>1.4181368366988464E-36</v>
      </c>
      <c r="J29" s="57">
        <f t="shared" si="2"/>
        <v>0.11666174925769397</v>
      </c>
      <c r="K29" s="57">
        <f t="shared" si="3"/>
        <v>3.6555657659368709E-49</v>
      </c>
      <c r="L29" s="57">
        <f t="shared" si="4"/>
        <v>1.774257008970826E-4</v>
      </c>
      <c r="M29" s="57">
        <f t="shared" si="5"/>
        <v>1.061364990680163E-2</v>
      </c>
      <c r="N29" s="57">
        <f t="shared" si="6"/>
        <v>6.8353563527743361E-4</v>
      </c>
      <c r="O29" s="57">
        <f t="shared" si="7"/>
        <v>1.8334784445362801E-3</v>
      </c>
      <c r="Q29" s="4">
        <f t="shared" si="8"/>
        <v>2.7471306286778595E-4</v>
      </c>
      <c r="R29" s="63">
        <f t="shared" si="9"/>
        <v>8.0452061264410226E-57</v>
      </c>
      <c r="S29" s="4">
        <f t="shared" si="10"/>
        <v>4.6132870273424947E-43</v>
      </c>
      <c r="T29" s="4" t="str">
        <f t="shared" si="11"/>
        <v>matang</v>
      </c>
    </row>
    <row r="30" spans="1:20" ht="15" customHeight="1" x14ac:dyDescent="0.25">
      <c r="A30" s="114">
        <v>26</v>
      </c>
      <c r="B30" s="122">
        <v>191.030460415497</v>
      </c>
      <c r="C30" s="122">
        <v>50.018248175182499</v>
      </c>
      <c r="D30" s="122">
        <v>38.102330151600199</v>
      </c>
      <c r="E30" s="5" t="s">
        <v>6</v>
      </c>
      <c r="F30" s="1"/>
      <c r="G30" s="57">
        <f t="shared" si="12"/>
        <v>0.15286086930682485</v>
      </c>
      <c r="H30" s="57">
        <f t="shared" si="0"/>
        <v>9.52889589052039E-7</v>
      </c>
      <c r="I30" s="57">
        <f t="shared" si="1"/>
        <v>3.2610640834256862E-35</v>
      </c>
      <c r="J30" s="57">
        <f t="shared" si="2"/>
        <v>0.23880620853154794</v>
      </c>
      <c r="K30" s="57">
        <f t="shared" si="3"/>
        <v>1.3136122964952946E-52</v>
      </c>
      <c r="L30" s="57">
        <f t="shared" si="4"/>
        <v>8.171667560232944E-5</v>
      </c>
      <c r="M30" s="57">
        <f t="shared" si="5"/>
        <v>0.29068382458065511</v>
      </c>
      <c r="N30" s="57">
        <f t="shared" si="6"/>
        <v>7.7439801469640392E-3</v>
      </c>
      <c r="O30" s="57">
        <f t="shared" si="7"/>
        <v>4.6766178465384751E-4</v>
      </c>
      <c r="Q30" s="4">
        <f t="shared" si="8"/>
        <v>1.061115856099846E-2</v>
      </c>
      <c r="R30" s="63">
        <f t="shared" si="9"/>
        <v>9.693352765224588E-61</v>
      </c>
      <c r="S30" s="4">
        <f t="shared" si="10"/>
        <v>1.2462406305858858E-42</v>
      </c>
      <c r="T30" s="4" t="str">
        <f t="shared" si="11"/>
        <v>matang</v>
      </c>
    </row>
    <row r="31" spans="1:20" ht="15" customHeight="1" x14ac:dyDescent="0.25">
      <c r="A31" s="114">
        <v>27</v>
      </c>
      <c r="B31" s="122">
        <v>191.014588301305</v>
      </c>
      <c r="C31" s="122">
        <v>50.139851311544398</v>
      </c>
      <c r="D31" s="122">
        <v>37.512975171833403</v>
      </c>
      <c r="E31" s="5" t="s">
        <v>6</v>
      </c>
      <c r="F31" s="1"/>
      <c r="G31" s="57">
        <f t="shared" si="12"/>
        <v>0.15183163451298856</v>
      </c>
      <c r="H31" s="57">
        <f t="shared" si="0"/>
        <v>9.2997927396636822E-7</v>
      </c>
      <c r="I31" s="57">
        <f t="shared" si="1"/>
        <v>3.3261691822348188E-35</v>
      </c>
      <c r="J31" s="57">
        <f t="shared" si="2"/>
        <v>0.26745998572260515</v>
      </c>
      <c r="K31" s="57">
        <f t="shared" si="3"/>
        <v>2.0866680903132539E-52</v>
      </c>
      <c r="L31" s="57">
        <f t="shared" si="4"/>
        <v>8.5538393946683346E-5</v>
      </c>
      <c r="M31" s="57">
        <f t="shared" si="5"/>
        <v>0.26070244021773137</v>
      </c>
      <c r="N31" s="57">
        <f t="shared" si="6"/>
        <v>1.0916502084123026E-2</v>
      </c>
      <c r="O31" s="57">
        <f t="shared" si="7"/>
        <v>3.6349562194334825E-4</v>
      </c>
      <c r="Q31" s="4">
        <f t="shared" si="8"/>
        <v>1.0586835883046746E-2</v>
      </c>
      <c r="R31" s="63">
        <f t="shared" si="9"/>
        <v>2.1184106277067359E-60</v>
      </c>
      <c r="S31" s="4">
        <f t="shared" si="10"/>
        <v>1.0342001861451479E-42</v>
      </c>
      <c r="T31" s="4" t="str">
        <f t="shared" si="11"/>
        <v>matang</v>
      </c>
    </row>
    <row r="32" spans="1:20" ht="15" customHeight="1" x14ac:dyDescent="0.25">
      <c r="A32" s="114">
        <v>28</v>
      </c>
      <c r="B32" s="122">
        <v>186.577187542133</v>
      </c>
      <c r="C32" s="122">
        <v>48.6071187811784</v>
      </c>
      <c r="D32" s="122">
        <v>38.561682621005801</v>
      </c>
      <c r="E32" s="5" t="s">
        <v>6</v>
      </c>
      <c r="F32" s="1"/>
      <c r="G32" s="57">
        <f t="shared" si="12"/>
        <v>2.6067537236024109E-3</v>
      </c>
      <c r="H32" s="57">
        <f t="shared" si="0"/>
        <v>3.9820002786169139E-10</v>
      </c>
      <c r="I32" s="57">
        <f t="shared" si="1"/>
        <v>7.5672733847782143E-33</v>
      </c>
      <c r="J32" s="57">
        <f t="shared" si="2"/>
        <v>1.6198353044619876E-2</v>
      </c>
      <c r="K32" s="57">
        <f t="shared" si="3"/>
        <v>5.717233602150269E-55</v>
      </c>
      <c r="L32" s="57">
        <f t="shared" si="4"/>
        <v>4.756796150482119E-5</v>
      </c>
      <c r="M32" s="57">
        <f t="shared" si="5"/>
        <v>0.27624001974621409</v>
      </c>
      <c r="N32" s="57">
        <f t="shared" si="6"/>
        <v>5.8423484049498131E-3</v>
      </c>
      <c r="O32" s="57">
        <f t="shared" si="7"/>
        <v>5.6694245286571289E-4</v>
      </c>
      <c r="Q32" s="4">
        <f t="shared" si="8"/>
        <v>1.1664267185713723E-5</v>
      </c>
      <c r="R32" s="63">
        <f t="shared" si="9"/>
        <v>1.3300705450028175E-66</v>
      </c>
      <c r="S32" s="4">
        <f t="shared" si="10"/>
        <v>2.0407647440588617E-40</v>
      </c>
      <c r="T32" s="4" t="str">
        <f t="shared" si="11"/>
        <v>matang</v>
      </c>
    </row>
    <row r="33" spans="1:20" ht="15" customHeight="1" x14ac:dyDescent="0.25">
      <c r="A33" s="114">
        <v>29</v>
      </c>
      <c r="B33" s="122">
        <v>186.80906104571599</v>
      </c>
      <c r="C33" s="122">
        <v>49.221872433616198</v>
      </c>
      <c r="D33" s="122">
        <v>39.385299753627201</v>
      </c>
      <c r="E33" s="5" t="s">
        <v>6</v>
      </c>
      <c r="F33" s="1"/>
      <c r="G33" s="57">
        <f t="shared" si="12"/>
        <v>3.58901231843024E-3</v>
      </c>
      <c r="H33" s="57">
        <f t="shared" si="0"/>
        <v>6.2591859345060375E-10</v>
      </c>
      <c r="I33" s="57">
        <f t="shared" si="1"/>
        <v>5.7267026359884874E-33</v>
      </c>
      <c r="J33" s="57">
        <f t="shared" si="2"/>
        <v>7.1416578440215372E-2</v>
      </c>
      <c r="K33" s="57">
        <f t="shared" si="3"/>
        <v>6.2004801315511176E-54</v>
      </c>
      <c r="L33" s="57">
        <f t="shared" si="4"/>
        <v>6.0358869192313909E-5</v>
      </c>
      <c r="M33" s="57">
        <f t="shared" si="5"/>
        <v>0.18716403101875093</v>
      </c>
      <c r="N33" s="57">
        <f t="shared" si="6"/>
        <v>3.4172305859608261E-3</v>
      </c>
      <c r="O33" s="57">
        <f t="shared" si="7"/>
        <v>7.9386542885906376E-4</v>
      </c>
      <c r="Q33" s="4">
        <f t="shared" si="8"/>
        <v>4.7972944822759046E-5</v>
      </c>
      <c r="R33" s="63">
        <f t="shared" si="9"/>
        <v>1.3262257560831547E-65</v>
      </c>
      <c r="S33" s="4">
        <f t="shared" si="10"/>
        <v>2.7440537697867061E-40</v>
      </c>
      <c r="T33" s="4" t="str">
        <f t="shared" si="11"/>
        <v>matang</v>
      </c>
    </row>
    <row r="34" spans="1:20" ht="15" customHeight="1" x14ac:dyDescent="0.25">
      <c r="A34" s="114">
        <v>30</v>
      </c>
      <c r="B34" s="122">
        <v>190.42554088227001</v>
      </c>
      <c r="C34" s="122">
        <v>50.210311885361101</v>
      </c>
      <c r="D34" s="122">
        <v>38.371593144141599</v>
      </c>
      <c r="E34" s="5" t="s">
        <v>6</v>
      </c>
      <c r="F34" s="1"/>
      <c r="G34" s="57">
        <f t="shared" si="12"/>
        <v>0.11361442845986267</v>
      </c>
      <c r="H34" s="57">
        <f t="shared" si="0"/>
        <v>3.7048277051542416E-7</v>
      </c>
      <c r="I34" s="57">
        <f t="shared" si="1"/>
        <v>6.9147105044302173E-35</v>
      </c>
      <c r="J34" s="57">
        <f t="shared" si="2"/>
        <v>0.28316270346261141</v>
      </c>
      <c r="K34" s="57">
        <f t="shared" si="3"/>
        <v>2.727279827928093E-52</v>
      </c>
      <c r="L34" s="57">
        <f t="shared" si="4"/>
        <v>8.7828195722866178E-5</v>
      </c>
      <c r="M34" s="57">
        <f t="shared" si="5"/>
        <v>0.28622864794175945</v>
      </c>
      <c r="N34" s="57">
        <f t="shared" si="6"/>
        <v>6.5748070861746995E-3</v>
      </c>
      <c r="O34" s="57">
        <f t="shared" si="7"/>
        <v>5.2374493373173541E-4</v>
      </c>
      <c r="Q34" s="4">
        <f t="shared" si="8"/>
        <v>9.2083673697457742E-3</v>
      </c>
      <c r="R34" s="63">
        <f t="shared" si="9"/>
        <v>6.6432520549429885E-61</v>
      </c>
      <c r="S34" s="4">
        <f t="shared" si="10"/>
        <v>3.1807372750145299E-42</v>
      </c>
      <c r="T34" s="4" t="str">
        <f t="shared" si="11"/>
        <v>matang</v>
      </c>
    </row>
    <row r="35" spans="1:20" ht="15" customHeight="1" x14ac:dyDescent="0.25">
      <c r="A35" s="114">
        <v>31</v>
      </c>
      <c r="B35" s="122">
        <v>190.551157676885</v>
      </c>
      <c r="C35" s="122">
        <v>49.476652438235703</v>
      </c>
      <c r="D35" s="122">
        <v>35.882809468374099</v>
      </c>
      <c r="E35" s="5" t="s">
        <v>6</v>
      </c>
      <c r="F35" s="1"/>
      <c r="G35" s="57">
        <f t="shared" si="12"/>
        <v>0.12163881562258132</v>
      </c>
      <c r="H35" s="57">
        <f t="shared" si="0"/>
        <v>4.5209002084186482E-7</v>
      </c>
      <c r="I35" s="57">
        <f t="shared" si="1"/>
        <v>5.917286245805186E-35</v>
      </c>
      <c r="J35" s="57">
        <f t="shared" si="2"/>
        <v>0.1147193619953346</v>
      </c>
      <c r="K35" s="57">
        <f t="shared" si="3"/>
        <v>1.6538878946076763E-53</v>
      </c>
      <c r="L35" s="57">
        <f t="shared" si="4"/>
        <v>6.654719023646189E-5</v>
      </c>
      <c r="M35" s="57">
        <f t="shared" si="5"/>
        <v>6.9562476338646401E-2</v>
      </c>
      <c r="N35" s="57">
        <f t="shared" si="6"/>
        <v>2.5371802148436293E-2</v>
      </c>
      <c r="O35" s="57">
        <f t="shared" si="7"/>
        <v>1.7584893666584034E-4</v>
      </c>
      <c r="Q35" s="4">
        <f t="shared" si="8"/>
        <v>9.7069756416465907E-4</v>
      </c>
      <c r="R35" s="63">
        <f t="shared" si="9"/>
        <v>1.897065409487943E-61</v>
      </c>
      <c r="S35" s="4">
        <f t="shared" si="10"/>
        <v>6.9245578598599018E-43</v>
      </c>
      <c r="T35" s="4" t="str">
        <f t="shared" si="11"/>
        <v>matang</v>
      </c>
    </row>
    <row r="36" spans="1:20" ht="15" customHeight="1" x14ac:dyDescent="0.25">
      <c r="A36" s="114">
        <v>32</v>
      </c>
      <c r="B36" s="122">
        <v>190.23396275219901</v>
      </c>
      <c r="C36" s="122">
        <v>49.170848422141802</v>
      </c>
      <c r="D36" s="122">
        <v>35.736032074495597</v>
      </c>
      <c r="E36" s="5" t="s">
        <v>6</v>
      </c>
      <c r="F36" s="1"/>
      <c r="G36" s="57">
        <f t="shared" si="12"/>
        <v>0.10170108334603301</v>
      </c>
      <c r="H36" s="57">
        <f t="shared" si="0"/>
        <v>2.7267234412431087E-7</v>
      </c>
      <c r="I36" s="57">
        <f t="shared" si="1"/>
        <v>8.7663040173041192E-35</v>
      </c>
      <c r="J36" s="57">
        <f t="shared" si="2"/>
        <v>6.4308178686769052E-2</v>
      </c>
      <c r="K36" s="57">
        <f t="shared" si="3"/>
        <v>5.0919778577617988E-54</v>
      </c>
      <c r="L36" s="57">
        <f t="shared" si="4"/>
        <v>5.9185939784841266E-5</v>
      </c>
      <c r="M36" s="57">
        <f t="shared" si="5"/>
        <v>5.7382569345688715E-2</v>
      </c>
      <c r="N36" s="57">
        <f t="shared" si="6"/>
        <v>2.7164346237316086E-2</v>
      </c>
      <c r="O36" s="57">
        <f t="shared" si="7"/>
        <v>1.6437366274919601E-4</v>
      </c>
      <c r="Q36" s="4">
        <f t="shared" si="8"/>
        <v>3.7529413651735751E-4</v>
      </c>
      <c r="R36" s="63">
        <f t="shared" si="9"/>
        <v>3.7716106687654431E-62</v>
      </c>
      <c r="S36" s="4">
        <f t="shared" si="10"/>
        <v>8.5283950345754104E-43</v>
      </c>
      <c r="T36" s="4" t="str">
        <f t="shared" si="11"/>
        <v>matang</v>
      </c>
    </row>
    <row r="37" spans="1:20" ht="15" customHeight="1" x14ac:dyDescent="0.25">
      <c r="A37" s="114">
        <v>33</v>
      </c>
      <c r="B37" s="122">
        <v>189.89001035196699</v>
      </c>
      <c r="C37" s="122">
        <v>49.157867494824004</v>
      </c>
      <c r="D37" s="122">
        <v>35.883152173913103</v>
      </c>
      <c r="E37" s="5" t="s">
        <v>6</v>
      </c>
      <c r="F37" s="1"/>
      <c r="G37" s="57">
        <f t="shared" si="12"/>
        <v>8.1685688251703442E-2</v>
      </c>
      <c r="H37" s="57">
        <f t="shared" si="0"/>
        <v>1.5587470358154968E-7</v>
      </c>
      <c r="I37" s="57">
        <f t="shared" si="1"/>
        <v>1.3409521482086024E-34</v>
      </c>
      <c r="J37" s="57">
        <f t="shared" si="2"/>
        <v>6.2582479807422833E-2</v>
      </c>
      <c r="K37" s="57">
        <f t="shared" si="3"/>
        <v>4.8429903678280458E-54</v>
      </c>
      <c r="L37" s="57">
        <f t="shared" si="4"/>
        <v>5.8890949697343309E-5</v>
      </c>
      <c r="M37" s="57">
        <f t="shared" si="5"/>
        <v>6.9592757328157173E-2</v>
      </c>
      <c r="N37" s="57">
        <f t="shared" si="6"/>
        <v>2.5367720752213108E-2</v>
      </c>
      <c r="O37" s="57">
        <f t="shared" si="7"/>
        <v>1.7587657480533516E-4</v>
      </c>
      <c r="Q37" s="4">
        <f t="shared" si="8"/>
        <v>3.5576464310394727E-4</v>
      </c>
      <c r="R37" s="63">
        <f t="shared" si="9"/>
        <v>1.9150084481966541E-62</v>
      </c>
      <c r="S37" s="4">
        <f t="shared" si="10"/>
        <v>1.3888963528281881E-42</v>
      </c>
      <c r="T37" s="4" t="str">
        <f t="shared" si="11"/>
        <v>matang</v>
      </c>
    </row>
    <row r="38" spans="1:20" ht="15" customHeight="1" x14ac:dyDescent="0.25">
      <c r="A38" s="114">
        <v>34</v>
      </c>
      <c r="B38" s="122">
        <v>190.08181229773501</v>
      </c>
      <c r="C38" s="122">
        <v>48.467831715210401</v>
      </c>
      <c r="D38" s="122">
        <v>35.1518446601942</v>
      </c>
      <c r="E38" s="5" t="s">
        <v>6</v>
      </c>
      <c r="F38" s="1"/>
      <c r="G38" s="57">
        <f t="shared" si="12"/>
        <v>9.2601401005229955E-2</v>
      </c>
      <c r="H38" s="57">
        <f t="shared" si="0"/>
        <v>2.1321511841672134E-7</v>
      </c>
      <c r="I38" s="57">
        <f t="shared" si="1"/>
        <v>1.0581281488046251E-34</v>
      </c>
      <c r="J38" s="57">
        <f t="shared" si="2"/>
        <v>1.0826036533955037E-2</v>
      </c>
      <c r="K38" s="57">
        <f t="shared" si="3"/>
        <v>3.3206378392731059E-55</v>
      </c>
      <c r="L38" s="57">
        <f t="shared" si="4"/>
        <v>4.5045899223383072E-5</v>
      </c>
      <c r="M38" s="57">
        <f t="shared" si="5"/>
        <v>2.3647239376663381E-2</v>
      </c>
      <c r="N38" s="57">
        <f t="shared" si="6"/>
        <v>3.5200463753382642E-2</v>
      </c>
      <c r="O38" s="57">
        <f t="shared" si="7"/>
        <v>1.252249062234404E-4</v>
      </c>
      <c r="Q38" s="4">
        <f t="shared" si="8"/>
        <v>2.3706502914566813E-5</v>
      </c>
      <c r="R38" s="63">
        <f t="shared" si="9"/>
        <v>2.492228703433268E-63</v>
      </c>
      <c r="S38" s="4">
        <f t="shared" si="10"/>
        <v>5.9687617499027072E-43</v>
      </c>
      <c r="T38" s="4" t="str">
        <f t="shared" si="11"/>
        <v>matang</v>
      </c>
    </row>
    <row r="39" spans="1:20" s="49" customFormat="1" ht="15" customHeight="1" x14ac:dyDescent="0.25">
      <c r="A39" s="50">
        <v>35</v>
      </c>
      <c r="B39" s="123">
        <v>190.04442429737099</v>
      </c>
      <c r="C39" s="123">
        <v>48.440875534257202</v>
      </c>
      <c r="D39" s="123">
        <v>35.230281051677203</v>
      </c>
      <c r="E39" s="52" t="s">
        <v>6</v>
      </c>
      <c r="F39" s="48"/>
      <c r="G39" s="58">
        <f>1/SQRT(2*3.14*$D$173)*EXP(-(($B39-$D$172)^2)/($D$173^2))</f>
        <v>9.0422284966166153E-2</v>
      </c>
      <c r="H39" s="58">
        <f t="shared" si="0"/>
        <v>2.006411589516552E-7</v>
      </c>
      <c r="I39" s="58">
        <f t="shared" si="1"/>
        <v>1.1081647221543576E-34</v>
      </c>
      <c r="J39" s="58">
        <f t="shared" si="2"/>
        <v>9.9853570160788295E-3</v>
      </c>
      <c r="K39" s="58">
        <f t="shared" si="3"/>
        <v>2.9887899181425721E-55</v>
      </c>
      <c r="L39" s="58">
        <f t="shared" si="4"/>
        <v>4.4572486821405941E-5</v>
      </c>
      <c r="M39" s="58">
        <f t="shared" si="5"/>
        <v>2.6935792545649147E-2</v>
      </c>
      <c r="N39" s="58">
        <f t="shared" si="6"/>
        <v>3.4036382921690519E-2</v>
      </c>
      <c r="O39" s="58">
        <f t="shared" si="7"/>
        <v>1.2992477020310991E-4</v>
      </c>
      <c r="Q39" s="52">
        <f t="shared" si="8"/>
        <v>2.4320294701783099E-5</v>
      </c>
      <c r="R39" s="64">
        <f t="shared" si="9"/>
        <v>2.0410743185446847E-63</v>
      </c>
      <c r="S39" s="52">
        <f t="shared" si="10"/>
        <v>6.4174595968229296E-43</v>
      </c>
      <c r="T39" s="52" t="str">
        <f t="shared" si="11"/>
        <v>matang</v>
      </c>
    </row>
    <row r="40" spans="1:20" s="34" customFormat="1" ht="15" x14ac:dyDescent="0.25">
      <c r="A40" s="29">
        <v>36</v>
      </c>
      <c r="B40" s="122">
        <v>205.855628605931</v>
      </c>
      <c r="C40" s="122">
        <v>110.500603783711</v>
      </c>
      <c r="D40" s="122">
        <v>29.575472963907199</v>
      </c>
      <c r="E40" s="32" t="s">
        <v>7</v>
      </c>
      <c r="F40" s="33"/>
      <c r="G40" s="59">
        <f>1/SQRT(2*3.14*$D$173)*EXP(-(($B40-$D$172)^2)/($D$173^2))</f>
        <v>2.5309251382958652E-9</v>
      </c>
      <c r="H40" s="59">
        <f t="shared" si="0"/>
        <v>0.17675652302188127</v>
      </c>
      <c r="I40" s="59">
        <f t="shared" si="1"/>
        <v>1.0337030357557273E-43</v>
      </c>
      <c r="J40" s="59">
        <f t="shared" si="2"/>
        <v>0</v>
      </c>
      <c r="K40" s="59">
        <f t="shared" si="3"/>
        <v>0.15876220471083993</v>
      </c>
      <c r="L40" s="59">
        <f t="shared" si="4"/>
        <v>8.8290777447791631E-3</v>
      </c>
      <c r="M40" s="59">
        <f t="shared" si="5"/>
        <v>3.1086288115137995E-10</v>
      </c>
      <c r="N40" s="59">
        <f t="shared" si="6"/>
        <v>0.15214121512585188</v>
      </c>
      <c r="O40" s="59">
        <f t="shared" si="7"/>
        <v>7.0745954391065805E-6</v>
      </c>
      <c r="Q40" s="65">
        <f>$G40*$J40*$M40</f>
        <v>0</v>
      </c>
      <c r="R40" s="66">
        <f t="shared" si="9"/>
        <v>4.2694256192931275E-3</v>
      </c>
      <c r="S40" s="65">
        <f t="shared" si="10"/>
        <v>6.4567317325548708E-51</v>
      </c>
      <c r="T40" s="65" t="str">
        <f>IF(Q40&gt;R40,"matang",IF(R40&gt;S40,"mentah","setengahmatang"))</f>
        <v>mentah</v>
      </c>
    </row>
    <row r="41" spans="1:20" ht="15" x14ac:dyDescent="0.25">
      <c r="A41" s="114">
        <v>37</v>
      </c>
      <c r="B41" s="122">
        <v>206.06641210964099</v>
      </c>
      <c r="C41" s="122">
        <v>110.52788763125599</v>
      </c>
      <c r="D41" s="122">
        <v>29.2847402154643</v>
      </c>
      <c r="E41" s="5" t="s">
        <v>7</v>
      </c>
      <c r="F41" s="1"/>
      <c r="G41" s="59">
        <f t="shared" ref="G41:G104" si="13">1/SQRT(2*3.14*$D$173)*EXP(-(($B41-$D$172)^2)/($D$173^2))</f>
        <v>1.3838524330311314E-9</v>
      </c>
      <c r="H41" s="59">
        <f t="shared" si="0"/>
        <v>0.18028678474517984</v>
      </c>
      <c r="I41" s="59">
        <f t="shared" si="1"/>
        <v>7.7026515665455319E-44</v>
      </c>
      <c r="J41" s="59">
        <f t="shared" si="2"/>
        <v>0</v>
      </c>
      <c r="K41" s="59">
        <f t="shared" si="3"/>
        <v>0.15910533379034733</v>
      </c>
      <c r="L41" s="59">
        <f t="shared" si="4"/>
        <v>8.7758170188237811E-3</v>
      </c>
      <c r="M41" s="59">
        <f t="shared" si="5"/>
        <v>7.4613859154600211E-11</v>
      </c>
      <c r="N41" s="59">
        <f t="shared" si="6"/>
        <v>0.15617450070494762</v>
      </c>
      <c r="O41" s="59">
        <f t="shared" si="7"/>
        <v>6.0070900667094805E-6</v>
      </c>
      <c r="P41" s="34"/>
      <c r="Q41" s="65">
        <f t="shared" ref="Q41:Q104" si="14">$G41*$J41*$M41</f>
        <v>0</v>
      </c>
      <c r="R41" s="66">
        <f t="shared" si="9"/>
        <v>4.4798013751327255E-3</v>
      </c>
      <c r="S41" s="65">
        <f t="shared" si="10"/>
        <v>4.0606163191634242E-51</v>
      </c>
      <c r="T41" s="65" t="str">
        <f t="shared" si="11"/>
        <v>mentah</v>
      </c>
    </row>
    <row r="42" spans="1:20" ht="15" x14ac:dyDescent="0.25">
      <c r="A42" s="114">
        <v>38</v>
      </c>
      <c r="B42" s="122">
        <v>205.816990815775</v>
      </c>
      <c r="C42" s="122">
        <v>110.36466774716401</v>
      </c>
      <c r="D42" s="122">
        <v>29.275391680172898</v>
      </c>
      <c r="E42" s="5" t="s">
        <v>7</v>
      </c>
      <c r="F42" s="1"/>
      <c r="G42" s="59">
        <f t="shared" si="13"/>
        <v>2.8240946405265202E-9</v>
      </c>
      <c r="H42" s="59">
        <f t="shared" si="0"/>
        <v>0.17603518856540484</v>
      </c>
      <c r="I42" s="59">
        <f t="shared" si="1"/>
        <v>1.0909203888933576E-43</v>
      </c>
      <c r="J42" s="59">
        <f t="shared" si="2"/>
        <v>0</v>
      </c>
      <c r="K42" s="59">
        <f t="shared" si="3"/>
        <v>0.15695622708753768</v>
      </c>
      <c r="L42" s="59">
        <f t="shared" si="4"/>
        <v>9.0982960987397044E-3</v>
      </c>
      <c r="M42" s="59">
        <f t="shared" si="5"/>
        <v>7.121113911667443E-11</v>
      </c>
      <c r="N42" s="59">
        <f t="shared" si="6"/>
        <v>0.15629305948503219</v>
      </c>
      <c r="O42" s="59">
        <f t="shared" si="7"/>
        <v>5.9754429859032158E-6</v>
      </c>
      <c r="P42" s="34"/>
      <c r="Q42" s="65">
        <f t="shared" si="14"/>
        <v>0</v>
      </c>
      <c r="R42" s="66">
        <f t="shared" si="9"/>
        <v>4.3183489495086068E-3</v>
      </c>
      <c r="S42" s="65">
        <f t="shared" si="10"/>
        <v>5.9309359255854966E-51</v>
      </c>
      <c r="T42" s="65" t="str">
        <f t="shared" si="11"/>
        <v>mentah</v>
      </c>
    </row>
    <row r="43" spans="1:20" ht="15" x14ac:dyDescent="0.25">
      <c r="A43" s="114">
        <v>39</v>
      </c>
      <c r="B43" s="122">
        <v>204.857500695797</v>
      </c>
      <c r="C43" s="122">
        <v>110.821458391316</v>
      </c>
      <c r="D43" s="122">
        <v>25.767047035903101</v>
      </c>
      <c r="E43" s="5" t="s">
        <v>7</v>
      </c>
      <c r="F43" s="1"/>
      <c r="G43" s="59">
        <f t="shared" si="13"/>
        <v>3.8648139254347991E-8</v>
      </c>
      <c r="H43" s="59">
        <f t="shared" si="0"/>
        <v>0.15186509497775005</v>
      </c>
      <c r="I43" s="59">
        <f t="shared" si="1"/>
        <v>4.1373831767650056E-43</v>
      </c>
      <c r="J43" s="59">
        <f t="shared" si="2"/>
        <v>0</v>
      </c>
      <c r="K43" s="59">
        <f t="shared" si="3"/>
        <v>0.16237237709513005</v>
      </c>
      <c r="L43" s="59">
        <f t="shared" si="4"/>
        <v>8.218843153988761E-3</v>
      </c>
      <c r="M43" s="59">
        <f t="shared" si="5"/>
        <v>5.419148666454353E-20</v>
      </c>
      <c r="N43" s="59">
        <f t="shared" si="6"/>
        <v>0.14455779916573466</v>
      </c>
      <c r="O43" s="59">
        <f t="shared" si="7"/>
        <v>7.4516507637432294E-7</v>
      </c>
      <c r="P43" s="34"/>
      <c r="Q43" s="65">
        <f t="shared" si="14"/>
        <v>0</v>
      </c>
      <c r="R43" s="66">
        <f t="shared" si="9"/>
        <v>3.5646068919000444E-3</v>
      </c>
      <c r="S43" s="65">
        <f t="shared" si="10"/>
        <v>2.5338968371480148E-51</v>
      </c>
      <c r="T43" s="65" t="str">
        <f t="shared" si="11"/>
        <v>mentah</v>
      </c>
    </row>
    <row r="44" spans="1:20" ht="15" x14ac:dyDescent="0.25">
      <c r="A44" s="114">
        <v>40</v>
      </c>
      <c r="B44" s="122">
        <v>206.14512093411199</v>
      </c>
      <c r="C44" s="122">
        <v>112.863358354184</v>
      </c>
      <c r="D44" s="122">
        <v>29.6609674728941</v>
      </c>
      <c r="E44" s="5" t="s">
        <v>7</v>
      </c>
      <c r="F44" s="1"/>
      <c r="G44" s="59">
        <f t="shared" si="13"/>
        <v>1.1017822649417439E-9</v>
      </c>
      <c r="H44" s="59">
        <f t="shared" si="0"/>
        <v>0.18142374804084657</v>
      </c>
      <c r="I44" s="59">
        <f t="shared" si="1"/>
        <v>6.9005741680789884E-44</v>
      </c>
      <c r="J44" s="59">
        <f t="shared" si="2"/>
        <v>0</v>
      </c>
      <c r="K44" s="59">
        <f t="shared" si="3"/>
        <v>0.1614569225339306</v>
      </c>
      <c r="L44" s="59">
        <f t="shared" si="4"/>
        <v>5.0874784645842646E-3</v>
      </c>
      <c r="M44" s="59">
        <f t="shared" si="5"/>
        <v>4.6868125477612686E-10</v>
      </c>
      <c r="N44" s="59">
        <f t="shared" si="6"/>
        <v>0.15083239922644784</v>
      </c>
      <c r="O44" s="59">
        <f t="shared" si="7"/>
        <v>7.4212776595341991E-6</v>
      </c>
      <c r="P44" s="34"/>
      <c r="Q44" s="65">
        <f t="shared" si="14"/>
        <v>0</v>
      </c>
      <c r="R44" s="66">
        <f t="shared" si="9"/>
        <v>4.4182007430436376E-3</v>
      </c>
      <c r="S44" s="65">
        <f t="shared" si="10"/>
        <v>2.6053525093554371E-51</v>
      </c>
      <c r="T44" s="65" t="str">
        <f t="shared" si="11"/>
        <v>mentah</v>
      </c>
    </row>
    <row r="45" spans="1:20" ht="15" x14ac:dyDescent="0.25">
      <c r="A45" s="114">
        <v>41</v>
      </c>
      <c r="B45" s="122">
        <v>203.17418117034401</v>
      </c>
      <c r="C45" s="122">
        <v>108.056872687406</v>
      </c>
      <c r="D45" s="122">
        <v>21.0675620117857</v>
      </c>
      <c r="E45" s="5" t="s">
        <v>7</v>
      </c>
      <c r="F45" s="1"/>
      <c r="G45" s="59">
        <f t="shared" si="13"/>
        <v>2.3324553032848782E-6</v>
      </c>
      <c r="H45" s="59">
        <f t="shared" si="0"/>
        <v>9.4589374427279049E-2</v>
      </c>
      <c r="I45" s="59">
        <f t="shared" si="1"/>
        <v>4.1945858435483404E-42</v>
      </c>
      <c r="J45" s="59">
        <f t="shared" si="2"/>
        <v>0</v>
      </c>
      <c r="K45" s="59">
        <f t="shared" si="3"/>
        <v>0.10862077012110484</v>
      </c>
      <c r="L45" s="59">
        <f t="shared" si="4"/>
        <v>1.4733669702384426E-2</v>
      </c>
      <c r="M45" s="59">
        <f t="shared" si="5"/>
        <v>6.2608829714599404E-37</v>
      </c>
      <c r="N45" s="59">
        <f t="shared" si="6"/>
        <v>4.1891220970112136E-2</v>
      </c>
      <c r="O45" s="59">
        <f t="shared" si="7"/>
        <v>3.3584194112459923E-8</v>
      </c>
      <c r="P45" s="34"/>
      <c r="Q45" s="65">
        <f t="shared" si="14"/>
        <v>0</v>
      </c>
      <c r="R45" s="66">
        <f t="shared" si="9"/>
        <v>4.3040593313674097E-4</v>
      </c>
      <c r="S45" s="65">
        <f t="shared" si="10"/>
        <v>2.0755583533909748E-51</v>
      </c>
      <c r="T45" s="65" t="str">
        <f t="shared" si="11"/>
        <v>mentah</v>
      </c>
    </row>
    <row r="46" spans="1:20" ht="15" x14ac:dyDescent="0.25">
      <c r="A46" s="114">
        <v>42</v>
      </c>
      <c r="B46" s="122">
        <v>203.543152736183</v>
      </c>
      <c r="C46" s="122">
        <v>108.66526000544501</v>
      </c>
      <c r="D46" s="122">
        <v>21.7032398584264</v>
      </c>
      <c r="E46" s="5" t="s">
        <v>7</v>
      </c>
      <c r="F46" s="1"/>
      <c r="G46" s="59">
        <f t="shared" si="13"/>
        <v>1.0015922627000699E-6</v>
      </c>
      <c r="H46" s="59">
        <f t="shared" si="0"/>
        <v>0.10741360000769058</v>
      </c>
      <c r="I46" s="59">
        <f t="shared" si="1"/>
        <v>2.5307407225268566E-42</v>
      </c>
      <c r="J46" s="59">
        <f t="shared" si="2"/>
        <v>0</v>
      </c>
      <c r="K46" s="59">
        <f t="shared" si="3"/>
        <v>0.12356653545644886</v>
      </c>
      <c r="L46" s="59">
        <f t="shared" si="4"/>
        <v>1.3041916786934945E-2</v>
      </c>
      <c r="M46" s="59">
        <f t="shared" si="5"/>
        <v>2.5348803432841811E-34</v>
      </c>
      <c r="N46" s="59">
        <f t="shared" si="6"/>
        <v>5.3440330669910385E-2</v>
      </c>
      <c r="O46" s="59">
        <f t="shared" si="7"/>
        <v>5.215089614146312E-8</v>
      </c>
      <c r="P46" s="34"/>
      <c r="Q46" s="65">
        <f t="shared" si="14"/>
        <v>0</v>
      </c>
      <c r="R46" s="66">
        <f t="shared" si="9"/>
        <v>7.0929888844767114E-4</v>
      </c>
      <c r="S46" s="65">
        <f t="shared" si="10"/>
        <v>1.7212773497221976E-51</v>
      </c>
      <c r="T46" s="65" t="str">
        <f t="shared" si="11"/>
        <v>mentah</v>
      </c>
    </row>
    <row r="47" spans="1:20" ht="15" x14ac:dyDescent="0.25">
      <c r="A47" s="114">
        <v>43</v>
      </c>
      <c r="B47" s="122">
        <v>204.405045934458</v>
      </c>
      <c r="C47" s="122">
        <v>109.734539969834</v>
      </c>
      <c r="D47" s="122">
        <v>23.704511175099402</v>
      </c>
      <c r="E47" s="5" t="s">
        <v>7</v>
      </c>
      <c r="F47" s="1"/>
      <c r="G47" s="59">
        <f t="shared" si="13"/>
        <v>1.237045562480417E-7</v>
      </c>
      <c r="H47" s="59">
        <f t="shared" si="0"/>
        <v>0.13735490057660646</v>
      </c>
      <c r="I47" s="59">
        <f t="shared" si="1"/>
        <v>7.7327041544743901E-43</v>
      </c>
      <c r="J47" s="59">
        <f t="shared" si="2"/>
        <v>0</v>
      </c>
      <c r="K47" s="59">
        <f t="shared" si="3"/>
        <v>0.14665043132989222</v>
      </c>
      <c r="L47" s="59">
        <f t="shared" si="4"/>
        <v>1.043258583444482E-2</v>
      </c>
      <c r="M47" s="59">
        <f t="shared" si="5"/>
        <v>9.2536934908032406E-27</v>
      </c>
      <c r="N47" s="59">
        <f t="shared" si="6"/>
        <v>9.8492209466144745E-2</v>
      </c>
      <c r="O47" s="59">
        <f t="shared" si="7"/>
        <v>1.9975676634702602E-7</v>
      </c>
      <c r="P47" s="34"/>
      <c r="Q47" s="65">
        <f t="shared" si="14"/>
        <v>0</v>
      </c>
      <c r="R47" s="66">
        <f t="shared" si="9"/>
        <v>1.9839438824269182E-3</v>
      </c>
      <c r="S47" s="65">
        <f t="shared" si="10"/>
        <v>1.6114797795251172E-51</v>
      </c>
      <c r="T47" s="65" t="str">
        <f t="shared" si="11"/>
        <v>mentah</v>
      </c>
    </row>
    <row r="48" spans="1:20" ht="15" x14ac:dyDescent="0.25">
      <c r="A48" s="114">
        <v>44</v>
      </c>
      <c r="B48" s="122">
        <v>213.512805672117</v>
      </c>
      <c r="C48" s="122">
        <v>120.938793228187</v>
      </c>
      <c r="D48" s="122">
        <v>39.217624077557502</v>
      </c>
      <c r="E48" s="5" t="s">
        <v>7</v>
      </c>
      <c r="F48" s="1"/>
      <c r="G48" s="59">
        <f t="shared" si="13"/>
        <v>1.4190937368040334E-21</v>
      </c>
      <c r="H48" s="59">
        <f t="shared" si="0"/>
        <v>2.3243034788040736E-2</v>
      </c>
      <c r="I48" s="59">
        <f t="shared" si="1"/>
        <v>1.773941333872027E-48</v>
      </c>
      <c r="J48" s="59">
        <f t="shared" si="2"/>
        <v>0</v>
      </c>
      <c r="K48" s="59">
        <f t="shared" si="3"/>
        <v>1.2716513104404942E-2</v>
      </c>
      <c r="L48" s="59">
        <f t="shared" si="4"/>
        <v>5.0959995530355979E-4</v>
      </c>
      <c r="M48" s="59">
        <f t="shared" si="5"/>
        <v>0.20898141540211465</v>
      </c>
      <c r="N48" s="59">
        <f t="shared" si="6"/>
        <v>3.8238085117364871E-3</v>
      </c>
      <c r="O48" s="59">
        <f t="shared" si="7"/>
        <v>7.4193570228904126E-4</v>
      </c>
      <c r="P48" s="34"/>
      <c r="Q48" s="65">
        <f t="shared" si="14"/>
        <v>0</v>
      </c>
      <c r="R48" s="66">
        <f t="shared" si="9"/>
        <v>1.1302044448803201E-6</v>
      </c>
      <c r="S48" s="65">
        <f t="shared" si="10"/>
        <v>6.7071018978562514E-55</v>
      </c>
      <c r="T48" s="65" t="str">
        <f t="shared" si="11"/>
        <v>mentah</v>
      </c>
    </row>
    <row r="49" spans="1:20" ht="15" x14ac:dyDescent="0.25">
      <c r="A49" s="114">
        <v>45</v>
      </c>
      <c r="B49" s="122">
        <v>199.9463421577</v>
      </c>
      <c r="C49" s="122">
        <v>103.53942499288399</v>
      </c>
      <c r="D49" s="122">
        <v>23.578280671790498</v>
      </c>
      <c r="E49" s="5" t="s">
        <v>7</v>
      </c>
      <c r="F49" s="1"/>
      <c r="G49" s="59">
        <f t="shared" si="13"/>
        <v>1.0575019234999837E-3</v>
      </c>
      <c r="H49" s="59">
        <f t="shared" si="0"/>
        <v>1.7777155810334493E-2</v>
      </c>
      <c r="I49" s="59">
        <f t="shared" si="1"/>
        <v>3.2890222731247131E-40</v>
      </c>
      <c r="J49" s="59">
        <f t="shared" si="2"/>
        <v>0</v>
      </c>
      <c r="K49" s="59">
        <f t="shared" si="3"/>
        <v>2.0423704296516569E-2</v>
      </c>
      <c r="L49" s="59">
        <f t="shared" si="4"/>
        <v>3.2501313803810661E-2</v>
      </c>
      <c r="M49" s="59">
        <f t="shared" si="5"/>
        <v>3.2983580673337106E-27</v>
      </c>
      <c r="N49" s="59">
        <f t="shared" si="6"/>
        <v>9.5427926482283182E-2</v>
      </c>
      <c r="O49" s="59">
        <f t="shared" si="7"/>
        <v>1.8388325013447015E-7</v>
      </c>
      <c r="P49" s="34"/>
      <c r="Q49" s="65">
        <f t="shared" si="14"/>
        <v>0</v>
      </c>
      <c r="R49" s="66">
        <f t="shared" si="9"/>
        <v>3.4647530050207389E-5</v>
      </c>
      <c r="S49" s="65">
        <f t="shared" si="10"/>
        <v>1.9656668007200022E-48</v>
      </c>
      <c r="T49" s="65" t="str">
        <f t="shared" si="11"/>
        <v>mentah</v>
      </c>
    </row>
    <row r="50" spans="1:20" ht="15" x14ac:dyDescent="0.25">
      <c r="A50" s="114">
        <v>46</v>
      </c>
      <c r="B50" s="122">
        <v>199.92240406320499</v>
      </c>
      <c r="C50" s="122">
        <v>103.414362302483</v>
      </c>
      <c r="D50" s="122">
        <v>23.423955981941301</v>
      </c>
      <c r="E50" s="5" t="s">
        <v>7</v>
      </c>
      <c r="F50" s="1"/>
      <c r="G50" s="59">
        <f t="shared" si="13"/>
        <v>1.097133487505069E-3</v>
      </c>
      <c r="H50" s="59">
        <f t="shared" si="0"/>
        <v>1.7492405057165546E-2</v>
      </c>
      <c r="I50" s="59">
        <f t="shared" si="1"/>
        <v>3.3958294773169685E-40</v>
      </c>
      <c r="J50" s="59">
        <f t="shared" si="2"/>
        <v>0</v>
      </c>
      <c r="K50" s="59">
        <f t="shared" si="3"/>
        <v>1.9154356853869115E-2</v>
      </c>
      <c r="L50" s="59">
        <f t="shared" si="4"/>
        <v>3.3125788356848179E-2</v>
      </c>
      <c r="M50" s="59">
        <f t="shared" si="5"/>
        <v>9.2313972963089826E-28</v>
      </c>
      <c r="N50" s="59">
        <f t="shared" si="6"/>
        <v>9.1694077052796794E-2</v>
      </c>
      <c r="O50" s="59">
        <f t="shared" si="7"/>
        <v>1.6612235049098949E-7</v>
      </c>
      <c r="P50" s="34"/>
      <c r="Q50" s="65">
        <f t="shared" si="14"/>
        <v>0</v>
      </c>
      <c r="R50" s="66">
        <f t="shared" si="9"/>
        <v>3.0722629471921041E-5</v>
      </c>
      <c r="S50" s="65">
        <f t="shared" si="10"/>
        <v>1.8687024890267694E-48</v>
      </c>
      <c r="T50" s="65" t="str">
        <f t="shared" si="11"/>
        <v>mentah</v>
      </c>
    </row>
    <row r="51" spans="1:20" ht="15" x14ac:dyDescent="0.25">
      <c r="A51" s="114">
        <v>47</v>
      </c>
      <c r="B51" s="122">
        <v>209.81757024139301</v>
      </c>
      <c r="C51" s="122">
        <v>114.359583168447</v>
      </c>
      <c r="D51" s="122">
        <v>25.774831816383099</v>
      </c>
      <c r="E51" s="5" t="s">
        <v>7</v>
      </c>
      <c r="F51" s="1"/>
      <c r="G51" s="59">
        <f t="shared" si="13"/>
        <v>5.8128989648096333E-15</v>
      </c>
      <c r="H51" s="59">
        <f t="shared" si="0"/>
        <v>0.12526503136234618</v>
      </c>
      <c r="I51" s="59">
        <f t="shared" si="1"/>
        <v>3.8074166354444846E-46</v>
      </c>
      <c r="J51" s="59">
        <f t="shared" si="2"/>
        <v>0</v>
      </c>
      <c r="K51" s="59">
        <f t="shared" si="3"/>
        <v>0.13657578134778292</v>
      </c>
      <c r="L51" s="59">
        <f t="shared" si="4"/>
        <v>3.487343796762857E-3</v>
      </c>
      <c r="M51" s="59">
        <f t="shared" si="5"/>
        <v>5.7213858616524957E-20</v>
      </c>
      <c r="N51" s="59">
        <f t="shared" si="6"/>
        <v>0.14469872325324398</v>
      </c>
      <c r="O51" s="59">
        <f t="shared" si="7"/>
        <v>7.4877971584932802E-7</v>
      </c>
      <c r="P51" s="34"/>
      <c r="Q51" s="65">
        <f t="shared" si="14"/>
        <v>0</v>
      </c>
      <c r="R51" s="66">
        <f t="shared" si="9"/>
        <v>2.4755302887505956E-3</v>
      </c>
      <c r="S51" s="65">
        <f t="shared" si="10"/>
        <v>9.9421254357362057E-55</v>
      </c>
      <c r="T51" s="65" t="str">
        <f t="shared" si="11"/>
        <v>mentah</v>
      </c>
    </row>
    <row r="52" spans="1:20" ht="15" x14ac:dyDescent="0.25">
      <c r="A52" s="114">
        <v>48</v>
      </c>
      <c r="B52" s="122">
        <v>199.60891089108901</v>
      </c>
      <c r="C52" s="122">
        <v>103.254879773692</v>
      </c>
      <c r="D52" s="122">
        <v>23.187128712871299</v>
      </c>
      <c r="E52" s="5" t="s">
        <v>7</v>
      </c>
      <c r="F52" s="1"/>
      <c r="G52" s="59">
        <f t="shared" si="13"/>
        <v>1.7557096562007761E-3</v>
      </c>
      <c r="H52" s="59">
        <f t="shared" si="0"/>
        <v>1.408630547132996E-2</v>
      </c>
      <c r="I52" s="59">
        <f t="shared" si="1"/>
        <v>5.1579256582327457E-40</v>
      </c>
      <c r="J52" s="59">
        <f t="shared" si="2"/>
        <v>0</v>
      </c>
      <c r="K52" s="59">
        <f t="shared" si="3"/>
        <v>1.7624769436833301E-2</v>
      </c>
      <c r="L52" s="59">
        <f t="shared" si="4"/>
        <v>3.3931953623302785E-2</v>
      </c>
      <c r="M52" s="59">
        <f t="shared" si="5"/>
        <v>1.2742151959562438E-28</v>
      </c>
      <c r="N52" s="59">
        <f t="shared" si="6"/>
        <v>8.6011661525473765E-2</v>
      </c>
      <c r="O52" s="59">
        <f t="shared" si="7"/>
        <v>1.4203850354549236E-7</v>
      </c>
      <c r="P52" s="34"/>
      <c r="Q52" s="65">
        <f t="shared" si="14"/>
        <v>0</v>
      </c>
      <c r="R52" s="66">
        <f t="shared" si="9"/>
        <v>2.1353933391092126E-5</v>
      </c>
      <c r="S52" s="65">
        <f t="shared" si="10"/>
        <v>2.4859365012873271E-48</v>
      </c>
      <c r="T52" s="65" t="str">
        <f t="shared" si="11"/>
        <v>mentah</v>
      </c>
    </row>
    <row r="53" spans="1:20" ht="15" x14ac:dyDescent="0.25">
      <c r="A53" s="114">
        <v>49</v>
      </c>
      <c r="B53" s="122">
        <v>199.82479057219899</v>
      </c>
      <c r="C53" s="122">
        <v>103.28766150788</v>
      </c>
      <c r="D53" s="122">
        <v>23.114581854323401</v>
      </c>
      <c r="E53" s="5" t="s">
        <v>7</v>
      </c>
      <c r="F53" s="1"/>
      <c r="G53" s="59">
        <f t="shared" si="13"/>
        <v>1.273056152525914E-3</v>
      </c>
      <c r="H53" s="59">
        <f t="shared" si="0"/>
        <v>1.6368354472272275E-2</v>
      </c>
      <c r="I53" s="59">
        <f t="shared" si="1"/>
        <v>3.8682565314068017E-40</v>
      </c>
      <c r="J53" s="59">
        <f t="shared" si="2"/>
        <v>0</v>
      </c>
      <c r="K53" s="59">
        <f t="shared" si="3"/>
        <v>1.7931165023661808E-2</v>
      </c>
      <c r="L53" s="59">
        <f t="shared" si="4"/>
        <v>3.3765352821343825E-2</v>
      </c>
      <c r="M53" s="59">
        <f t="shared" si="5"/>
        <v>6.9031132660537012E-29</v>
      </c>
      <c r="N53" s="59">
        <f t="shared" si="6"/>
        <v>8.428683692183532E-2</v>
      </c>
      <c r="O53" s="59">
        <f t="shared" si="7"/>
        <v>1.3536003795908325E-7</v>
      </c>
      <c r="P53" s="34"/>
      <c r="Q53" s="65">
        <f t="shared" si="14"/>
        <v>0</v>
      </c>
      <c r="R53" s="66">
        <f t="shared" si="9"/>
        <v>2.473849556535666E-5</v>
      </c>
      <c r="S53" s="65">
        <f t="shared" si="10"/>
        <v>1.7679786943889093E-48</v>
      </c>
      <c r="T53" s="65" t="str">
        <f t="shared" si="11"/>
        <v>mentah</v>
      </c>
    </row>
    <row r="54" spans="1:20" ht="15" x14ac:dyDescent="0.25">
      <c r="A54" s="114">
        <v>50</v>
      </c>
      <c r="B54" s="122">
        <v>199.70069473982699</v>
      </c>
      <c r="C54" s="122">
        <v>103.222316744648</v>
      </c>
      <c r="D54" s="122">
        <v>22.952786048490001</v>
      </c>
      <c r="E54" s="5" t="s">
        <v>7</v>
      </c>
      <c r="F54" s="1"/>
      <c r="G54" s="59">
        <f t="shared" si="13"/>
        <v>1.5333544832236538E-3</v>
      </c>
      <c r="H54" s="59">
        <f t="shared" si="0"/>
        <v>1.5023093295434617E-2</v>
      </c>
      <c r="I54" s="59">
        <f t="shared" si="1"/>
        <v>4.5642746463714458E-40</v>
      </c>
      <c r="J54" s="59">
        <f t="shared" si="2"/>
        <v>0</v>
      </c>
      <c r="K54" s="59">
        <f t="shared" si="3"/>
        <v>1.7324464801695721E-2</v>
      </c>
      <c r="L54" s="59">
        <f t="shared" si="4"/>
        <v>3.4097897998197901E-2</v>
      </c>
      <c r="M54" s="59">
        <f t="shared" si="5"/>
        <v>1.7406913418984016E-29</v>
      </c>
      <c r="N54" s="59">
        <f t="shared" si="6"/>
        <v>8.0473899941939014E-2</v>
      </c>
      <c r="O54" s="59">
        <f t="shared" si="7"/>
        <v>1.2153775035825998E-7</v>
      </c>
      <c r="P54" s="34"/>
      <c r="Q54" s="65">
        <f t="shared" si="14"/>
        <v>0</v>
      </c>
      <c r="R54" s="66">
        <f t="shared" si="9"/>
        <v>2.0944704621109809E-5</v>
      </c>
      <c r="S54" s="65">
        <f t="shared" si="10"/>
        <v>1.8915183986544125E-48</v>
      </c>
      <c r="T54" s="65" t="str">
        <f t="shared" si="11"/>
        <v>mentah</v>
      </c>
    </row>
    <row r="55" spans="1:20" ht="15" x14ac:dyDescent="0.25">
      <c r="A55" s="114">
        <v>51</v>
      </c>
      <c r="B55" s="122">
        <v>200.09910676307999</v>
      </c>
      <c r="C55" s="122">
        <v>103.37232383383</v>
      </c>
      <c r="D55" s="122">
        <v>22.678860059549098</v>
      </c>
      <c r="E55" s="5" t="s">
        <v>7</v>
      </c>
      <c r="F55" s="1"/>
      <c r="G55" s="59">
        <f t="shared" si="13"/>
        <v>8.3372400406823294E-4</v>
      </c>
      <c r="H55" s="59">
        <f t="shared" si="0"/>
        <v>1.9681146929219281E-2</v>
      </c>
      <c r="I55" s="59">
        <f t="shared" si="1"/>
        <v>2.6818628122206235E-40</v>
      </c>
      <c r="J55" s="59">
        <f t="shared" si="2"/>
        <v>0</v>
      </c>
      <c r="K55" s="59">
        <f t="shared" si="3"/>
        <v>1.874158620325489E-2</v>
      </c>
      <c r="L55" s="59">
        <f t="shared" si="4"/>
        <v>3.3337223860390591E-2</v>
      </c>
      <c r="M55" s="59">
        <f t="shared" si="5"/>
        <v>1.6335251156476411E-30</v>
      </c>
      <c r="N55" s="59">
        <f t="shared" si="6"/>
        <v>7.4146915446749825E-2</v>
      </c>
      <c r="O55" s="59">
        <f t="shared" si="7"/>
        <v>1.0117993361516756E-7</v>
      </c>
      <c r="P55" s="34"/>
      <c r="Q55" s="65">
        <f t="shared" si="14"/>
        <v>0</v>
      </c>
      <c r="R55" s="66">
        <f t="shared" si="9"/>
        <v>2.7349528100775233E-5</v>
      </c>
      <c r="S55" s="65">
        <f t="shared" si="10"/>
        <v>9.04607907409441E-49</v>
      </c>
      <c r="T55" s="65" t="str">
        <f t="shared" si="11"/>
        <v>mentah</v>
      </c>
    </row>
    <row r="56" spans="1:20" ht="15" x14ac:dyDescent="0.25">
      <c r="A56" s="114">
        <v>52</v>
      </c>
      <c r="B56" s="122">
        <v>200.11423247814199</v>
      </c>
      <c r="C56" s="122">
        <v>103.36706320768199</v>
      </c>
      <c r="D56" s="122">
        <v>22.043858391859001</v>
      </c>
      <c r="E56" s="5" t="s">
        <v>7</v>
      </c>
      <c r="F56" s="1"/>
      <c r="G56" s="59">
        <f t="shared" si="13"/>
        <v>8.1409835087927819E-4</v>
      </c>
      <c r="H56" s="59">
        <f t="shared" si="0"/>
        <v>1.9877990338233596E-2</v>
      </c>
      <c r="I56" s="59">
        <f t="shared" si="1"/>
        <v>2.6281820723758221E-40</v>
      </c>
      <c r="J56" s="59">
        <f t="shared" si="2"/>
        <v>0</v>
      </c>
      <c r="K56" s="59">
        <f t="shared" si="3"/>
        <v>1.8690419545719903E-2</v>
      </c>
      <c r="L56" s="59">
        <f t="shared" si="4"/>
        <v>3.3363736341633074E-2</v>
      </c>
      <c r="M56" s="59">
        <f t="shared" si="5"/>
        <v>5.7588528141451023E-33</v>
      </c>
      <c r="N56" s="59">
        <f t="shared" si="6"/>
        <v>6.0295590013717315E-2</v>
      </c>
      <c r="O56" s="59">
        <f t="shared" si="7"/>
        <v>6.5843068745739504E-8</v>
      </c>
      <c r="P56" s="34"/>
      <c r="Q56" s="65">
        <f t="shared" si="14"/>
        <v>0</v>
      </c>
      <c r="R56" s="66">
        <f t="shared" si="9"/>
        <v>2.2401498709293688E-5</v>
      </c>
      <c r="S56" s="65">
        <f t="shared" si="10"/>
        <v>5.7735135957195279E-49</v>
      </c>
      <c r="T56" s="65" t="str">
        <f t="shared" si="11"/>
        <v>mentah</v>
      </c>
    </row>
    <row r="57" spans="1:20" ht="15" x14ac:dyDescent="0.25">
      <c r="A57" s="114">
        <v>53</v>
      </c>
      <c r="B57" s="122">
        <v>200.691997116078</v>
      </c>
      <c r="C57" s="122">
        <v>103.836193222783</v>
      </c>
      <c r="D57" s="122">
        <v>22.368853640951698</v>
      </c>
      <c r="E57" s="5" t="s">
        <v>7</v>
      </c>
      <c r="F57" s="1"/>
      <c r="G57" s="59">
        <f t="shared" si="13"/>
        <v>3.1559214450280421E-4</v>
      </c>
      <c r="H57" s="59">
        <f t="shared" si="0"/>
        <v>2.8595464568044002E-2</v>
      </c>
      <c r="I57" s="59">
        <f t="shared" si="1"/>
        <v>1.2119682558949541E-40</v>
      </c>
      <c r="J57" s="59">
        <f t="shared" si="2"/>
        <v>0</v>
      </c>
      <c r="K57" s="59">
        <f t="shared" si="3"/>
        <v>2.3691104266437214E-2</v>
      </c>
      <c r="L57" s="59">
        <f t="shared" si="4"/>
        <v>3.1046946445045777E-2</v>
      </c>
      <c r="M57" s="59">
        <f t="shared" si="5"/>
        <v>1.0666328110225307E-31</v>
      </c>
      <c r="N57" s="59">
        <f t="shared" si="6"/>
        <v>6.722575261255348E-2</v>
      </c>
      <c r="O57" s="59">
        <f t="shared" si="7"/>
        <v>8.210262563203655E-8</v>
      </c>
      <c r="P57" s="34"/>
      <c r="Q57" s="65">
        <f t="shared" si="14"/>
        <v>0</v>
      </c>
      <c r="R57" s="66">
        <f t="shared" si="9"/>
        <v>4.5542632829462219E-5</v>
      </c>
      <c r="S57" s="65">
        <f t="shared" si="10"/>
        <v>3.0893504981856559E-49</v>
      </c>
      <c r="T57" s="65" t="str">
        <f t="shared" si="11"/>
        <v>mentah</v>
      </c>
    </row>
    <row r="58" spans="1:20" ht="15" x14ac:dyDescent="0.25">
      <c r="A58" s="114">
        <v>54</v>
      </c>
      <c r="B58" s="122">
        <v>200.827734711456</v>
      </c>
      <c r="C58" s="122">
        <v>104.006603502728</v>
      </c>
      <c r="D58" s="122">
        <v>21.9879414298019</v>
      </c>
      <c r="E58" s="5" t="s">
        <v>7</v>
      </c>
      <c r="F58" s="1"/>
      <c r="G58" s="59">
        <f t="shared" si="13"/>
        <v>2.4992333687841773E-4</v>
      </c>
      <c r="H58" s="59">
        <f t="shared" si="0"/>
        <v>3.1000793139732238E-2</v>
      </c>
      <c r="I58" s="59">
        <f t="shared" si="1"/>
        <v>1.0099569158458977E-40</v>
      </c>
      <c r="J58" s="59">
        <f t="shared" si="2"/>
        <v>0</v>
      </c>
      <c r="K58" s="59">
        <f t="shared" si="3"/>
        <v>2.5735241502190444E-2</v>
      </c>
      <c r="L58" s="59">
        <f t="shared" si="4"/>
        <v>3.0229521945361368E-2</v>
      </c>
      <c r="M58" s="59">
        <f t="shared" si="5"/>
        <v>3.4643198299119671E-33</v>
      </c>
      <c r="N58" s="59">
        <f t="shared" si="6"/>
        <v>5.9140362529149039E-2</v>
      </c>
      <c r="O58" s="59">
        <f t="shared" si="7"/>
        <v>6.337888186096826E-8</v>
      </c>
      <c r="P58" s="34"/>
      <c r="Q58" s="65">
        <f t="shared" si="14"/>
        <v>0</v>
      </c>
      <c r="R58" s="66">
        <f t="shared" si="9"/>
        <v>4.718294403059756E-5</v>
      </c>
      <c r="S58" s="65">
        <f t="shared" si="10"/>
        <v>1.934989887585624E-49</v>
      </c>
      <c r="T58" s="65" t="str">
        <f t="shared" si="11"/>
        <v>mentah</v>
      </c>
    </row>
    <row r="59" spans="1:20" ht="15" x14ac:dyDescent="0.25">
      <c r="A59" s="114">
        <v>55</v>
      </c>
      <c r="B59" s="122">
        <v>201.52360391479601</v>
      </c>
      <c r="C59" s="122">
        <v>104.470782959125</v>
      </c>
      <c r="D59" s="122">
        <v>22.0480713874496</v>
      </c>
      <c r="E59" s="5" t="s">
        <v>7</v>
      </c>
      <c r="F59" s="1"/>
      <c r="G59" s="59">
        <f t="shared" si="13"/>
        <v>7.0910730586874767E-5</v>
      </c>
      <c r="H59" s="59">
        <f t="shared" si="0"/>
        <v>4.561230907986271E-2</v>
      </c>
      <c r="I59" s="59">
        <f t="shared" si="1"/>
        <v>3.954343051333285E-41</v>
      </c>
      <c r="J59" s="59">
        <f t="shared" si="2"/>
        <v>0</v>
      </c>
      <c r="K59" s="59">
        <f t="shared" si="3"/>
        <v>3.1951322057737055E-2</v>
      </c>
      <c r="L59" s="59">
        <f t="shared" si="4"/>
        <v>2.8069541667486334E-2</v>
      </c>
      <c r="M59" s="59">
        <f t="shared" si="5"/>
        <v>5.9832161366974831E-33</v>
      </c>
      <c r="N59" s="59">
        <f t="shared" si="6"/>
        <v>6.0383088189021931E-2</v>
      </c>
      <c r="O59" s="59">
        <f t="shared" si="7"/>
        <v>6.60324306229106E-8</v>
      </c>
      <c r="P59" s="34"/>
      <c r="Q59" s="65">
        <f t="shared" si="14"/>
        <v>0</v>
      </c>
      <c r="R59" s="66">
        <f t="shared" si="9"/>
        <v>8.8000717236885184E-5</v>
      </c>
      <c r="S59" s="65">
        <f t="shared" si="10"/>
        <v>7.3293750938808786E-50</v>
      </c>
      <c r="T59" s="65" t="str">
        <f t="shared" si="11"/>
        <v>mentah</v>
      </c>
    </row>
    <row r="60" spans="1:20" ht="15" x14ac:dyDescent="0.25">
      <c r="A60" s="114">
        <v>56</v>
      </c>
      <c r="B60" s="122">
        <v>211.84094533855301</v>
      </c>
      <c r="C60" s="122">
        <v>118.225025373351</v>
      </c>
      <c r="D60" s="122">
        <v>34.211396259243202</v>
      </c>
      <c r="E60" s="5" t="s">
        <v>7</v>
      </c>
      <c r="F60" s="1"/>
      <c r="G60" s="59">
        <f t="shared" si="13"/>
        <v>2.0205206119558389E-18</v>
      </c>
      <c r="H60" s="59">
        <f t="shared" si="0"/>
        <v>5.86205998870881E-2</v>
      </c>
      <c r="I60" s="59">
        <f t="shared" si="1"/>
        <v>2.0476969047024741E-47</v>
      </c>
      <c r="J60" s="59">
        <f t="shared" si="2"/>
        <v>0</v>
      </c>
      <c r="K60" s="59">
        <f t="shared" si="3"/>
        <v>4.6783418410507267E-2</v>
      </c>
      <c r="L60" s="59">
        <f t="shared" si="4"/>
        <v>1.1865392320943057E-3</v>
      </c>
      <c r="M60" s="59">
        <f t="shared" si="5"/>
        <v>3.7882239518709344E-3</v>
      </c>
      <c r="N60" s="59">
        <f t="shared" si="6"/>
        <v>5.121846871699752E-2</v>
      </c>
      <c r="O60" s="59">
        <f t="shared" si="7"/>
        <v>7.9888095468851254E-5</v>
      </c>
      <c r="P60" s="34"/>
      <c r="Q60" s="65">
        <f t="shared" si="14"/>
        <v>0</v>
      </c>
      <c r="R60" s="66">
        <f t="shared" si="9"/>
        <v>1.4046521900222184E-4</v>
      </c>
      <c r="S60" s="65">
        <f t="shared" si="10"/>
        <v>1.9410192564362646E-54</v>
      </c>
      <c r="T60" s="65" t="str">
        <f t="shared" si="11"/>
        <v>mentah</v>
      </c>
    </row>
    <row r="61" spans="1:20" ht="15" x14ac:dyDescent="0.25">
      <c r="A61" s="114">
        <v>57</v>
      </c>
      <c r="B61" s="122">
        <v>212.354507307191</v>
      </c>
      <c r="C61" s="122">
        <v>118.69714947185599</v>
      </c>
      <c r="D61" s="122">
        <v>35.299233106641601</v>
      </c>
      <c r="E61" s="5" t="s">
        <v>7</v>
      </c>
      <c r="F61" s="1"/>
      <c r="G61" s="59">
        <f t="shared" si="13"/>
        <v>2.3186355615245308E-19</v>
      </c>
      <c r="H61" s="59">
        <f t="shared" si="0"/>
        <v>4.5403099416182036E-2</v>
      </c>
      <c r="I61" s="59">
        <f t="shared" si="1"/>
        <v>9.6881018715083784E-48</v>
      </c>
      <c r="J61" s="59">
        <f t="shared" si="2"/>
        <v>0</v>
      </c>
      <c r="K61" s="59">
        <f t="shared" si="3"/>
        <v>3.8533801348852884E-2</v>
      </c>
      <c r="L61" s="59">
        <f t="shared" si="4"/>
        <v>1.0296680153064858E-3</v>
      </c>
      <c r="M61" s="59">
        <f t="shared" si="5"/>
        <v>3.0115977032860862E-2</v>
      </c>
      <c r="N61" s="59">
        <f t="shared" si="6"/>
        <v>3.3035026041388749E-2</v>
      </c>
      <c r="O61" s="59">
        <f t="shared" si="7"/>
        <v>1.3419081488984168E-4</v>
      </c>
      <c r="P61" s="34"/>
      <c r="Q61" s="65">
        <f t="shared" si="14"/>
        <v>0</v>
      </c>
      <c r="R61" s="66">
        <f t="shared" si="9"/>
        <v>5.7796562397627031E-5</v>
      </c>
      <c r="S61" s="65">
        <f t="shared" si="10"/>
        <v>1.3386243152963993E-54</v>
      </c>
      <c r="T61" s="65" t="str">
        <f t="shared" si="11"/>
        <v>mentah</v>
      </c>
    </row>
    <row r="62" spans="1:20" ht="15" x14ac:dyDescent="0.25">
      <c r="A62" s="114">
        <v>58</v>
      </c>
      <c r="B62" s="122">
        <v>207.83226597629101</v>
      </c>
      <c r="C62" s="122">
        <v>111.84412045237799</v>
      </c>
      <c r="D62" s="122">
        <v>27.216105736476401</v>
      </c>
      <c r="E62" s="5" t="s">
        <v>7</v>
      </c>
      <c r="F62" s="1"/>
      <c r="G62" s="59">
        <f t="shared" si="13"/>
        <v>5.993254042162797E-12</v>
      </c>
      <c r="H62" s="59">
        <f t="shared" si="0"/>
        <v>0.17983674883574052</v>
      </c>
      <c r="I62" s="59">
        <f t="shared" si="1"/>
        <v>6.4378445125872537E-45</v>
      </c>
      <c r="J62" s="59">
        <f t="shared" si="2"/>
        <v>0</v>
      </c>
      <c r="K62" s="59">
        <f t="shared" si="3"/>
        <v>0.16720108582181045</v>
      </c>
      <c r="L62" s="59">
        <f t="shared" si="4"/>
        <v>6.4971103821662912E-3</v>
      </c>
      <c r="M62" s="59">
        <f t="shared" si="5"/>
        <v>7.337884697531964E-16</v>
      </c>
      <c r="N62" s="59">
        <f t="shared" si="6"/>
        <v>0.16298359703132145</v>
      </c>
      <c r="O62" s="59">
        <f t="shared" si="7"/>
        <v>1.8035520729809346E-6</v>
      </c>
      <c r="P62" s="34"/>
      <c r="Q62" s="65">
        <f t="shared" si="14"/>
        <v>0</v>
      </c>
      <c r="R62" s="66">
        <f t="shared" si="9"/>
        <v>4.9007374279684199E-3</v>
      </c>
      <c r="S62" s="65">
        <f t="shared" si="10"/>
        <v>7.5437869487876213E-53</v>
      </c>
      <c r="T62" s="65" t="str">
        <f t="shared" si="11"/>
        <v>mentah</v>
      </c>
    </row>
    <row r="63" spans="1:20" ht="15" x14ac:dyDescent="0.25">
      <c r="A63" s="114">
        <v>59</v>
      </c>
      <c r="B63" s="122">
        <v>212.45466265578</v>
      </c>
      <c r="C63" s="122">
        <v>119.25068041827799</v>
      </c>
      <c r="D63" s="122">
        <v>36.302678699326698</v>
      </c>
      <c r="E63" s="5" t="s">
        <v>7</v>
      </c>
      <c r="F63" s="1"/>
      <c r="G63" s="59">
        <f t="shared" si="13"/>
        <v>1.5098311642584919E-19</v>
      </c>
      <c r="H63" s="59">
        <f t="shared" si="0"/>
        <v>4.3068414418382613E-2</v>
      </c>
      <c r="I63" s="59">
        <f t="shared" si="1"/>
        <v>8.3698458449394613E-48</v>
      </c>
      <c r="J63" s="59">
        <f t="shared" si="2"/>
        <v>0</v>
      </c>
      <c r="K63" s="59">
        <f t="shared" si="3"/>
        <v>3.0162193811465871E-2</v>
      </c>
      <c r="L63" s="59">
        <f t="shared" si="4"/>
        <v>8.6950950808372329E-4</v>
      </c>
      <c r="M63" s="59">
        <f t="shared" si="5"/>
        <v>0.11281726536222318</v>
      </c>
      <c r="N63" s="59">
        <f t="shared" si="6"/>
        <v>2.0725404821205742E-2</v>
      </c>
      <c r="O63" s="59">
        <f t="shared" si="7"/>
        <v>2.1288421914325824E-4</v>
      </c>
      <c r="P63" s="34"/>
      <c r="Q63" s="65">
        <f t="shared" si="14"/>
        <v>0</v>
      </c>
      <c r="R63" s="66">
        <f t="shared" si="9"/>
        <v>2.6923085585428535E-5</v>
      </c>
      <c r="S63" s="65">
        <f t="shared" si="10"/>
        <v>1.549299081965003E-54</v>
      </c>
      <c r="T63" s="65" t="str">
        <f t="shared" si="11"/>
        <v>mentah</v>
      </c>
    </row>
    <row r="64" spans="1:20" ht="15" x14ac:dyDescent="0.25">
      <c r="A64" s="114">
        <v>60</v>
      </c>
      <c r="B64" s="122">
        <v>212.96799196210699</v>
      </c>
      <c r="C64" s="122">
        <v>119.69857901535801</v>
      </c>
      <c r="D64" s="122">
        <v>37.2180278455576</v>
      </c>
      <c r="E64" s="5" t="s">
        <v>7</v>
      </c>
      <c r="F64" s="1"/>
      <c r="G64" s="59">
        <f t="shared" si="13"/>
        <v>1.6180745379454663E-20</v>
      </c>
      <c r="H64" s="59">
        <f t="shared" si="0"/>
        <v>3.2364050204826668E-2</v>
      </c>
      <c r="I64" s="59">
        <f t="shared" si="1"/>
        <v>3.9487780176473936E-48</v>
      </c>
      <c r="J64" s="59">
        <f t="shared" si="2"/>
        <v>0</v>
      </c>
      <c r="K64" s="59">
        <f t="shared" si="3"/>
        <v>2.4399380710897613E-2</v>
      </c>
      <c r="L64" s="59">
        <f t="shared" si="4"/>
        <v>7.5665836030738994E-4</v>
      </c>
      <c r="M64" s="59">
        <f t="shared" si="5"/>
        <v>0.22937754396675386</v>
      </c>
      <c r="N64" s="59">
        <f t="shared" si="6"/>
        <v>1.2864150597710235E-2</v>
      </c>
      <c r="O64" s="59">
        <f t="shared" si="7"/>
        <v>3.1975668126732059E-4</v>
      </c>
      <c r="P64" s="34"/>
      <c r="Q64" s="65">
        <f t="shared" si="14"/>
        <v>0</v>
      </c>
      <c r="R64" s="66">
        <f t="shared" si="9"/>
        <v>1.0158340952839072E-5</v>
      </c>
      <c r="S64" s="65">
        <f t="shared" si="10"/>
        <v>9.5539328183889789E-55</v>
      </c>
      <c r="T64" s="65" t="str">
        <f t="shared" si="11"/>
        <v>mentah</v>
      </c>
    </row>
    <row r="65" spans="1:20" ht="15" x14ac:dyDescent="0.25">
      <c r="A65" s="114">
        <v>61</v>
      </c>
      <c r="B65" s="122">
        <v>212.95775862068999</v>
      </c>
      <c r="C65" s="122">
        <v>120.093534482759</v>
      </c>
      <c r="D65" s="122">
        <v>37.694971264367801</v>
      </c>
      <c r="E65" s="5" t="s">
        <v>7</v>
      </c>
      <c r="F65" s="1"/>
      <c r="G65" s="59">
        <f t="shared" si="13"/>
        <v>1.6927019834968575E-20</v>
      </c>
      <c r="H65" s="59">
        <f t="shared" si="0"/>
        <v>3.2557007239290441E-2</v>
      </c>
      <c r="I65" s="59">
        <f t="shared" si="1"/>
        <v>4.0084634063631161E-48</v>
      </c>
      <c r="J65" s="59">
        <f t="shared" si="2"/>
        <v>0</v>
      </c>
      <c r="K65" s="59">
        <f t="shared" si="3"/>
        <v>2.0031892649445732E-2</v>
      </c>
      <c r="L65" s="59">
        <f t="shared" si="4"/>
        <v>6.6826231568387084E-4</v>
      </c>
      <c r="M65" s="59">
        <f t="shared" si="5"/>
        <v>0.27530963549581222</v>
      </c>
      <c r="N65" s="59">
        <f t="shared" si="6"/>
        <v>9.8396865794253656E-3</v>
      </c>
      <c r="O65" s="59">
        <f t="shared" si="7"/>
        <v>3.9314445587563526E-4</v>
      </c>
      <c r="P65" s="34"/>
      <c r="Q65" s="65">
        <f t="shared" si="14"/>
        <v>0</v>
      </c>
      <c r="R65" s="66">
        <f t="shared" si="9"/>
        <v>6.4172317780540992E-6</v>
      </c>
      <c r="S65" s="65">
        <f t="shared" si="10"/>
        <v>1.0531180347220892E-54</v>
      </c>
      <c r="T65" s="65" t="str">
        <f t="shared" si="11"/>
        <v>mentah</v>
      </c>
    </row>
    <row r="66" spans="1:20" ht="15" x14ac:dyDescent="0.25">
      <c r="A66" s="114">
        <v>62</v>
      </c>
      <c r="B66" s="122">
        <v>213.32259919494001</v>
      </c>
      <c r="C66" s="122">
        <v>120.500143760782</v>
      </c>
      <c r="D66" s="122">
        <v>38.554341575618203</v>
      </c>
      <c r="E66" s="5" t="s">
        <v>7</v>
      </c>
      <c r="F66" s="1"/>
      <c r="G66" s="59">
        <f t="shared" si="13"/>
        <v>3.3439065797163613E-21</v>
      </c>
      <c r="H66" s="59">
        <f t="shared" si="0"/>
        <v>2.6175648151994697E-2</v>
      </c>
      <c r="I66" s="59">
        <f t="shared" si="1"/>
        <v>2.3464676825676572E-48</v>
      </c>
      <c r="J66" s="59">
        <f t="shared" si="2"/>
        <v>0</v>
      </c>
      <c r="K66" s="59">
        <f t="shared" si="3"/>
        <v>1.618727123958771E-2</v>
      </c>
      <c r="L66" s="59">
        <f t="shared" si="4"/>
        <v>5.8708673130224707E-4</v>
      </c>
      <c r="M66" s="59">
        <f t="shared" si="5"/>
        <v>0.27672386172823993</v>
      </c>
      <c r="N66" s="59">
        <f t="shared" si="6"/>
        <v>5.8692898845198269E-3</v>
      </c>
      <c r="O66" s="59">
        <f t="shared" si="7"/>
        <v>5.6521599800371059E-4</v>
      </c>
      <c r="P66" s="34"/>
      <c r="Q66" s="65">
        <f t="shared" si="14"/>
        <v>0</v>
      </c>
      <c r="R66" s="66">
        <f t="shared" si="9"/>
        <v>2.4868904132289277E-6</v>
      </c>
      <c r="S66" s="65">
        <f t="shared" si="10"/>
        <v>7.7863027819272193E-55</v>
      </c>
      <c r="T66" s="65" t="str">
        <f t="shared" si="11"/>
        <v>mentah</v>
      </c>
    </row>
    <row r="67" spans="1:20" ht="15" x14ac:dyDescent="0.25">
      <c r="A67" s="114">
        <v>63</v>
      </c>
      <c r="B67" s="122">
        <v>213.29146885340199</v>
      </c>
      <c r="C67" s="122">
        <v>120.726082578046</v>
      </c>
      <c r="D67" s="122">
        <v>38.995540210041703</v>
      </c>
      <c r="E67" s="5" t="s">
        <v>7</v>
      </c>
      <c r="F67" s="1"/>
      <c r="G67" s="59">
        <f t="shared" si="13"/>
        <v>3.8445736525842567E-21</v>
      </c>
      <c r="H67" s="59">
        <f t="shared" si="0"/>
        <v>2.6680821145699606E-2</v>
      </c>
      <c r="I67" s="59">
        <f t="shared" si="1"/>
        <v>2.4562972575470792E-48</v>
      </c>
      <c r="J67" s="59">
        <f t="shared" si="2"/>
        <v>0</v>
      </c>
      <c r="K67" s="59">
        <f t="shared" si="3"/>
        <v>1.4316407978327891E-2</v>
      </c>
      <c r="L67" s="59">
        <f t="shared" si="4"/>
        <v>5.4593648388340775E-4</v>
      </c>
      <c r="M67" s="59">
        <f t="shared" si="5"/>
        <v>0.2360113070264219</v>
      </c>
      <c r="N67" s="59">
        <f t="shared" si="6"/>
        <v>4.4264412364558503E-3</v>
      </c>
      <c r="O67" s="59">
        <f t="shared" si="7"/>
        <v>6.7787412459005894E-4</v>
      </c>
      <c r="P67" s="34"/>
      <c r="Q67" s="65">
        <f t="shared" si="14"/>
        <v>0</v>
      </c>
      <c r="R67" s="66">
        <f t="shared" si="9"/>
        <v>1.6907833433431818E-6</v>
      </c>
      <c r="S67" s="65">
        <f t="shared" si="10"/>
        <v>9.0901719467568157E-55</v>
      </c>
      <c r="T67" s="65" t="str">
        <f t="shared" si="11"/>
        <v>mentah</v>
      </c>
    </row>
    <row r="68" spans="1:20" ht="15" x14ac:dyDescent="0.25">
      <c r="A68" s="114">
        <v>64</v>
      </c>
      <c r="B68" s="122">
        <v>213.54526958290899</v>
      </c>
      <c r="C68" s="122">
        <v>120.83156517947999</v>
      </c>
      <c r="D68" s="122">
        <v>39.267402993750899</v>
      </c>
      <c r="E68" s="5" t="s">
        <v>7</v>
      </c>
      <c r="F68" s="1"/>
      <c r="G68" s="59">
        <f t="shared" si="13"/>
        <v>1.224988450959324E-21</v>
      </c>
      <c r="H68" s="59">
        <f t="shared" si="0"/>
        <v>2.2768469773917898E-2</v>
      </c>
      <c r="I68" s="59">
        <f t="shared" si="1"/>
        <v>1.691182225899155E-48</v>
      </c>
      <c r="J68" s="59">
        <f t="shared" si="2"/>
        <v>0</v>
      </c>
      <c r="K68" s="59">
        <f t="shared" si="3"/>
        <v>1.3504038318371029E-2</v>
      </c>
      <c r="L68" s="59">
        <f t="shared" si="4"/>
        <v>5.276339912320448E-4</v>
      </c>
      <c r="M68" s="59">
        <f t="shared" si="5"/>
        <v>0.20258637352620168</v>
      </c>
      <c r="N68" s="59">
        <f t="shared" si="6"/>
        <v>3.698937775066764E-3</v>
      </c>
      <c r="O68" s="59">
        <f t="shared" si="7"/>
        <v>7.5702325761163906E-4</v>
      </c>
      <c r="P68" s="34"/>
      <c r="Q68" s="65">
        <f t="shared" si="14"/>
        <v>0</v>
      </c>
      <c r="R68" s="66">
        <f t="shared" si="9"/>
        <v>1.1372986682698032E-6</v>
      </c>
      <c r="S68" s="65">
        <f t="shared" si="10"/>
        <v>6.7551095076176442E-55</v>
      </c>
      <c r="T68" s="65" t="str">
        <f t="shared" si="11"/>
        <v>mentah</v>
      </c>
    </row>
    <row r="69" spans="1:20" ht="15" x14ac:dyDescent="0.25">
      <c r="A69" s="114">
        <v>65</v>
      </c>
      <c r="B69" s="122">
        <v>213.38764612498201</v>
      </c>
      <c r="C69" s="122">
        <v>120.919468898831</v>
      </c>
      <c r="D69" s="122">
        <v>39.215615528936397</v>
      </c>
      <c r="E69" s="5" t="s">
        <v>7</v>
      </c>
      <c r="F69" s="1"/>
      <c r="G69" s="59">
        <f t="shared" si="13"/>
        <v>2.4965688264816504E-21</v>
      </c>
      <c r="H69" s="59">
        <f t="shared" si="0"/>
        <v>2.5143169187450385E-2</v>
      </c>
      <c r="I69" s="59">
        <f t="shared" si="1"/>
        <v>2.132505400864269E-48</v>
      </c>
      <c r="J69" s="59">
        <f t="shared" si="2"/>
        <v>0</v>
      </c>
      <c r="K69" s="59">
        <f t="shared" si="3"/>
        <v>1.285563890517849E-2</v>
      </c>
      <c r="L69" s="59">
        <f t="shared" si="4"/>
        <v>5.128081482641501E-4</v>
      </c>
      <c r="M69" s="59">
        <f t="shared" si="5"/>
        <v>0.20923751030456114</v>
      </c>
      <c r="N69" s="59">
        <f t="shared" si="6"/>
        <v>3.8289227966626102E-3</v>
      </c>
      <c r="O69" s="59">
        <f t="shared" si="7"/>
        <v>7.4133265899399645E-4</v>
      </c>
      <c r="P69" s="34"/>
      <c r="Q69" s="65">
        <f t="shared" si="14"/>
        <v>0</v>
      </c>
      <c r="R69" s="66">
        <f t="shared" si="9"/>
        <v>1.2376284742868602E-6</v>
      </c>
      <c r="S69" s="65">
        <f t="shared" si="10"/>
        <v>8.1069629863727795E-55</v>
      </c>
      <c r="T69" s="65" t="str">
        <f t="shared" si="11"/>
        <v>mentah</v>
      </c>
    </row>
    <row r="70" spans="1:20" ht="15" x14ac:dyDescent="0.25">
      <c r="A70" s="114">
        <v>66</v>
      </c>
      <c r="B70" s="122">
        <v>209.894660894661</v>
      </c>
      <c r="C70" s="122">
        <v>114.68424504788101</v>
      </c>
      <c r="D70" s="122">
        <v>26.576938213301901</v>
      </c>
      <c r="E70" s="5" t="s">
        <v>7</v>
      </c>
      <c r="F70" s="1"/>
      <c r="G70" s="59">
        <f t="shared" si="13"/>
        <v>4.3629725370345191E-15</v>
      </c>
      <c r="H70" s="59">
        <f t="shared" ref="H70:H130" si="15">1/SQRT(2*3.14*$D$227)*EXP(-(($B70-$D$226)^2)/($D$227^2))</f>
        <v>0.12257580332285607</v>
      </c>
      <c r="I70" s="59">
        <f t="shared" ref="I70:I130" si="16">1/SQRT(2*3.14*$D$281)*EXP(-(($B70-$D$280)^2)/($D$281^2))</f>
        <v>3.4087492943118247E-46</v>
      </c>
      <c r="J70" s="59">
        <f t="shared" ref="J70:J130" si="17">1/SQRT(2*3.14*$D$326)*EXP(-(($C70-$D$325)^2)/($D$326^2))</f>
        <v>0</v>
      </c>
      <c r="K70" s="59">
        <f t="shared" ref="K70:K130" si="18">1/SQRT(2*3.14*$D$380)*EXP(-(($C70-$D$379)^2)/($D$380^2))</f>
        <v>0.12932624955838889</v>
      </c>
      <c r="L70" s="59">
        <f t="shared" ref="L70:L130" si="19">1/SQRT(2*3.14*$D$434)*EXP(-(($C70-$D$433)^2)/($D$434^2))</f>
        <v>3.2035955424612106E-3</v>
      </c>
      <c r="M70" s="59">
        <f t="shared" ref="M70:M130" si="20">1/SQRT(2*3.14*$D$479)*EXP(-(($D70-$D$478)^2)/($D$479^2))</f>
        <v>1.2779694309157795E-17</v>
      </c>
      <c r="N70" s="59">
        <f t="shared" ref="N70:N130" si="21">1/SQRT(2*3.14*$D$533)*EXP(-(($D70-$D$532)^2)/($D$533^2))</f>
        <v>0.15695373040252464</v>
      </c>
      <c r="O70" s="59">
        <f t="shared" ref="O70:O130" si="22">1/SQRT(2*3.14*$D$587)*EXP(-(($D70-$D$586)^2)/($D$587^2))</f>
        <v>1.2263555190568589E-6</v>
      </c>
      <c r="P70" s="34"/>
      <c r="Q70" s="65">
        <f t="shared" si="14"/>
        <v>0</v>
      </c>
      <c r="R70" s="66">
        <f t="shared" ref="R70:R130" si="23">$H70*$K70*$N70</f>
        <v>2.4880727439627352E-3</v>
      </c>
      <c r="S70" s="65">
        <f t="shared" ref="S70:S130" si="24">$I70*$L70*$O70</f>
        <v>1.3392113817129051E-54</v>
      </c>
      <c r="T70" s="65" t="str">
        <f t="shared" ref="T70:T130" si="25">IF(Q70&gt;R70,"matang",IF(R70&gt;S70,"mentah","setengahmatang"))</f>
        <v>mentah</v>
      </c>
    </row>
    <row r="71" spans="1:20" ht="15" x14ac:dyDescent="0.25">
      <c r="A71" s="114">
        <v>67</v>
      </c>
      <c r="B71" s="122">
        <v>208.365515470535</v>
      </c>
      <c r="C71" s="122">
        <v>112.388111439209</v>
      </c>
      <c r="D71" s="122">
        <v>24.103992810373601</v>
      </c>
      <c r="E71" s="5" t="s">
        <v>7</v>
      </c>
      <c r="F71" s="1"/>
      <c r="G71" s="59">
        <f t="shared" si="13"/>
        <v>1.0123511230458666E-12</v>
      </c>
      <c r="H71" s="59">
        <f t="shared" si="15"/>
        <v>0.16939375405985702</v>
      </c>
      <c r="I71" s="59">
        <f t="shared" si="16"/>
        <v>3.0238635898173849E-45</v>
      </c>
      <c r="J71" s="59">
        <f t="shared" si="17"/>
        <v>0</v>
      </c>
      <c r="K71" s="59">
        <f t="shared" si="18"/>
        <v>0.16542363684137354</v>
      </c>
      <c r="L71" s="59">
        <f t="shared" si="19"/>
        <v>5.7093223487902122E-3</v>
      </c>
      <c r="M71" s="59">
        <f t="shared" si="20"/>
        <v>2.2826630321227493E-25</v>
      </c>
      <c r="N71" s="59">
        <f t="shared" si="21"/>
        <v>0.10818330925856968</v>
      </c>
      <c r="O71" s="59">
        <f t="shared" si="22"/>
        <v>2.5915927035189777E-7</v>
      </c>
      <c r="P71" s="34"/>
      <c r="Q71" s="65">
        <f t="shared" si="14"/>
        <v>0</v>
      </c>
      <c r="R71" s="66">
        <f t="shared" si="23"/>
        <v>3.031483575024663E-3</v>
      </c>
      <c r="S71" s="65">
        <f t="shared" si="24"/>
        <v>4.4741805781328688E-54</v>
      </c>
      <c r="T71" s="65" t="str">
        <f t="shared" si="25"/>
        <v>mentah</v>
      </c>
    </row>
    <row r="72" spans="1:20" ht="15" x14ac:dyDescent="0.25">
      <c r="A72" s="114">
        <v>68</v>
      </c>
      <c r="B72" s="122">
        <v>208.441782586296</v>
      </c>
      <c r="C72" s="122">
        <v>112.547784647089</v>
      </c>
      <c r="D72" s="122">
        <v>23.725914477073701</v>
      </c>
      <c r="E72" s="5" t="s">
        <v>7</v>
      </c>
      <c r="F72" s="1"/>
      <c r="G72" s="59">
        <f t="shared" si="13"/>
        <v>7.8099230271141182E-13</v>
      </c>
      <c r="H72" s="59">
        <f t="shared" si="15"/>
        <v>0.16757483556184138</v>
      </c>
      <c r="I72" s="59">
        <f t="shared" si="16"/>
        <v>2.7134609794127352E-45</v>
      </c>
      <c r="J72" s="59">
        <f t="shared" si="17"/>
        <v>0</v>
      </c>
      <c r="K72" s="59">
        <f t="shared" si="18"/>
        <v>0.16433525315636913</v>
      </c>
      <c r="L72" s="59">
        <f t="shared" si="19"/>
        <v>5.4937165638958355E-3</v>
      </c>
      <c r="M72" s="59">
        <f t="shared" si="20"/>
        <v>1.1012675037971316E-26</v>
      </c>
      <c r="N72" s="59">
        <f t="shared" si="21"/>
        <v>9.9012253170871714E-2</v>
      </c>
      <c r="O72" s="59">
        <f t="shared" si="22"/>
        <v>2.0257581881308503E-7</v>
      </c>
      <c r="P72" s="34"/>
      <c r="Q72" s="65">
        <f t="shared" si="14"/>
        <v>0</v>
      </c>
      <c r="R72" s="66">
        <f t="shared" si="23"/>
        <v>2.7266442828149753E-3</v>
      </c>
      <c r="S72" s="65">
        <f t="shared" si="24"/>
        <v>3.0197947993865788E-54</v>
      </c>
      <c r="T72" s="65" t="str">
        <f t="shared" si="25"/>
        <v>mentah</v>
      </c>
    </row>
    <row r="73" spans="1:20" ht="15" x14ac:dyDescent="0.25">
      <c r="A73" s="114">
        <v>69</v>
      </c>
      <c r="B73" s="122">
        <v>207.69749862561801</v>
      </c>
      <c r="C73" s="122">
        <v>111.865310610225</v>
      </c>
      <c r="D73" s="122">
        <v>28.104727872457399</v>
      </c>
      <c r="E73" s="5" t="s">
        <v>7</v>
      </c>
      <c r="F73" s="1"/>
      <c r="G73" s="59">
        <f t="shared" si="13"/>
        <v>9.3013875451796462E-12</v>
      </c>
      <c r="H73" s="59">
        <f t="shared" si="15"/>
        <v>0.181786167378167</v>
      </c>
      <c r="I73" s="59">
        <f t="shared" si="16"/>
        <v>7.7890410324657097E-45</v>
      </c>
      <c r="J73" s="59">
        <f t="shared" si="17"/>
        <v>0</v>
      </c>
      <c r="K73" s="59">
        <f t="shared" si="18"/>
        <v>0.16718858703382367</v>
      </c>
      <c r="L73" s="59">
        <f t="shared" si="19"/>
        <v>6.4648339288555113E-3</v>
      </c>
      <c r="M73" s="59">
        <f t="shared" si="20"/>
        <v>1.3961072032517767E-13</v>
      </c>
      <c r="N73" s="59">
        <f t="shared" si="21"/>
        <v>0.16503313372146006</v>
      </c>
      <c r="O73" s="59">
        <f t="shared" si="22"/>
        <v>3.0497546083837823E-6</v>
      </c>
      <c r="P73" s="34"/>
      <c r="Q73" s="65">
        <f t="shared" si="14"/>
        <v>0</v>
      </c>
      <c r="R73" s="66">
        <f t="shared" si="23"/>
        <v>5.015781475961786E-3</v>
      </c>
      <c r="S73" s="65">
        <f t="shared" si="24"/>
        <v>1.5356995639711303E-52</v>
      </c>
      <c r="T73" s="65" t="str">
        <f t="shared" si="25"/>
        <v>mentah</v>
      </c>
    </row>
    <row r="74" spans="1:20" ht="15" x14ac:dyDescent="0.25">
      <c r="A74" s="114">
        <v>70</v>
      </c>
      <c r="B74" s="122">
        <v>208.74547569803499</v>
      </c>
      <c r="C74" s="122">
        <v>112.872414684592</v>
      </c>
      <c r="D74" s="122">
        <v>23.629265770423999</v>
      </c>
      <c r="E74" s="5" t="s">
        <v>7</v>
      </c>
      <c r="F74" s="1"/>
      <c r="G74" s="59">
        <f t="shared" si="13"/>
        <v>2.7442462759772643E-13</v>
      </c>
      <c r="H74" s="59">
        <f t="shared" si="15"/>
        <v>0.15963366744240445</v>
      </c>
      <c r="I74" s="59">
        <f t="shared" si="16"/>
        <v>1.7618361606142387E-45</v>
      </c>
      <c r="J74" s="59">
        <f t="shared" si="17"/>
        <v>0</v>
      </c>
      <c r="K74" s="59">
        <f t="shared" si="18"/>
        <v>0.16136044182741227</v>
      </c>
      <c r="L74" s="59">
        <f t="shared" si="19"/>
        <v>5.0762008870352772E-3</v>
      </c>
      <c r="M74" s="59">
        <f t="shared" si="20"/>
        <v>5.0086863571033133E-27</v>
      </c>
      <c r="N74" s="59">
        <f t="shared" si="21"/>
        <v>9.666486019117515E-2</v>
      </c>
      <c r="O74" s="59">
        <f t="shared" si="22"/>
        <v>1.9014273869368368E-7</v>
      </c>
      <c r="P74" s="34"/>
      <c r="Q74" s="65">
        <f t="shared" si="14"/>
        <v>0</v>
      </c>
      <c r="R74" s="66">
        <f t="shared" si="23"/>
        <v>2.4899475150011422E-3</v>
      </c>
      <c r="S74" s="65">
        <f t="shared" si="24"/>
        <v>1.7005290875773184E-54</v>
      </c>
      <c r="T74" s="65" t="str">
        <f t="shared" si="25"/>
        <v>mentah</v>
      </c>
    </row>
    <row r="75" spans="1:20" ht="15" x14ac:dyDescent="0.25">
      <c r="A75" s="114">
        <v>71</v>
      </c>
      <c r="B75" s="122">
        <v>208.84357030841599</v>
      </c>
      <c r="C75" s="122">
        <v>113.010454783063</v>
      </c>
      <c r="D75" s="122">
        <v>23.624803972817599</v>
      </c>
      <c r="E75" s="5" t="s">
        <v>7</v>
      </c>
      <c r="F75" s="1"/>
      <c r="G75" s="59">
        <f t="shared" si="13"/>
        <v>1.9490432568243837E-13</v>
      </c>
      <c r="H75" s="59">
        <f t="shared" si="15"/>
        <v>0.15685177558756713</v>
      </c>
      <c r="I75" s="59">
        <f t="shared" si="16"/>
        <v>1.5321354691332912E-45</v>
      </c>
      <c r="J75" s="59">
        <f t="shared" si="17"/>
        <v>0</v>
      </c>
      <c r="K75" s="59">
        <f t="shared" si="18"/>
        <v>0.1597968920312573</v>
      </c>
      <c r="L75" s="59">
        <f t="shared" si="19"/>
        <v>4.9068732633286956E-3</v>
      </c>
      <c r="M75" s="59">
        <f t="shared" si="20"/>
        <v>4.8291682211517845E-27</v>
      </c>
      <c r="N75" s="59">
        <f t="shared" si="21"/>
        <v>9.6556566007757666E-2</v>
      </c>
      <c r="O75" s="59">
        <f t="shared" si="22"/>
        <v>1.8958687253847404E-7</v>
      </c>
      <c r="P75" s="34"/>
      <c r="Q75" s="65">
        <f t="shared" si="14"/>
        <v>0</v>
      </c>
      <c r="R75" s="66">
        <f t="shared" si="23"/>
        <v>2.4201349275076883E-3</v>
      </c>
      <c r="S75" s="65">
        <f t="shared" si="24"/>
        <v>1.4253130781524901E-54</v>
      </c>
      <c r="T75" s="65" t="str">
        <f t="shared" si="25"/>
        <v>mentah</v>
      </c>
    </row>
    <row r="76" spans="1:20" ht="15" x14ac:dyDescent="0.25">
      <c r="A76" s="114">
        <v>72</v>
      </c>
      <c r="B76" s="122">
        <v>209.185444185444</v>
      </c>
      <c r="C76" s="122">
        <v>113.258352758353</v>
      </c>
      <c r="D76" s="122">
        <v>23.678710178710201</v>
      </c>
      <c r="E76" s="5" t="s">
        <v>7</v>
      </c>
      <c r="F76" s="1"/>
      <c r="G76" s="59">
        <f t="shared" si="13"/>
        <v>5.8174217648401026E-14</v>
      </c>
      <c r="H76" s="59">
        <f t="shared" si="15"/>
        <v>0.14646466374199976</v>
      </c>
      <c r="I76" s="59">
        <f t="shared" si="16"/>
        <v>9.4087275331352141E-46</v>
      </c>
      <c r="J76" s="59">
        <f t="shared" si="17"/>
        <v>0</v>
      </c>
      <c r="K76" s="59">
        <f t="shared" si="18"/>
        <v>0.15656443779462489</v>
      </c>
      <c r="L76" s="59">
        <f t="shared" si="19"/>
        <v>4.6146583943342733E-3</v>
      </c>
      <c r="M76" s="59">
        <f t="shared" si="20"/>
        <v>7.499969066782723E-27</v>
      </c>
      <c r="N76" s="59">
        <f t="shared" si="21"/>
        <v>9.7865438661719609E-2</v>
      </c>
      <c r="O76" s="59">
        <f t="shared" si="22"/>
        <v>1.9640865948518137E-7</v>
      </c>
      <c r="P76" s="34"/>
      <c r="Q76" s="65">
        <f t="shared" si="14"/>
        <v>0</v>
      </c>
      <c r="R76" s="66">
        <f t="shared" si="23"/>
        <v>2.2441678108101938E-3</v>
      </c>
      <c r="S76" s="65">
        <f t="shared" si="24"/>
        <v>8.5276836476678539E-55</v>
      </c>
      <c r="T76" s="65" t="str">
        <f t="shared" si="25"/>
        <v>mentah</v>
      </c>
    </row>
    <row r="77" spans="1:20" ht="15" x14ac:dyDescent="0.25">
      <c r="A77" s="114">
        <v>73</v>
      </c>
      <c r="B77" s="122">
        <v>209.075927861997</v>
      </c>
      <c r="C77" s="122">
        <v>113.42577104025101</v>
      </c>
      <c r="D77" s="122">
        <v>23.5552796654469</v>
      </c>
      <c r="E77" s="5" t="s">
        <v>7</v>
      </c>
      <c r="F77" s="1"/>
      <c r="G77" s="59">
        <f t="shared" si="13"/>
        <v>8.5932164756147141E-14</v>
      </c>
      <c r="H77" s="59">
        <f t="shared" si="15"/>
        <v>0.14989860237493624</v>
      </c>
      <c r="I77" s="59">
        <f t="shared" si="16"/>
        <v>1.1000791146586115E-45</v>
      </c>
      <c r="J77" s="59">
        <f t="shared" si="17"/>
        <v>0</v>
      </c>
      <c r="K77" s="59">
        <f t="shared" si="18"/>
        <v>0.15408778805903844</v>
      </c>
      <c r="L77" s="59">
        <f t="shared" si="19"/>
        <v>4.4256983301239729E-3</v>
      </c>
      <c r="M77" s="59">
        <f t="shared" si="20"/>
        <v>2.7305011337949108E-27</v>
      </c>
      <c r="N77" s="59">
        <f t="shared" si="21"/>
        <v>9.4870352565571414E-2</v>
      </c>
      <c r="O77" s="59">
        <f t="shared" si="22"/>
        <v>1.8112477122473806E-7</v>
      </c>
      <c r="P77" s="34"/>
      <c r="Q77" s="65">
        <f t="shared" si="14"/>
        <v>0</v>
      </c>
      <c r="R77" s="66">
        <f t="shared" si="23"/>
        <v>2.1912721496133709E-3</v>
      </c>
      <c r="S77" s="65">
        <f t="shared" si="24"/>
        <v>8.8182737590371308E-55</v>
      </c>
      <c r="T77" s="65" t="str">
        <f t="shared" si="25"/>
        <v>mentah</v>
      </c>
    </row>
    <row r="78" spans="1:20" ht="15" x14ac:dyDescent="0.25">
      <c r="A78" s="114">
        <v>74</v>
      </c>
      <c r="B78" s="122">
        <v>209.478867727628</v>
      </c>
      <c r="C78" s="122">
        <v>113.79650404383</v>
      </c>
      <c r="D78" s="122">
        <v>24.239368640751401</v>
      </c>
      <c r="E78" s="5" t="s">
        <v>7</v>
      </c>
      <c r="F78" s="1"/>
      <c r="G78" s="59">
        <f t="shared" si="13"/>
        <v>2.0190225072465215E-14</v>
      </c>
      <c r="H78" s="59">
        <f t="shared" si="15"/>
        <v>0.13686513460796687</v>
      </c>
      <c r="I78" s="59">
        <f t="shared" si="16"/>
        <v>6.185420577242489E-46</v>
      </c>
      <c r="J78" s="59">
        <f t="shared" si="17"/>
        <v>0</v>
      </c>
      <c r="K78" s="59">
        <f t="shared" si="18"/>
        <v>0.14782987783232468</v>
      </c>
      <c r="L78" s="59">
        <f t="shared" si="19"/>
        <v>4.0303675539769034E-3</v>
      </c>
      <c r="M78" s="59">
        <f t="shared" si="20"/>
        <v>6.6273296875728659E-25</v>
      </c>
      <c r="N78" s="59">
        <f t="shared" si="21"/>
        <v>0.11144174140801154</v>
      </c>
      <c r="O78" s="59">
        <f t="shared" si="22"/>
        <v>2.8289721428656975E-7</v>
      </c>
      <c r="P78" s="34"/>
      <c r="Q78" s="65">
        <f t="shared" si="14"/>
        <v>0</v>
      </c>
      <c r="R78" s="66">
        <f t="shared" si="23"/>
        <v>2.2547735764548481E-3</v>
      </c>
      <c r="S78" s="65">
        <f t="shared" si="24"/>
        <v>7.0524913094935937E-55</v>
      </c>
      <c r="T78" s="65" t="str">
        <f t="shared" si="25"/>
        <v>mentah</v>
      </c>
    </row>
    <row r="79" spans="1:20" ht="15" x14ac:dyDescent="0.25">
      <c r="A79" s="114">
        <v>75</v>
      </c>
      <c r="B79" s="122">
        <v>209.40075985850899</v>
      </c>
      <c r="C79" s="122">
        <v>113.99882090921</v>
      </c>
      <c r="D79" s="122">
        <v>24.538844491025799</v>
      </c>
      <c r="E79" s="5" t="s">
        <v>7</v>
      </c>
      <c r="F79" s="1"/>
      <c r="G79" s="59">
        <f t="shared" si="13"/>
        <v>2.6809318962890542E-14</v>
      </c>
      <c r="H79" s="59">
        <f t="shared" si="15"/>
        <v>0.13947023111274176</v>
      </c>
      <c r="I79" s="59">
        <f t="shared" si="16"/>
        <v>6.9166604950408147E-46</v>
      </c>
      <c r="J79" s="59">
        <f t="shared" si="17"/>
        <v>0</v>
      </c>
      <c r="K79" s="59">
        <f t="shared" si="18"/>
        <v>0.14400698904931294</v>
      </c>
      <c r="L79" s="59">
        <f t="shared" si="19"/>
        <v>3.8275347064803127E-3</v>
      </c>
      <c r="M79" s="59">
        <f t="shared" si="20"/>
        <v>6.7515768088918094E-24</v>
      </c>
      <c r="N79" s="59">
        <f t="shared" si="21"/>
        <v>0.11854816985993251</v>
      </c>
      <c r="O79" s="59">
        <f t="shared" si="22"/>
        <v>3.4306200914544359E-7</v>
      </c>
      <c r="P79" s="34"/>
      <c r="Q79" s="65">
        <f t="shared" si="14"/>
        <v>0</v>
      </c>
      <c r="R79" s="66">
        <f t="shared" si="23"/>
        <v>2.3810030098899877E-3</v>
      </c>
      <c r="S79" s="65">
        <f t="shared" si="24"/>
        <v>9.0821406426308555E-55</v>
      </c>
      <c r="T79" s="65" t="str">
        <f t="shared" si="25"/>
        <v>mentah</v>
      </c>
    </row>
    <row r="80" spans="1:20" ht="15" x14ac:dyDescent="0.25">
      <c r="A80" s="114">
        <v>76</v>
      </c>
      <c r="B80" s="122">
        <v>207.263911620295</v>
      </c>
      <c r="C80" s="122">
        <v>111.543235133661</v>
      </c>
      <c r="D80" s="122">
        <v>28.078014184397201</v>
      </c>
      <c r="E80" s="5" t="s">
        <v>7</v>
      </c>
      <c r="F80" s="1"/>
      <c r="G80" s="59">
        <f t="shared" si="13"/>
        <v>3.7230403339875748E-11</v>
      </c>
      <c r="H80" s="59">
        <f t="shared" si="15"/>
        <v>0.18598120579599062</v>
      </c>
      <c r="I80" s="59">
        <f t="shared" si="16"/>
        <v>1.4360078066530161E-44</v>
      </c>
      <c r="J80" s="59">
        <f t="shared" si="17"/>
        <v>0</v>
      </c>
      <c r="K80" s="59">
        <f t="shared" si="18"/>
        <v>0.1668793139900446</v>
      </c>
      <c r="L80" s="59">
        <f t="shared" si="19"/>
        <v>6.9698496809119867E-3</v>
      </c>
      <c r="M80" s="59">
        <f t="shared" si="20"/>
        <v>1.200096872045955E-13</v>
      </c>
      <c r="N80" s="59">
        <f t="shared" si="21"/>
        <v>0.16508285947399279</v>
      </c>
      <c r="O80" s="59">
        <f t="shared" si="22"/>
        <v>3.0025295484584914E-6</v>
      </c>
      <c r="P80" s="34"/>
      <c r="Q80" s="65">
        <f t="shared" si="14"/>
        <v>0</v>
      </c>
      <c r="R80" s="66">
        <f t="shared" si="23"/>
        <v>5.1235803074231295E-3</v>
      </c>
      <c r="S80" s="65">
        <f t="shared" si="24"/>
        <v>3.005159329873206E-52</v>
      </c>
      <c r="T80" s="65" t="str">
        <f t="shared" si="25"/>
        <v>mentah</v>
      </c>
    </row>
    <row r="81" spans="1:20" ht="15" x14ac:dyDescent="0.25">
      <c r="A81" s="114">
        <v>77</v>
      </c>
      <c r="B81" s="122">
        <v>207.17211538461501</v>
      </c>
      <c r="C81" s="122">
        <v>111.419642857143</v>
      </c>
      <c r="D81" s="122">
        <v>28.492582417582401</v>
      </c>
      <c r="E81" s="5" t="s">
        <v>7</v>
      </c>
      <c r="F81" s="1"/>
      <c r="G81" s="59">
        <f t="shared" si="13"/>
        <v>4.967262178719199E-11</v>
      </c>
      <c r="H81" s="59">
        <f t="shared" si="15"/>
        <v>0.18644795171121681</v>
      </c>
      <c r="I81" s="59">
        <f t="shared" si="16"/>
        <v>1.63417311599273E-44</v>
      </c>
      <c r="J81" s="59">
        <f t="shared" si="17"/>
        <v>0</v>
      </c>
      <c r="K81" s="59">
        <f t="shared" si="18"/>
        <v>0.16647782983579262</v>
      </c>
      <c r="L81" s="59">
        <f t="shared" si="19"/>
        <v>7.1720003252296431E-3</v>
      </c>
      <c r="M81" s="59">
        <f t="shared" si="20"/>
        <v>1.1999469847898037E-12</v>
      </c>
      <c r="N81" s="59">
        <f t="shared" si="21"/>
        <v>0.1635379213428759</v>
      </c>
      <c r="O81" s="59">
        <f t="shared" si="22"/>
        <v>3.820372149757723E-6</v>
      </c>
      <c r="P81" s="34"/>
      <c r="Q81" s="65">
        <f t="shared" si="14"/>
        <v>0</v>
      </c>
      <c r="R81" s="66">
        <f t="shared" si="23"/>
        <v>5.076127194478139E-3</v>
      </c>
      <c r="S81" s="65">
        <f t="shared" si="24"/>
        <v>4.4775869959165315E-52</v>
      </c>
      <c r="T81" s="65" t="str">
        <f t="shared" si="25"/>
        <v>mentah</v>
      </c>
    </row>
    <row r="82" spans="1:20" ht="15" x14ac:dyDescent="0.25">
      <c r="A82" s="114">
        <v>78</v>
      </c>
      <c r="B82" s="122">
        <v>206.64717878993901</v>
      </c>
      <c r="C82" s="122">
        <v>111.128484024473</v>
      </c>
      <c r="D82" s="122">
        <v>28.703738953093101</v>
      </c>
      <c r="E82" s="5" t="s">
        <v>7</v>
      </c>
      <c r="F82" s="1"/>
      <c r="G82" s="59">
        <f t="shared" si="13"/>
        <v>2.4928831621151459E-10</v>
      </c>
      <c r="H82" s="59">
        <f t="shared" si="15"/>
        <v>0.18621228801592152</v>
      </c>
      <c r="I82" s="59">
        <f t="shared" si="16"/>
        <v>3.4169223672611029E-44</v>
      </c>
      <c r="J82" s="59">
        <f t="shared" si="17"/>
        <v>0</v>
      </c>
      <c r="K82" s="59">
        <f t="shared" si="18"/>
        <v>0.16492065939152173</v>
      </c>
      <c r="L82" s="59">
        <f t="shared" si="19"/>
        <v>7.6671279445997267E-3</v>
      </c>
      <c r="M82" s="59">
        <f t="shared" si="20"/>
        <v>3.7350637112513084E-12</v>
      </c>
      <c r="N82" s="59">
        <f t="shared" si="21"/>
        <v>0.16212557693184937</v>
      </c>
      <c r="O82" s="59">
        <f t="shared" si="22"/>
        <v>4.3144906348696119E-6</v>
      </c>
      <c r="P82" s="34"/>
      <c r="Q82" s="65">
        <f t="shared" si="14"/>
        <v>0</v>
      </c>
      <c r="R82" s="66">
        <f t="shared" si="23"/>
        <v>4.9789175382641817E-3</v>
      </c>
      <c r="S82" s="65">
        <f t="shared" si="24"/>
        <v>1.1303094353269583E-51</v>
      </c>
      <c r="T82" s="65" t="str">
        <f t="shared" si="25"/>
        <v>mentah</v>
      </c>
    </row>
    <row r="83" spans="1:20" ht="15" x14ac:dyDescent="0.25">
      <c r="A83" s="114">
        <v>79</v>
      </c>
      <c r="B83" s="122">
        <v>206.48416904470699</v>
      </c>
      <c r="C83" s="122">
        <v>110.92865878516101</v>
      </c>
      <c r="D83" s="122">
        <v>29.004756080989299</v>
      </c>
      <c r="E83" s="5" t="s">
        <v>7</v>
      </c>
      <c r="F83" s="1"/>
      <c r="G83" s="59">
        <f t="shared" si="13"/>
        <v>4.0634359254848394E-10</v>
      </c>
      <c r="H83" s="59">
        <f t="shared" si="15"/>
        <v>0.18513616361768087</v>
      </c>
      <c r="I83" s="59">
        <f t="shared" si="16"/>
        <v>4.2940324931607985E-44</v>
      </c>
      <c r="J83" s="59">
        <f t="shared" si="17"/>
        <v>0</v>
      </c>
      <c r="K83" s="59">
        <f t="shared" si="18"/>
        <v>0.16336548326503755</v>
      </c>
      <c r="L83" s="59">
        <f t="shared" si="19"/>
        <v>8.0226863593776485E-3</v>
      </c>
      <c r="M83" s="59">
        <f t="shared" si="20"/>
        <v>1.8047545038548271E-11</v>
      </c>
      <c r="N83" s="59">
        <f t="shared" si="21"/>
        <v>0.15940905026302121</v>
      </c>
      <c r="O83" s="59">
        <f t="shared" si="22"/>
        <v>5.1249965662081428E-6</v>
      </c>
      <c r="P83" s="34"/>
      <c r="Q83" s="65">
        <f t="shared" si="14"/>
        <v>0</v>
      </c>
      <c r="R83" s="66">
        <f t="shared" si="23"/>
        <v>4.8213042229019922E-3</v>
      </c>
      <c r="S83" s="65">
        <f t="shared" si="24"/>
        <v>1.7655447074371175E-51</v>
      </c>
      <c r="T83" s="65" t="str">
        <f t="shared" si="25"/>
        <v>mentah</v>
      </c>
    </row>
    <row r="84" spans="1:20" s="40" customFormat="1" ht="15" x14ac:dyDescent="0.25">
      <c r="A84" s="35">
        <v>80</v>
      </c>
      <c r="B84" s="124">
        <v>205.95306317369401</v>
      </c>
      <c r="C84" s="124">
        <v>110.628871605949</v>
      </c>
      <c r="D84" s="124">
        <v>29.0331559557921</v>
      </c>
      <c r="E84" s="38" t="s">
        <v>7</v>
      </c>
      <c r="F84" s="39"/>
      <c r="G84" s="60">
        <f t="shared" si="13"/>
        <v>1.9169485811282904E-9</v>
      </c>
      <c r="H84" s="60">
        <f t="shared" si="15"/>
        <v>0.17847465260925882</v>
      </c>
      <c r="I84" s="60">
        <f t="shared" si="16"/>
        <v>9.0232910209769612E-44</v>
      </c>
      <c r="J84" s="60">
        <f t="shared" si="17"/>
        <v>0</v>
      </c>
      <c r="K84" s="60">
        <f t="shared" si="18"/>
        <v>0.16031776335274553</v>
      </c>
      <c r="L84" s="60">
        <f t="shared" si="19"/>
        <v>8.580917034313346E-3</v>
      </c>
      <c r="M84" s="60">
        <f t="shared" si="20"/>
        <v>2.0884155990057329E-11</v>
      </c>
      <c r="N84" s="60">
        <f t="shared" si="21"/>
        <v>0.15911134756585327</v>
      </c>
      <c r="O84" s="60">
        <f t="shared" si="22"/>
        <v>5.2085224893181277E-6</v>
      </c>
      <c r="Q84" s="67">
        <f t="shared" si="14"/>
        <v>0</v>
      </c>
      <c r="R84" s="68">
        <f t="shared" si="23"/>
        <v>4.5525984320375348E-3</v>
      </c>
      <c r="S84" s="67">
        <f t="shared" si="24"/>
        <v>4.0328606071710079E-51</v>
      </c>
      <c r="T84" s="67" t="str">
        <f t="shared" si="25"/>
        <v>mentah</v>
      </c>
    </row>
    <row r="85" spans="1:20" ht="15" customHeight="1" x14ac:dyDescent="0.25">
      <c r="A85" s="114">
        <v>81</v>
      </c>
      <c r="B85" s="122">
        <v>74.216216216216196</v>
      </c>
      <c r="C85" s="122">
        <v>95.574703917400498</v>
      </c>
      <c r="D85" s="122">
        <v>71.486030974795</v>
      </c>
      <c r="E85" s="5" t="s">
        <v>8</v>
      </c>
      <c r="F85" s="1"/>
      <c r="G85" s="59">
        <f t="shared" si="13"/>
        <v>0</v>
      </c>
      <c r="H85" s="59">
        <f t="shared" si="15"/>
        <v>0</v>
      </c>
      <c r="I85" s="59">
        <f t="shared" si="16"/>
        <v>8.2489273768266938E-2</v>
      </c>
      <c r="J85" s="59">
        <f t="shared" si="17"/>
        <v>0</v>
      </c>
      <c r="K85" s="59">
        <f t="shared" si="18"/>
        <v>5.0041763236477841E-5</v>
      </c>
      <c r="L85" s="59">
        <f t="shared" si="19"/>
        <v>8.0204970494167083E-2</v>
      </c>
      <c r="M85" s="59">
        <f t="shared" si="20"/>
        <v>1.8985276372991987E-137</v>
      </c>
      <c r="N85" s="59">
        <f t="shared" si="21"/>
        <v>9.1392182048656351E-26</v>
      </c>
      <c r="O85" s="59">
        <f t="shared" si="22"/>
        <v>7.9104283024229796E-2</v>
      </c>
      <c r="P85" s="34"/>
      <c r="Q85" s="65">
        <f t="shared" si="14"/>
        <v>0</v>
      </c>
      <c r="R85" s="66">
        <f t="shared" si="23"/>
        <v>0</v>
      </c>
      <c r="S85" s="65">
        <f t="shared" si="24"/>
        <v>5.2335787340319212E-4</v>
      </c>
      <c r="T85" s="65" t="str">
        <f t="shared" si="25"/>
        <v>setengahmatang</v>
      </c>
    </row>
    <row r="86" spans="1:20" ht="15" customHeight="1" x14ac:dyDescent="0.25">
      <c r="A86" s="114">
        <v>82</v>
      </c>
      <c r="B86" s="122">
        <v>66.531721589159204</v>
      </c>
      <c r="C86" s="122">
        <v>87.427933477055802</v>
      </c>
      <c r="D86" s="122">
        <v>65.606867878041299</v>
      </c>
      <c r="E86" s="5" t="s">
        <v>8</v>
      </c>
      <c r="F86" s="1"/>
      <c r="G86" s="59">
        <f t="shared" si="13"/>
        <v>0</v>
      </c>
      <c r="H86" s="59">
        <f t="shared" si="15"/>
        <v>0</v>
      </c>
      <c r="I86" s="59">
        <f t="shared" si="16"/>
        <v>0.10606406805357065</v>
      </c>
      <c r="J86" s="59">
        <f t="shared" si="17"/>
        <v>0</v>
      </c>
      <c r="K86" s="59">
        <f t="shared" si="18"/>
        <v>1.8678695545066929E-9</v>
      </c>
      <c r="L86" s="59">
        <f t="shared" si="19"/>
        <v>0.10558775326228252</v>
      </c>
      <c r="M86" s="59">
        <f t="shared" si="20"/>
        <v>1.1495020107527231E-93</v>
      </c>
      <c r="N86" s="59">
        <f t="shared" si="21"/>
        <v>1.1572939279157902E-19</v>
      </c>
      <c r="O86" s="59">
        <f t="shared" si="22"/>
        <v>0.11800068206940724</v>
      </c>
      <c r="P86" s="34"/>
      <c r="Q86" s="65">
        <f t="shared" si="14"/>
        <v>0</v>
      </c>
      <c r="R86" s="66">
        <f t="shared" si="23"/>
        <v>0</v>
      </c>
      <c r="S86" s="65">
        <f t="shared" si="24"/>
        <v>1.3214975029616045E-3</v>
      </c>
      <c r="T86" s="65" t="str">
        <f t="shared" si="25"/>
        <v>setengahmatang</v>
      </c>
    </row>
    <row r="87" spans="1:20" ht="15" customHeight="1" x14ac:dyDescent="0.25">
      <c r="A87" s="114">
        <v>83</v>
      </c>
      <c r="B87" s="122">
        <v>67.032916793660505</v>
      </c>
      <c r="C87" s="122">
        <v>87.749314233465398</v>
      </c>
      <c r="D87" s="122">
        <v>66.255714721121606</v>
      </c>
      <c r="E87" s="5" t="s">
        <v>8</v>
      </c>
      <c r="F87" s="1"/>
      <c r="G87" s="59">
        <f t="shared" si="13"/>
        <v>0</v>
      </c>
      <c r="H87" s="59">
        <f t="shared" si="15"/>
        <v>0</v>
      </c>
      <c r="I87" s="59">
        <f t="shared" si="16"/>
        <v>0.10624444138720494</v>
      </c>
      <c r="J87" s="59">
        <f t="shared" si="17"/>
        <v>0</v>
      </c>
      <c r="K87" s="59">
        <f t="shared" si="18"/>
        <v>3.0178670257153482E-9</v>
      </c>
      <c r="L87" s="59">
        <f t="shared" si="19"/>
        <v>0.1057555881839196</v>
      </c>
      <c r="M87" s="59">
        <f t="shared" si="20"/>
        <v>4.4062256006991662E-98</v>
      </c>
      <c r="N87" s="59">
        <f t="shared" si="21"/>
        <v>2.7119183157655925E-20</v>
      </c>
      <c r="O87" s="59">
        <f t="shared" si="22"/>
        <v>0.11603708635475704</v>
      </c>
      <c r="P87" s="34"/>
      <c r="Q87" s="65">
        <f t="shared" si="14"/>
        <v>0</v>
      </c>
      <c r="R87" s="66">
        <f t="shared" si="23"/>
        <v>0</v>
      </c>
      <c r="S87" s="65">
        <f t="shared" si="24"/>
        <v>1.3037861334429942E-3</v>
      </c>
      <c r="T87" s="65" t="str">
        <f t="shared" si="25"/>
        <v>setengahmatang</v>
      </c>
    </row>
    <row r="88" spans="1:20" ht="15" customHeight="1" x14ac:dyDescent="0.25">
      <c r="A88" s="114">
        <v>84</v>
      </c>
      <c r="B88" s="122">
        <v>67.752368064952606</v>
      </c>
      <c r="C88" s="122">
        <v>88.478725003758797</v>
      </c>
      <c r="D88" s="122">
        <v>67.170801383250605</v>
      </c>
      <c r="E88" s="5" t="s">
        <v>8</v>
      </c>
      <c r="F88" s="1"/>
      <c r="G88" s="59">
        <f t="shared" si="13"/>
        <v>0</v>
      </c>
      <c r="H88" s="59">
        <f t="shared" si="15"/>
        <v>0</v>
      </c>
      <c r="I88" s="59">
        <f t="shared" si="16"/>
        <v>0.10603485995026389</v>
      </c>
      <c r="J88" s="59">
        <f t="shared" si="17"/>
        <v>0</v>
      </c>
      <c r="K88" s="59">
        <f t="shared" si="18"/>
        <v>8.7562831108603637E-9</v>
      </c>
      <c r="L88" s="59">
        <f t="shared" si="19"/>
        <v>0.10573602772945996</v>
      </c>
      <c r="M88" s="59">
        <f t="shared" si="20"/>
        <v>1.7386383719721562E-104</v>
      </c>
      <c r="N88" s="59">
        <f t="shared" si="21"/>
        <v>3.3593959428883815E-21</v>
      </c>
      <c r="O88" s="59">
        <f t="shared" si="22"/>
        <v>0.11202335177772771</v>
      </c>
      <c r="P88" s="34"/>
      <c r="Q88" s="65">
        <f t="shared" si="14"/>
        <v>0</v>
      </c>
      <c r="R88" s="66">
        <f t="shared" si="23"/>
        <v>0</v>
      </c>
      <c r="S88" s="65">
        <f t="shared" si="24"/>
        <v>1.2559727611435232E-3</v>
      </c>
      <c r="T88" s="65" t="str">
        <f t="shared" si="25"/>
        <v>setengahmatang</v>
      </c>
    </row>
    <row r="89" spans="1:20" ht="15" customHeight="1" x14ac:dyDescent="0.25">
      <c r="A89" s="114">
        <v>85</v>
      </c>
      <c r="B89" s="122">
        <v>67.601517450682906</v>
      </c>
      <c r="C89" s="122">
        <v>88.643247344461301</v>
      </c>
      <c r="D89" s="122">
        <v>66.948406676782994</v>
      </c>
      <c r="E89" s="5" t="s">
        <v>8</v>
      </c>
      <c r="F89" s="1"/>
      <c r="G89" s="59">
        <f t="shared" si="13"/>
        <v>0</v>
      </c>
      <c r="H89" s="59">
        <f t="shared" si="15"/>
        <v>0</v>
      </c>
      <c r="I89" s="59">
        <f t="shared" si="16"/>
        <v>0.10612450851927313</v>
      </c>
      <c r="J89" s="59">
        <f t="shared" si="17"/>
        <v>0</v>
      </c>
      <c r="K89" s="59">
        <f t="shared" si="18"/>
        <v>1.1084006339478659E-8</v>
      </c>
      <c r="L89" s="59">
        <f t="shared" si="19"/>
        <v>0.10565475688029065</v>
      </c>
      <c r="M89" s="59">
        <f t="shared" si="20"/>
        <v>6.537456987235706E-103</v>
      </c>
      <c r="N89" s="59">
        <f t="shared" si="21"/>
        <v>5.60610623736949E-21</v>
      </c>
      <c r="O89" s="59">
        <f t="shared" si="22"/>
        <v>0.11312625182714611</v>
      </c>
      <c r="P89" s="34"/>
      <c r="Q89" s="65">
        <f t="shared" si="14"/>
        <v>0</v>
      </c>
      <c r="R89" s="66">
        <f t="shared" si="23"/>
        <v>0</v>
      </c>
      <c r="S89" s="65">
        <f t="shared" si="24"/>
        <v>1.2684347896500352E-3</v>
      </c>
      <c r="T89" s="65" t="str">
        <f t="shared" si="25"/>
        <v>setengahmatang</v>
      </c>
    </row>
    <row r="90" spans="1:20" ht="15" customHeight="1" x14ac:dyDescent="0.25">
      <c r="A90" s="114">
        <v>86</v>
      </c>
      <c r="B90" s="122">
        <v>68.175988428158206</v>
      </c>
      <c r="C90" s="122">
        <v>89.1054323368692</v>
      </c>
      <c r="D90" s="122">
        <v>67.809707489553205</v>
      </c>
      <c r="E90" s="5" t="s">
        <v>8</v>
      </c>
      <c r="F90" s="1"/>
      <c r="G90" s="59">
        <f t="shared" si="13"/>
        <v>0</v>
      </c>
      <c r="H90" s="59">
        <f t="shared" si="15"/>
        <v>0</v>
      </c>
      <c r="I90" s="59">
        <f t="shared" si="16"/>
        <v>0.10565421002921117</v>
      </c>
      <c r="J90" s="59">
        <f t="shared" si="17"/>
        <v>0</v>
      </c>
      <c r="K90" s="59">
        <f t="shared" si="18"/>
        <v>2.1302040630709971E-8</v>
      </c>
      <c r="L90" s="59">
        <f t="shared" si="19"/>
        <v>0.10527589740641202</v>
      </c>
      <c r="M90" s="59">
        <f t="shared" si="20"/>
        <v>4.4414447446083039E-109</v>
      </c>
      <c r="N90" s="59">
        <f t="shared" si="21"/>
        <v>7.5912476472081285E-22</v>
      </c>
      <c r="O90" s="59">
        <f t="shared" si="22"/>
        <v>0.10843227733631633</v>
      </c>
      <c r="P90" s="34"/>
      <c r="Q90" s="65">
        <f t="shared" si="14"/>
        <v>0</v>
      </c>
      <c r="R90" s="66">
        <f t="shared" si="23"/>
        <v>0</v>
      </c>
      <c r="S90" s="65">
        <f t="shared" si="24"/>
        <v>1.2060750641788207E-3</v>
      </c>
      <c r="T90" s="65" t="str">
        <f t="shared" si="25"/>
        <v>setengahmatang</v>
      </c>
    </row>
    <row r="91" spans="1:20" ht="15" customHeight="1" x14ac:dyDescent="0.25">
      <c r="A91" s="114">
        <v>87</v>
      </c>
      <c r="B91" s="122">
        <v>68.376870748299297</v>
      </c>
      <c r="C91" s="122">
        <v>89.442176870748298</v>
      </c>
      <c r="D91" s="122">
        <v>68.053061224489795</v>
      </c>
      <c r="E91" s="5" t="s">
        <v>8</v>
      </c>
      <c r="F91" s="1"/>
      <c r="G91" s="59">
        <f t="shared" si="13"/>
        <v>0</v>
      </c>
      <c r="H91" s="59">
        <f t="shared" si="15"/>
        <v>0</v>
      </c>
      <c r="I91" s="59">
        <f t="shared" si="16"/>
        <v>0.10540770176683496</v>
      </c>
      <c r="J91" s="59">
        <f t="shared" si="17"/>
        <v>0</v>
      </c>
      <c r="K91" s="59">
        <f t="shared" si="18"/>
        <v>3.4004655034316559E-8</v>
      </c>
      <c r="L91" s="59">
        <f t="shared" si="19"/>
        <v>0.10486113599205726</v>
      </c>
      <c r="M91" s="59">
        <f t="shared" si="20"/>
        <v>7.4460022469197443E-111</v>
      </c>
      <c r="N91" s="59">
        <f t="shared" si="21"/>
        <v>4.2809072406825384E-22</v>
      </c>
      <c r="O91" s="59">
        <f t="shared" si="22"/>
        <v>0.10690975519921206</v>
      </c>
      <c r="P91" s="34"/>
      <c r="Q91" s="65">
        <f t="shared" si="14"/>
        <v>0</v>
      </c>
      <c r="R91" s="66">
        <f t="shared" si="23"/>
        <v>0</v>
      </c>
      <c r="S91" s="65">
        <f t="shared" si="24"/>
        <v>1.1816918431587877E-3</v>
      </c>
      <c r="T91" s="65" t="str">
        <f t="shared" si="25"/>
        <v>setengahmatang</v>
      </c>
    </row>
    <row r="92" spans="1:20" ht="15" customHeight="1" x14ac:dyDescent="0.25">
      <c r="A92" s="114">
        <v>88</v>
      </c>
      <c r="B92" s="122">
        <v>68.457069174757294</v>
      </c>
      <c r="C92" s="122">
        <v>89.458434466019398</v>
      </c>
      <c r="D92" s="122">
        <v>67.981037621359206</v>
      </c>
      <c r="E92" s="5" t="s">
        <v>8</v>
      </c>
      <c r="F92" s="1"/>
      <c r="G92" s="59">
        <f t="shared" si="13"/>
        <v>0</v>
      </c>
      <c r="H92" s="59">
        <f t="shared" si="15"/>
        <v>0</v>
      </c>
      <c r="I92" s="59">
        <f t="shared" si="16"/>
        <v>0.10529751852527598</v>
      </c>
      <c r="J92" s="59">
        <f t="shared" si="17"/>
        <v>0</v>
      </c>
      <c r="K92" s="59">
        <f t="shared" si="18"/>
        <v>3.4775050254508951E-8</v>
      </c>
      <c r="L92" s="59">
        <f t="shared" si="19"/>
        <v>0.10483817829537342</v>
      </c>
      <c r="M92" s="59">
        <f t="shared" si="20"/>
        <v>2.5057950066115897E-110</v>
      </c>
      <c r="N92" s="59">
        <f t="shared" si="21"/>
        <v>5.0736694048461491E-22</v>
      </c>
      <c r="O92" s="59">
        <f t="shared" si="22"/>
        <v>0.1073688035400648</v>
      </c>
      <c r="P92" s="34"/>
      <c r="Q92" s="65">
        <f t="shared" si="14"/>
        <v>0</v>
      </c>
      <c r="R92" s="66">
        <f t="shared" si="23"/>
        <v>0</v>
      </c>
      <c r="S92" s="65">
        <f t="shared" si="24"/>
        <v>1.1852656983171268E-3</v>
      </c>
      <c r="T92" s="65" t="str">
        <f t="shared" si="25"/>
        <v>setengahmatang</v>
      </c>
    </row>
    <row r="93" spans="1:20" ht="15" customHeight="1" x14ac:dyDescent="0.25">
      <c r="A93" s="114">
        <v>89</v>
      </c>
      <c r="B93" s="122">
        <v>37.968397605457298</v>
      </c>
      <c r="C93" s="122">
        <v>59.309898371154098</v>
      </c>
      <c r="D93" s="122">
        <v>40.442294306000299</v>
      </c>
      <c r="E93" s="5" t="s">
        <v>8</v>
      </c>
      <c r="F93" s="1"/>
      <c r="G93" s="59">
        <f t="shared" si="13"/>
        <v>0</v>
      </c>
      <c r="H93" s="59">
        <f t="shared" si="15"/>
        <v>0</v>
      </c>
      <c r="I93" s="59">
        <f t="shared" si="16"/>
        <v>1.4841593991473884E-3</v>
      </c>
      <c r="J93" s="59">
        <f t="shared" si="17"/>
        <v>3.9901438455033711E-21</v>
      </c>
      <c r="K93" s="59">
        <f t="shared" si="18"/>
        <v>2.1620371953265579E-38</v>
      </c>
      <c r="L93" s="59">
        <f t="shared" si="19"/>
        <v>1.7624107131440684E-3</v>
      </c>
      <c r="M93" s="59">
        <f t="shared" si="20"/>
        <v>6.4844085525699521E-2</v>
      </c>
      <c r="N93" s="59">
        <f t="shared" si="21"/>
        <v>1.6195060244026534E-3</v>
      </c>
      <c r="O93" s="59">
        <f t="shared" si="22"/>
        <v>1.2034409650228982E-3</v>
      </c>
      <c r="P93" s="34"/>
      <c r="Q93" s="65">
        <f t="shared" si="14"/>
        <v>0</v>
      </c>
      <c r="R93" s="66">
        <f t="shared" si="23"/>
        <v>0</v>
      </c>
      <c r="S93" s="65">
        <f t="shared" si="24"/>
        <v>3.1478386368761035E-9</v>
      </c>
      <c r="T93" s="65" t="str">
        <f t="shared" si="25"/>
        <v>setengahmatang</v>
      </c>
    </row>
    <row r="94" spans="1:20" ht="15" customHeight="1" x14ac:dyDescent="0.25">
      <c r="A94" s="114">
        <v>90</v>
      </c>
      <c r="B94" s="122">
        <v>39.304794520547901</v>
      </c>
      <c r="C94" s="122">
        <v>60.443972602739699</v>
      </c>
      <c r="D94" s="122">
        <v>41.480273972602703</v>
      </c>
      <c r="E94" s="5" t="s">
        <v>8</v>
      </c>
      <c r="F94" s="1"/>
      <c r="G94" s="59">
        <f t="shared" si="13"/>
        <v>0</v>
      </c>
      <c r="H94" s="59">
        <f t="shared" si="15"/>
        <v>0</v>
      </c>
      <c r="I94" s="59">
        <f t="shared" si="16"/>
        <v>2.1759441198125188E-3</v>
      </c>
      <c r="J94" s="59">
        <f t="shared" si="17"/>
        <v>8.3357195392004601E-27</v>
      </c>
      <c r="K94" s="59">
        <f t="shared" si="18"/>
        <v>8.1602203781831585E-37</v>
      </c>
      <c r="L94" s="59">
        <f t="shared" si="19"/>
        <v>2.4183082950681415E-3</v>
      </c>
      <c r="M94" s="59">
        <f t="shared" si="20"/>
        <v>1.2403746838039926E-2</v>
      </c>
      <c r="N94" s="59">
        <f t="shared" si="21"/>
        <v>7.2972502900331187E-4</v>
      </c>
      <c r="O94" s="59">
        <f t="shared" si="22"/>
        <v>1.7792607856099312E-3</v>
      </c>
      <c r="P94" s="34"/>
      <c r="Q94" s="65">
        <f t="shared" si="14"/>
        <v>0</v>
      </c>
      <c r="R94" s="66">
        <f t="shared" si="23"/>
        <v>0</v>
      </c>
      <c r="S94" s="65">
        <f t="shared" si="24"/>
        <v>9.3626547891064731E-9</v>
      </c>
      <c r="T94" s="65" t="str">
        <f t="shared" si="25"/>
        <v>setengahmatang</v>
      </c>
    </row>
    <row r="95" spans="1:20" ht="15" customHeight="1" x14ac:dyDescent="0.25">
      <c r="A95" s="114">
        <v>91</v>
      </c>
      <c r="B95" s="122">
        <v>39.923599782490498</v>
      </c>
      <c r="C95" s="122">
        <v>60.966693855356198</v>
      </c>
      <c r="D95" s="122">
        <v>41.7701196302338</v>
      </c>
      <c r="E95" s="5" t="s">
        <v>8</v>
      </c>
      <c r="F95" s="1"/>
      <c r="G95" s="59">
        <f t="shared" si="13"/>
        <v>0</v>
      </c>
      <c r="H95" s="59">
        <f t="shared" si="15"/>
        <v>0</v>
      </c>
      <c r="I95" s="59">
        <f t="shared" si="16"/>
        <v>2.5819568079555339E-3</v>
      </c>
      <c r="J95" s="59">
        <f t="shared" si="17"/>
        <v>1.1578115727791933E-29</v>
      </c>
      <c r="K95" s="59">
        <f t="shared" si="18"/>
        <v>4.2355267173601853E-36</v>
      </c>
      <c r="L95" s="59">
        <f t="shared" si="19"/>
        <v>2.7860244268199546E-3</v>
      </c>
      <c r="M95" s="59">
        <f t="shared" si="20"/>
        <v>7.0120925655715169E-3</v>
      </c>
      <c r="N95" s="59">
        <f t="shared" si="21"/>
        <v>5.7751817086918876E-4</v>
      </c>
      <c r="O95" s="59">
        <f t="shared" si="22"/>
        <v>1.9783875701800359E-3</v>
      </c>
      <c r="P95" s="34"/>
      <c r="Q95" s="65">
        <f t="shared" si="14"/>
        <v>0</v>
      </c>
      <c r="R95" s="66">
        <f t="shared" si="23"/>
        <v>0</v>
      </c>
      <c r="S95" s="65">
        <f t="shared" si="24"/>
        <v>1.4231322733018197E-8</v>
      </c>
      <c r="T95" s="65" t="str">
        <f t="shared" si="25"/>
        <v>setengahmatang</v>
      </c>
    </row>
    <row r="96" spans="1:20" ht="15" customHeight="1" x14ac:dyDescent="0.25">
      <c r="A96" s="114">
        <v>92</v>
      </c>
      <c r="B96" s="122">
        <v>71.078115408225898</v>
      </c>
      <c r="C96" s="122">
        <v>92.872928176795597</v>
      </c>
      <c r="D96" s="122">
        <v>69.6944444444444</v>
      </c>
      <c r="E96" s="5" t="s">
        <v>8</v>
      </c>
      <c r="F96" s="1"/>
      <c r="G96" s="59">
        <f t="shared" si="13"/>
        <v>0</v>
      </c>
      <c r="H96" s="59">
        <f t="shared" si="15"/>
        <v>0</v>
      </c>
      <c r="I96" s="59">
        <f t="shared" si="16"/>
        <v>9.8201925418487823E-2</v>
      </c>
      <c r="J96" s="59">
        <f t="shared" si="17"/>
        <v>0</v>
      </c>
      <c r="K96" s="59">
        <f t="shared" si="18"/>
        <v>2.6780963449296145E-6</v>
      </c>
      <c r="L96" s="59">
        <f t="shared" si="19"/>
        <v>9.4491554595904637E-2</v>
      </c>
      <c r="M96" s="59">
        <f t="shared" si="20"/>
        <v>3.2884930523769718E-123</v>
      </c>
      <c r="N96" s="59">
        <f t="shared" si="21"/>
        <v>8.2048584273939141E-24</v>
      </c>
      <c r="O96" s="59">
        <f t="shared" si="22"/>
        <v>9.4790631564295597E-2</v>
      </c>
      <c r="P96" s="34"/>
      <c r="Q96" s="65">
        <f t="shared" si="14"/>
        <v>0</v>
      </c>
      <c r="R96" s="66">
        <f t="shared" si="23"/>
        <v>0</v>
      </c>
      <c r="S96" s="65">
        <f t="shared" si="24"/>
        <v>8.7958621412411809E-4</v>
      </c>
      <c r="T96" s="65" t="str">
        <f t="shared" si="25"/>
        <v>setengahmatang</v>
      </c>
    </row>
    <row r="97" spans="1:20" ht="15" customHeight="1" x14ac:dyDescent="0.25">
      <c r="A97" s="114">
        <v>93</v>
      </c>
      <c r="B97" s="122">
        <v>40.189800927188401</v>
      </c>
      <c r="C97" s="122">
        <v>61.277202072538898</v>
      </c>
      <c r="D97" s="122">
        <v>42.0004090537224</v>
      </c>
      <c r="E97" s="5" t="s">
        <v>8</v>
      </c>
      <c r="F97" s="1"/>
      <c r="G97" s="59">
        <f t="shared" si="13"/>
        <v>0</v>
      </c>
      <c r="H97" s="59">
        <f t="shared" si="15"/>
        <v>0</v>
      </c>
      <c r="I97" s="59">
        <f t="shared" si="16"/>
        <v>2.7758633081120081E-3</v>
      </c>
      <c r="J97" s="59">
        <f t="shared" si="17"/>
        <v>1.9717994971654491E-31</v>
      </c>
      <c r="K97" s="59">
        <f t="shared" si="18"/>
        <v>1.1176127871863138E-35</v>
      </c>
      <c r="L97" s="59">
        <f t="shared" si="19"/>
        <v>3.0265360100922194E-3</v>
      </c>
      <c r="M97" s="59">
        <f t="shared" si="20"/>
        <v>4.308974661750742E-3</v>
      </c>
      <c r="N97" s="59">
        <f t="shared" si="21"/>
        <v>4.7787867683234993E-4</v>
      </c>
      <c r="O97" s="59">
        <f t="shared" si="22"/>
        <v>2.1502906957088425E-3</v>
      </c>
      <c r="P97" s="34"/>
      <c r="Q97" s="65">
        <f t="shared" si="14"/>
        <v>0</v>
      </c>
      <c r="R97" s="66">
        <f t="shared" si="23"/>
        <v>0</v>
      </c>
      <c r="S97" s="65">
        <f t="shared" si="24"/>
        <v>1.8065130268753431E-8</v>
      </c>
      <c r="T97" s="65" t="str">
        <f t="shared" si="25"/>
        <v>setengahmatang</v>
      </c>
    </row>
    <row r="98" spans="1:20" ht="15" customHeight="1" x14ac:dyDescent="0.25">
      <c r="A98" s="114">
        <v>94</v>
      </c>
      <c r="B98" s="122">
        <v>41.226143072909501</v>
      </c>
      <c r="C98" s="122">
        <v>62.0186736235068</v>
      </c>
      <c r="D98" s="122">
        <v>42.866538514348498</v>
      </c>
      <c r="E98" s="5" t="s">
        <v>8</v>
      </c>
      <c r="F98" s="1"/>
      <c r="G98" s="59">
        <f t="shared" si="13"/>
        <v>0</v>
      </c>
      <c r="H98" s="59">
        <f t="shared" si="15"/>
        <v>0</v>
      </c>
      <c r="I98" s="59">
        <f t="shared" si="16"/>
        <v>3.6549845297997041E-3</v>
      </c>
      <c r="J98" s="59">
        <f t="shared" si="17"/>
        <v>7.1726352261348488E-36</v>
      </c>
      <c r="K98" s="59">
        <f t="shared" si="18"/>
        <v>1.1068326860409272E-34</v>
      </c>
      <c r="L98" s="59">
        <f t="shared" si="19"/>
        <v>3.6740326640194473E-3</v>
      </c>
      <c r="M98" s="59">
        <f t="shared" si="20"/>
        <v>5.281276974168313E-4</v>
      </c>
      <c r="N98" s="59">
        <f t="shared" si="21"/>
        <v>2.279573448693462E-4</v>
      </c>
      <c r="O98" s="59">
        <f t="shared" si="22"/>
        <v>2.9192354985304787E-3</v>
      </c>
      <c r="P98" s="34"/>
      <c r="Q98" s="65">
        <f t="shared" si="14"/>
        <v>0</v>
      </c>
      <c r="R98" s="66">
        <f t="shared" si="23"/>
        <v>0</v>
      </c>
      <c r="S98" s="65">
        <f t="shared" si="24"/>
        <v>3.9201048910124828E-8</v>
      </c>
      <c r="T98" s="65" t="str">
        <f t="shared" si="25"/>
        <v>setengahmatang</v>
      </c>
    </row>
    <row r="99" spans="1:20" ht="15" customHeight="1" x14ac:dyDescent="0.25">
      <c r="A99" s="114">
        <v>95</v>
      </c>
      <c r="B99" s="122">
        <v>44.740947854047299</v>
      </c>
      <c r="C99" s="122">
        <v>65.008667691877505</v>
      </c>
      <c r="D99" s="122">
        <v>45.998182580735403</v>
      </c>
      <c r="E99" s="5" t="s">
        <v>8</v>
      </c>
      <c r="F99" s="1"/>
      <c r="G99" s="59">
        <f t="shared" si="13"/>
        <v>0</v>
      </c>
      <c r="H99" s="59">
        <f t="shared" si="15"/>
        <v>0</v>
      </c>
      <c r="I99" s="59">
        <f t="shared" si="16"/>
        <v>8.5746769763414728E-3</v>
      </c>
      <c r="J99" s="59">
        <f t="shared" si="17"/>
        <v>7.4563627402242677E-57</v>
      </c>
      <c r="K99" s="59">
        <f t="shared" si="18"/>
        <v>8.1326020668464982E-31</v>
      </c>
      <c r="L99" s="59">
        <f t="shared" si="19"/>
        <v>7.5982054804543753E-3</v>
      </c>
      <c r="M99" s="59">
        <f t="shared" si="20"/>
        <v>7.8285792331078346E-9</v>
      </c>
      <c r="N99" s="59">
        <f t="shared" si="21"/>
        <v>1.0856447733674797E-5</v>
      </c>
      <c r="O99" s="59">
        <f t="shared" si="22"/>
        <v>7.9707684648430352E-3</v>
      </c>
      <c r="P99" s="34"/>
      <c r="Q99" s="65">
        <f t="shared" si="14"/>
        <v>0</v>
      </c>
      <c r="R99" s="66">
        <f t="shared" si="23"/>
        <v>0</v>
      </c>
      <c r="S99" s="65">
        <f t="shared" si="24"/>
        <v>5.1931276317282635E-7</v>
      </c>
      <c r="T99" s="65" t="str">
        <f t="shared" si="25"/>
        <v>setengahmatang</v>
      </c>
    </row>
    <row r="100" spans="1:20" ht="15" customHeight="1" x14ac:dyDescent="0.25">
      <c r="A100" s="114">
        <v>96</v>
      </c>
      <c r="B100" s="122">
        <v>45.281869688385299</v>
      </c>
      <c r="C100" s="122">
        <v>65.513739376770502</v>
      </c>
      <c r="D100" s="122">
        <v>46.423512747875399</v>
      </c>
      <c r="E100" s="5" t="s">
        <v>8</v>
      </c>
      <c r="F100" s="1"/>
      <c r="G100" s="59">
        <f t="shared" si="13"/>
        <v>0</v>
      </c>
      <c r="H100" s="59">
        <f t="shared" si="15"/>
        <v>0</v>
      </c>
      <c r="I100" s="59">
        <f t="shared" si="16"/>
        <v>9.6699165200895554E-3</v>
      </c>
      <c r="J100" s="59">
        <f t="shared" si="17"/>
        <v>6.9246190685384905E-61</v>
      </c>
      <c r="K100" s="59">
        <f t="shared" si="18"/>
        <v>3.464695088563751E-30</v>
      </c>
      <c r="L100" s="59">
        <f t="shared" si="19"/>
        <v>8.5158174233193572E-3</v>
      </c>
      <c r="M100" s="59">
        <f t="shared" si="20"/>
        <v>1.1287041609286217E-9</v>
      </c>
      <c r="N100" s="59">
        <f t="shared" si="21"/>
        <v>6.8674905744958503E-6</v>
      </c>
      <c r="O100" s="59">
        <f t="shared" si="22"/>
        <v>9.0250855773611281E-3</v>
      </c>
      <c r="P100" s="34"/>
      <c r="Q100" s="65">
        <f t="shared" si="14"/>
        <v>0</v>
      </c>
      <c r="R100" s="66">
        <f t="shared" si="23"/>
        <v>0</v>
      </c>
      <c r="S100" s="65">
        <f t="shared" si="24"/>
        <v>7.4319092040379853E-7</v>
      </c>
      <c r="T100" s="65" t="str">
        <f t="shared" si="25"/>
        <v>setengahmatang</v>
      </c>
    </row>
    <row r="101" spans="1:20" ht="15" customHeight="1" x14ac:dyDescent="0.25">
      <c r="A101" s="114">
        <v>97</v>
      </c>
      <c r="B101" s="122">
        <v>46.040045766590403</v>
      </c>
      <c r="C101" s="122">
        <v>66.095394736842096</v>
      </c>
      <c r="D101" s="122">
        <v>47.181779176201402</v>
      </c>
      <c r="E101" s="5" t="s">
        <v>8</v>
      </c>
      <c r="F101" s="1"/>
      <c r="G101" s="59">
        <f t="shared" si="13"/>
        <v>0</v>
      </c>
      <c r="H101" s="59">
        <f t="shared" si="15"/>
        <v>0</v>
      </c>
      <c r="I101" s="59">
        <f t="shared" si="16"/>
        <v>1.1387943034869799E-2</v>
      </c>
      <c r="J101" s="59">
        <f t="shared" si="17"/>
        <v>1.0525938200413974E-65</v>
      </c>
      <c r="K101" s="59">
        <f t="shared" si="18"/>
        <v>1.8033401355726528E-29</v>
      </c>
      <c r="L101" s="59">
        <f t="shared" si="19"/>
        <v>9.6803771001230891E-3</v>
      </c>
      <c r="M101" s="59">
        <f t="shared" si="20"/>
        <v>2.7745977656712239E-11</v>
      </c>
      <c r="N101" s="59">
        <f t="shared" si="21"/>
        <v>2.9564043250200447E-6</v>
      </c>
      <c r="O101" s="59">
        <f t="shared" si="22"/>
        <v>1.1181289866324707E-2</v>
      </c>
      <c r="P101" s="34"/>
      <c r="Q101" s="65">
        <f t="shared" si="14"/>
        <v>0</v>
      </c>
      <c r="R101" s="66">
        <f t="shared" si="23"/>
        <v>0</v>
      </c>
      <c r="S101" s="65">
        <f t="shared" si="24"/>
        <v>1.2326207319555906E-6</v>
      </c>
      <c r="T101" s="65" t="str">
        <f t="shared" si="25"/>
        <v>setengahmatang</v>
      </c>
    </row>
    <row r="102" spans="1:20" ht="15" customHeight="1" x14ac:dyDescent="0.25">
      <c r="A102" s="114">
        <v>98</v>
      </c>
      <c r="B102" s="122">
        <v>46.147612156295203</v>
      </c>
      <c r="C102" s="122">
        <v>66.332561505065101</v>
      </c>
      <c r="D102" s="122">
        <v>47.247178002894401</v>
      </c>
      <c r="E102" s="5" t="s">
        <v>8</v>
      </c>
      <c r="F102" s="1"/>
      <c r="G102" s="59">
        <f t="shared" si="13"/>
        <v>0</v>
      </c>
      <c r="H102" s="59">
        <f t="shared" si="15"/>
        <v>0</v>
      </c>
      <c r="I102" s="59">
        <f t="shared" si="16"/>
        <v>1.1649797147833121E-2</v>
      </c>
      <c r="J102" s="59">
        <f t="shared" si="17"/>
        <v>1.0093614798221545E-67</v>
      </c>
      <c r="K102" s="59">
        <f t="shared" si="18"/>
        <v>3.512292468212854E-29</v>
      </c>
      <c r="L102" s="59">
        <f t="shared" si="19"/>
        <v>1.0189966170931507E-2</v>
      </c>
      <c r="M102" s="59">
        <f t="shared" si="20"/>
        <v>1.9851766411545173E-11</v>
      </c>
      <c r="N102" s="59">
        <f t="shared" si="21"/>
        <v>2.7447726611819069E-6</v>
      </c>
      <c r="O102" s="59">
        <f t="shared" si="22"/>
        <v>1.1384864691246497E-2</v>
      </c>
      <c r="P102" s="34"/>
      <c r="Q102" s="65">
        <f t="shared" si="14"/>
        <v>0</v>
      </c>
      <c r="R102" s="66">
        <f t="shared" si="23"/>
        <v>0</v>
      </c>
      <c r="S102" s="65">
        <f t="shared" si="24"/>
        <v>1.3515091144896146E-6</v>
      </c>
      <c r="T102" s="65" t="str">
        <f t="shared" si="25"/>
        <v>setengahmatang</v>
      </c>
    </row>
    <row r="103" spans="1:20" ht="15" customHeight="1" x14ac:dyDescent="0.25">
      <c r="A103" s="114">
        <v>99</v>
      </c>
      <c r="B103" s="122">
        <v>47.249163636363598</v>
      </c>
      <c r="C103" s="122">
        <v>67.416290909090904</v>
      </c>
      <c r="D103" s="122">
        <v>48.678981818181803</v>
      </c>
      <c r="E103" s="5" t="s">
        <v>8</v>
      </c>
      <c r="F103" s="1"/>
      <c r="G103" s="59">
        <f t="shared" si="13"/>
        <v>0</v>
      </c>
      <c r="H103" s="59">
        <f t="shared" si="15"/>
        <v>0</v>
      </c>
      <c r="I103" s="59">
        <f t="shared" si="16"/>
        <v>1.4605556198551627E-2</v>
      </c>
      <c r="J103" s="59">
        <f t="shared" si="17"/>
        <v>2.4344991839902782E-77</v>
      </c>
      <c r="K103" s="59">
        <f t="shared" si="18"/>
        <v>7.0688352169141479E-28</v>
      </c>
      <c r="L103" s="59">
        <f t="shared" si="19"/>
        <v>1.2791133027439247E-2</v>
      </c>
      <c r="M103" s="59">
        <f t="shared" si="20"/>
        <v>7.1122351087827946E-15</v>
      </c>
      <c r="N103" s="59">
        <f t="shared" si="21"/>
        <v>5.0688433531658206E-7</v>
      </c>
      <c r="O103" s="59">
        <f t="shared" si="22"/>
        <v>1.6610364885218287E-2</v>
      </c>
      <c r="P103" s="34"/>
      <c r="Q103" s="65">
        <f t="shared" si="14"/>
        <v>0</v>
      </c>
      <c r="R103" s="66">
        <f t="shared" si="23"/>
        <v>0</v>
      </c>
      <c r="S103" s="65">
        <f t="shared" si="24"/>
        <v>3.1031751483393979E-6</v>
      </c>
      <c r="T103" s="65" t="str">
        <f t="shared" si="25"/>
        <v>setengahmatang</v>
      </c>
    </row>
    <row r="104" spans="1:20" ht="15" customHeight="1" x14ac:dyDescent="0.25">
      <c r="A104" s="114">
        <v>100</v>
      </c>
      <c r="B104" s="122">
        <v>78.984704716045897</v>
      </c>
      <c r="C104" s="122">
        <v>100.142755983572</v>
      </c>
      <c r="D104" s="122">
        <v>71.884435632346694</v>
      </c>
      <c r="E104" s="5" t="s">
        <v>8</v>
      </c>
      <c r="F104" s="1"/>
      <c r="G104" s="59">
        <f t="shared" si="13"/>
        <v>0</v>
      </c>
      <c r="H104" s="59">
        <f t="shared" si="15"/>
        <v>0</v>
      </c>
      <c r="I104" s="59">
        <f t="shared" si="16"/>
        <v>5.2364916697273056E-2</v>
      </c>
      <c r="J104" s="59">
        <f t="shared" si="17"/>
        <v>0</v>
      </c>
      <c r="K104" s="59">
        <f t="shared" si="18"/>
        <v>2.5379329632244513E-3</v>
      </c>
      <c r="L104" s="59">
        <f t="shared" si="19"/>
        <v>5.158480031011884E-2</v>
      </c>
      <c r="M104" s="59">
        <f t="shared" si="20"/>
        <v>1.0122322823089792E-140</v>
      </c>
      <c r="N104" s="59">
        <f t="shared" si="21"/>
        <v>3.2766758939965788E-26</v>
      </c>
      <c r="O104" s="59">
        <f t="shared" si="22"/>
        <v>7.545264632667982E-2</v>
      </c>
      <c r="P104" s="34"/>
      <c r="Q104" s="65">
        <f t="shared" si="14"/>
        <v>0</v>
      </c>
      <c r="R104" s="66">
        <f t="shared" si="23"/>
        <v>0</v>
      </c>
      <c r="S104" s="65">
        <f t="shared" si="24"/>
        <v>2.0381523637534791E-4</v>
      </c>
      <c r="T104" s="65" t="str">
        <f t="shared" si="25"/>
        <v>setengahmatang</v>
      </c>
    </row>
    <row r="105" spans="1:20" ht="15" customHeight="1" x14ac:dyDescent="0.25">
      <c r="A105" s="114">
        <v>101</v>
      </c>
      <c r="B105" s="122">
        <v>79.631129167834104</v>
      </c>
      <c r="C105" s="122">
        <v>100.438638274026</v>
      </c>
      <c r="D105" s="122">
        <v>72.142056598487002</v>
      </c>
      <c r="E105" s="5" t="s">
        <v>8</v>
      </c>
      <c r="F105" s="1"/>
      <c r="G105" s="59">
        <f t="shared" ref="G105:G130" si="26">1/SQRT(2*3.14*$D$173)*EXP(-(($B105-$D$172)^2)/($D$173^2))</f>
        <v>0</v>
      </c>
      <c r="H105" s="59">
        <f t="shared" si="15"/>
        <v>0</v>
      </c>
      <c r="I105" s="59">
        <f t="shared" si="16"/>
        <v>4.8377807365517438E-2</v>
      </c>
      <c r="J105" s="59">
        <f t="shared" si="17"/>
        <v>0</v>
      </c>
      <c r="K105" s="59">
        <f t="shared" si="18"/>
        <v>3.1308053099021525E-3</v>
      </c>
      <c r="L105" s="59">
        <f t="shared" si="19"/>
        <v>4.9775530287126162E-2</v>
      </c>
      <c r="M105" s="59">
        <f t="shared" si="20"/>
        <v>7.3803057870226047E-143</v>
      </c>
      <c r="N105" s="59">
        <f t="shared" si="21"/>
        <v>1.6796432700508473E-26</v>
      </c>
      <c r="O105" s="59">
        <f t="shared" si="22"/>
        <v>7.3081989628749053E-2</v>
      </c>
      <c r="P105" s="34"/>
      <c r="Q105" s="65">
        <f t="shared" ref="Q105:Q130" si="27">$G105*$J105*$M105</f>
        <v>0</v>
      </c>
      <c r="R105" s="66">
        <f t="shared" si="23"/>
        <v>0</v>
      </c>
      <c r="S105" s="65">
        <f t="shared" si="24"/>
        <v>1.7598369771853328E-4</v>
      </c>
      <c r="T105" s="65" t="str">
        <f t="shared" si="25"/>
        <v>setengahmatang</v>
      </c>
    </row>
    <row r="106" spans="1:20" ht="15" customHeight="1" x14ac:dyDescent="0.25">
      <c r="A106" s="114">
        <v>102</v>
      </c>
      <c r="B106" s="122">
        <v>79.525393320452693</v>
      </c>
      <c r="C106" s="122">
        <v>100.410019321005</v>
      </c>
      <c r="D106" s="122">
        <v>71.726193762075596</v>
      </c>
      <c r="E106" s="5" t="s">
        <v>8</v>
      </c>
      <c r="F106" s="1"/>
      <c r="G106" s="59">
        <f t="shared" si="26"/>
        <v>0</v>
      </c>
      <c r="H106" s="59">
        <f t="shared" si="15"/>
        <v>0</v>
      </c>
      <c r="I106" s="59">
        <f t="shared" si="16"/>
        <v>4.902265654561537E-2</v>
      </c>
      <c r="J106" s="59">
        <f t="shared" si="17"/>
        <v>0</v>
      </c>
      <c r="K106" s="59">
        <f t="shared" si="18"/>
        <v>3.0685949663886579E-3</v>
      </c>
      <c r="L106" s="59">
        <f t="shared" si="19"/>
        <v>4.9949611032616657E-2</v>
      </c>
      <c r="M106" s="59">
        <f t="shared" si="20"/>
        <v>2.0416748462276833E-139</v>
      </c>
      <c r="N106" s="59">
        <f t="shared" si="21"/>
        <v>4.9301103623376347E-26</v>
      </c>
      <c r="O106" s="59">
        <f t="shared" si="22"/>
        <v>7.6905965719315961E-2</v>
      </c>
      <c r="P106" s="34"/>
      <c r="Q106" s="65">
        <f t="shared" si="27"/>
        <v>0</v>
      </c>
      <c r="R106" s="66">
        <f t="shared" si="23"/>
        <v>0</v>
      </c>
      <c r="S106" s="65">
        <f t="shared" si="24"/>
        <v>1.8831676399171031E-4</v>
      </c>
      <c r="T106" s="65" t="str">
        <f t="shared" si="25"/>
        <v>setengahmatang</v>
      </c>
    </row>
    <row r="107" spans="1:20" ht="15" customHeight="1" x14ac:dyDescent="0.25">
      <c r="A107" s="114">
        <v>103</v>
      </c>
      <c r="B107" s="122">
        <v>69.837141937560403</v>
      </c>
      <c r="C107" s="122">
        <v>91.8051174766656</v>
      </c>
      <c r="D107" s="122">
        <v>67.620212423559707</v>
      </c>
      <c r="E107" s="5" t="s">
        <v>8</v>
      </c>
      <c r="F107" s="1"/>
      <c r="G107" s="59">
        <f t="shared" si="26"/>
        <v>0</v>
      </c>
      <c r="H107" s="59">
        <f t="shared" si="15"/>
        <v>0</v>
      </c>
      <c r="I107" s="59">
        <f t="shared" si="16"/>
        <v>0.10237720586717505</v>
      </c>
      <c r="J107" s="59">
        <f t="shared" si="17"/>
        <v>0</v>
      </c>
      <c r="K107" s="59">
        <f t="shared" si="18"/>
        <v>7.436994449563026E-7</v>
      </c>
      <c r="L107" s="59">
        <f t="shared" si="19"/>
        <v>9.8829414119097209E-2</v>
      </c>
      <c r="M107" s="59">
        <f t="shared" si="20"/>
        <v>1.0473923069671126E-107</v>
      </c>
      <c r="N107" s="59">
        <f t="shared" si="21"/>
        <v>1.1829984801519973E-21</v>
      </c>
      <c r="O107" s="59">
        <f t="shared" si="22"/>
        <v>0.10956037306051811</v>
      </c>
      <c r="P107" s="34"/>
      <c r="Q107" s="65">
        <f t="shared" si="27"/>
        <v>0</v>
      </c>
      <c r="R107" s="66">
        <f t="shared" si="23"/>
        <v>0</v>
      </c>
      <c r="S107" s="65">
        <f t="shared" si="24"/>
        <v>1.1085186279506255E-3</v>
      </c>
      <c r="T107" s="65" t="str">
        <f t="shared" si="25"/>
        <v>setengahmatang</v>
      </c>
    </row>
    <row r="108" spans="1:20" ht="15" customHeight="1" x14ac:dyDescent="0.25">
      <c r="A108" s="114">
        <v>104</v>
      </c>
      <c r="B108" s="122">
        <v>79.811276537083003</v>
      </c>
      <c r="C108" s="122">
        <v>100.527846705266</v>
      </c>
      <c r="D108" s="122">
        <v>71.744141163495996</v>
      </c>
      <c r="E108" s="5" t="s">
        <v>8</v>
      </c>
      <c r="F108" s="1"/>
      <c r="G108" s="59">
        <f t="shared" si="26"/>
        <v>0</v>
      </c>
      <c r="H108" s="59">
        <f t="shared" si="15"/>
        <v>0</v>
      </c>
      <c r="I108" s="59">
        <f t="shared" si="16"/>
        <v>4.7286381838273252E-2</v>
      </c>
      <c r="J108" s="59">
        <f t="shared" si="17"/>
        <v>0</v>
      </c>
      <c r="K108" s="59">
        <f t="shared" si="18"/>
        <v>3.331851133461071E-3</v>
      </c>
      <c r="L108" s="59">
        <f t="shared" si="19"/>
        <v>4.9234225961769025E-2</v>
      </c>
      <c r="M108" s="59">
        <f t="shared" si="20"/>
        <v>1.4531762684193671E-139</v>
      </c>
      <c r="N108" s="59">
        <f t="shared" si="21"/>
        <v>4.7072351696473545E-26</v>
      </c>
      <c r="O108" s="59">
        <f t="shared" si="22"/>
        <v>7.6741293996512541E-2</v>
      </c>
      <c r="P108" s="34"/>
      <c r="Q108" s="65">
        <f t="shared" si="27"/>
        <v>0</v>
      </c>
      <c r="R108" s="66">
        <f t="shared" si="23"/>
        <v>0</v>
      </c>
      <c r="S108" s="65">
        <f t="shared" si="24"/>
        <v>1.786620518201756E-4</v>
      </c>
      <c r="T108" s="65" t="str">
        <f t="shared" si="25"/>
        <v>setengahmatang</v>
      </c>
    </row>
    <row r="109" spans="1:20" ht="15" customHeight="1" x14ac:dyDescent="0.25">
      <c r="A109" s="114">
        <v>105</v>
      </c>
      <c r="B109" s="122">
        <v>80.085776626210304</v>
      </c>
      <c r="C109" s="122">
        <v>100.895677076231</v>
      </c>
      <c r="D109" s="122">
        <v>72.024546570298696</v>
      </c>
      <c r="E109" s="5" t="s">
        <v>8</v>
      </c>
      <c r="F109" s="1"/>
      <c r="G109" s="59">
        <f t="shared" si="26"/>
        <v>0</v>
      </c>
      <c r="H109" s="59">
        <f t="shared" si="15"/>
        <v>0</v>
      </c>
      <c r="I109" s="59">
        <f t="shared" si="16"/>
        <v>4.5641839969115153E-2</v>
      </c>
      <c r="J109" s="59">
        <f t="shared" si="17"/>
        <v>0</v>
      </c>
      <c r="K109" s="59">
        <f t="shared" si="18"/>
        <v>4.2843465880066135E-3</v>
      </c>
      <c r="L109" s="59">
        <f t="shared" si="19"/>
        <v>4.7024654598827757E-2</v>
      </c>
      <c r="M109" s="59">
        <f t="shared" si="20"/>
        <v>6.9975393707197341E-142</v>
      </c>
      <c r="N109" s="59">
        <f t="shared" si="21"/>
        <v>2.279319738923052E-26</v>
      </c>
      <c r="O109" s="59">
        <f t="shared" si="22"/>
        <v>7.4163789819141332E-2</v>
      </c>
      <c r="P109" s="34"/>
      <c r="Q109" s="65">
        <f t="shared" si="27"/>
        <v>0</v>
      </c>
      <c r="R109" s="66">
        <f t="shared" si="23"/>
        <v>0</v>
      </c>
      <c r="S109" s="65">
        <f t="shared" si="24"/>
        <v>1.5917713096455583E-4</v>
      </c>
      <c r="T109" s="65" t="str">
        <f t="shared" si="25"/>
        <v>setengahmatang</v>
      </c>
    </row>
    <row r="110" spans="1:20" ht="15" customHeight="1" x14ac:dyDescent="0.25">
      <c r="A110" s="114">
        <v>106</v>
      </c>
      <c r="B110" s="122">
        <v>80.4766568285484</v>
      </c>
      <c r="C110" s="122">
        <v>101.09498255969901</v>
      </c>
      <c r="D110" s="122">
        <v>71.918164743761693</v>
      </c>
      <c r="E110" s="5" t="s">
        <v>8</v>
      </c>
      <c r="F110" s="1"/>
      <c r="G110" s="59">
        <f t="shared" si="26"/>
        <v>0</v>
      </c>
      <c r="H110" s="59">
        <f t="shared" si="15"/>
        <v>0</v>
      </c>
      <c r="I110" s="59">
        <f t="shared" si="16"/>
        <v>4.3341589498554149E-2</v>
      </c>
      <c r="J110" s="59">
        <f t="shared" si="17"/>
        <v>0</v>
      </c>
      <c r="K110" s="59">
        <f t="shared" si="18"/>
        <v>4.8925983815789366E-3</v>
      </c>
      <c r="L110" s="59">
        <f t="shared" si="19"/>
        <v>4.5843500721089239E-2</v>
      </c>
      <c r="M110" s="59">
        <f t="shared" si="20"/>
        <v>5.3258681140744565E-141</v>
      </c>
      <c r="N110" s="59">
        <f t="shared" si="21"/>
        <v>3.0028471431703818E-26</v>
      </c>
      <c r="O110" s="59">
        <f t="shared" si="22"/>
        <v>7.5142519006600642E-2</v>
      </c>
      <c r="P110" s="34"/>
      <c r="Q110" s="65">
        <f t="shared" si="27"/>
        <v>0</v>
      </c>
      <c r="R110" s="66">
        <f t="shared" si="23"/>
        <v>0</v>
      </c>
      <c r="S110" s="65">
        <f t="shared" si="24"/>
        <v>1.4930293952404147E-4</v>
      </c>
      <c r="T110" s="65" t="str">
        <f t="shared" si="25"/>
        <v>setengahmatang</v>
      </c>
    </row>
    <row r="111" spans="1:20" ht="15" customHeight="1" x14ac:dyDescent="0.25">
      <c r="A111" s="114">
        <v>107</v>
      </c>
      <c r="B111" s="122">
        <v>80.017565030839407</v>
      </c>
      <c r="C111" s="122">
        <v>100.81751139715701</v>
      </c>
      <c r="D111" s="122">
        <v>71.066639849825705</v>
      </c>
      <c r="E111" s="5" t="s">
        <v>8</v>
      </c>
      <c r="F111" s="1"/>
      <c r="G111" s="59">
        <f t="shared" si="26"/>
        <v>0</v>
      </c>
      <c r="H111" s="59">
        <f t="shared" si="15"/>
        <v>0</v>
      </c>
      <c r="I111" s="59">
        <f t="shared" si="16"/>
        <v>4.604833578806769E-2</v>
      </c>
      <c r="J111" s="59">
        <f t="shared" si="17"/>
        <v>0</v>
      </c>
      <c r="K111" s="59">
        <f t="shared" si="18"/>
        <v>4.0642692033809186E-3</v>
      </c>
      <c r="L111" s="59">
        <f t="shared" si="19"/>
        <v>4.7491063675004448E-2</v>
      </c>
      <c r="M111" s="59">
        <f t="shared" si="20"/>
        <v>4.8081370933977749E-134</v>
      </c>
      <c r="N111" s="59">
        <f t="shared" si="21"/>
        <v>2.6636142102604822E-25</v>
      </c>
      <c r="O111" s="59">
        <f t="shared" si="22"/>
        <v>8.2909828385169096E-2</v>
      </c>
      <c r="P111" s="34"/>
      <c r="Q111" s="65">
        <f t="shared" si="27"/>
        <v>0</v>
      </c>
      <c r="R111" s="66">
        <f t="shared" si="23"/>
        <v>0</v>
      </c>
      <c r="S111" s="65">
        <f t="shared" si="24"/>
        <v>1.8131421420220794E-4</v>
      </c>
      <c r="T111" s="65" t="str">
        <f t="shared" si="25"/>
        <v>setengahmatang</v>
      </c>
    </row>
    <row r="112" spans="1:20" ht="15" customHeight="1" x14ac:dyDescent="0.25">
      <c r="A112" s="114">
        <v>108</v>
      </c>
      <c r="B112" s="122">
        <v>81.029951180894599</v>
      </c>
      <c r="C112" s="122">
        <v>101.474073096715</v>
      </c>
      <c r="D112" s="122">
        <v>71.852091304921501</v>
      </c>
      <c r="E112" s="5" t="s">
        <v>8</v>
      </c>
      <c r="F112" s="1"/>
      <c r="G112" s="59">
        <f t="shared" si="26"/>
        <v>0</v>
      </c>
      <c r="H112" s="59">
        <f t="shared" si="15"/>
        <v>0</v>
      </c>
      <c r="I112" s="59">
        <f t="shared" si="16"/>
        <v>4.0176735328592193E-2</v>
      </c>
      <c r="J112" s="59">
        <f t="shared" si="17"/>
        <v>0</v>
      </c>
      <c r="K112" s="59">
        <f t="shared" si="18"/>
        <v>6.2555676952600388E-3</v>
      </c>
      <c r="L112" s="59">
        <f t="shared" si="19"/>
        <v>4.363081291742555E-2</v>
      </c>
      <c r="M112" s="59">
        <f t="shared" si="20"/>
        <v>1.8726567707814852E-140</v>
      </c>
      <c r="N112" s="59">
        <f t="shared" si="21"/>
        <v>3.5624635088363515E-26</v>
      </c>
      <c r="O112" s="59">
        <f t="shared" si="22"/>
        <v>7.5749938211418247E-2</v>
      </c>
      <c r="P112" s="34"/>
      <c r="Q112" s="65">
        <f t="shared" si="27"/>
        <v>0</v>
      </c>
      <c r="R112" s="66">
        <f t="shared" si="23"/>
        <v>0</v>
      </c>
      <c r="S112" s="65">
        <f t="shared" si="24"/>
        <v>1.3278537111177028E-4</v>
      </c>
      <c r="T112" s="65" t="str">
        <f t="shared" si="25"/>
        <v>setengahmatang</v>
      </c>
    </row>
    <row r="113" spans="1:20" ht="15" customHeight="1" x14ac:dyDescent="0.25">
      <c r="A113" s="114">
        <v>109</v>
      </c>
      <c r="B113" s="122">
        <v>81.146652774159904</v>
      </c>
      <c r="C113" s="122">
        <v>101.846835113311</v>
      </c>
      <c r="D113" s="122">
        <v>71.699791612399096</v>
      </c>
      <c r="E113" s="5" t="s">
        <v>8</v>
      </c>
      <c r="F113" s="1"/>
      <c r="G113" s="59">
        <f t="shared" si="26"/>
        <v>0</v>
      </c>
      <c r="H113" s="59">
        <f t="shared" si="15"/>
        <v>0</v>
      </c>
      <c r="I113" s="59">
        <f t="shared" si="16"/>
        <v>3.9523764171515846E-2</v>
      </c>
      <c r="J113" s="59">
        <f t="shared" si="17"/>
        <v>0</v>
      </c>
      <c r="K113" s="59">
        <f t="shared" si="18"/>
        <v>7.8969523571234511E-3</v>
      </c>
      <c r="L113" s="59">
        <f t="shared" si="19"/>
        <v>4.150167960699E-2</v>
      </c>
      <c r="M113" s="59">
        <f t="shared" si="20"/>
        <v>3.3657029128281025E-139</v>
      </c>
      <c r="N113" s="59">
        <f t="shared" si="21"/>
        <v>5.2771189159951054E-26</v>
      </c>
      <c r="O113" s="59">
        <f t="shared" si="22"/>
        <v>7.7148126063531566E-2</v>
      </c>
      <c r="P113" s="34"/>
      <c r="Q113" s="65">
        <f t="shared" si="27"/>
        <v>0</v>
      </c>
      <c r="R113" s="66">
        <f t="shared" si="23"/>
        <v>0</v>
      </c>
      <c r="S113" s="65">
        <f t="shared" si="24"/>
        <v>1.265462715749226E-4</v>
      </c>
      <c r="T113" s="65" t="str">
        <f t="shared" si="25"/>
        <v>setengahmatang</v>
      </c>
    </row>
    <row r="114" spans="1:20" ht="15" customHeight="1" x14ac:dyDescent="0.25">
      <c r="A114" s="114">
        <v>110</v>
      </c>
      <c r="B114" s="122">
        <v>81.746845323273106</v>
      </c>
      <c r="C114" s="122">
        <v>102.210745414336</v>
      </c>
      <c r="D114" s="122">
        <v>72.230388968388198</v>
      </c>
      <c r="E114" s="5" t="s">
        <v>8</v>
      </c>
      <c r="F114" s="1"/>
      <c r="G114" s="59">
        <f t="shared" si="26"/>
        <v>0</v>
      </c>
      <c r="H114" s="59">
        <f t="shared" si="15"/>
        <v>0</v>
      </c>
      <c r="I114" s="59">
        <f t="shared" si="16"/>
        <v>3.6251001261675242E-2</v>
      </c>
      <c r="J114" s="59">
        <f t="shared" si="17"/>
        <v>0</v>
      </c>
      <c r="K114" s="59">
        <f t="shared" si="18"/>
        <v>9.8324050742895474E-3</v>
      </c>
      <c r="L114" s="59">
        <f t="shared" si="19"/>
        <v>3.947101762270986E-2</v>
      </c>
      <c r="M114" s="59">
        <f t="shared" si="20"/>
        <v>1.3537345430968188E-143</v>
      </c>
      <c r="N114" s="59">
        <f t="shared" si="21"/>
        <v>1.3344989959493283E-26</v>
      </c>
      <c r="O114" s="59">
        <f t="shared" si="22"/>
        <v>7.2268608160523135E-2</v>
      </c>
      <c r="P114" s="34"/>
      <c r="Q114" s="65">
        <f t="shared" si="27"/>
        <v>0</v>
      </c>
      <c r="R114" s="66">
        <f t="shared" si="23"/>
        <v>0</v>
      </c>
      <c r="S114" s="65">
        <f t="shared" si="24"/>
        <v>1.0340654321684066E-4</v>
      </c>
      <c r="T114" s="65" t="str">
        <f t="shared" si="25"/>
        <v>setengahmatang</v>
      </c>
    </row>
    <row r="115" spans="1:20" ht="15" customHeight="1" x14ac:dyDescent="0.25">
      <c r="A115" s="114">
        <v>111</v>
      </c>
      <c r="B115" s="122">
        <v>79.373651420756701</v>
      </c>
      <c r="C115" s="122">
        <v>100.379425619207</v>
      </c>
      <c r="D115" s="122">
        <v>74.035404953654506</v>
      </c>
      <c r="E115" s="5" t="s">
        <v>8</v>
      </c>
      <c r="F115" s="1"/>
      <c r="G115" s="59">
        <f t="shared" si="26"/>
        <v>0</v>
      </c>
      <c r="H115" s="59">
        <f t="shared" si="15"/>
        <v>0</v>
      </c>
      <c r="I115" s="59">
        <f t="shared" si="16"/>
        <v>4.9953320086363821E-2</v>
      </c>
      <c r="J115" s="59">
        <f t="shared" si="17"/>
        <v>0</v>
      </c>
      <c r="K115" s="59">
        <f t="shared" si="18"/>
        <v>3.0032906784439881E-3</v>
      </c>
      <c r="L115" s="59">
        <f t="shared" si="19"/>
        <v>5.0135927857845194E-2</v>
      </c>
      <c r="M115" s="59">
        <f t="shared" si="20"/>
        <v>4.5957087211184185E-159</v>
      </c>
      <c r="N115" s="59">
        <f t="shared" si="21"/>
        <v>1.0972690013181029E-28</v>
      </c>
      <c r="O115" s="59">
        <f t="shared" si="22"/>
        <v>5.5932040943514713E-2</v>
      </c>
      <c r="P115" s="34"/>
      <c r="Q115" s="65">
        <f t="shared" si="27"/>
        <v>0</v>
      </c>
      <c r="R115" s="66">
        <f t="shared" si="23"/>
        <v>0</v>
      </c>
      <c r="S115" s="65">
        <f t="shared" si="24"/>
        <v>1.4007933844783775E-4</v>
      </c>
      <c r="T115" s="65" t="str">
        <f t="shared" si="25"/>
        <v>setengahmatang</v>
      </c>
    </row>
    <row r="116" spans="1:20" ht="15" customHeight="1" x14ac:dyDescent="0.25">
      <c r="A116" s="114">
        <v>112</v>
      </c>
      <c r="B116" s="122">
        <v>78.862530413625294</v>
      </c>
      <c r="C116" s="122">
        <v>99.912560827250601</v>
      </c>
      <c r="D116" s="122">
        <v>74.2679440389294</v>
      </c>
      <c r="E116" s="5" t="s">
        <v>8</v>
      </c>
      <c r="F116" s="1"/>
      <c r="G116" s="59">
        <f t="shared" si="26"/>
        <v>0</v>
      </c>
      <c r="H116" s="59">
        <f t="shared" si="15"/>
        <v>0</v>
      </c>
      <c r="I116" s="59">
        <f t="shared" si="16"/>
        <v>5.3129529483377881E-2</v>
      </c>
      <c r="J116" s="59">
        <f t="shared" si="17"/>
        <v>0</v>
      </c>
      <c r="K116" s="59">
        <f t="shared" si="18"/>
        <v>2.1474554094201266E-3</v>
      </c>
      <c r="L116" s="59">
        <f t="shared" si="19"/>
        <v>5.3006020352751815E-2</v>
      </c>
      <c r="M116" s="59">
        <f t="shared" si="20"/>
        <v>4.0874731768034116E-161</v>
      </c>
      <c r="N116" s="59">
        <f t="shared" si="21"/>
        <v>5.829796152125369E-29</v>
      </c>
      <c r="O116" s="59">
        <f t="shared" si="22"/>
        <v>5.390941560305678E-2</v>
      </c>
      <c r="P116" s="34"/>
      <c r="Q116" s="65">
        <f t="shared" si="27"/>
        <v>0</v>
      </c>
      <c r="R116" s="66">
        <f t="shared" si="23"/>
        <v>0</v>
      </c>
      <c r="S116" s="65">
        <f t="shared" si="24"/>
        <v>1.5181888332815402E-4</v>
      </c>
      <c r="T116" s="65" t="str">
        <f t="shared" si="25"/>
        <v>setengahmatang</v>
      </c>
    </row>
    <row r="117" spans="1:20" ht="15" customHeight="1" x14ac:dyDescent="0.25">
      <c r="A117" s="114">
        <v>113</v>
      </c>
      <c r="B117" s="122">
        <v>78.164226898444696</v>
      </c>
      <c r="C117" s="122">
        <v>99.324794144556293</v>
      </c>
      <c r="D117" s="122">
        <v>73.371912168343997</v>
      </c>
      <c r="E117" s="5" t="s">
        <v>8</v>
      </c>
      <c r="F117" s="1"/>
      <c r="G117" s="59">
        <f t="shared" si="26"/>
        <v>0</v>
      </c>
      <c r="H117" s="59">
        <f t="shared" si="15"/>
        <v>0</v>
      </c>
      <c r="I117" s="59">
        <f t="shared" si="16"/>
        <v>5.7553067986069094E-2</v>
      </c>
      <c r="J117" s="59">
        <f t="shared" si="17"/>
        <v>0</v>
      </c>
      <c r="K117" s="59">
        <f t="shared" si="18"/>
        <v>1.3811044476629527E-3</v>
      </c>
      <c r="L117" s="59">
        <f t="shared" si="19"/>
        <v>5.6680155199349408E-2</v>
      </c>
      <c r="M117" s="59">
        <f t="shared" si="20"/>
        <v>2.7624269387736983E-153</v>
      </c>
      <c r="N117" s="59">
        <f t="shared" si="21"/>
        <v>6.5523305998528454E-28</v>
      </c>
      <c r="O117" s="59">
        <f t="shared" si="22"/>
        <v>6.1832971943239098E-2</v>
      </c>
      <c r="P117" s="34"/>
      <c r="Q117" s="65">
        <f t="shared" si="27"/>
        <v>0</v>
      </c>
      <c r="R117" s="66">
        <f t="shared" si="23"/>
        <v>0</v>
      </c>
      <c r="S117" s="65">
        <f t="shared" si="24"/>
        <v>2.0170637815592924E-4</v>
      </c>
      <c r="T117" s="65" t="str">
        <f t="shared" si="25"/>
        <v>setengahmatang</v>
      </c>
    </row>
    <row r="118" spans="1:20" ht="15" customHeight="1" x14ac:dyDescent="0.25">
      <c r="A118" s="114">
        <v>114</v>
      </c>
      <c r="B118" s="122">
        <v>69.730494249300605</v>
      </c>
      <c r="C118" s="122">
        <v>91.673919801056897</v>
      </c>
      <c r="D118" s="122">
        <v>67.454305253341602</v>
      </c>
      <c r="E118" s="5" t="s">
        <v>8</v>
      </c>
      <c r="F118" s="1"/>
      <c r="G118" s="59">
        <f t="shared" si="26"/>
        <v>0</v>
      </c>
      <c r="H118" s="59">
        <f t="shared" si="15"/>
        <v>0</v>
      </c>
      <c r="I118" s="59">
        <f t="shared" si="16"/>
        <v>0.10267001524442868</v>
      </c>
      <c r="J118" s="59">
        <f t="shared" si="17"/>
        <v>0</v>
      </c>
      <c r="K118" s="59">
        <f t="shared" si="18"/>
        <v>6.3230255691665506E-7</v>
      </c>
      <c r="L118" s="59">
        <f t="shared" si="19"/>
        <v>9.9298681472904007E-2</v>
      </c>
      <c r="M118" s="59">
        <f t="shared" si="20"/>
        <v>1.6391509031707075E-106</v>
      </c>
      <c r="N118" s="59">
        <f t="shared" si="21"/>
        <v>1.7414824685691173E-21</v>
      </c>
      <c r="O118" s="59">
        <f t="shared" si="22"/>
        <v>0.11050514131413126</v>
      </c>
      <c r="P118" s="34"/>
      <c r="Q118" s="65">
        <f t="shared" si="27"/>
        <v>0</v>
      </c>
      <c r="R118" s="66">
        <f t="shared" si="23"/>
        <v>0</v>
      </c>
      <c r="S118" s="65">
        <f t="shared" si="24"/>
        <v>1.1265995997163736E-3</v>
      </c>
      <c r="T118" s="65" t="str">
        <f t="shared" si="25"/>
        <v>setengahmatang</v>
      </c>
    </row>
    <row r="119" spans="1:20" ht="15" customHeight="1" x14ac:dyDescent="0.25">
      <c r="A119" s="114">
        <v>115</v>
      </c>
      <c r="B119" s="122">
        <v>77.402973752086197</v>
      </c>
      <c r="C119" s="122">
        <v>98.336671218327993</v>
      </c>
      <c r="D119" s="122">
        <v>72.819299044151094</v>
      </c>
      <c r="E119" s="5" t="s">
        <v>8</v>
      </c>
      <c r="F119" s="1"/>
      <c r="G119" s="59">
        <f t="shared" si="26"/>
        <v>0</v>
      </c>
      <c r="H119" s="59">
        <f t="shared" si="15"/>
        <v>0</v>
      </c>
      <c r="I119" s="59">
        <f t="shared" si="16"/>
        <v>6.2446316132136144E-2</v>
      </c>
      <c r="J119" s="59">
        <f t="shared" si="17"/>
        <v>0</v>
      </c>
      <c r="K119" s="59">
        <f t="shared" si="18"/>
        <v>6.2676400752779071E-4</v>
      </c>
      <c r="L119" s="59">
        <f t="shared" si="19"/>
        <v>6.2953291532644812E-2</v>
      </c>
      <c r="M119" s="59">
        <f t="shared" si="20"/>
        <v>1.4866143998579771E-148</v>
      </c>
      <c r="N119" s="59">
        <f t="shared" si="21"/>
        <v>2.845787781817564E-27</v>
      </c>
      <c r="O119" s="59">
        <f t="shared" si="22"/>
        <v>6.6857083489725092E-2</v>
      </c>
      <c r="P119" s="34"/>
      <c r="Q119" s="65">
        <f>$G119*$J119*$M119</f>
        <v>0</v>
      </c>
      <c r="R119" s="66">
        <f t="shared" si="23"/>
        <v>0</v>
      </c>
      <c r="S119" s="65">
        <f t="shared" si="24"/>
        <v>2.6282864313983067E-4</v>
      </c>
      <c r="T119" s="65" t="str">
        <f t="shared" si="25"/>
        <v>setengahmatang</v>
      </c>
    </row>
    <row r="120" spans="1:20" ht="15" customHeight="1" x14ac:dyDescent="0.25">
      <c r="A120" s="114">
        <v>116</v>
      </c>
      <c r="B120" s="122">
        <v>76.840915984228104</v>
      </c>
      <c r="C120" s="122">
        <v>98.039126478616893</v>
      </c>
      <c r="D120" s="122">
        <v>72.456627236881999</v>
      </c>
      <c r="E120" s="5" t="s">
        <v>8</v>
      </c>
      <c r="F120" s="1"/>
      <c r="G120" s="59">
        <f t="shared" si="26"/>
        <v>0</v>
      </c>
      <c r="H120" s="59">
        <f t="shared" si="15"/>
        <v>0</v>
      </c>
      <c r="I120" s="59">
        <f t="shared" si="16"/>
        <v>6.607674693248472E-2</v>
      </c>
      <c r="J120" s="59">
        <f t="shared" si="17"/>
        <v>0</v>
      </c>
      <c r="K120" s="59">
        <f t="shared" si="18"/>
        <v>4.8827039750883402E-4</v>
      </c>
      <c r="L120" s="59">
        <f t="shared" si="19"/>
        <v>6.4852141160210972E-2</v>
      </c>
      <c r="M120" s="59">
        <f t="shared" si="20"/>
        <v>1.7233747478465045E-145</v>
      </c>
      <c r="N120" s="59">
        <f t="shared" si="21"/>
        <v>7.3883446886682731E-27</v>
      </c>
      <c r="O120" s="59">
        <f t="shared" si="22"/>
        <v>7.0186132506951854E-2</v>
      </c>
      <c r="P120" s="34"/>
      <c r="Q120" s="65">
        <f t="shared" si="27"/>
        <v>0</v>
      </c>
      <c r="R120" s="66">
        <f t="shared" si="23"/>
        <v>0</v>
      </c>
      <c r="S120" s="65">
        <f t="shared" si="24"/>
        <v>3.0076291482897857E-4</v>
      </c>
      <c r="T120" s="65" t="str">
        <f t="shared" si="25"/>
        <v>setengahmatang</v>
      </c>
    </row>
    <row r="121" spans="1:20" ht="15" customHeight="1" x14ac:dyDescent="0.25">
      <c r="A121" s="114">
        <v>117</v>
      </c>
      <c r="B121" s="122">
        <v>76.579178663433893</v>
      </c>
      <c r="C121" s="122">
        <v>97.645400818305802</v>
      </c>
      <c r="D121" s="122">
        <v>72.476587361721499</v>
      </c>
      <c r="E121" s="5" t="s">
        <v>8</v>
      </c>
      <c r="F121" s="1"/>
      <c r="G121" s="59">
        <f t="shared" si="26"/>
        <v>0</v>
      </c>
      <c r="H121" s="59">
        <f t="shared" si="15"/>
        <v>0</v>
      </c>
      <c r="I121" s="59">
        <f t="shared" si="16"/>
        <v>6.7765178738624601E-2</v>
      </c>
      <c r="J121" s="59">
        <f t="shared" si="17"/>
        <v>0</v>
      </c>
      <c r="K121" s="59">
        <f t="shared" si="18"/>
        <v>3.4795104809626361E-4</v>
      </c>
      <c r="L121" s="59">
        <f t="shared" si="19"/>
        <v>6.7362400465106193E-2</v>
      </c>
      <c r="M121" s="59">
        <f t="shared" si="20"/>
        <v>1.1710514544603194E-145</v>
      </c>
      <c r="N121" s="59">
        <f t="shared" si="21"/>
        <v>7.011815562927782E-27</v>
      </c>
      <c r="O121" s="59">
        <f t="shared" si="22"/>
        <v>7.0002536955942371E-2</v>
      </c>
      <c r="P121" s="34"/>
      <c r="Q121" s="65">
        <f t="shared" si="27"/>
        <v>0</v>
      </c>
      <c r="R121" s="66">
        <f t="shared" si="23"/>
        <v>0</v>
      </c>
      <c r="S121" s="65">
        <f t="shared" si="24"/>
        <v>3.1954933830483421E-4</v>
      </c>
      <c r="T121" s="65" t="str">
        <f t="shared" si="25"/>
        <v>setengahmatang</v>
      </c>
    </row>
    <row r="122" spans="1:20" ht="15" customHeight="1" x14ac:dyDescent="0.25">
      <c r="A122" s="114">
        <v>118</v>
      </c>
      <c r="B122" s="122">
        <v>76.078824415975902</v>
      </c>
      <c r="C122" s="122">
        <v>97.410550113036905</v>
      </c>
      <c r="D122" s="122">
        <v>72.684250188394898</v>
      </c>
      <c r="E122" s="5" t="s">
        <v>8</v>
      </c>
      <c r="F122" s="1"/>
      <c r="G122" s="59">
        <f t="shared" si="26"/>
        <v>0</v>
      </c>
      <c r="H122" s="59">
        <f t="shared" si="15"/>
        <v>0</v>
      </c>
      <c r="I122" s="59">
        <f t="shared" si="16"/>
        <v>7.0977744929817968E-2</v>
      </c>
      <c r="J122" s="59">
        <f t="shared" si="17"/>
        <v>0</v>
      </c>
      <c r="K122" s="59">
        <f t="shared" si="18"/>
        <v>2.8299166920639897E-4</v>
      </c>
      <c r="L122" s="59">
        <f t="shared" si="19"/>
        <v>6.8855477584459077E-2</v>
      </c>
      <c r="M122" s="59">
        <f t="shared" si="20"/>
        <v>2.0748070573112664E-147</v>
      </c>
      <c r="N122" s="59">
        <f t="shared" si="21"/>
        <v>4.0633608338122018E-27</v>
      </c>
      <c r="O122" s="59">
        <f t="shared" si="22"/>
        <v>6.8094736251577234E-2</v>
      </c>
      <c r="P122" s="34"/>
      <c r="Q122" s="65">
        <f t="shared" si="27"/>
        <v>0</v>
      </c>
      <c r="R122" s="66">
        <f t="shared" si="23"/>
        <v>0</v>
      </c>
      <c r="S122" s="65">
        <f t="shared" si="24"/>
        <v>3.3279303932757967E-4</v>
      </c>
      <c r="T122" s="65" t="str">
        <f t="shared" si="25"/>
        <v>setengahmatang</v>
      </c>
    </row>
    <row r="123" spans="1:20" ht="15" customHeight="1" x14ac:dyDescent="0.25">
      <c r="A123" s="114">
        <v>119</v>
      </c>
      <c r="B123" s="122">
        <v>75.571580063626698</v>
      </c>
      <c r="C123" s="122">
        <v>96.695197697318605</v>
      </c>
      <c r="D123" s="122">
        <v>72.290562036055206</v>
      </c>
      <c r="E123" s="5" t="s">
        <v>8</v>
      </c>
      <c r="F123" s="1"/>
      <c r="G123" s="59">
        <f t="shared" si="26"/>
        <v>0</v>
      </c>
      <c r="H123" s="59">
        <f t="shared" si="15"/>
        <v>0</v>
      </c>
      <c r="I123" s="59">
        <f t="shared" si="16"/>
        <v>7.4199201529599607E-2</v>
      </c>
      <c r="J123" s="59">
        <f t="shared" si="17"/>
        <v>0</v>
      </c>
      <c r="K123" s="59">
        <f t="shared" si="18"/>
        <v>1.4767653507538557E-4</v>
      </c>
      <c r="L123" s="59">
        <f t="shared" si="19"/>
        <v>7.3363415124200804E-2</v>
      </c>
      <c r="M123" s="59">
        <f t="shared" si="20"/>
        <v>4.2530350250348167E-144</v>
      </c>
      <c r="N123" s="59">
        <f t="shared" si="21"/>
        <v>1.1406486533433884E-26</v>
      </c>
      <c r="O123" s="59">
        <f t="shared" si="22"/>
        <v>7.171454693507387E-2</v>
      </c>
      <c r="P123" s="34"/>
      <c r="Q123" s="65">
        <f t="shared" si="27"/>
        <v>0</v>
      </c>
      <c r="R123" s="66">
        <f t="shared" si="23"/>
        <v>0</v>
      </c>
      <c r="S123" s="65">
        <f t="shared" si="24"/>
        <v>3.9037862559964656E-4</v>
      </c>
      <c r="T123" s="65" t="str">
        <f t="shared" si="25"/>
        <v>setengahmatang</v>
      </c>
    </row>
    <row r="124" spans="1:20" ht="15" customHeight="1" x14ac:dyDescent="0.25">
      <c r="A124" s="114">
        <v>120</v>
      </c>
      <c r="B124" s="122">
        <v>74.798151235035604</v>
      </c>
      <c r="C124" s="122">
        <v>96.210637975450794</v>
      </c>
      <c r="D124" s="122">
        <v>71.697984543112597</v>
      </c>
      <c r="E124" s="5" t="s">
        <v>8</v>
      </c>
      <c r="F124" s="1"/>
      <c r="G124" s="59">
        <f t="shared" si="26"/>
        <v>0</v>
      </c>
      <c r="H124" s="59">
        <f t="shared" si="15"/>
        <v>0</v>
      </c>
      <c r="I124" s="59">
        <f t="shared" si="16"/>
        <v>7.9000567185851758E-2</v>
      </c>
      <c r="J124" s="59">
        <f t="shared" si="17"/>
        <v>0</v>
      </c>
      <c r="K124" s="59">
        <f t="shared" si="18"/>
        <v>9.3367185581660447E-5</v>
      </c>
      <c r="L124" s="59">
        <f t="shared" si="19"/>
        <v>7.6363625201383928E-2</v>
      </c>
      <c r="M124" s="59">
        <f t="shared" si="20"/>
        <v>3.4827956629475973E-139</v>
      </c>
      <c r="N124" s="59">
        <f t="shared" si="21"/>
        <v>5.3017358101697382E-26</v>
      </c>
      <c r="O124" s="59">
        <f t="shared" si="22"/>
        <v>7.7164696636205524E-2</v>
      </c>
      <c r="P124" s="34"/>
      <c r="Q124" s="65">
        <f t="shared" si="27"/>
        <v>0</v>
      </c>
      <c r="R124" s="66">
        <f t="shared" si="23"/>
        <v>0</v>
      </c>
      <c r="S124" s="65">
        <f t="shared" si="24"/>
        <v>4.6551684402947166E-4</v>
      </c>
      <c r="T124" s="65" t="str">
        <f t="shared" si="25"/>
        <v>setengahmatang</v>
      </c>
    </row>
    <row r="125" spans="1:20" ht="15" customHeight="1" x14ac:dyDescent="0.25">
      <c r="A125" s="114">
        <v>121</v>
      </c>
      <c r="B125" s="122">
        <v>69.406533291653602</v>
      </c>
      <c r="C125" s="122">
        <v>91.569709284151301</v>
      </c>
      <c r="D125" s="122">
        <v>67.215692403876204</v>
      </c>
      <c r="E125" s="5" t="s">
        <v>8</v>
      </c>
      <c r="F125" s="1"/>
      <c r="G125" s="59">
        <f t="shared" si="26"/>
        <v>0</v>
      </c>
      <c r="H125" s="59">
        <f t="shared" si="15"/>
        <v>0</v>
      </c>
      <c r="I125" s="59">
        <f t="shared" si="16"/>
        <v>0.10349203602723504</v>
      </c>
      <c r="J125" s="59">
        <f t="shared" si="17"/>
        <v>0</v>
      </c>
      <c r="K125" s="59">
        <f t="shared" si="18"/>
        <v>5.5541809731646539E-7</v>
      </c>
      <c r="L125" s="59">
        <f t="shared" si="19"/>
        <v>9.966091918697581E-2</v>
      </c>
      <c r="M125" s="59">
        <f t="shared" si="20"/>
        <v>8.3326189676649147E-105</v>
      </c>
      <c r="N125" s="59">
        <f t="shared" si="21"/>
        <v>3.0284183776592607E-21</v>
      </c>
      <c r="O125" s="59">
        <f t="shared" si="22"/>
        <v>0.11179122263658388</v>
      </c>
      <c r="P125" s="34"/>
      <c r="Q125" s="65">
        <f t="shared" si="27"/>
        <v>0</v>
      </c>
      <c r="R125" s="66">
        <f t="shared" si="23"/>
        <v>0</v>
      </c>
      <c r="S125" s="65">
        <f t="shared" si="24"/>
        <v>1.1530271281764406E-3</v>
      </c>
      <c r="T125" s="65" t="str">
        <f t="shared" si="25"/>
        <v>setengahmatang</v>
      </c>
    </row>
    <row r="126" spans="1:20" ht="15" customHeight="1" x14ac:dyDescent="0.25">
      <c r="A126" s="114">
        <v>122</v>
      </c>
      <c r="B126" s="122">
        <v>69.490205296975404</v>
      </c>
      <c r="C126" s="122">
        <v>91.360758501802195</v>
      </c>
      <c r="D126" s="122">
        <v>67.338504936530299</v>
      </c>
      <c r="E126" s="5" t="s">
        <v>8</v>
      </c>
      <c r="F126" s="1"/>
      <c r="G126" s="59">
        <f t="shared" si="26"/>
        <v>0</v>
      </c>
      <c r="H126" s="59">
        <f t="shared" si="15"/>
        <v>0</v>
      </c>
      <c r="I126" s="59">
        <f t="shared" si="16"/>
        <v>0.10328953437897626</v>
      </c>
      <c r="J126" s="59">
        <f t="shared" si="17"/>
        <v>0</v>
      </c>
      <c r="K126" s="59">
        <f t="shared" si="18"/>
        <v>4.2741308126630715E-7</v>
      </c>
      <c r="L126" s="59">
        <f t="shared" si="19"/>
        <v>0.10035874636152377</v>
      </c>
      <c r="M126" s="59">
        <f t="shared" si="20"/>
        <v>1.1075712057695239E-105</v>
      </c>
      <c r="N126" s="59">
        <f t="shared" si="21"/>
        <v>2.2788630579115043E-21</v>
      </c>
      <c r="O126" s="59">
        <f t="shared" si="22"/>
        <v>0.11114016681074201</v>
      </c>
      <c r="P126" s="34"/>
      <c r="Q126" s="65">
        <f t="shared" si="27"/>
        <v>0</v>
      </c>
      <c r="R126" s="66">
        <f t="shared" si="23"/>
        <v>0</v>
      </c>
      <c r="S126" s="65">
        <f t="shared" si="24"/>
        <v>1.1520798785689642E-3</v>
      </c>
      <c r="T126" s="65" t="str">
        <f t="shared" si="25"/>
        <v>setengahmatang</v>
      </c>
    </row>
    <row r="127" spans="1:20" ht="15.75" customHeight="1" x14ac:dyDescent="0.25">
      <c r="A127" s="114">
        <v>123</v>
      </c>
      <c r="B127" s="122">
        <v>66.127155848228298</v>
      </c>
      <c r="C127" s="122">
        <v>86.716211978676697</v>
      </c>
      <c r="D127" s="122">
        <v>65.167920978363099</v>
      </c>
      <c r="E127" s="5" t="s">
        <v>8</v>
      </c>
      <c r="G127" s="59">
        <f t="shared" si="26"/>
        <v>0</v>
      </c>
      <c r="H127" s="59">
        <f t="shared" si="15"/>
        <v>0</v>
      </c>
      <c r="I127" s="59">
        <f t="shared" si="16"/>
        <v>0.10572380567742228</v>
      </c>
      <c r="J127" s="59">
        <f t="shared" si="17"/>
        <v>0</v>
      </c>
      <c r="K127" s="59">
        <f t="shared" si="18"/>
        <v>6.3108351514104515E-10</v>
      </c>
      <c r="L127" s="59">
        <f t="shared" si="19"/>
        <v>0.10483518771669306</v>
      </c>
      <c r="M127" s="59">
        <f t="shared" si="20"/>
        <v>9.7675318297574326E-91</v>
      </c>
      <c r="N127" s="59">
        <f t="shared" si="21"/>
        <v>3.0454882675759395E-19</v>
      </c>
      <c r="O127" s="59">
        <f t="shared" si="22"/>
        <v>0.11888938119168248</v>
      </c>
      <c r="P127" s="34"/>
      <c r="Q127" s="65">
        <f t="shared" si="27"/>
        <v>0</v>
      </c>
      <c r="R127" s="66">
        <f t="shared" si="23"/>
        <v>0</v>
      </c>
      <c r="S127" s="65">
        <f t="shared" si="24"/>
        <v>1.3177193748435921E-3</v>
      </c>
      <c r="T127" s="65" t="str">
        <f t="shared" si="25"/>
        <v>setengahmatang</v>
      </c>
    </row>
    <row r="128" spans="1:20" ht="15.75" customHeight="1" x14ac:dyDescent="0.25">
      <c r="A128" s="114">
        <v>124</v>
      </c>
      <c r="B128" s="122">
        <v>65.922853206796304</v>
      </c>
      <c r="C128" s="122">
        <v>86.791826113577201</v>
      </c>
      <c r="D128" s="122">
        <v>64.942446043165504</v>
      </c>
      <c r="E128" s="5" t="s">
        <v>8</v>
      </c>
      <c r="G128" s="59">
        <f t="shared" si="26"/>
        <v>0</v>
      </c>
      <c r="H128" s="59">
        <f t="shared" si="15"/>
        <v>0</v>
      </c>
      <c r="I128" s="59">
        <f t="shared" si="16"/>
        <v>0.10548642184173314</v>
      </c>
      <c r="J128" s="59">
        <f t="shared" si="17"/>
        <v>0</v>
      </c>
      <c r="K128" s="59">
        <f t="shared" si="18"/>
        <v>7.0924790362333394E-10</v>
      </c>
      <c r="L128" s="59">
        <f t="shared" si="19"/>
        <v>0.1049398399585742</v>
      </c>
      <c r="M128" s="59">
        <f t="shared" si="20"/>
        <v>2.9931622307545694E-89</v>
      </c>
      <c r="N128" s="59">
        <f t="shared" si="21"/>
        <v>4.9842069227952632E-19</v>
      </c>
      <c r="O128" s="59">
        <f t="shared" si="22"/>
        <v>0.11920443888341405</v>
      </c>
      <c r="P128" s="34"/>
      <c r="Q128" s="65">
        <f t="shared" si="27"/>
        <v>0</v>
      </c>
      <c r="R128" s="66">
        <f t="shared" si="23"/>
        <v>0</v>
      </c>
      <c r="S128" s="65">
        <f t="shared" si="24"/>
        <v>1.3195607417572151E-3</v>
      </c>
      <c r="T128" s="65" t="str">
        <f t="shared" si="25"/>
        <v>setengahmatang</v>
      </c>
    </row>
    <row r="129" spans="1:20" s="45" customFormat="1" ht="15.75" customHeight="1" x14ac:dyDescent="0.25">
      <c r="A129" s="41">
        <v>125</v>
      </c>
      <c r="B129" s="125">
        <v>66.444359053181699</v>
      </c>
      <c r="C129" s="125">
        <v>87.109898555179797</v>
      </c>
      <c r="D129" s="125">
        <v>65.498155548724299</v>
      </c>
      <c r="E129" s="44" t="s">
        <v>8</v>
      </c>
      <c r="G129" s="61">
        <f t="shared" si="26"/>
        <v>0</v>
      </c>
      <c r="H129" s="61">
        <f t="shared" si="15"/>
        <v>0</v>
      </c>
      <c r="I129" s="61">
        <f t="shared" si="16"/>
        <v>0.10600526153138315</v>
      </c>
      <c r="J129" s="61">
        <f t="shared" si="17"/>
        <v>0</v>
      </c>
      <c r="K129" s="61">
        <f t="shared" si="18"/>
        <v>1.1546203275496457E-9</v>
      </c>
      <c r="L129" s="61">
        <f t="shared" si="19"/>
        <v>0.10531598033577565</v>
      </c>
      <c r="M129" s="61">
        <f t="shared" si="20"/>
        <v>6.1714596840068533E-93</v>
      </c>
      <c r="N129" s="61">
        <f t="shared" si="21"/>
        <v>1.4722267577899761E-19</v>
      </c>
      <c r="O129" s="61">
        <f t="shared" si="22"/>
        <v>0.11825437936652844</v>
      </c>
      <c r="Q129" s="46">
        <f t="shared" si="27"/>
        <v>0</v>
      </c>
      <c r="R129" s="69">
        <f t="shared" si="23"/>
        <v>0</v>
      </c>
      <c r="S129" s="46">
        <f t="shared" si="24"/>
        <v>1.3201975720615279E-3</v>
      </c>
      <c r="T129" s="46" t="str">
        <f t="shared" si="25"/>
        <v>setengahmatang</v>
      </c>
    </row>
    <row r="130" spans="1:20" s="56" customFormat="1" ht="15.75" customHeight="1" x14ac:dyDescent="0.25">
      <c r="A130" s="53" t="s">
        <v>36</v>
      </c>
      <c r="B130" s="54">
        <v>73.036524413687104</v>
      </c>
      <c r="C130" s="55">
        <v>97.236831987697002</v>
      </c>
      <c r="D130" s="55">
        <v>67.681660899654005</v>
      </c>
      <c r="E130" s="53"/>
      <c r="G130" s="62">
        <f t="shared" si="26"/>
        <v>0</v>
      </c>
      <c r="H130" s="62">
        <f t="shared" si="15"/>
        <v>0</v>
      </c>
      <c r="I130" s="62">
        <f t="shared" si="16"/>
        <v>8.9105853294665652E-2</v>
      </c>
      <c r="J130" s="62">
        <f t="shared" si="17"/>
        <v>0</v>
      </c>
      <c r="K130" s="62">
        <f t="shared" si="18"/>
        <v>2.4234811624545134E-4</v>
      </c>
      <c r="L130" s="62">
        <f t="shared" si="19"/>
        <v>6.9956598667362146E-2</v>
      </c>
      <c r="M130" s="62">
        <f t="shared" si="20"/>
        <v>3.7668470132991983E-108</v>
      </c>
      <c r="N130" s="62">
        <f t="shared" si="21"/>
        <v>1.0247225463904108E-21</v>
      </c>
      <c r="O130" s="62">
        <f t="shared" si="22"/>
        <v>0.10920020601816414</v>
      </c>
      <c r="Q130" s="70">
        <f t="shared" si="27"/>
        <v>0</v>
      </c>
      <c r="R130" s="71">
        <f t="shared" si="23"/>
        <v>0</v>
      </c>
      <c r="S130" s="70">
        <f t="shared" si="24"/>
        <v>6.8070411625194196E-4</v>
      </c>
      <c r="T130" s="70" t="str">
        <f t="shared" si="25"/>
        <v>setengahmatang</v>
      </c>
    </row>
    <row r="132" spans="1:20" ht="15.75" customHeight="1" x14ac:dyDescent="0.2">
      <c r="A132" s="126" t="s">
        <v>9</v>
      </c>
      <c r="B132" s="126"/>
      <c r="C132" s="126"/>
      <c r="D132" s="126"/>
      <c r="E132" s="126"/>
    </row>
    <row r="133" spans="1:20" ht="15.75" customHeight="1" x14ac:dyDescent="0.2">
      <c r="A133" s="126" t="s">
        <v>10</v>
      </c>
      <c r="B133" s="126"/>
      <c r="C133" s="126"/>
      <c r="D133" s="126"/>
      <c r="E133" s="126"/>
    </row>
    <row r="134" spans="1:20" s="2" customFormat="1" ht="15.75" customHeight="1" x14ac:dyDescent="0.2">
      <c r="A134" s="15" t="s">
        <v>0</v>
      </c>
      <c r="B134" s="15" t="s">
        <v>2</v>
      </c>
      <c r="C134" s="15" t="s">
        <v>11</v>
      </c>
      <c r="D134" s="15" t="s">
        <v>12</v>
      </c>
      <c r="E134" s="114"/>
    </row>
    <row r="135" spans="1:20" ht="15.75" customHeight="1" x14ac:dyDescent="0.2">
      <c r="A135" s="15">
        <v>1</v>
      </c>
      <c r="B135" s="122">
        <v>186.577187542133</v>
      </c>
      <c r="C135" s="17">
        <f t="shared" ref="C135:C169" si="28">B135-$D$172</f>
        <v>-6.3781439649570189</v>
      </c>
      <c r="D135" s="17">
        <f>POWER(C135,2)</f>
        <v>40.680720437717639</v>
      </c>
    </row>
    <row r="136" spans="1:20" ht="15.75" customHeight="1" x14ac:dyDescent="0.2">
      <c r="A136" s="15">
        <v>2</v>
      </c>
      <c r="B136" s="122">
        <v>186.80906104571599</v>
      </c>
      <c r="C136" s="17">
        <f t="shared" si="28"/>
        <v>-6.14627046137403</v>
      </c>
      <c r="D136" s="17">
        <f t="shared" ref="D136:D169" si="29">POWER(C136,2)</f>
        <v>37.77664058435893</v>
      </c>
    </row>
    <row r="137" spans="1:20" ht="15.75" customHeight="1" x14ac:dyDescent="0.2">
      <c r="A137" s="15">
        <v>3</v>
      </c>
      <c r="B137" s="122">
        <v>189.81650731158601</v>
      </c>
      <c r="C137" s="17">
        <f t="shared" si="28"/>
        <v>-3.1388241955040144</v>
      </c>
      <c r="D137" s="17">
        <f t="shared" si="29"/>
        <v>9.8522173302814231</v>
      </c>
    </row>
    <row r="138" spans="1:20" ht="15.75" customHeight="1" x14ac:dyDescent="0.2">
      <c r="A138" s="15">
        <v>4</v>
      </c>
      <c r="B138" s="122">
        <v>189.89001035196699</v>
      </c>
      <c r="C138" s="17">
        <f t="shared" si="28"/>
        <v>-3.0653211551230299</v>
      </c>
      <c r="D138" s="17">
        <f t="shared" si="29"/>
        <v>9.3961937840447867</v>
      </c>
    </row>
    <row r="139" spans="1:20" ht="15.75" customHeight="1" x14ac:dyDescent="0.2">
      <c r="A139" s="15">
        <v>5</v>
      </c>
      <c r="B139" s="123">
        <v>190.04442429737099</v>
      </c>
      <c r="C139" s="17">
        <f t="shared" si="28"/>
        <v>-2.9109072097190278</v>
      </c>
      <c r="D139" s="17">
        <f t="shared" si="29"/>
        <v>8.4733807835942159</v>
      </c>
    </row>
    <row r="140" spans="1:20" ht="15.75" customHeight="1" x14ac:dyDescent="0.2">
      <c r="A140" s="15">
        <v>6</v>
      </c>
      <c r="B140" s="122">
        <v>190.08181229773501</v>
      </c>
      <c r="C140" s="17">
        <f t="shared" si="28"/>
        <v>-2.8735192093550097</v>
      </c>
      <c r="D140" s="17">
        <f t="shared" si="29"/>
        <v>8.2571126465322404</v>
      </c>
    </row>
    <row r="141" spans="1:20" ht="15.75" customHeight="1" x14ac:dyDescent="0.2">
      <c r="A141" s="15">
        <v>7</v>
      </c>
      <c r="B141" s="122">
        <v>190.23396275219901</v>
      </c>
      <c r="C141" s="17">
        <f t="shared" si="28"/>
        <v>-2.7213687548910173</v>
      </c>
      <c r="D141" s="17">
        <f t="shared" si="29"/>
        <v>7.4058479000970854</v>
      </c>
    </row>
    <row r="142" spans="1:20" ht="15.75" customHeight="1" x14ac:dyDescent="0.2">
      <c r="A142" s="15">
        <v>8</v>
      </c>
      <c r="B142" s="122">
        <v>190.294605226187</v>
      </c>
      <c r="C142" s="17">
        <f t="shared" si="28"/>
        <v>-2.6607262809030203</v>
      </c>
      <c r="D142" s="17">
        <f t="shared" si="29"/>
        <v>7.0794643418880181</v>
      </c>
    </row>
    <row r="143" spans="1:20" ht="15.75" customHeight="1" x14ac:dyDescent="0.2">
      <c r="A143" s="15">
        <v>9</v>
      </c>
      <c r="B143" s="122">
        <v>190.42554088227001</v>
      </c>
      <c r="C143" s="17">
        <f t="shared" si="28"/>
        <v>-2.5297906248200093</v>
      </c>
      <c r="D143" s="17">
        <f t="shared" si="29"/>
        <v>6.3998406054272126</v>
      </c>
    </row>
    <row r="144" spans="1:20" ht="15.75" customHeight="1" x14ac:dyDescent="0.2">
      <c r="A144" s="15">
        <v>10</v>
      </c>
      <c r="B144" s="122">
        <v>190.551157676885</v>
      </c>
      <c r="C144" s="17">
        <f t="shared" si="28"/>
        <v>-2.4041738302050248</v>
      </c>
      <c r="D144" s="17">
        <f t="shared" si="29"/>
        <v>5.7800518058426995</v>
      </c>
    </row>
    <row r="145" spans="1:4" ht="15.75" customHeight="1" x14ac:dyDescent="0.2">
      <c r="A145" s="15">
        <v>11</v>
      </c>
      <c r="B145" s="122">
        <v>191.014588301305</v>
      </c>
      <c r="C145" s="17">
        <f t="shared" si="28"/>
        <v>-1.9407432057850258</v>
      </c>
      <c r="D145" s="17">
        <f t="shared" si="29"/>
        <v>3.7664841908007389</v>
      </c>
    </row>
    <row r="146" spans="1:4" ht="15.75" customHeight="1" x14ac:dyDescent="0.2">
      <c r="A146" s="15">
        <v>12</v>
      </c>
      <c r="B146" s="122">
        <v>191.030460415497</v>
      </c>
      <c r="C146" s="17">
        <f t="shared" si="28"/>
        <v>-1.9248710915930189</v>
      </c>
      <c r="D146" s="17">
        <f t="shared" si="29"/>
        <v>3.7051287192505002</v>
      </c>
    </row>
    <row r="147" spans="1:4" ht="15.75" customHeight="1" x14ac:dyDescent="0.2">
      <c r="A147" s="15">
        <v>13</v>
      </c>
      <c r="B147" s="122">
        <v>191.503574933408</v>
      </c>
      <c r="C147" s="17">
        <f t="shared" si="28"/>
        <v>-1.4517565736820188</v>
      </c>
      <c r="D147" s="17">
        <f t="shared" si="29"/>
        <v>2.1075971492289551</v>
      </c>
    </row>
    <row r="148" spans="1:4" ht="15.75" customHeight="1" x14ac:dyDescent="0.2">
      <c r="A148" s="15">
        <v>14</v>
      </c>
      <c r="B148" s="122">
        <v>191.62701641183901</v>
      </c>
      <c r="C148" s="17">
        <f t="shared" si="28"/>
        <v>-1.3283150952510141</v>
      </c>
      <c r="D148" s="17">
        <f t="shared" si="29"/>
        <v>1.7644209922717107</v>
      </c>
    </row>
    <row r="149" spans="1:4" ht="15.75" customHeight="1" x14ac:dyDescent="0.2">
      <c r="A149" s="15">
        <v>15</v>
      </c>
      <c r="B149" s="122">
        <v>192.30473787496501</v>
      </c>
      <c r="C149" s="17">
        <f t="shared" si="28"/>
        <v>-0.65059363212500898</v>
      </c>
      <c r="D149" s="17">
        <f t="shared" si="29"/>
        <v>0.4232720741616115</v>
      </c>
    </row>
    <row r="150" spans="1:4" ht="15.75" customHeight="1" x14ac:dyDescent="0.2">
      <c r="A150" s="15">
        <v>16</v>
      </c>
      <c r="B150" s="122">
        <v>192.82565605806801</v>
      </c>
      <c r="C150" s="17">
        <f t="shared" si="28"/>
        <v>-0.12967544902201666</v>
      </c>
      <c r="D150" s="17">
        <f t="shared" si="29"/>
        <v>1.6815722079061644E-2</v>
      </c>
    </row>
    <row r="151" spans="1:4" ht="15.75" customHeight="1" x14ac:dyDescent="0.2">
      <c r="A151" s="15">
        <v>17</v>
      </c>
      <c r="B151" s="122">
        <v>192.88005122367699</v>
      </c>
      <c r="C151" s="17">
        <f t="shared" si="28"/>
        <v>-7.5280283413036386E-2</v>
      </c>
      <c r="D151" s="17">
        <f t="shared" si="29"/>
        <v>5.6671210707470816E-3</v>
      </c>
    </row>
    <row r="152" spans="1:4" ht="15.75" customHeight="1" x14ac:dyDescent="0.2">
      <c r="A152" s="15">
        <v>18</v>
      </c>
      <c r="B152" s="122">
        <v>193.146270315322</v>
      </c>
      <c r="C152" s="17">
        <f t="shared" si="28"/>
        <v>0.19093880823197651</v>
      </c>
      <c r="D152" s="17">
        <f t="shared" si="29"/>
        <v>3.6457628489047503E-2</v>
      </c>
    </row>
    <row r="153" spans="1:4" ht="15.75" customHeight="1" x14ac:dyDescent="0.2">
      <c r="A153" s="15">
        <v>19</v>
      </c>
      <c r="B153" s="122">
        <v>193.183074989527</v>
      </c>
      <c r="C153" s="17">
        <f t="shared" si="28"/>
        <v>0.22774348243697773</v>
      </c>
      <c r="D153" s="17">
        <f t="shared" si="29"/>
        <v>5.1867093792521982E-2</v>
      </c>
    </row>
    <row r="154" spans="1:4" ht="15.75" customHeight="1" x14ac:dyDescent="0.2">
      <c r="A154" s="15">
        <v>20</v>
      </c>
      <c r="B154" s="122">
        <v>193.22572985053799</v>
      </c>
      <c r="C154" s="17">
        <f t="shared" si="28"/>
        <v>0.27039834344796532</v>
      </c>
      <c r="D154" s="17">
        <f t="shared" si="29"/>
        <v>7.3115264139403807E-2</v>
      </c>
    </row>
    <row r="155" spans="1:4" ht="15.75" customHeight="1" x14ac:dyDescent="0.2">
      <c r="A155" s="15">
        <v>21</v>
      </c>
      <c r="B155" s="122">
        <v>193.24985978687599</v>
      </c>
      <c r="C155" s="17">
        <f t="shared" si="28"/>
        <v>0.29452827978596474</v>
      </c>
      <c r="D155" s="17">
        <f t="shared" si="29"/>
        <v>8.674690759367952E-2</v>
      </c>
    </row>
    <row r="156" spans="1:4" ht="15.75" customHeight="1" x14ac:dyDescent="0.2">
      <c r="A156" s="15">
        <v>22</v>
      </c>
      <c r="B156" s="122">
        <v>193.35125297494099</v>
      </c>
      <c r="C156" s="17">
        <f t="shared" si="28"/>
        <v>0.39592146785096816</v>
      </c>
      <c r="D156" s="17">
        <f t="shared" si="29"/>
        <v>0.1567538087052652</v>
      </c>
    </row>
    <row r="157" spans="1:4" ht="15.75" customHeight="1" x14ac:dyDescent="0.2">
      <c r="A157" s="15">
        <v>23</v>
      </c>
      <c r="B157" s="122">
        <v>193.44837301028301</v>
      </c>
      <c r="C157" s="17">
        <f t="shared" si="28"/>
        <v>0.49304150319298401</v>
      </c>
      <c r="D157" s="17">
        <f t="shared" si="29"/>
        <v>0.24308992387079725</v>
      </c>
    </row>
    <row r="158" spans="1:4" ht="15.75" customHeight="1" x14ac:dyDescent="0.2">
      <c r="A158" s="15">
        <v>24</v>
      </c>
      <c r="B158" s="122">
        <v>193.52266445550001</v>
      </c>
      <c r="C158" s="17">
        <f t="shared" si="28"/>
        <v>0.56733294840998383</v>
      </c>
      <c r="D158" s="17">
        <f t="shared" si="29"/>
        <v>0.32186667435156535</v>
      </c>
    </row>
    <row r="159" spans="1:4" ht="15.75" customHeight="1" x14ac:dyDescent="0.2">
      <c r="A159" s="15">
        <v>25</v>
      </c>
      <c r="B159" s="122">
        <v>193.579887482419</v>
      </c>
      <c r="C159" s="17">
        <f t="shared" si="28"/>
        <v>0.624555975328974</v>
      </c>
      <c r="D159" s="17">
        <f t="shared" si="29"/>
        <v>0.390070166319126</v>
      </c>
    </row>
    <row r="160" spans="1:4" ht="15.75" customHeight="1" x14ac:dyDescent="0.2">
      <c r="A160" s="15">
        <v>26</v>
      </c>
      <c r="B160" s="122">
        <v>196.55148487371599</v>
      </c>
      <c r="C160" s="17">
        <f t="shared" si="28"/>
        <v>3.5961533666259697</v>
      </c>
      <c r="D160" s="17">
        <f t="shared" si="29"/>
        <v>12.932319036295297</v>
      </c>
    </row>
    <row r="161" spans="1:6" ht="15.75" customHeight="1" x14ac:dyDescent="0.2">
      <c r="A161" s="15">
        <v>27</v>
      </c>
      <c r="B161" s="122">
        <v>196.66931659693199</v>
      </c>
      <c r="C161" s="17">
        <f t="shared" si="28"/>
        <v>3.7139850898419695</v>
      </c>
      <c r="D161" s="17">
        <f t="shared" si="29"/>
        <v>13.793685247568462</v>
      </c>
    </row>
    <row r="162" spans="1:6" ht="15.75" customHeight="1" x14ac:dyDescent="0.2">
      <c r="A162" s="15">
        <v>28</v>
      </c>
      <c r="B162" s="122">
        <v>196.780321953927</v>
      </c>
      <c r="C162" s="17">
        <f t="shared" si="28"/>
        <v>3.8249904468369778</v>
      </c>
      <c r="D162" s="17">
        <f t="shared" si="29"/>
        <v>14.630551918394143</v>
      </c>
    </row>
    <row r="163" spans="1:6" ht="15.75" customHeight="1" x14ac:dyDescent="0.2">
      <c r="A163" s="15">
        <v>29</v>
      </c>
      <c r="B163" s="122">
        <v>196.79276091985301</v>
      </c>
      <c r="C163" s="17">
        <f t="shared" si="28"/>
        <v>3.8374294127629867</v>
      </c>
      <c r="D163" s="17">
        <f t="shared" si="29"/>
        <v>14.725864497938481</v>
      </c>
    </row>
    <row r="164" spans="1:6" ht="15.75" customHeight="1" x14ac:dyDescent="0.2">
      <c r="A164" s="15">
        <v>30</v>
      </c>
      <c r="B164" s="122">
        <v>196.87694877505601</v>
      </c>
      <c r="C164" s="17">
        <f t="shared" si="28"/>
        <v>3.9216172679659849</v>
      </c>
      <c r="D164" s="17">
        <f t="shared" si="29"/>
        <v>15.379081996408996</v>
      </c>
    </row>
    <row r="165" spans="1:6" ht="15.75" customHeight="1" x14ac:dyDescent="0.2">
      <c r="A165" s="15">
        <v>31</v>
      </c>
      <c r="B165" s="122">
        <v>196.899673156175</v>
      </c>
      <c r="C165" s="17">
        <f t="shared" si="28"/>
        <v>3.9443416490849756</v>
      </c>
      <c r="D165" s="17">
        <f t="shared" si="29"/>
        <v>15.557831044706385</v>
      </c>
    </row>
    <row r="166" spans="1:6" ht="15.75" customHeight="1" x14ac:dyDescent="0.2">
      <c r="A166" s="15">
        <v>32</v>
      </c>
      <c r="B166" s="122">
        <v>196.93127962085299</v>
      </c>
      <c r="C166" s="17">
        <f t="shared" si="28"/>
        <v>3.9759481137629678</v>
      </c>
      <c r="D166" s="17">
        <f t="shared" si="29"/>
        <v>15.808163403335302</v>
      </c>
    </row>
    <row r="167" spans="1:6" ht="15.75" customHeight="1" x14ac:dyDescent="0.2">
      <c r="A167" s="15">
        <v>33</v>
      </c>
      <c r="B167" s="122">
        <v>197.03634631091799</v>
      </c>
      <c r="C167" s="17">
        <f t="shared" si="28"/>
        <v>4.0810148038279692</v>
      </c>
      <c r="D167" s="17">
        <f t="shared" si="29"/>
        <v>16.654681829063037</v>
      </c>
    </row>
    <row r="168" spans="1:6" ht="15.75" customHeight="1" x14ac:dyDescent="0.2">
      <c r="A168" s="15">
        <v>34</v>
      </c>
      <c r="B168" s="122">
        <v>197.05451448040901</v>
      </c>
      <c r="C168" s="17">
        <f t="shared" si="28"/>
        <v>4.0991829733189888</v>
      </c>
      <c r="D168" s="17">
        <f t="shared" si="29"/>
        <v>16.803301048748306</v>
      </c>
    </row>
    <row r="169" spans="1:6" ht="15.75" customHeight="1" x14ac:dyDescent="0.2">
      <c r="A169" s="15">
        <v>35</v>
      </c>
      <c r="B169" s="122">
        <v>197.22648859209801</v>
      </c>
      <c r="C169" s="17">
        <f t="shared" si="28"/>
        <v>4.2711570850079852</v>
      </c>
      <c r="D169" s="17">
        <f t="shared" si="29"/>
        <v>18.24278284481391</v>
      </c>
    </row>
    <row r="170" spans="1:6" ht="15.75" customHeight="1" x14ac:dyDescent="0.2">
      <c r="A170" s="18" t="s">
        <v>15</v>
      </c>
      <c r="B170" s="19">
        <f>SUM(B135:B169)</f>
        <v>6753.436602748151</v>
      </c>
      <c r="C170" s="15"/>
      <c r="D170" s="19">
        <f>SUM(D135:D169)</f>
        <v>308.77908652318138</v>
      </c>
      <c r="F170" s="4" t="s">
        <v>13</v>
      </c>
    </row>
    <row r="172" spans="1:6" ht="15.75" customHeight="1" x14ac:dyDescent="0.2">
      <c r="A172" s="119" t="s">
        <v>13</v>
      </c>
      <c r="B172" s="119"/>
      <c r="C172" s="119"/>
      <c r="D172" s="4">
        <f>B170/COUNTA(B135:B169)</f>
        <v>192.95533150709002</v>
      </c>
    </row>
    <row r="173" spans="1:6" ht="15.75" customHeight="1" x14ac:dyDescent="0.2">
      <c r="A173" s="127" t="s">
        <v>14</v>
      </c>
      <c r="B173" s="127"/>
      <c r="C173" s="127"/>
      <c r="D173" s="4">
        <f>SQRT(D170/(COUNTA(D135:D169)-1))</f>
        <v>3.0135921819179683</v>
      </c>
      <c r="F173" t="s">
        <v>14</v>
      </c>
    </row>
    <row r="176" spans="1:6" ht="15.75" customHeight="1" x14ac:dyDescent="0.2">
      <c r="A176" s="126" t="s">
        <v>9</v>
      </c>
      <c r="B176" s="126"/>
      <c r="C176" s="126"/>
      <c r="D176" s="126"/>
      <c r="E176" s="126"/>
    </row>
    <row r="177" spans="1:5" ht="15.75" customHeight="1" x14ac:dyDescent="0.2">
      <c r="A177" s="126" t="s">
        <v>16</v>
      </c>
      <c r="B177" s="126"/>
      <c r="C177" s="126"/>
      <c r="D177" s="126"/>
      <c r="E177" s="126"/>
    </row>
    <row r="178" spans="1:5" ht="15.75" customHeight="1" x14ac:dyDescent="0.2">
      <c r="A178" s="15" t="s">
        <v>0</v>
      </c>
      <c r="B178" s="15" t="s">
        <v>2</v>
      </c>
      <c r="C178" s="15" t="s">
        <v>11</v>
      </c>
      <c r="D178" s="15" t="s">
        <v>12</v>
      </c>
    </row>
    <row r="179" spans="1:5" ht="15.75" customHeight="1" x14ac:dyDescent="0.2">
      <c r="A179" s="15">
        <v>1</v>
      </c>
      <c r="B179" s="122">
        <v>199.60891089108901</v>
      </c>
      <c r="C179" s="17">
        <f t="shared" ref="C179:C223" si="30">B179-$D$226</f>
        <v>-7.3257398460345087</v>
      </c>
      <c r="D179" s="20">
        <f>POWER(C179,2)</f>
        <v>53.666464291777707</v>
      </c>
    </row>
    <row r="180" spans="1:5" ht="15.75" customHeight="1" x14ac:dyDescent="0.2">
      <c r="A180" s="15">
        <v>2</v>
      </c>
      <c r="B180" s="122">
        <v>199.70069473982699</v>
      </c>
      <c r="C180" s="17">
        <f t="shared" si="30"/>
        <v>-7.2339559972965333</v>
      </c>
      <c r="D180" s="20">
        <f t="shared" ref="D180:D223" si="31">POWER(C180,2)</f>
        <v>52.33011937082248</v>
      </c>
    </row>
    <row r="181" spans="1:5" ht="15.75" customHeight="1" x14ac:dyDescent="0.2">
      <c r="A181" s="15">
        <v>3</v>
      </c>
      <c r="B181" s="122">
        <v>199.82479057219899</v>
      </c>
      <c r="C181" s="17">
        <f t="shared" si="30"/>
        <v>-7.1098601649245268</v>
      </c>
      <c r="D181" s="20">
        <f t="shared" si="31"/>
        <v>50.550111564780622</v>
      </c>
    </row>
    <row r="182" spans="1:5" ht="15.75" customHeight="1" x14ac:dyDescent="0.2">
      <c r="A182" s="15">
        <v>4</v>
      </c>
      <c r="B182" s="122">
        <v>199.92240406320499</v>
      </c>
      <c r="C182" s="17">
        <f t="shared" si="30"/>
        <v>-7.0122466739185256</v>
      </c>
      <c r="D182" s="20">
        <f t="shared" si="31"/>
        <v>49.171603415881428</v>
      </c>
    </row>
    <row r="183" spans="1:5" ht="15.75" customHeight="1" x14ac:dyDescent="0.2">
      <c r="A183" s="15">
        <v>5</v>
      </c>
      <c r="B183" s="122">
        <v>199.9463421577</v>
      </c>
      <c r="C183" s="17">
        <f t="shared" si="30"/>
        <v>-6.9883085794235171</v>
      </c>
      <c r="D183" s="20">
        <f t="shared" si="31"/>
        <v>48.836456801244339</v>
      </c>
    </row>
    <row r="184" spans="1:5" ht="15.75" customHeight="1" x14ac:dyDescent="0.2">
      <c r="A184" s="15">
        <v>6</v>
      </c>
      <c r="B184" s="122">
        <v>200.09910676307999</v>
      </c>
      <c r="C184" s="17">
        <f t="shared" si="30"/>
        <v>-6.8355439740435315</v>
      </c>
      <c r="D184" s="20">
        <f t="shared" si="31"/>
        <v>46.724661421082835</v>
      </c>
    </row>
    <row r="185" spans="1:5" ht="15.75" customHeight="1" x14ac:dyDescent="0.2">
      <c r="A185" s="15">
        <v>7</v>
      </c>
      <c r="B185" s="122">
        <v>200.11423247814199</v>
      </c>
      <c r="C185" s="17">
        <f t="shared" si="30"/>
        <v>-6.8204182589815332</v>
      </c>
      <c r="D185" s="20">
        <f t="shared" si="31"/>
        <v>46.518105227448686</v>
      </c>
    </row>
    <row r="186" spans="1:5" ht="15.75" customHeight="1" x14ac:dyDescent="0.2">
      <c r="A186" s="15">
        <v>8</v>
      </c>
      <c r="B186" s="122">
        <v>200.691997116078</v>
      </c>
      <c r="C186" s="17">
        <f t="shared" si="30"/>
        <v>-6.2426536210455197</v>
      </c>
      <c r="D186" s="20">
        <f t="shared" si="31"/>
        <v>38.970724232352737</v>
      </c>
    </row>
    <row r="187" spans="1:5" ht="15.75" customHeight="1" x14ac:dyDescent="0.2">
      <c r="A187" s="15">
        <v>9</v>
      </c>
      <c r="B187" s="122">
        <v>200.827734711456</v>
      </c>
      <c r="C187" s="17">
        <f t="shared" si="30"/>
        <v>-6.1069160256675161</v>
      </c>
      <c r="D187" s="20">
        <f t="shared" si="31"/>
        <v>37.29442334455473</v>
      </c>
    </row>
    <row r="188" spans="1:5" ht="15.75" customHeight="1" x14ac:dyDescent="0.2">
      <c r="A188" s="15">
        <v>10</v>
      </c>
      <c r="B188" s="122">
        <v>201.52360391479601</v>
      </c>
      <c r="C188" s="17">
        <f t="shared" si="30"/>
        <v>-5.4110468223275063</v>
      </c>
      <c r="D188" s="20">
        <f t="shared" si="31"/>
        <v>29.279427713420603</v>
      </c>
    </row>
    <row r="189" spans="1:5" ht="15.75" customHeight="1" x14ac:dyDescent="0.2">
      <c r="A189" s="15">
        <v>11</v>
      </c>
      <c r="B189" s="122">
        <v>203.17418117034401</v>
      </c>
      <c r="C189" s="17">
        <f t="shared" si="30"/>
        <v>-3.7604695667795056</v>
      </c>
      <c r="D189" s="20">
        <f t="shared" si="31"/>
        <v>14.141131362674843</v>
      </c>
    </row>
    <row r="190" spans="1:5" ht="15.75" customHeight="1" x14ac:dyDescent="0.2">
      <c r="A190" s="15">
        <v>12</v>
      </c>
      <c r="B190" s="122">
        <v>203.543152736183</v>
      </c>
      <c r="C190" s="17">
        <f t="shared" si="30"/>
        <v>-3.3914980009405156</v>
      </c>
      <c r="D190" s="20">
        <f t="shared" si="31"/>
        <v>11.502258690383513</v>
      </c>
    </row>
    <row r="191" spans="1:5" ht="15.75" customHeight="1" x14ac:dyDescent="0.2">
      <c r="A191" s="15">
        <v>13</v>
      </c>
      <c r="B191" s="122">
        <v>204.405045934458</v>
      </c>
      <c r="C191" s="17">
        <f t="shared" si="30"/>
        <v>-2.5296048026655171</v>
      </c>
      <c r="D191" s="20">
        <f t="shared" si="31"/>
        <v>6.3989004576684501</v>
      </c>
    </row>
    <row r="192" spans="1:5" ht="15.75" customHeight="1" x14ac:dyDescent="0.2">
      <c r="A192" s="15">
        <v>14</v>
      </c>
      <c r="B192" s="122">
        <v>204.857500695797</v>
      </c>
      <c r="C192" s="17">
        <f t="shared" si="30"/>
        <v>-2.0771500413265187</v>
      </c>
      <c r="D192" s="20">
        <f t="shared" si="31"/>
        <v>4.3145522941827581</v>
      </c>
    </row>
    <row r="193" spans="1:4" ht="15.75" customHeight="1" x14ac:dyDescent="0.2">
      <c r="A193" s="15">
        <v>15</v>
      </c>
      <c r="B193" s="122">
        <v>205.816990815775</v>
      </c>
      <c r="C193" s="17">
        <f t="shared" si="30"/>
        <v>-1.117659921348519</v>
      </c>
      <c r="D193" s="20">
        <f t="shared" si="31"/>
        <v>1.2491636997887776</v>
      </c>
    </row>
    <row r="194" spans="1:4" ht="15.75" customHeight="1" x14ac:dyDescent="0.2">
      <c r="A194" s="15">
        <v>16</v>
      </c>
      <c r="B194" s="122">
        <v>205.855628605931</v>
      </c>
      <c r="C194" s="17">
        <f t="shared" si="30"/>
        <v>-1.0790221311925166</v>
      </c>
      <c r="D194" s="20">
        <f t="shared" si="31"/>
        <v>1.1642887596032403</v>
      </c>
    </row>
    <row r="195" spans="1:4" ht="15.75" customHeight="1" x14ac:dyDescent="0.2">
      <c r="A195" s="15">
        <v>17</v>
      </c>
      <c r="B195" s="124">
        <v>205.95306317369401</v>
      </c>
      <c r="C195" s="17">
        <f t="shared" si="30"/>
        <v>-0.98158756342951392</v>
      </c>
      <c r="D195" s="20">
        <f t="shared" si="31"/>
        <v>0.96351414467949004</v>
      </c>
    </row>
    <row r="196" spans="1:4" ht="15.75" customHeight="1" x14ac:dyDescent="0.2">
      <c r="A196" s="15">
        <v>18</v>
      </c>
      <c r="B196" s="122">
        <v>206.06641210964099</v>
      </c>
      <c r="C196" s="17">
        <f t="shared" si="30"/>
        <v>-0.86823862748252623</v>
      </c>
      <c r="D196" s="20">
        <f t="shared" si="31"/>
        <v>0.75383831425274095</v>
      </c>
    </row>
    <row r="197" spans="1:4" ht="15.75" customHeight="1" x14ac:dyDescent="0.2">
      <c r="A197" s="15">
        <v>19</v>
      </c>
      <c r="B197" s="122">
        <v>206.14512093411199</v>
      </c>
      <c r="C197" s="17">
        <f t="shared" si="30"/>
        <v>-0.78952980301153275</v>
      </c>
      <c r="D197" s="20">
        <f t="shared" si="31"/>
        <v>0.62335730984342974</v>
      </c>
    </row>
    <row r="198" spans="1:4" ht="15.75" customHeight="1" x14ac:dyDescent="0.2">
      <c r="A198" s="15">
        <v>20</v>
      </c>
      <c r="B198" s="122">
        <v>206.48416904470699</v>
      </c>
      <c r="C198" s="17">
        <f t="shared" si="30"/>
        <v>-0.45048169241653113</v>
      </c>
      <c r="D198" s="20">
        <f t="shared" si="31"/>
        <v>0.20293375520246215</v>
      </c>
    </row>
    <row r="199" spans="1:4" ht="15.75" customHeight="1" x14ac:dyDescent="0.2">
      <c r="A199" s="15">
        <v>21</v>
      </c>
      <c r="B199" s="122">
        <v>206.64717878993901</v>
      </c>
      <c r="C199" s="17">
        <f t="shared" si="30"/>
        <v>-0.28747194718451397</v>
      </c>
      <c r="D199" s="20">
        <f t="shared" si="31"/>
        <v>8.264012041805599E-2</v>
      </c>
    </row>
    <row r="200" spans="1:4" ht="15.75" customHeight="1" x14ac:dyDescent="0.2">
      <c r="A200" s="15">
        <v>22</v>
      </c>
      <c r="B200" s="122">
        <v>207.17211538461501</v>
      </c>
      <c r="C200" s="17">
        <f t="shared" si="30"/>
        <v>0.23746464749149254</v>
      </c>
      <c r="D200" s="20">
        <f t="shared" si="31"/>
        <v>5.6389458808258817E-2</v>
      </c>
    </row>
    <row r="201" spans="1:4" ht="15.75" customHeight="1" x14ac:dyDescent="0.2">
      <c r="A201" s="15">
        <v>23</v>
      </c>
      <c r="B201" s="122">
        <v>207.263911620295</v>
      </c>
      <c r="C201" s="17">
        <f t="shared" si="30"/>
        <v>0.32926088317148583</v>
      </c>
      <c r="D201" s="20">
        <f t="shared" si="31"/>
        <v>0.10841272918686684</v>
      </c>
    </row>
    <row r="202" spans="1:4" ht="15.75" customHeight="1" x14ac:dyDescent="0.2">
      <c r="A202" s="15">
        <v>24</v>
      </c>
      <c r="B202" s="122">
        <v>207.69749862561801</v>
      </c>
      <c r="C202" s="17">
        <f t="shared" si="30"/>
        <v>0.76284788849449114</v>
      </c>
      <c r="D202" s="20">
        <f t="shared" si="31"/>
        <v>0.58193690098050355</v>
      </c>
    </row>
    <row r="203" spans="1:4" ht="15.75" customHeight="1" x14ac:dyDescent="0.2">
      <c r="A203" s="15">
        <v>25</v>
      </c>
      <c r="B203" s="122">
        <v>207.83226597629101</v>
      </c>
      <c r="C203" s="17">
        <f t="shared" si="30"/>
        <v>0.89761523916749297</v>
      </c>
      <c r="D203" s="20">
        <f t="shared" si="31"/>
        <v>0.80571311758571562</v>
      </c>
    </row>
    <row r="204" spans="1:4" ht="15.75" customHeight="1" x14ac:dyDescent="0.2">
      <c r="A204" s="15">
        <v>26</v>
      </c>
      <c r="B204" s="122">
        <v>208.365515470535</v>
      </c>
      <c r="C204" s="17">
        <f t="shared" si="30"/>
        <v>1.4308647334114823</v>
      </c>
      <c r="D204" s="20">
        <f t="shared" si="31"/>
        <v>2.0473738853207126</v>
      </c>
    </row>
    <row r="205" spans="1:4" ht="15.75" customHeight="1" x14ac:dyDescent="0.2">
      <c r="A205" s="15">
        <v>27</v>
      </c>
      <c r="B205" s="122">
        <v>208.441782586296</v>
      </c>
      <c r="C205" s="17">
        <f t="shared" si="30"/>
        <v>1.507131849172481</v>
      </c>
      <c r="D205" s="20">
        <f t="shared" si="31"/>
        <v>2.271446410790062</v>
      </c>
    </row>
    <row r="206" spans="1:4" ht="15.75" customHeight="1" x14ac:dyDescent="0.2">
      <c r="A206" s="15">
        <v>28</v>
      </c>
      <c r="B206" s="122">
        <v>208.74547569803499</v>
      </c>
      <c r="C206" s="17">
        <f t="shared" si="30"/>
        <v>1.810824960911475</v>
      </c>
      <c r="D206" s="20">
        <f t="shared" si="31"/>
        <v>3.2790870390600451</v>
      </c>
    </row>
    <row r="207" spans="1:4" ht="15.75" customHeight="1" x14ac:dyDescent="0.2">
      <c r="A207" s="15">
        <v>29</v>
      </c>
      <c r="B207" s="122">
        <v>208.84357030841599</v>
      </c>
      <c r="C207" s="17">
        <f t="shared" si="30"/>
        <v>1.908919571292472</v>
      </c>
      <c r="D207" s="20">
        <f t="shared" si="31"/>
        <v>3.643973929663435</v>
      </c>
    </row>
    <row r="208" spans="1:4" ht="15.75" customHeight="1" x14ac:dyDescent="0.2">
      <c r="A208" s="15">
        <v>30</v>
      </c>
      <c r="B208" s="122">
        <v>209.075927861997</v>
      </c>
      <c r="C208" s="17">
        <f t="shared" si="30"/>
        <v>2.1412771248734828</v>
      </c>
      <c r="D208" s="20">
        <f t="shared" si="31"/>
        <v>4.5850677255064483</v>
      </c>
    </row>
    <row r="209" spans="1:4" ht="15.75" customHeight="1" x14ac:dyDescent="0.2">
      <c r="A209" s="15">
        <v>31</v>
      </c>
      <c r="B209" s="122">
        <v>209.185444185444</v>
      </c>
      <c r="C209" s="17">
        <f t="shared" si="30"/>
        <v>2.2507934483204792</v>
      </c>
      <c r="D209" s="20">
        <f t="shared" si="31"/>
        <v>5.0660711470023934</v>
      </c>
    </row>
    <row r="210" spans="1:4" ht="15.75" customHeight="1" x14ac:dyDescent="0.2">
      <c r="A210" s="15">
        <v>32</v>
      </c>
      <c r="B210" s="122">
        <v>209.40075985850899</v>
      </c>
      <c r="C210" s="17">
        <f t="shared" si="30"/>
        <v>2.4661091213854718</v>
      </c>
      <c r="D210" s="20">
        <f t="shared" si="31"/>
        <v>6.0816941985806237</v>
      </c>
    </row>
    <row r="211" spans="1:4" ht="15.75" customHeight="1" x14ac:dyDescent="0.2">
      <c r="A211" s="15">
        <v>33</v>
      </c>
      <c r="B211" s="122">
        <v>209.478867727628</v>
      </c>
      <c r="C211" s="17">
        <f t="shared" si="30"/>
        <v>2.5442169905044807</v>
      </c>
      <c r="D211" s="20">
        <f t="shared" si="31"/>
        <v>6.4730400947716769</v>
      </c>
    </row>
    <row r="212" spans="1:4" ht="15.75" customHeight="1" x14ac:dyDescent="0.2">
      <c r="A212" s="15">
        <v>34</v>
      </c>
      <c r="B212" s="122">
        <v>209.81757024139301</v>
      </c>
      <c r="C212" s="17">
        <f t="shared" si="30"/>
        <v>2.8829195042694948</v>
      </c>
      <c r="D212" s="20">
        <f t="shared" si="31"/>
        <v>8.3112248680974705</v>
      </c>
    </row>
    <row r="213" spans="1:4" ht="15.75" customHeight="1" x14ac:dyDescent="0.2">
      <c r="A213" s="15">
        <v>35</v>
      </c>
      <c r="B213" s="122">
        <v>209.894660894661</v>
      </c>
      <c r="C213" s="17">
        <f t="shared" si="30"/>
        <v>2.9600101575374822</v>
      </c>
      <c r="D213" s="20">
        <f t="shared" si="31"/>
        <v>8.7616601327250709</v>
      </c>
    </row>
    <row r="214" spans="1:4" ht="15.75" customHeight="1" x14ac:dyDescent="0.2">
      <c r="A214" s="15">
        <v>36</v>
      </c>
      <c r="B214" s="122">
        <v>211.84094533855301</v>
      </c>
      <c r="C214" s="17">
        <f t="shared" si="30"/>
        <v>4.9062946014294937</v>
      </c>
      <c r="D214" s="20">
        <f t="shared" si="31"/>
        <v>24.071726716016194</v>
      </c>
    </row>
    <row r="215" spans="1:4" ht="15.75" customHeight="1" x14ac:dyDescent="0.2">
      <c r="A215" s="15">
        <v>37</v>
      </c>
      <c r="B215" s="122">
        <v>212.354507307191</v>
      </c>
      <c r="C215" s="17">
        <f t="shared" si="30"/>
        <v>5.4198565700674806</v>
      </c>
      <c r="D215" s="20">
        <f t="shared" si="31"/>
        <v>29.374845240103635</v>
      </c>
    </row>
    <row r="216" spans="1:4" ht="15.75" customHeight="1" x14ac:dyDescent="0.2">
      <c r="A216" s="15">
        <v>38</v>
      </c>
      <c r="B216" s="122">
        <v>212.45466265578</v>
      </c>
      <c r="C216" s="17">
        <f t="shared" si="30"/>
        <v>5.5200119186564791</v>
      </c>
      <c r="D216" s="20">
        <f t="shared" si="31"/>
        <v>30.470531582109583</v>
      </c>
    </row>
    <row r="217" spans="1:4" ht="15.75" customHeight="1" x14ac:dyDescent="0.2">
      <c r="A217" s="15">
        <v>39</v>
      </c>
      <c r="B217" s="122">
        <v>212.95775862068999</v>
      </c>
      <c r="C217" s="17">
        <f t="shared" si="30"/>
        <v>6.0231078835664675</v>
      </c>
      <c r="D217" s="20">
        <f t="shared" si="31"/>
        <v>36.277828577080534</v>
      </c>
    </row>
    <row r="218" spans="1:4" ht="15.75" customHeight="1" x14ac:dyDescent="0.2">
      <c r="A218" s="15">
        <v>40</v>
      </c>
      <c r="B218" s="122">
        <v>212.96799196210699</v>
      </c>
      <c r="C218" s="17">
        <f t="shared" si="30"/>
        <v>6.0333412249834737</v>
      </c>
      <c r="D218" s="20">
        <f t="shared" si="31"/>
        <v>36.401206337085085</v>
      </c>
    </row>
    <row r="219" spans="1:4" ht="15.75" customHeight="1" x14ac:dyDescent="0.2">
      <c r="A219" s="15">
        <v>41</v>
      </c>
      <c r="B219" s="122">
        <v>213.29146885340199</v>
      </c>
      <c r="C219" s="17">
        <f t="shared" si="30"/>
        <v>6.3568181162784754</v>
      </c>
      <c r="D219" s="20">
        <f t="shared" si="31"/>
        <v>40.409136563446225</v>
      </c>
    </row>
    <row r="220" spans="1:4" ht="15.75" customHeight="1" x14ac:dyDescent="0.2">
      <c r="A220" s="15">
        <v>42</v>
      </c>
      <c r="B220" s="122">
        <v>213.32259919494001</v>
      </c>
      <c r="C220" s="17">
        <f t="shared" si="30"/>
        <v>6.387948457816492</v>
      </c>
      <c r="D220" s="20">
        <f t="shared" si="31"/>
        <v>40.805885499720098</v>
      </c>
    </row>
    <row r="221" spans="1:4" ht="15.75" customHeight="1" x14ac:dyDescent="0.2">
      <c r="A221" s="15">
        <v>43</v>
      </c>
      <c r="B221" s="122">
        <v>213.38764612498201</v>
      </c>
      <c r="C221" s="17">
        <f t="shared" si="30"/>
        <v>6.4529953878584934</v>
      </c>
      <c r="D221" s="20">
        <f t="shared" si="31"/>
        <v>41.64114947572299</v>
      </c>
    </row>
    <row r="222" spans="1:4" ht="15.75" customHeight="1" x14ac:dyDescent="0.2">
      <c r="A222" s="15">
        <v>44</v>
      </c>
      <c r="B222" s="122">
        <v>213.512805672117</v>
      </c>
      <c r="C222" s="17">
        <f t="shared" si="30"/>
        <v>6.5781549349934778</v>
      </c>
      <c r="D222" s="20">
        <f t="shared" si="31"/>
        <v>43.27212234877905</v>
      </c>
    </row>
    <row r="223" spans="1:4" ht="15.75" customHeight="1" x14ac:dyDescent="0.2">
      <c r="A223" s="15">
        <v>45</v>
      </c>
      <c r="B223" s="122">
        <v>213.54526958290899</v>
      </c>
      <c r="C223" s="17">
        <f t="shared" si="30"/>
        <v>6.6106188457854671</v>
      </c>
      <c r="D223" s="20">
        <f t="shared" si="31"/>
        <v>43.700281524253981</v>
      </c>
    </row>
    <row r="224" spans="1:4" ht="15.75" customHeight="1" x14ac:dyDescent="0.2">
      <c r="A224" s="18" t="s">
        <v>15</v>
      </c>
      <c r="B224" s="19">
        <f>SUM(B179:B223)</f>
        <v>9312.059283170558</v>
      </c>
      <c r="C224" s="15"/>
      <c r="D224" s="21">
        <f>SUM(D179:D223)</f>
        <v>913.23648179446081</v>
      </c>
    </row>
    <row r="226" spans="1:5" ht="15.75" customHeight="1" x14ac:dyDescent="0.2">
      <c r="A226" s="119" t="s">
        <v>13</v>
      </c>
      <c r="B226" s="119"/>
      <c r="C226" s="119"/>
      <c r="D226" s="4">
        <f>B224/COUNTA(B179:B223)</f>
        <v>206.93465073712352</v>
      </c>
    </row>
    <row r="227" spans="1:5" ht="15.75" customHeight="1" x14ac:dyDescent="0.2">
      <c r="A227" s="113" t="s">
        <v>14</v>
      </c>
      <c r="B227" s="113"/>
      <c r="C227" s="113"/>
      <c r="D227" s="4">
        <f>SQRT(D224/(COUNTA(D179:D223)-1))</f>
        <v>4.5558066888573912</v>
      </c>
    </row>
    <row r="230" spans="1:5" ht="15.75" customHeight="1" x14ac:dyDescent="0.2">
      <c r="A230" s="126" t="s">
        <v>9</v>
      </c>
      <c r="B230" s="126"/>
      <c r="C230" s="126"/>
      <c r="D230" s="126"/>
      <c r="E230" s="126"/>
    </row>
    <row r="231" spans="1:5" ht="15.75" customHeight="1" x14ac:dyDescent="0.2">
      <c r="A231" s="126" t="s">
        <v>17</v>
      </c>
      <c r="B231" s="126"/>
      <c r="C231" s="126"/>
      <c r="D231" s="126"/>
      <c r="E231" s="126"/>
    </row>
    <row r="232" spans="1:5" ht="15.75" customHeight="1" x14ac:dyDescent="0.2">
      <c r="A232" s="15" t="s">
        <v>0</v>
      </c>
      <c r="B232" s="15" t="s">
        <v>2</v>
      </c>
      <c r="C232" s="15" t="s">
        <v>11</v>
      </c>
      <c r="D232" s="15" t="s">
        <v>12</v>
      </c>
    </row>
    <row r="233" spans="1:5" ht="15.75" customHeight="1" x14ac:dyDescent="0.2">
      <c r="A233" s="15">
        <v>1</v>
      </c>
      <c r="B233" s="122">
        <v>37.968397605457298</v>
      </c>
      <c r="C233" s="17">
        <f t="shared" ref="C233:C276" si="32">B233-$D$280</f>
        <v>-29.151199863890213</v>
      </c>
      <c r="D233" s="20">
        <f>POWER(C233,2)</f>
        <v>849.79245350447275</v>
      </c>
    </row>
    <row r="234" spans="1:5" ht="15.75" customHeight="1" x14ac:dyDescent="0.2">
      <c r="A234" s="15">
        <v>2</v>
      </c>
      <c r="B234" s="122">
        <v>39.304794520547901</v>
      </c>
      <c r="C234" s="17">
        <f t="shared" si="32"/>
        <v>-27.81480294879961</v>
      </c>
      <c r="D234" s="20">
        <f t="shared" ref="D234:D276" si="33">POWER(C234,2)</f>
        <v>773.66326308055147</v>
      </c>
    </row>
    <row r="235" spans="1:5" ht="15.75" customHeight="1" x14ac:dyDescent="0.2">
      <c r="A235" s="15">
        <v>3</v>
      </c>
      <c r="B235" s="122">
        <v>39.923599782490498</v>
      </c>
      <c r="C235" s="17">
        <f t="shared" si="32"/>
        <v>-27.195997686857012</v>
      </c>
      <c r="D235" s="20">
        <f t="shared" si="33"/>
        <v>739.62229018353196</v>
      </c>
    </row>
    <row r="236" spans="1:5" ht="15.75" customHeight="1" x14ac:dyDescent="0.2">
      <c r="A236" s="15">
        <v>4</v>
      </c>
      <c r="B236" s="122">
        <v>40.189800927188401</v>
      </c>
      <c r="C236" s="17">
        <f t="shared" si="32"/>
        <v>-26.92979654215911</v>
      </c>
      <c r="D236" s="20">
        <f t="shared" si="33"/>
        <v>725.21394180208472</v>
      </c>
    </row>
    <row r="237" spans="1:5" ht="15.75" customHeight="1" x14ac:dyDescent="0.2">
      <c r="A237" s="15">
        <v>5</v>
      </c>
      <c r="B237" s="122">
        <v>41.226143072909501</v>
      </c>
      <c r="C237" s="17">
        <f t="shared" si="32"/>
        <v>-25.89345439643801</v>
      </c>
      <c r="D237" s="20">
        <f t="shared" si="33"/>
        <v>670.4709805804149</v>
      </c>
    </row>
    <row r="238" spans="1:5" ht="15.75" customHeight="1" x14ac:dyDescent="0.2">
      <c r="A238" s="15">
        <v>6</v>
      </c>
      <c r="B238" s="122">
        <v>44.740947854047299</v>
      </c>
      <c r="C238" s="17">
        <f t="shared" si="32"/>
        <v>-22.378649615300212</v>
      </c>
      <c r="D238" s="20">
        <f t="shared" si="33"/>
        <v>500.80395860437631</v>
      </c>
    </row>
    <row r="239" spans="1:5" ht="15.75" customHeight="1" x14ac:dyDescent="0.2">
      <c r="A239" s="15">
        <v>7</v>
      </c>
      <c r="B239" s="122">
        <v>45.281869688385299</v>
      </c>
      <c r="C239" s="17">
        <f t="shared" si="32"/>
        <v>-21.837727780962211</v>
      </c>
      <c r="D239" s="20">
        <f t="shared" si="33"/>
        <v>476.88635463540874</v>
      </c>
    </row>
    <row r="240" spans="1:5" ht="15.75" customHeight="1" x14ac:dyDescent="0.2">
      <c r="A240" s="15">
        <v>8</v>
      </c>
      <c r="B240" s="122">
        <v>46.040045766590403</v>
      </c>
      <c r="C240" s="17">
        <f t="shared" si="32"/>
        <v>-21.079551702757108</v>
      </c>
      <c r="D240" s="20">
        <f t="shared" si="33"/>
        <v>444.34749998921006</v>
      </c>
    </row>
    <row r="241" spans="1:4" ht="15.75" customHeight="1" x14ac:dyDescent="0.2">
      <c r="A241" s="15">
        <v>9</v>
      </c>
      <c r="B241" s="122">
        <v>46.147612156295203</v>
      </c>
      <c r="C241" s="17">
        <f t="shared" si="32"/>
        <v>-20.971985313052308</v>
      </c>
      <c r="D241" s="20">
        <f t="shared" si="33"/>
        <v>439.82416797088172</v>
      </c>
    </row>
    <row r="242" spans="1:4" ht="15.75" customHeight="1" x14ac:dyDescent="0.2">
      <c r="A242" s="15">
        <v>10</v>
      </c>
      <c r="B242" s="122">
        <v>47.249163636363598</v>
      </c>
      <c r="C242" s="17">
        <f t="shared" si="32"/>
        <v>-19.870433832983913</v>
      </c>
      <c r="D242" s="20">
        <f t="shared" si="33"/>
        <v>394.83414071099179</v>
      </c>
    </row>
    <row r="243" spans="1:4" ht="15.75" customHeight="1" x14ac:dyDescent="0.2">
      <c r="A243" s="15">
        <v>11</v>
      </c>
      <c r="B243" s="122">
        <v>65.922853206796304</v>
      </c>
      <c r="C243" s="17">
        <f t="shared" si="32"/>
        <v>-1.1967442625512064</v>
      </c>
      <c r="D243" s="20">
        <f t="shared" si="33"/>
        <v>1.4321968299492307</v>
      </c>
    </row>
    <row r="244" spans="1:4" ht="15.75" customHeight="1" x14ac:dyDescent="0.2">
      <c r="A244" s="15">
        <v>12</v>
      </c>
      <c r="B244" s="122">
        <v>66.127155848228298</v>
      </c>
      <c r="C244" s="17">
        <f t="shared" si="32"/>
        <v>-0.99244162111921241</v>
      </c>
      <c r="D244" s="20">
        <f t="shared" si="33"/>
        <v>0.98494037132973034</v>
      </c>
    </row>
    <row r="245" spans="1:4" ht="15.75" customHeight="1" x14ac:dyDescent="0.2">
      <c r="A245" s="15">
        <v>13</v>
      </c>
      <c r="B245" s="125">
        <v>66.444359053181699</v>
      </c>
      <c r="C245" s="17">
        <f t="shared" si="32"/>
        <v>-0.67523841616581137</v>
      </c>
      <c r="D245" s="20">
        <f t="shared" si="33"/>
        <v>0.45594691866611348</v>
      </c>
    </row>
    <row r="246" spans="1:4" ht="15.75" customHeight="1" x14ac:dyDescent="0.2">
      <c r="A246" s="15">
        <v>14</v>
      </c>
      <c r="B246" s="122">
        <v>66.531721589159204</v>
      </c>
      <c r="C246" s="17">
        <f t="shared" si="32"/>
        <v>-0.58787588018830661</v>
      </c>
      <c r="D246" s="20">
        <f t="shared" si="33"/>
        <v>0.34559805050717624</v>
      </c>
    </row>
    <row r="247" spans="1:4" ht="15.75" customHeight="1" x14ac:dyDescent="0.2">
      <c r="A247" s="15">
        <v>15</v>
      </c>
      <c r="B247" s="122">
        <v>67.032916793660505</v>
      </c>
      <c r="C247" s="17">
        <f t="shared" si="32"/>
        <v>-8.6680675687006215E-2</v>
      </c>
      <c r="D247" s="20">
        <f t="shared" si="33"/>
        <v>7.5135395375559499E-3</v>
      </c>
    </row>
    <row r="248" spans="1:4" ht="15.75" customHeight="1" x14ac:dyDescent="0.2">
      <c r="A248" s="15">
        <v>16</v>
      </c>
      <c r="B248" s="122">
        <v>67.601517450682906</v>
      </c>
      <c r="C248" s="17">
        <f t="shared" si="32"/>
        <v>0.48191998133539471</v>
      </c>
      <c r="D248" s="20">
        <f t="shared" si="33"/>
        <v>0.23224686841030717</v>
      </c>
    </row>
    <row r="249" spans="1:4" ht="15.75" customHeight="1" x14ac:dyDescent="0.2">
      <c r="A249" s="15">
        <v>17</v>
      </c>
      <c r="B249" s="122">
        <v>67.752368064952606</v>
      </c>
      <c r="C249" s="17">
        <f t="shared" si="32"/>
        <v>0.63277059560509485</v>
      </c>
      <c r="D249" s="20">
        <f t="shared" si="33"/>
        <v>0.40039862666242648</v>
      </c>
    </row>
    <row r="250" spans="1:4" ht="15.75" customHeight="1" x14ac:dyDescent="0.2">
      <c r="A250" s="15">
        <v>18</v>
      </c>
      <c r="B250" s="122">
        <v>68.175988428158206</v>
      </c>
      <c r="C250" s="17">
        <f t="shared" si="32"/>
        <v>1.0563909588106952</v>
      </c>
      <c r="D250" s="20">
        <f t="shared" si="33"/>
        <v>1.1159618578569799</v>
      </c>
    </row>
    <row r="251" spans="1:4" ht="15.75" customHeight="1" x14ac:dyDescent="0.2">
      <c r="A251" s="15">
        <v>19</v>
      </c>
      <c r="B251" s="122">
        <v>68.376870748299297</v>
      </c>
      <c r="C251" s="17">
        <f t="shared" si="32"/>
        <v>1.2572732789517858</v>
      </c>
      <c r="D251" s="20">
        <f t="shared" si="33"/>
        <v>1.5807360979661749</v>
      </c>
    </row>
    <row r="252" spans="1:4" ht="15.75" customHeight="1" x14ac:dyDescent="0.2">
      <c r="A252" s="15">
        <v>20</v>
      </c>
      <c r="B252" s="122">
        <v>68.457069174757294</v>
      </c>
      <c r="C252" s="17">
        <f t="shared" si="32"/>
        <v>1.3374717054097829</v>
      </c>
      <c r="D252" s="20">
        <f t="shared" si="33"/>
        <v>1.7888305627717531</v>
      </c>
    </row>
    <row r="253" spans="1:4" ht="15.75" customHeight="1" x14ac:dyDescent="0.2">
      <c r="A253" s="15">
        <v>21</v>
      </c>
      <c r="B253" s="122">
        <v>69.406533291653602</v>
      </c>
      <c r="C253" s="17">
        <f t="shared" si="32"/>
        <v>2.2869358223060914</v>
      </c>
      <c r="D253" s="20">
        <f t="shared" si="33"/>
        <v>5.2300754553468387</v>
      </c>
    </row>
    <row r="254" spans="1:4" ht="15.75" customHeight="1" x14ac:dyDescent="0.2">
      <c r="A254" s="15">
        <v>22</v>
      </c>
      <c r="B254" s="122">
        <v>69.490205296975404</v>
      </c>
      <c r="C254" s="17">
        <f t="shared" si="32"/>
        <v>2.370607827627893</v>
      </c>
      <c r="D254" s="20">
        <f t="shared" si="33"/>
        <v>5.6197814724106383</v>
      </c>
    </row>
    <row r="255" spans="1:4" ht="15.75" customHeight="1" x14ac:dyDescent="0.2">
      <c r="A255" s="15">
        <v>23</v>
      </c>
      <c r="B255" s="122">
        <v>69.730494249300605</v>
      </c>
      <c r="C255" s="17">
        <f t="shared" si="32"/>
        <v>2.6108967799530944</v>
      </c>
      <c r="D255" s="20">
        <f t="shared" si="33"/>
        <v>6.8167819955694373</v>
      </c>
    </row>
    <row r="256" spans="1:4" ht="15.75" customHeight="1" x14ac:dyDescent="0.2">
      <c r="A256" s="15">
        <v>24</v>
      </c>
      <c r="B256" s="122">
        <v>69.837141937560403</v>
      </c>
      <c r="C256" s="17">
        <f t="shared" si="32"/>
        <v>2.7175444682128926</v>
      </c>
      <c r="D256" s="20">
        <f t="shared" si="33"/>
        <v>7.3850479367144937</v>
      </c>
    </row>
    <row r="257" spans="1:4" ht="15.75" customHeight="1" x14ac:dyDescent="0.2">
      <c r="A257" s="15">
        <v>25</v>
      </c>
      <c r="B257" s="122">
        <v>71.078115408225898</v>
      </c>
      <c r="C257" s="17">
        <f t="shared" si="32"/>
        <v>3.9585179388783871</v>
      </c>
      <c r="D257" s="20">
        <f t="shared" si="33"/>
        <v>15.669864272421995</v>
      </c>
    </row>
    <row r="258" spans="1:4" ht="15.75" customHeight="1" x14ac:dyDescent="0.2">
      <c r="A258" s="15">
        <v>26</v>
      </c>
      <c r="B258" s="122">
        <v>74.216216216216196</v>
      </c>
      <c r="C258" s="17">
        <f t="shared" si="32"/>
        <v>7.0966187468686854</v>
      </c>
      <c r="D258" s="20">
        <f t="shared" si="33"/>
        <v>50.36199763840807</v>
      </c>
    </row>
    <row r="259" spans="1:4" ht="15.75" customHeight="1" x14ac:dyDescent="0.2">
      <c r="A259" s="15">
        <v>27</v>
      </c>
      <c r="B259" s="122">
        <v>74.798151235035604</v>
      </c>
      <c r="C259" s="17">
        <f t="shared" si="32"/>
        <v>7.6785537656880933</v>
      </c>
      <c r="D259" s="20">
        <f t="shared" si="33"/>
        <v>58.960187932562796</v>
      </c>
    </row>
    <row r="260" spans="1:4" ht="15.75" customHeight="1" x14ac:dyDescent="0.2">
      <c r="A260" s="15">
        <v>28</v>
      </c>
      <c r="B260" s="122">
        <v>75.571580063626698</v>
      </c>
      <c r="C260" s="17">
        <f t="shared" si="32"/>
        <v>8.4519825942791869</v>
      </c>
      <c r="D260" s="20">
        <f t="shared" si="33"/>
        <v>71.436009773998336</v>
      </c>
    </row>
    <row r="261" spans="1:4" ht="15.75" customHeight="1" x14ac:dyDescent="0.2">
      <c r="A261" s="15">
        <v>29</v>
      </c>
      <c r="B261" s="122">
        <v>76.078824415975902</v>
      </c>
      <c r="C261" s="17">
        <f t="shared" si="32"/>
        <v>8.9592269466283909</v>
      </c>
      <c r="D261" s="20">
        <f t="shared" si="33"/>
        <v>80.267747481192274</v>
      </c>
    </row>
    <row r="262" spans="1:4" ht="15.75" customHeight="1" x14ac:dyDescent="0.2">
      <c r="A262" s="15">
        <v>30</v>
      </c>
      <c r="B262" s="122">
        <v>76.579178663433893</v>
      </c>
      <c r="C262" s="17">
        <f t="shared" si="32"/>
        <v>9.4595811940863825</v>
      </c>
      <c r="D262" s="20">
        <f t="shared" si="33"/>
        <v>89.483676367512757</v>
      </c>
    </row>
    <row r="263" spans="1:4" ht="15.75" customHeight="1" x14ac:dyDescent="0.2">
      <c r="A263" s="15">
        <v>31</v>
      </c>
      <c r="B263" s="122">
        <v>76.840915984228104</v>
      </c>
      <c r="C263" s="17">
        <f t="shared" si="32"/>
        <v>9.7213185148805934</v>
      </c>
      <c r="D263" s="20">
        <f t="shared" si="33"/>
        <v>94.504033667760226</v>
      </c>
    </row>
    <row r="264" spans="1:4" ht="15.75" customHeight="1" x14ac:dyDescent="0.2">
      <c r="A264" s="15">
        <v>32</v>
      </c>
      <c r="B264" s="122">
        <v>77.402973752086197</v>
      </c>
      <c r="C264" s="17">
        <f t="shared" si="32"/>
        <v>10.283376282738686</v>
      </c>
      <c r="D264" s="20">
        <f t="shared" si="33"/>
        <v>105.74782777239253</v>
      </c>
    </row>
    <row r="265" spans="1:4" ht="15.75" customHeight="1" x14ac:dyDescent="0.2">
      <c r="A265" s="15">
        <v>33</v>
      </c>
      <c r="B265" s="122">
        <v>78.164226898444696</v>
      </c>
      <c r="C265" s="17">
        <f t="shared" si="32"/>
        <v>11.044629429097185</v>
      </c>
      <c r="D265" s="20">
        <f t="shared" si="33"/>
        <v>121.98383922607961</v>
      </c>
    </row>
    <row r="266" spans="1:4" ht="15.75" customHeight="1" x14ac:dyDescent="0.2">
      <c r="A266" s="15">
        <v>34</v>
      </c>
      <c r="B266" s="122">
        <v>78.862530413625294</v>
      </c>
      <c r="C266" s="17">
        <f t="shared" si="32"/>
        <v>11.742932944277783</v>
      </c>
      <c r="D266" s="20">
        <f t="shared" si="33"/>
        <v>137.89647413380447</v>
      </c>
    </row>
    <row r="267" spans="1:4" ht="15.75" customHeight="1" x14ac:dyDescent="0.2">
      <c r="A267" s="15">
        <v>35</v>
      </c>
      <c r="B267" s="122">
        <v>78.984704716045897</v>
      </c>
      <c r="C267" s="17">
        <f t="shared" si="32"/>
        <v>11.865107246698386</v>
      </c>
      <c r="D267" s="20">
        <f t="shared" si="33"/>
        <v>140.78076997565455</v>
      </c>
    </row>
    <row r="268" spans="1:4" ht="15.75" customHeight="1" x14ac:dyDescent="0.2">
      <c r="A268" s="15">
        <v>36</v>
      </c>
      <c r="B268" s="122">
        <v>79.373651420756701</v>
      </c>
      <c r="C268" s="17">
        <f t="shared" si="32"/>
        <v>12.25405395140919</v>
      </c>
      <c r="D268" s="20">
        <f t="shared" si="33"/>
        <v>150.1618382440472</v>
      </c>
    </row>
    <row r="269" spans="1:4" ht="15.75" customHeight="1" x14ac:dyDescent="0.2">
      <c r="A269" s="15">
        <v>37</v>
      </c>
      <c r="B269" s="122">
        <v>79.525393320452693</v>
      </c>
      <c r="C269" s="17">
        <f t="shared" si="32"/>
        <v>12.405795851105182</v>
      </c>
      <c r="D269" s="20">
        <f t="shared" si="33"/>
        <v>153.90377069929855</v>
      </c>
    </row>
    <row r="270" spans="1:4" ht="15.75" customHeight="1" x14ac:dyDescent="0.2">
      <c r="A270" s="15">
        <v>38</v>
      </c>
      <c r="B270" s="122">
        <v>79.631129167834104</v>
      </c>
      <c r="C270" s="17">
        <f t="shared" si="32"/>
        <v>12.511531698486593</v>
      </c>
      <c r="D270" s="20">
        <f t="shared" si="33"/>
        <v>156.5384254422348</v>
      </c>
    </row>
    <row r="271" spans="1:4" ht="15.75" customHeight="1" x14ac:dyDescent="0.2">
      <c r="A271" s="15">
        <v>39</v>
      </c>
      <c r="B271" s="122">
        <v>79.811276537083003</v>
      </c>
      <c r="C271" s="17">
        <f t="shared" si="32"/>
        <v>12.691679067735492</v>
      </c>
      <c r="D271" s="20">
        <f t="shared" si="33"/>
        <v>161.07871755839525</v>
      </c>
    </row>
    <row r="272" spans="1:4" ht="15.75" customHeight="1" x14ac:dyDescent="0.2">
      <c r="A272" s="15">
        <v>40</v>
      </c>
      <c r="B272" s="122">
        <v>80.017565030839407</v>
      </c>
      <c r="C272" s="17">
        <f t="shared" si="32"/>
        <v>12.897967561491896</v>
      </c>
      <c r="D272" s="20">
        <f t="shared" si="33"/>
        <v>166.3575672172972</v>
      </c>
    </row>
    <row r="273" spans="1:5" ht="15.75" customHeight="1" x14ac:dyDescent="0.2">
      <c r="A273" s="15">
        <v>41</v>
      </c>
      <c r="B273" s="122">
        <v>80.085776626210304</v>
      </c>
      <c r="C273" s="17">
        <f t="shared" si="32"/>
        <v>12.966179156862793</v>
      </c>
      <c r="D273" s="20">
        <f t="shared" si="33"/>
        <v>168.12180192786315</v>
      </c>
    </row>
    <row r="274" spans="1:5" ht="15.75" customHeight="1" x14ac:dyDescent="0.2">
      <c r="A274" s="15">
        <v>42</v>
      </c>
      <c r="B274" s="122">
        <v>80.4766568285484</v>
      </c>
      <c r="C274" s="17">
        <f t="shared" si="32"/>
        <v>13.357059359200889</v>
      </c>
      <c r="D274" s="20">
        <f t="shared" si="33"/>
        <v>178.41103472521607</v>
      </c>
    </row>
    <row r="275" spans="1:5" ht="15.75" customHeight="1" x14ac:dyDescent="0.2">
      <c r="A275" s="15">
        <v>43</v>
      </c>
      <c r="B275" s="122">
        <v>81.029951180894599</v>
      </c>
      <c r="C275" s="17">
        <f t="shared" si="32"/>
        <v>13.910353711547089</v>
      </c>
      <c r="D275" s="20">
        <f t="shared" si="33"/>
        <v>193.49794038035185</v>
      </c>
    </row>
    <row r="276" spans="1:5" ht="15.75" customHeight="1" x14ac:dyDescent="0.2">
      <c r="A276" s="15">
        <v>44</v>
      </c>
      <c r="B276" s="122">
        <v>81.146652774159904</v>
      </c>
      <c r="C276" s="17">
        <f t="shared" si="32"/>
        <v>14.027055304812393</v>
      </c>
      <c r="D276" s="20">
        <f t="shared" si="33"/>
        <v>196.7582805242655</v>
      </c>
    </row>
    <row r="277" spans="1:5" ht="15.75" customHeight="1" x14ac:dyDescent="0.2">
      <c r="A277" s="15">
        <v>45</v>
      </c>
      <c r="B277" s="122">
        <v>81.746845323273106</v>
      </c>
      <c r="C277" s="17">
        <f>B277-$D$280</f>
        <v>14.627247853925596</v>
      </c>
      <c r="D277" s="20">
        <f>POWER(C277,2)</f>
        <v>213.95637978017095</v>
      </c>
    </row>
    <row r="278" spans="1:5" ht="15.75" customHeight="1" x14ac:dyDescent="0.2">
      <c r="A278" s="18" t="s">
        <v>15</v>
      </c>
      <c r="B278" s="19">
        <f>SUM(B233:B277)</f>
        <v>3020.3818861206382</v>
      </c>
      <c r="C278" s="15"/>
      <c r="D278" s="21">
        <f>SUM(D233:D277)</f>
        <v>8754.7332923865561</v>
      </c>
    </row>
    <row r="280" spans="1:5" ht="15.75" customHeight="1" x14ac:dyDescent="0.2">
      <c r="A280" s="119" t="s">
        <v>13</v>
      </c>
      <c r="B280" s="119"/>
      <c r="C280" s="119"/>
      <c r="D280" s="4">
        <f>B278/COUNTA(B233:B277)</f>
        <v>67.119597469347511</v>
      </c>
    </row>
    <row r="281" spans="1:5" ht="15.75" customHeight="1" x14ac:dyDescent="0.2">
      <c r="A281" s="113" t="s">
        <v>14</v>
      </c>
      <c r="B281" s="113"/>
      <c r="C281" s="113"/>
      <c r="D281" s="4">
        <f>SQRT(D278/(COUNTA(D233:D277)-1))</f>
        <v>14.105715550464058</v>
      </c>
    </row>
    <row r="285" spans="1:5" ht="15.75" customHeight="1" x14ac:dyDescent="0.2">
      <c r="A285" s="126" t="s">
        <v>18</v>
      </c>
      <c r="B285" s="126"/>
      <c r="C285" s="126"/>
      <c r="D285" s="126"/>
      <c r="E285" s="126"/>
    </row>
    <row r="286" spans="1:5" ht="15.75" customHeight="1" x14ac:dyDescent="0.2">
      <c r="A286" s="126" t="s">
        <v>10</v>
      </c>
      <c r="B286" s="126"/>
      <c r="C286" s="126"/>
      <c r="D286" s="126"/>
      <c r="E286" s="126"/>
    </row>
    <row r="287" spans="1:5" ht="15.75" customHeight="1" x14ac:dyDescent="0.2">
      <c r="A287" s="15" t="s">
        <v>0</v>
      </c>
      <c r="B287" s="15" t="s">
        <v>3</v>
      </c>
      <c r="C287" s="15" t="s">
        <v>20</v>
      </c>
      <c r="D287" s="15" t="s">
        <v>21</v>
      </c>
      <c r="E287" s="114"/>
    </row>
    <row r="288" spans="1:5" ht="15.75" customHeight="1" x14ac:dyDescent="0.2">
      <c r="A288" s="15">
        <v>1</v>
      </c>
      <c r="B288" s="123">
        <v>48.440875534257202</v>
      </c>
      <c r="C288" s="17">
        <f t="shared" ref="C288:C322" si="34">B288-$D$325</f>
        <v>-2.3706823104986512</v>
      </c>
      <c r="D288" s="17">
        <f>POWER(C288,2)</f>
        <v>5.6201346173112237</v>
      </c>
    </row>
    <row r="289" spans="1:4" ht="15.75" customHeight="1" x14ac:dyDescent="0.2">
      <c r="A289" s="15">
        <v>2</v>
      </c>
      <c r="B289" s="122">
        <v>48.467831715210401</v>
      </c>
      <c r="C289" s="17">
        <f t="shared" si="34"/>
        <v>-2.3437261295454519</v>
      </c>
      <c r="D289" s="17">
        <f t="shared" ref="D289:D322" si="35">POWER(C289,2)</f>
        <v>5.4930521703141046</v>
      </c>
    </row>
    <row r="290" spans="1:4" ht="15.75" customHeight="1" x14ac:dyDescent="0.2">
      <c r="A290" s="15">
        <v>3</v>
      </c>
      <c r="B290" s="122">
        <v>48.6071187811784</v>
      </c>
      <c r="C290" s="17">
        <f t="shared" si="34"/>
        <v>-2.2044390635774533</v>
      </c>
      <c r="D290" s="17">
        <f t="shared" si="35"/>
        <v>4.8595515850262396</v>
      </c>
    </row>
    <row r="291" spans="1:4" ht="15.75" customHeight="1" x14ac:dyDescent="0.2">
      <c r="A291" s="15">
        <v>4</v>
      </c>
      <c r="B291" s="122">
        <v>49.157867494824004</v>
      </c>
      <c r="C291" s="17">
        <f t="shared" si="34"/>
        <v>-1.6536903499318498</v>
      </c>
      <c r="D291" s="17">
        <f t="shared" si="35"/>
        <v>2.7346917734577239</v>
      </c>
    </row>
    <row r="292" spans="1:4" ht="15.75" customHeight="1" x14ac:dyDescent="0.2">
      <c r="A292" s="15">
        <v>5</v>
      </c>
      <c r="B292" s="122">
        <v>49.170848422141802</v>
      </c>
      <c r="C292" s="17">
        <f t="shared" si="34"/>
        <v>-1.6407094226140515</v>
      </c>
      <c r="D292" s="17">
        <f t="shared" si="35"/>
        <v>2.6919274094545345</v>
      </c>
    </row>
    <row r="293" spans="1:4" ht="15.75" customHeight="1" x14ac:dyDescent="0.2">
      <c r="A293" s="15">
        <v>6</v>
      </c>
      <c r="B293" s="122">
        <v>49.221872433616198</v>
      </c>
      <c r="C293" s="17">
        <f t="shared" si="34"/>
        <v>-1.589685411139655</v>
      </c>
      <c r="D293" s="17">
        <f t="shared" si="35"/>
        <v>2.5270997063902541</v>
      </c>
    </row>
    <row r="294" spans="1:4" ht="15.75" customHeight="1" x14ac:dyDescent="0.2">
      <c r="A294" s="15">
        <v>7</v>
      </c>
      <c r="B294" s="122">
        <v>49.476652438235703</v>
      </c>
      <c r="C294" s="17">
        <f t="shared" si="34"/>
        <v>-1.33490540652015</v>
      </c>
      <c r="D294" s="17">
        <f t="shared" si="35"/>
        <v>1.7819724443567269</v>
      </c>
    </row>
    <row r="295" spans="1:4" ht="15.75" customHeight="1" x14ac:dyDescent="0.2">
      <c r="A295" s="15">
        <v>8</v>
      </c>
      <c r="B295" s="122">
        <v>49.963835155592903</v>
      </c>
      <c r="C295" s="17">
        <f t="shared" si="34"/>
        <v>-0.84772268916294991</v>
      </c>
      <c r="D295" s="17">
        <f t="shared" si="35"/>
        <v>0.71863375772166338</v>
      </c>
    </row>
    <row r="296" spans="1:4" ht="15.75" customHeight="1" x14ac:dyDescent="0.2">
      <c r="A296" s="15">
        <v>9</v>
      </c>
      <c r="B296" s="122">
        <v>50.018248175182499</v>
      </c>
      <c r="C296" s="17">
        <f t="shared" si="34"/>
        <v>-0.79330966957335391</v>
      </c>
      <c r="D296" s="17">
        <f t="shared" si="35"/>
        <v>0.62934023183858401</v>
      </c>
    </row>
    <row r="297" spans="1:4" ht="15.75" customHeight="1" x14ac:dyDescent="0.2">
      <c r="A297" s="15">
        <v>10</v>
      </c>
      <c r="B297" s="122">
        <v>50.120078740157503</v>
      </c>
      <c r="C297" s="17">
        <f t="shared" si="34"/>
        <v>-0.6914791045983506</v>
      </c>
      <c r="D297" s="17">
        <f t="shared" si="35"/>
        <v>0.47814335209613668</v>
      </c>
    </row>
    <row r="298" spans="1:4" ht="15.75" customHeight="1" x14ac:dyDescent="0.2">
      <c r="A298" s="15">
        <v>11</v>
      </c>
      <c r="B298" s="122">
        <v>50.139851311544398</v>
      </c>
      <c r="C298" s="17">
        <f t="shared" si="34"/>
        <v>-0.67170653321145579</v>
      </c>
      <c r="D298" s="17">
        <f t="shared" si="35"/>
        <v>0.45118966675895256</v>
      </c>
    </row>
    <row r="299" spans="1:4" ht="15.75" customHeight="1" x14ac:dyDescent="0.2">
      <c r="A299" s="15">
        <v>12</v>
      </c>
      <c r="B299" s="122">
        <v>50.146864917940803</v>
      </c>
      <c r="C299" s="17">
        <f t="shared" si="34"/>
        <v>-0.6646929268150501</v>
      </c>
      <c r="D299" s="17">
        <f t="shared" si="35"/>
        <v>0.44181668695795756</v>
      </c>
    </row>
    <row r="300" spans="1:4" ht="15.75" customHeight="1" x14ac:dyDescent="0.2">
      <c r="A300" s="15">
        <v>13</v>
      </c>
      <c r="B300" s="122">
        <v>50.159033436358499</v>
      </c>
      <c r="C300" s="17">
        <f t="shared" si="34"/>
        <v>-0.6525244083973547</v>
      </c>
      <c r="D300" s="17">
        <f t="shared" si="35"/>
        <v>0.42578810355431773</v>
      </c>
    </row>
    <row r="301" spans="1:4" ht="15.75" customHeight="1" x14ac:dyDescent="0.2">
      <c r="A301" s="15">
        <v>14</v>
      </c>
      <c r="B301" s="122">
        <v>50.210311885361101</v>
      </c>
      <c r="C301" s="17">
        <f t="shared" si="34"/>
        <v>-0.60124595939475256</v>
      </c>
      <c r="D301" s="17">
        <f t="shared" si="35"/>
        <v>0.36149670368851644</v>
      </c>
    </row>
    <row r="302" spans="1:4" ht="15.75" customHeight="1" x14ac:dyDescent="0.2">
      <c r="A302" s="15">
        <v>15</v>
      </c>
      <c r="B302" s="122">
        <v>50.276181129959298</v>
      </c>
      <c r="C302" s="17">
        <f t="shared" si="34"/>
        <v>-0.53537671479655558</v>
      </c>
      <c r="D302" s="17">
        <f t="shared" si="35"/>
        <v>0.28662822674635241</v>
      </c>
    </row>
    <row r="303" spans="1:4" ht="15.75" customHeight="1" x14ac:dyDescent="0.2">
      <c r="A303" s="15">
        <v>16</v>
      </c>
      <c r="B303" s="122">
        <v>50.567439922211399</v>
      </c>
      <c r="C303" s="17">
        <f t="shared" si="34"/>
        <v>-0.2441179225444543</v>
      </c>
      <c r="D303" s="17">
        <f t="shared" si="35"/>
        <v>5.9593560107420188E-2</v>
      </c>
    </row>
    <row r="304" spans="1:4" ht="15.75" customHeight="1" x14ac:dyDescent="0.2">
      <c r="A304" s="15">
        <v>17</v>
      </c>
      <c r="B304" s="122">
        <v>50.767587939698501</v>
      </c>
      <c r="C304" s="17">
        <f t="shared" si="34"/>
        <v>-4.3969905057352321E-2</v>
      </c>
      <c r="D304" s="17">
        <f t="shared" si="35"/>
        <v>1.9333525507525772E-3</v>
      </c>
    </row>
    <row r="305" spans="1:4" ht="15.75" customHeight="1" x14ac:dyDescent="0.2">
      <c r="A305" s="15">
        <v>18</v>
      </c>
      <c r="B305" s="122">
        <v>50.770489470688702</v>
      </c>
      <c r="C305" s="17">
        <f t="shared" si="34"/>
        <v>-4.1068374067151581E-2</v>
      </c>
      <c r="D305" s="17">
        <f t="shared" si="35"/>
        <v>1.6866113485194884E-3</v>
      </c>
    </row>
    <row r="306" spans="1:4" ht="15.75" customHeight="1" x14ac:dyDescent="0.2">
      <c r="A306" s="15">
        <v>19</v>
      </c>
      <c r="B306" s="122">
        <v>51.061304287110701</v>
      </c>
      <c r="C306" s="17">
        <f t="shared" si="34"/>
        <v>0.24974644235484789</v>
      </c>
      <c r="D306" s="17">
        <f t="shared" si="35"/>
        <v>6.2373285468903361E-2</v>
      </c>
    </row>
    <row r="307" spans="1:4" ht="15.75" customHeight="1" x14ac:dyDescent="0.2">
      <c r="A307" s="15">
        <v>20</v>
      </c>
      <c r="B307" s="122">
        <v>51.351585416957697</v>
      </c>
      <c r="C307" s="17">
        <f t="shared" si="34"/>
        <v>0.5400275722018435</v>
      </c>
      <c r="D307" s="17">
        <f t="shared" si="35"/>
        <v>0.29162977873821727</v>
      </c>
    </row>
    <row r="308" spans="1:4" ht="15.75" customHeight="1" x14ac:dyDescent="0.2">
      <c r="A308" s="15">
        <v>21</v>
      </c>
      <c r="B308" s="122">
        <v>51.379812403751899</v>
      </c>
      <c r="C308" s="17">
        <f t="shared" si="34"/>
        <v>0.56825455899604549</v>
      </c>
      <c r="D308" s="17">
        <f t="shared" si="35"/>
        <v>0.32291324381979014</v>
      </c>
    </row>
    <row r="309" spans="1:4" ht="15.75" customHeight="1" x14ac:dyDescent="0.2">
      <c r="A309" s="15">
        <v>22</v>
      </c>
      <c r="B309" s="122">
        <v>51.575808720112498</v>
      </c>
      <c r="C309" s="17">
        <f t="shared" si="34"/>
        <v>0.7642508753566446</v>
      </c>
      <c r="D309" s="17">
        <f t="shared" si="35"/>
        <v>0.58407940048339757</v>
      </c>
    </row>
    <row r="310" spans="1:4" ht="15.75" customHeight="1" x14ac:dyDescent="0.2">
      <c r="A310" s="15">
        <v>23</v>
      </c>
      <c r="B310" s="122">
        <v>51.603483467138403</v>
      </c>
      <c r="C310" s="17">
        <f t="shared" si="34"/>
        <v>0.79192562238254993</v>
      </c>
      <c r="D310" s="17">
        <f t="shared" si="35"/>
        <v>0.62714619138598904</v>
      </c>
    </row>
    <row r="311" spans="1:4" ht="15.75" customHeight="1" x14ac:dyDescent="0.2">
      <c r="A311" s="15">
        <v>24</v>
      </c>
      <c r="B311" s="122">
        <v>51.608384744812099</v>
      </c>
      <c r="C311" s="17">
        <f t="shared" si="34"/>
        <v>0.79682690005624579</v>
      </c>
      <c r="D311" s="17">
        <f t="shared" si="35"/>
        <v>0.63493310865324637</v>
      </c>
    </row>
    <row r="312" spans="1:4" ht="15.75" customHeight="1" x14ac:dyDescent="0.2">
      <c r="A312" s="15">
        <v>25</v>
      </c>
      <c r="B312" s="122">
        <v>51.788984363994899</v>
      </c>
      <c r="C312" s="17">
        <f t="shared" si="34"/>
        <v>0.97742651923904589</v>
      </c>
      <c r="D312" s="17">
        <f t="shared" si="35"/>
        <v>0.95536260051175692</v>
      </c>
    </row>
    <row r="313" spans="1:4" ht="15.75" customHeight="1" x14ac:dyDescent="0.2">
      <c r="A313" s="15">
        <v>26</v>
      </c>
      <c r="B313" s="122">
        <v>52.104138306561403</v>
      </c>
      <c r="C313" s="17">
        <f t="shared" si="34"/>
        <v>1.2925804618055494</v>
      </c>
      <c r="D313" s="17">
        <f t="shared" si="35"/>
        <v>1.6707642502414475</v>
      </c>
    </row>
    <row r="314" spans="1:4" ht="15.75" customHeight="1" x14ac:dyDescent="0.2">
      <c r="A314" s="15">
        <v>27</v>
      </c>
      <c r="B314" s="122">
        <v>52.1365395245992</v>
      </c>
      <c r="C314" s="17">
        <f t="shared" si="34"/>
        <v>1.3249816798433471</v>
      </c>
      <c r="D314" s="17">
        <f t="shared" si="35"/>
        <v>1.7555764519204982</v>
      </c>
    </row>
    <row r="315" spans="1:4" ht="15.75" customHeight="1" x14ac:dyDescent="0.2">
      <c r="A315" s="15">
        <v>28</v>
      </c>
      <c r="B315" s="122">
        <v>52.136820083681997</v>
      </c>
      <c r="C315" s="17">
        <f t="shared" si="34"/>
        <v>1.3252622389261433</v>
      </c>
      <c r="D315" s="17">
        <f t="shared" si="35"/>
        <v>1.7563200019235341</v>
      </c>
    </row>
    <row r="316" spans="1:4" ht="15.75" customHeight="1" x14ac:dyDescent="0.2">
      <c r="A316" s="15">
        <v>29</v>
      </c>
      <c r="B316" s="122">
        <v>52.138363028953201</v>
      </c>
      <c r="C316" s="17">
        <f t="shared" si="34"/>
        <v>1.3268051841973474</v>
      </c>
      <c r="D316" s="17">
        <f t="shared" si="35"/>
        <v>1.760411996812957</v>
      </c>
    </row>
    <row r="317" spans="1:4" ht="15.75" customHeight="1" x14ac:dyDescent="0.2">
      <c r="A317" s="15">
        <v>30</v>
      </c>
      <c r="B317" s="122">
        <v>52.166111573688603</v>
      </c>
      <c r="C317" s="17">
        <f t="shared" si="34"/>
        <v>1.3545537289327498</v>
      </c>
      <c r="D317" s="17">
        <f t="shared" si="35"/>
        <v>1.8348158045656175</v>
      </c>
    </row>
    <row r="318" spans="1:4" ht="15.75" customHeight="1" x14ac:dyDescent="0.2">
      <c r="A318" s="15">
        <v>31</v>
      </c>
      <c r="B318" s="122">
        <v>52.249721758486402</v>
      </c>
      <c r="C318" s="17">
        <f t="shared" si="34"/>
        <v>1.4381639137305484</v>
      </c>
      <c r="D318" s="17">
        <f t="shared" si="35"/>
        <v>2.0683154427567683</v>
      </c>
    </row>
    <row r="319" spans="1:4" ht="15.75" customHeight="1" x14ac:dyDescent="0.2">
      <c r="A319" s="15">
        <v>32</v>
      </c>
      <c r="B319" s="122">
        <v>52.264032968594599</v>
      </c>
      <c r="C319" s="17">
        <f t="shared" si="34"/>
        <v>1.4524751238387452</v>
      </c>
      <c r="D319" s="17">
        <f t="shared" si="35"/>
        <v>2.1096839853703782</v>
      </c>
    </row>
    <row r="320" spans="1:4" ht="15.75" customHeight="1" x14ac:dyDescent="0.2">
      <c r="A320" s="15">
        <v>33</v>
      </c>
      <c r="B320" s="122">
        <v>52.294117647058798</v>
      </c>
      <c r="C320" s="17">
        <f t="shared" si="34"/>
        <v>1.4825598023029443</v>
      </c>
      <c r="D320" s="17">
        <f t="shared" si="35"/>
        <v>2.1979835674045454</v>
      </c>
    </row>
    <row r="321" spans="1:5" ht="15.75" customHeight="1" x14ac:dyDescent="0.2">
      <c r="A321" s="15">
        <v>34</v>
      </c>
      <c r="B321" s="122">
        <v>52.362753261171299</v>
      </c>
      <c r="C321" s="17">
        <f t="shared" si="34"/>
        <v>1.551195416415446</v>
      </c>
      <c r="D321" s="17">
        <f t="shared" si="35"/>
        <v>2.4062072199082891</v>
      </c>
    </row>
    <row r="322" spans="1:5" ht="15.75" customHeight="1" x14ac:dyDescent="0.2">
      <c r="A322" s="15">
        <v>35</v>
      </c>
      <c r="B322" s="122">
        <v>52.499574105621797</v>
      </c>
      <c r="C322" s="17">
        <f t="shared" si="34"/>
        <v>1.6880162608659433</v>
      </c>
      <c r="D322" s="17">
        <f t="shared" si="35"/>
        <v>2.8493988969478403</v>
      </c>
    </row>
    <row r="323" spans="1:5" ht="15.75" customHeight="1" x14ac:dyDescent="0.2">
      <c r="A323" s="18" t="s">
        <v>15</v>
      </c>
      <c r="B323" s="19">
        <f>SUM(B288:B322)</f>
        <v>1778.4045245664549</v>
      </c>
      <c r="C323" s="15"/>
      <c r="D323" s="19">
        <f>SUM(D288:D322)</f>
        <v>53.452595186593143</v>
      </c>
    </row>
    <row r="325" spans="1:5" ht="15.75" customHeight="1" x14ac:dyDescent="0.2">
      <c r="A325" s="119" t="s">
        <v>13</v>
      </c>
      <c r="B325" s="119"/>
      <c r="C325" s="119"/>
      <c r="D325" s="4">
        <f>B323/COUNTA(B288:B322)</f>
        <v>50.811557844755853</v>
      </c>
    </row>
    <row r="326" spans="1:5" ht="15.75" customHeight="1" x14ac:dyDescent="0.2">
      <c r="A326" s="127" t="s">
        <v>14</v>
      </c>
      <c r="B326" s="127"/>
      <c r="C326" s="127"/>
      <c r="D326" s="4">
        <f>SQRT(D323/(COUNTA(D288:D322)-1))</f>
        <v>1.2538481377530761</v>
      </c>
    </row>
    <row r="327" spans="1:5" ht="15.75" customHeight="1" x14ac:dyDescent="0.2">
      <c r="A327"/>
      <c r="B327"/>
      <c r="C327"/>
      <c r="D327"/>
      <c r="E327"/>
    </row>
    <row r="328" spans="1:5" ht="15.75" customHeight="1" x14ac:dyDescent="0.2">
      <c r="A328"/>
      <c r="B328"/>
      <c r="C328"/>
      <c r="D328"/>
      <c r="E328"/>
    </row>
    <row r="329" spans="1:5" ht="15.75" customHeight="1" x14ac:dyDescent="0.2">
      <c r="A329" s="126" t="s">
        <v>18</v>
      </c>
      <c r="B329" s="126"/>
      <c r="C329" s="126"/>
      <c r="D329" s="126"/>
      <c r="E329" s="126"/>
    </row>
    <row r="330" spans="1:5" ht="15.75" customHeight="1" x14ac:dyDescent="0.2">
      <c r="A330" s="126" t="s">
        <v>16</v>
      </c>
      <c r="B330" s="126"/>
      <c r="C330" s="126"/>
      <c r="D330" s="126"/>
      <c r="E330" s="126"/>
    </row>
    <row r="331" spans="1:5" ht="15.75" customHeight="1" x14ac:dyDescent="0.2">
      <c r="A331" s="15" t="s">
        <v>0</v>
      </c>
      <c r="B331" s="15" t="s">
        <v>3</v>
      </c>
      <c r="C331" s="15" t="s">
        <v>20</v>
      </c>
      <c r="D331" s="15" t="s">
        <v>21</v>
      </c>
    </row>
    <row r="332" spans="1:5" ht="15.75" customHeight="1" x14ac:dyDescent="0.2">
      <c r="A332" s="15">
        <v>1</v>
      </c>
      <c r="B332" s="122">
        <v>103.222316744648</v>
      </c>
      <c r="C332" s="17">
        <f t="shared" ref="C332:C376" si="36">B332-$D$379</f>
        <v>-8.575186566816285</v>
      </c>
      <c r="D332" s="20">
        <f>POWER(C332,2)</f>
        <v>73.533824655706468</v>
      </c>
    </row>
    <row r="333" spans="1:5" ht="15.75" customHeight="1" x14ac:dyDescent="0.2">
      <c r="A333" s="15">
        <v>2</v>
      </c>
      <c r="B333" s="122">
        <v>103.254879773692</v>
      </c>
      <c r="C333" s="17">
        <f t="shared" si="36"/>
        <v>-8.5426235377722861</v>
      </c>
      <c r="D333" s="20">
        <f t="shared" ref="D333:D376" si="37">POWER(C333,2)</f>
        <v>72.976416908101086</v>
      </c>
    </row>
    <row r="334" spans="1:5" ht="15.75" customHeight="1" x14ac:dyDescent="0.2">
      <c r="A334" s="15">
        <v>3</v>
      </c>
      <c r="B334" s="122">
        <v>103.28766150788</v>
      </c>
      <c r="C334" s="17">
        <f t="shared" si="36"/>
        <v>-8.5098418035842798</v>
      </c>
      <c r="D334" s="20">
        <f t="shared" si="37"/>
        <v>72.417407522030544</v>
      </c>
    </row>
    <row r="335" spans="1:5" ht="15.75" customHeight="1" x14ac:dyDescent="0.2">
      <c r="A335" s="15">
        <v>4</v>
      </c>
      <c r="B335" s="122">
        <v>103.36706320768199</v>
      </c>
      <c r="C335" s="17">
        <f t="shared" si="36"/>
        <v>-8.4304401037822885</v>
      </c>
      <c r="D335" s="20">
        <f t="shared" si="37"/>
        <v>71.072320343460717</v>
      </c>
    </row>
    <row r="336" spans="1:5" ht="15.75" customHeight="1" x14ac:dyDescent="0.2">
      <c r="A336" s="15">
        <v>5</v>
      </c>
      <c r="B336" s="122">
        <v>103.37232383383</v>
      </c>
      <c r="C336" s="17">
        <f t="shared" si="36"/>
        <v>-8.4251794776342877</v>
      </c>
      <c r="D336" s="20">
        <f t="shared" si="37"/>
        <v>70.983649230349968</v>
      </c>
    </row>
    <row r="337" spans="1:4" ht="15.75" customHeight="1" x14ac:dyDescent="0.2">
      <c r="A337" s="15">
        <v>6</v>
      </c>
      <c r="B337" s="122">
        <v>103.414362302483</v>
      </c>
      <c r="C337" s="17">
        <f t="shared" si="36"/>
        <v>-8.3831410089812834</v>
      </c>
      <c r="D337" s="20">
        <f t="shared" si="37"/>
        <v>70.277053176463724</v>
      </c>
    </row>
    <row r="338" spans="1:4" ht="15.75" customHeight="1" x14ac:dyDescent="0.2">
      <c r="A338" s="15">
        <v>7</v>
      </c>
      <c r="B338" s="122">
        <v>103.53942499288399</v>
      </c>
      <c r="C338" s="17">
        <f t="shared" si="36"/>
        <v>-8.2580783185802886</v>
      </c>
      <c r="D338" s="20">
        <f t="shared" si="37"/>
        <v>68.195857515805841</v>
      </c>
    </row>
    <row r="339" spans="1:4" ht="15.75" customHeight="1" x14ac:dyDescent="0.2">
      <c r="A339" s="15">
        <v>8</v>
      </c>
      <c r="B339" s="122">
        <v>103.836193222783</v>
      </c>
      <c r="C339" s="17">
        <f t="shared" si="36"/>
        <v>-7.9613100886812873</v>
      </c>
      <c r="D339" s="20">
        <f t="shared" si="37"/>
        <v>63.382458328138448</v>
      </c>
    </row>
    <row r="340" spans="1:4" ht="15.75" customHeight="1" x14ac:dyDescent="0.2">
      <c r="A340" s="15">
        <v>9</v>
      </c>
      <c r="B340" s="122">
        <v>104.006603502728</v>
      </c>
      <c r="C340" s="17">
        <f t="shared" si="36"/>
        <v>-7.7908998087362846</v>
      </c>
      <c r="D340" s="20">
        <f t="shared" si="37"/>
        <v>60.698119829767073</v>
      </c>
    </row>
    <row r="341" spans="1:4" ht="15.75" customHeight="1" x14ac:dyDescent="0.2">
      <c r="A341" s="15">
        <v>10</v>
      </c>
      <c r="B341" s="122">
        <v>104.470782959125</v>
      </c>
      <c r="C341" s="17">
        <f t="shared" si="36"/>
        <v>-7.3267203523392794</v>
      </c>
      <c r="D341" s="20">
        <f t="shared" si="37"/>
        <v>53.680831121382617</v>
      </c>
    </row>
    <row r="342" spans="1:4" ht="15.75" customHeight="1" x14ac:dyDescent="0.2">
      <c r="A342" s="15">
        <v>11</v>
      </c>
      <c r="B342" s="122">
        <v>108.056872687406</v>
      </c>
      <c r="C342" s="17">
        <f t="shared" si="36"/>
        <v>-3.7406306240582836</v>
      </c>
      <c r="D342" s="20">
        <f t="shared" si="37"/>
        <v>13.992317465642664</v>
      </c>
    </row>
    <row r="343" spans="1:4" ht="15.75" customHeight="1" x14ac:dyDescent="0.2">
      <c r="A343" s="15">
        <v>12</v>
      </c>
      <c r="B343" s="122">
        <v>108.66526000544501</v>
      </c>
      <c r="C343" s="17">
        <f t="shared" si="36"/>
        <v>-3.1322433060192765</v>
      </c>
      <c r="D343" s="20">
        <f t="shared" si="37"/>
        <v>9.8109481281025666</v>
      </c>
    </row>
    <row r="344" spans="1:4" ht="15.75" customHeight="1" x14ac:dyDescent="0.2">
      <c r="A344" s="15">
        <v>13</v>
      </c>
      <c r="B344" s="122">
        <v>109.734539969834</v>
      </c>
      <c r="C344" s="17">
        <f t="shared" si="36"/>
        <v>-2.0629633416302795</v>
      </c>
      <c r="D344" s="20">
        <f t="shared" si="37"/>
        <v>4.2558177489103697</v>
      </c>
    </row>
    <row r="345" spans="1:4" ht="15.75" customHeight="1" x14ac:dyDescent="0.2">
      <c r="A345" s="15">
        <v>14</v>
      </c>
      <c r="B345" s="122">
        <v>110.36466774716401</v>
      </c>
      <c r="C345" s="17">
        <f t="shared" si="36"/>
        <v>-1.4328355643002766</v>
      </c>
      <c r="D345" s="20">
        <f t="shared" si="37"/>
        <v>2.053017754323692</v>
      </c>
    </row>
    <row r="346" spans="1:4" ht="15.75" customHeight="1" x14ac:dyDescent="0.2">
      <c r="A346" s="15">
        <v>15</v>
      </c>
      <c r="B346" s="122">
        <v>110.500603783711</v>
      </c>
      <c r="C346" s="17">
        <f t="shared" si="36"/>
        <v>-1.2968995277532827</v>
      </c>
      <c r="D346" s="20">
        <f t="shared" si="37"/>
        <v>1.6819483850866876</v>
      </c>
    </row>
    <row r="347" spans="1:4" ht="15.75" customHeight="1" x14ac:dyDescent="0.2">
      <c r="A347" s="15">
        <v>16</v>
      </c>
      <c r="B347" s="122">
        <v>110.52788763125599</v>
      </c>
      <c r="C347" s="17">
        <f t="shared" si="36"/>
        <v>-1.2696156802082896</v>
      </c>
      <c r="D347" s="20">
        <f t="shared" si="37"/>
        <v>1.6119239754307579</v>
      </c>
    </row>
    <row r="348" spans="1:4" ht="15.75" customHeight="1" x14ac:dyDescent="0.2">
      <c r="A348" s="15">
        <v>17</v>
      </c>
      <c r="B348" s="124">
        <v>110.628871605949</v>
      </c>
      <c r="C348" s="17">
        <f t="shared" si="36"/>
        <v>-1.1686317055152813</v>
      </c>
      <c r="D348" s="20">
        <f t="shared" si="37"/>
        <v>1.3657000631355551</v>
      </c>
    </row>
    <row r="349" spans="1:4" ht="15.75" customHeight="1" x14ac:dyDescent="0.2">
      <c r="A349" s="15">
        <v>18</v>
      </c>
      <c r="B349" s="122">
        <v>110.821458391316</v>
      </c>
      <c r="C349" s="17">
        <f t="shared" si="36"/>
        <v>-0.97604492014828281</v>
      </c>
      <c r="D349" s="20">
        <f t="shared" si="37"/>
        <v>0.95266368614726782</v>
      </c>
    </row>
    <row r="350" spans="1:4" ht="15.75" customHeight="1" x14ac:dyDescent="0.2">
      <c r="A350" s="15">
        <v>19</v>
      </c>
      <c r="B350" s="122">
        <v>110.92865878516101</v>
      </c>
      <c r="C350" s="17">
        <f t="shared" si="36"/>
        <v>-0.86884452630327758</v>
      </c>
      <c r="D350" s="20">
        <f t="shared" si="37"/>
        <v>0.75489081088716681</v>
      </c>
    </row>
    <row r="351" spans="1:4" ht="15.75" customHeight="1" x14ac:dyDescent="0.2">
      <c r="A351" s="15">
        <v>20</v>
      </c>
      <c r="B351" s="122">
        <v>111.128484024473</v>
      </c>
      <c r="C351" s="17">
        <f t="shared" si="36"/>
        <v>-0.66901928699128632</v>
      </c>
      <c r="D351" s="20">
        <f t="shared" si="37"/>
        <v>0.44758680636632914</v>
      </c>
    </row>
    <row r="352" spans="1:4" ht="15.75" customHeight="1" x14ac:dyDescent="0.2">
      <c r="A352" s="15">
        <v>21</v>
      </c>
      <c r="B352" s="122">
        <v>111.419642857143</v>
      </c>
      <c r="C352" s="17">
        <f t="shared" si="36"/>
        <v>-0.37786045432127935</v>
      </c>
      <c r="D352" s="20">
        <f t="shared" si="37"/>
        <v>0.14277852293988363</v>
      </c>
    </row>
    <row r="353" spans="1:4" ht="15.75" customHeight="1" x14ac:dyDescent="0.2">
      <c r="A353" s="15">
        <v>22</v>
      </c>
      <c r="B353" s="122">
        <v>111.543235133661</v>
      </c>
      <c r="C353" s="17">
        <f t="shared" si="36"/>
        <v>-0.25426817780328292</v>
      </c>
      <c r="D353" s="20">
        <f t="shared" si="37"/>
        <v>6.4652306243401902E-2</v>
      </c>
    </row>
    <row r="354" spans="1:4" ht="15.75" customHeight="1" x14ac:dyDescent="0.2">
      <c r="A354" s="15">
        <v>23</v>
      </c>
      <c r="B354" s="122">
        <v>111.84412045237799</v>
      </c>
      <c r="C354" s="17">
        <f t="shared" si="36"/>
        <v>4.6617140913710386E-2</v>
      </c>
      <c r="D354" s="20">
        <f t="shared" si="37"/>
        <v>2.1731578269687307E-3</v>
      </c>
    </row>
    <row r="355" spans="1:4" ht="15.75" customHeight="1" x14ac:dyDescent="0.2">
      <c r="A355" s="15">
        <v>24</v>
      </c>
      <c r="B355" s="122">
        <v>111.865310610225</v>
      </c>
      <c r="C355" s="17">
        <f t="shared" si="36"/>
        <v>6.7807298760712342E-2</v>
      </c>
      <c r="D355" s="20">
        <f t="shared" si="37"/>
        <v>4.5978297652245013E-3</v>
      </c>
    </row>
    <row r="356" spans="1:4" ht="15.75" customHeight="1" x14ac:dyDescent="0.2">
      <c r="A356" s="15">
        <v>25</v>
      </c>
      <c r="B356" s="122">
        <v>112.388111439209</v>
      </c>
      <c r="C356" s="17">
        <f t="shared" si="36"/>
        <v>0.59060812774471572</v>
      </c>
      <c r="D356" s="20">
        <f t="shared" si="37"/>
        <v>0.34881796055811842</v>
      </c>
    </row>
    <row r="357" spans="1:4" ht="15.75" customHeight="1" x14ac:dyDescent="0.2">
      <c r="A357" s="15">
        <v>26</v>
      </c>
      <c r="B357" s="122">
        <v>112.547784647089</v>
      </c>
      <c r="C357" s="17">
        <f t="shared" si="36"/>
        <v>0.75028133562472021</v>
      </c>
      <c r="D357" s="20">
        <f t="shared" si="37"/>
        <v>0.56292208258681409</v>
      </c>
    </row>
    <row r="358" spans="1:4" ht="15.75" customHeight="1" x14ac:dyDescent="0.2">
      <c r="A358" s="15">
        <v>27</v>
      </c>
      <c r="B358" s="122">
        <v>112.863358354184</v>
      </c>
      <c r="C358" s="17">
        <f t="shared" si="36"/>
        <v>1.0658550427197184</v>
      </c>
      <c r="D358" s="20">
        <f t="shared" si="37"/>
        <v>1.1360469720910529</v>
      </c>
    </row>
    <row r="359" spans="1:4" ht="15.75" customHeight="1" x14ac:dyDescent="0.2">
      <c r="A359" s="15">
        <v>28</v>
      </c>
      <c r="B359" s="122">
        <v>112.872414684592</v>
      </c>
      <c r="C359" s="17">
        <f t="shared" si="36"/>
        <v>1.0749113731277191</v>
      </c>
      <c r="D359" s="20">
        <f t="shared" si="37"/>
        <v>1.1554344600793185</v>
      </c>
    </row>
    <row r="360" spans="1:4" ht="15.75" customHeight="1" x14ac:dyDescent="0.2">
      <c r="A360" s="15">
        <v>29</v>
      </c>
      <c r="B360" s="122">
        <v>113.010454783063</v>
      </c>
      <c r="C360" s="17">
        <f t="shared" si="36"/>
        <v>1.2129514715987142</v>
      </c>
      <c r="D360" s="20">
        <f t="shared" si="37"/>
        <v>1.4712512724534863</v>
      </c>
    </row>
    <row r="361" spans="1:4" ht="15.75" customHeight="1" x14ac:dyDescent="0.2">
      <c r="A361" s="15">
        <v>30</v>
      </c>
      <c r="B361" s="122">
        <v>113.258352758353</v>
      </c>
      <c r="C361" s="17">
        <f t="shared" si="36"/>
        <v>1.4608494468887159</v>
      </c>
      <c r="D361" s="20">
        <f t="shared" si="37"/>
        <v>2.1340811064750671</v>
      </c>
    </row>
    <row r="362" spans="1:4" ht="15.75" customHeight="1" x14ac:dyDescent="0.2">
      <c r="A362" s="15">
        <v>31</v>
      </c>
      <c r="B362" s="122">
        <v>113.42577104025101</v>
      </c>
      <c r="C362" s="17">
        <f t="shared" si="36"/>
        <v>1.6282677287867244</v>
      </c>
      <c r="D362" s="20">
        <f t="shared" si="37"/>
        <v>2.6512557966082779</v>
      </c>
    </row>
    <row r="363" spans="1:4" ht="15.75" customHeight="1" x14ac:dyDescent="0.2">
      <c r="A363" s="15">
        <v>32</v>
      </c>
      <c r="B363" s="122">
        <v>113.79650404383</v>
      </c>
      <c r="C363" s="17">
        <f t="shared" si="36"/>
        <v>1.9990007323657153</v>
      </c>
      <c r="D363" s="20">
        <f t="shared" si="37"/>
        <v>3.9960039279986659</v>
      </c>
    </row>
    <row r="364" spans="1:4" ht="15.75" customHeight="1" x14ac:dyDescent="0.2">
      <c r="A364" s="15">
        <v>33</v>
      </c>
      <c r="B364" s="122">
        <v>113.99882090921</v>
      </c>
      <c r="C364" s="17">
        <f t="shared" si="36"/>
        <v>2.2013175977457138</v>
      </c>
      <c r="D364" s="20">
        <f t="shared" si="37"/>
        <v>4.8457991661449604</v>
      </c>
    </row>
    <row r="365" spans="1:4" ht="15.75" customHeight="1" x14ac:dyDescent="0.2">
      <c r="A365" s="15">
        <v>34</v>
      </c>
      <c r="B365" s="122">
        <v>114.359583168447</v>
      </c>
      <c r="C365" s="17">
        <f t="shared" si="36"/>
        <v>2.5620798569827201</v>
      </c>
      <c r="D365" s="20">
        <f t="shared" si="37"/>
        <v>6.5642531935565955</v>
      </c>
    </row>
    <row r="366" spans="1:4" ht="15.75" customHeight="1" x14ac:dyDescent="0.2">
      <c r="A366" s="15">
        <v>35</v>
      </c>
      <c r="B366" s="122">
        <v>114.68424504788101</v>
      </c>
      <c r="C366" s="17">
        <f t="shared" si="36"/>
        <v>2.8867417364167238</v>
      </c>
      <c r="D366" s="20">
        <f t="shared" si="37"/>
        <v>8.3332778527702427</v>
      </c>
    </row>
    <row r="367" spans="1:4" ht="15.75" customHeight="1" x14ac:dyDescent="0.2">
      <c r="A367" s="15">
        <v>36</v>
      </c>
      <c r="B367" s="122">
        <v>118.225025373351</v>
      </c>
      <c r="C367" s="17">
        <f t="shared" si="36"/>
        <v>6.4275220618867195</v>
      </c>
      <c r="D367" s="20">
        <f t="shared" si="37"/>
        <v>41.313039856040504</v>
      </c>
    </row>
    <row r="368" spans="1:4" ht="15.75" customHeight="1" x14ac:dyDescent="0.2">
      <c r="A368" s="15">
        <v>37</v>
      </c>
      <c r="B368" s="122">
        <v>118.69714947185599</v>
      </c>
      <c r="C368" s="17">
        <f t="shared" si="36"/>
        <v>6.8996461603917112</v>
      </c>
      <c r="D368" s="20">
        <f t="shared" si="37"/>
        <v>47.60511713860808</v>
      </c>
    </row>
    <row r="369" spans="1:5" ht="15.75" customHeight="1" x14ac:dyDescent="0.2">
      <c r="A369" s="15">
        <v>38</v>
      </c>
      <c r="B369" s="122">
        <v>119.25068041827799</v>
      </c>
      <c r="C369" s="17">
        <f t="shared" si="36"/>
        <v>7.4531771068137118</v>
      </c>
      <c r="D369" s="20">
        <f t="shared" si="37"/>
        <v>55.549848985532009</v>
      </c>
    </row>
    <row r="370" spans="1:5" ht="15.75" customHeight="1" x14ac:dyDescent="0.2">
      <c r="A370" s="15">
        <v>39</v>
      </c>
      <c r="B370" s="122">
        <v>119.69857901535801</v>
      </c>
      <c r="C370" s="17">
        <f t="shared" si="36"/>
        <v>7.9010757038937243</v>
      </c>
      <c r="D370" s="20">
        <f t="shared" si="37"/>
        <v>62.426997278659712</v>
      </c>
    </row>
    <row r="371" spans="1:5" ht="15.75" customHeight="1" x14ac:dyDescent="0.2">
      <c r="A371" s="15">
        <v>40</v>
      </c>
      <c r="B371" s="122">
        <v>120.093534482759</v>
      </c>
      <c r="C371" s="17">
        <f t="shared" si="36"/>
        <v>8.2960311712947146</v>
      </c>
      <c r="D371" s="20">
        <f t="shared" si="37"/>
        <v>68.824133195093552</v>
      </c>
    </row>
    <row r="372" spans="1:5" ht="15.75" customHeight="1" x14ac:dyDescent="0.2">
      <c r="A372" s="15">
        <v>41</v>
      </c>
      <c r="B372" s="122">
        <v>120.500143760782</v>
      </c>
      <c r="C372" s="17">
        <f t="shared" si="36"/>
        <v>8.7026404493177125</v>
      </c>
      <c r="D372" s="20">
        <f t="shared" si="37"/>
        <v>75.735950790100802</v>
      </c>
    </row>
    <row r="373" spans="1:5" ht="15.75" customHeight="1" x14ac:dyDescent="0.2">
      <c r="A373" s="15">
        <v>42</v>
      </c>
      <c r="B373" s="122">
        <v>120.726082578046</v>
      </c>
      <c r="C373" s="17">
        <f t="shared" si="36"/>
        <v>8.9285792665817212</v>
      </c>
      <c r="D373" s="20">
        <f t="shared" si="37"/>
        <v>79.719527719632993</v>
      </c>
    </row>
    <row r="374" spans="1:5" ht="15.75" customHeight="1" x14ac:dyDescent="0.2">
      <c r="A374" s="15">
        <v>43</v>
      </c>
      <c r="B374" s="122">
        <v>120.83156517947999</v>
      </c>
      <c r="C374" s="17">
        <f t="shared" si="36"/>
        <v>9.0340618680157121</v>
      </c>
      <c r="D374" s="20">
        <f t="shared" si="37"/>
        <v>81.614273835135535</v>
      </c>
    </row>
    <row r="375" spans="1:5" ht="15.75" customHeight="1" x14ac:dyDescent="0.2">
      <c r="A375" s="15">
        <v>44</v>
      </c>
      <c r="B375" s="122">
        <v>120.919468898831</v>
      </c>
      <c r="C375" s="17">
        <f t="shared" si="36"/>
        <v>9.1219655873667165</v>
      </c>
      <c r="D375" s="20">
        <f t="shared" si="37"/>
        <v>83.210256177102607</v>
      </c>
    </row>
    <row r="376" spans="1:5" ht="15.75" customHeight="1" x14ac:dyDescent="0.2">
      <c r="A376" s="15">
        <v>45</v>
      </c>
      <c r="B376" s="122">
        <v>120.938793228187</v>
      </c>
      <c r="C376" s="17">
        <f t="shared" si="36"/>
        <v>9.1412899167227124</v>
      </c>
      <c r="D376" s="20">
        <f t="shared" si="37"/>
        <v>83.563181341576339</v>
      </c>
    </row>
    <row r="377" spans="1:5" ht="15.75" customHeight="1" x14ac:dyDescent="0.2">
      <c r="A377" s="18" t="s">
        <v>15</v>
      </c>
      <c r="B377" s="19">
        <f>SUM(B332:B376)</f>
        <v>5030.8876490158927</v>
      </c>
      <c r="C377" s="15"/>
      <c r="D377" s="21">
        <f>SUM(D332:D376)</f>
        <v>1427.1204253808198</v>
      </c>
    </row>
    <row r="379" spans="1:5" ht="15.75" customHeight="1" x14ac:dyDescent="0.2">
      <c r="A379" s="119" t="s">
        <v>13</v>
      </c>
      <c r="B379" s="119"/>
      <c r="C379" s="119"/>
      <c r="D379" s="4">
        <f>B377/COUNTA(B332:B376)</f>
        <v>111.79750331146428</v>
      </c>
    </row>
    <row r="380" spans="1:5" ht="15.75" customHeight="1" x14ac:dyDescent="0.2">
      <c r="A380" s="113" t="s">
        <v>14</v>
      </c>
      <c r="B380" s="113"/>
      <c r="C380" s="113"/>
      <c r="D380" s="4">
        <f>SQRT(D377/(COUNTA(D332:D376)-1))</f>
        <v>5.6951343375105168</v>
      </c>
    </row>
    <row r="381" spans="1:5" ht="15.75" customHeight="1" x14ac:dyDescent="0.2">
      <c r="A381"/>
      <c r="B381"/>
      <c r="C381"/>
      <c r="D381"/>
      <c r="E381"/>
    </row>
    <row r="382" spans="1:5" ht="15.75" customHeight="1" x14ac:dyDescent="0.2">
      <c r="A382"/>
      <c r="B382"/>
      <c r="C382"/>
      <c r="D382"/>
      <c r="E382"/>
    </row>
    <row r="383" spans="1:5" ht="15.75" customHeight="1" x14ac:dyDescent="0.2">
      <c r="A383" s="126" t="s">
        <v>18</v>
      </c>
      <c r="B383" s="126"/>
      <c r="C383" s="126"/>
      <c r="D383" s="126"/>
      <c r="E383" s="126"/>
    </row>
    <row r="384" spans="1:5" ht="15.75" customHeight="1" x14ac:dyDescent="0.2">
      <c r="A384" s="126" t="s">
        <v>17</v>
      </c>
      <c r="B384" s="126"/>
      <c r="C384" s="126"/>
      <c r="D384" s="126"/>
      <c r="E384" s="126"/>
    </row>
    <row r="385" spans="1:4" ht="15.75" customHeight="1" x14ac:dyDescent="0.2">
      <c r="A385" s="15" t="s">
        <v>0</v>
      </c>
      <c r="B385" s="15" t="s">
        <v>3</v>
      </c>
      <c r="C385" s="15" t="s">
        <v>20</v>
      </c>
      <c r="D385" s="15" t="s">
        <v>21</v>
      </c>
    </row>
    <row r="386" spans="1:4" ht="15.75" customHeight="1" x14ac:dyDescent="0.2">
      <c r="A386" s="15">
        <v>1</v>
      </c>
      <c r="B386" s="122">
        <v>59.309898371154098</v>
      </c>
      <c r="C386" s="17">
        <f t="shared" ref="C386:C430" si="38">B386-$D$433</f>
        <v>-28.77847678697956</v>
      </c>
      <c r="D386" s="20">
        <f>POWER(C386,2)</f>
        <v>828.20072617872142</v>
      </c>
    </row>
    <row r="387" spans="1:4" ht="15.75" customHeight="1" x14ac:dyDescent="0.2">
      <c r="A387" s="15">
        <v>2</v>
      </c>
      <c r="B387" s="122">
        <v>60.443972602739699</v>
      </c>
      <c r="C387" s="17">
        <f t="shared" si="38"/>
        <v>-27.64440255539396</v>
      </c>
      <c r="D387" s="20">
        <f t="shared" ref="D387:D430" si="39">POWER(C387,2)</f>
        <v>764.21299264467211</v>
      </c>
    </row>
    <row r="388" spans="1:4" ht="15.75" customHeight="1" x14ac:dyDescent="0.2">
      <c r="A388" s="15">
        <v>3</v>
      </c>
      <c r="B388" s="122">
        <v>60.966693855356198</v>
      </c>
      <c r="C388" s="17">
        <f t="shared" si="38"/>
        <v>-27.121681302777461</v>
      </c>
      <c r="D388" s="20">
        <f t="shared" si="39"/>
        <v>735.58559668942848</v>
      </c>
    </row>
    <row r="389" spans="1:4" ht="15.75" customHeight="1" x14ac:dyDescent="0.2">
      <c r="A389" s="15">
        <v>4</v>
      </c>
      <c r="B389" s="122">
        <v>61.277202072538898</v>
      </c>
      <c r="C389" s="17">
        <f t="shared" si="38"/>
        <v>-26.81117308559476</v>
      </c>
      <c r="D389" s="20">
        <f t="shared" si="39"/>
        <v>718.83900222572083</v>
      </c>
    </row>
    <row r="390" spans="1:4" ht="15.75" customHeight="1" x14ac:dyDescent="0.2">
      <c r="A390" s="15">
        <v>5</v>
      </c>
      <c r="B390" s="122">
        <v>62.0186736235068</v>
      </c>
      <c r="C390" s="17">
        <f t="shared" si="38"/>
        <v>-26.069701534626859</v>
      </c>
      <c r="D390" s="20">
        <f t="shared" si="39"/>
        <v>679.62933810452603</v>
      </c>
    </row>
    <row r="391" spans="1:4" ht="15.75" customHeight="1" x14ac:dyDescent="0.2">
      <c r="A391" s="15">
        <v>6</v>
      </c>
      <c r="B391" s="122">
        <v>65.008667691877505</v>
      </c>
      <c r="C391" s="17">
        <f t="shared" si="38"/>
        <v>-23.079707466256153</v>
      </c>
      <c r="D391" s="20">
        <f t="shared" si="39"/>
        <v>532.67289672796005</v>
      </c>
    </row>
    <row r="392" spans="1:4" ht="15.75" customHeight="1" x14ac:dyDescent="0.2">
      <c r="A392" s="15">
        <v>7</v>
      </c>
      <c r="B392" s="122">
        <v>65.513739376770502</v>
      </c>
      <c r="C392" s="17">
        <f t="shared" si="38"/>
        <v>-22.574635781363156</v>
      </c>
      <c r="D392" s="20">
        <f t="shared" si="39"/>
        <v>509.61418066120171</v>
      </c>
    </row>
    <row r="393" spans="1:4" ht="15.75" customHeight="1" x14ac:dyDescent="0.2">
      <c r="A393" s="15">
        <v>8</v>
      </c>
      <c r="B393" s="122">
        <v>66.095394736842096</v>
      </c>
      <c r="C393" s="17">
        <f t="shared" si="38"/>
        <v>-21.992980421291563</v>
      </c>
      <c r="D393" s="20">
        <f t="shared" si="39"/>
        <v>483.69118781131402</v>
      </c>
    </row>
    <row r="394" spans="1:4" ht="15.75" customHeight="1" x14ac:dyDescent="0.2">
      <c r="A394" s="15">
        <v>9</v>
      </c>
      <c r="B394" s="122">
        <v>66.332561505065101</v>
      </c>
      <c r="C394" s="17">
        <f t="shared" si="38"/>
        <v>-21.755813653068557</v>
      </c>
      <c r="D394" s="20">
        <f t="shared" si="39"/>
        <v>473.31542770704425</v>
      </c>
    </row>
    <row r="395" spans="1:4" ht="15.75" customHeight="1" x14ac:dyDescent="0.2">
      <c r="A395" s="15">
        <v>10</v>
      </c>
      <c r="B395" s="122">
        <v>67.416290909090904</v>
      </c>
      <c r="C395" s="17">
        <f t="shared" si="38"/>
        <v>-20.672084249042754</v>
      </c>
      <c r="D395" s="20">
        <f t="shared" si="39"/>
        <v>427.33506719952152</v>
      </c>
    </row>
    <row r="396" spans="1:4" ht="15.75" customHeight="1" x14ac:dyDescent="0.2">
      <c r="A396" s="15">
        <v>11</v>
      </c>
      <c r="B396" s="122">
        <v>86.716211978676697</v>
      </c>
      <c r="C396" s="17">
        <f t="shared" si="38"/>
        <v>-1.3721631794569618</v>
      </c>
      <c r="D396" s="20">
        <f t="shared" si="39"/>
        <v>1.8828317910574381</v>
      </c>
    </row>
    <row r="397" spans="1:4" ht="15.75" customHeight="1" x14ac:dyDescent="0.2">
      <c r="A397" s="15">
        <v>12</v>
      </c>
      <c r="B397" s="122">
        <v>86.791826113577201</v>
      </c>
      <c r="C397" s="17">
        <f t="shared" si="38"/>
        <v>-1.2965490445564569</v>
      </c>
      <c r="D397" s="20">
        <f t="shared" si="39"/>
        <v>1.6810394249402614</v>
      </c>
    </row>
    <row r="398" spans="1:4" ht="15.75" customHeight="1" x14ac:dyDescent="0.2">
      <c r="A398" s="15">
        <v>13</v>
      </c>
      <c r="B398" s="125">
        <v>87.109898555179797</v>
      </c>
      <c r="C398" s="17">
        <f t="shared" si="38"/>
        <v>-0.97847660295386163</v>
      </c>
      <c r="D398" s="20">
        <f t="shared" si="39"/>
        <v>0.95741646252812895</v>
      </c>
    </row>
    <row r="399" spans="1:4" ht="15.75" customHeight="1" x14ac:dyDescent="0.2">
      <c r="A399" s="15">
        <v>14</v>
      </c>
      <c r="B399" s="122">
        <v>87.427933477055802</v>
      </c>
      <c r="C399" s="17">
        <f t="shared" si="38"/>
        <v>-0.66044168107785595</v>
      </c>
      <c r="D399" s="20">
        <f t="shared" si="39"/>
        <v>0.43618321410494437</v>
      </c>
    </row>
    <row r="400" spans="1:4" ht="15.75" customHeight="1" x14ac:dyDescent="0.2">
      <c r="A400" s="15">
        <v>15</v>
      </c>
      <c r="B400" s="122">
        <v>87.749314233465398</v>
      </c>
      <c r="C400" s="17">
        <f t="shared" si="38"/>
        <v>-0.3390609246682601</v>
      </c>
      <c r="D400" s="20">
        <f t="shared" si="39"/>
        <v>0.11496231063689555</v>
      </c>
    </row>
    <row r="401" spans="1:4" ht="15.75" customHeight="1" x14ac:dyDescent="0.2">
      <c r="A401" s="15">
        <v>16</v>
      </c>
      <c r="B401" s="122">
        <v>88.478725003758797</v>
      </c>
      <c r="C401" s="17">
        <f t="shared" si="38"/>
        <v>0.39034984562513841</v>
      </c>
      <c r="D401" s="20">
        <f t="shared" si="39"/>
        <v>0.15237300197956938</v>
      </c>
    </row>
    <row r="402" spans="1:4" ht="15.75" customHeight="1" x14ac:dyDescent="0.2">
      <c r="A402" s="15">
        <v>17</v>
      </c>
      <c r="B402" s="122">
        <v>88.643247344461301</v>
      </c>
      <c r="C402" s="17">
        <f t="shared" si="38"/>
        <v>0.55487218632764268</v>
      </c>
      <c r="D402" s="20">
        <f t="shared" si="39"/>
        <v>0.30788314316001819</v>
      </c>
    </row>
    <row r="403" spans="1:4" ht="15.75" customHeight="1" x14ac:dyDescent="0.2">
      <c r="A403" s="15">
        <v>18</v>
      </c>
      <c r="B403" s="122">
        <v>89.1054323368692</v>
      </c>
      <c r="C403" s="17">
        <f t="shared" si="38"/>
        <v>1.0170571787355414</v>
      </c>
      <c r="D403" s="20">
        <f t="shared" si="39"/>
        <v>1.0344053048174988</v>
      </c>
    </row>
    <row r="404" spans="1:4" ht="15.75" customHeight="1" x14ac:dyDescent="0.2">
      <c r="A404" s="15">
        <v>19</v>
      </c>
      <c r="B404" s="122">
        <v>89.442176870748298</v>
      </c>
      <c r="C404" s="17">
        <f t="shared" si="38"/>
        <v>1.35380171261464</v>
      </c>
      <c r="D404" s="20">
        <f t="shared" si="39"/>
        <v>1.8327790770783323</v>
      </c>
    </row>
    <row r="405" spans="1:4" ht="15.75" customHeight="1" x14ac:dyDescent="0.2">
      <c r="A405" s="15">
        <v>20</v>
      </c>
      <c r="B405" s="122">
        <v>89.458434466019398</v>
      </c>
      <c r="C405" s="17">
        <f t="shared" si="38"/>
        <v>1.3700593078857395</v>
      </c>
      <c r="D405" s="20">
        <f t="shared" si="39"/>
        <v>1.8770625071243514</v>
      </c>
    </row>
    <row r="406" spans="1:4" ht="15.75" customHeight="1" x14ac:dyDescent="0.2">
      <c r="A406" s="15">
        <v>21</v>
      </c>
      <c r="B406" s="122">
        <v>91.360758501802195</v>
      </c>
      <c r="C406" s="17">
        <f t="shared" si="38"/>
        <v>3.2723833436685368</v>
      </c>
      <c r="D406" s="20">
        <f t="shared" si="39"/>
        <v>10.708492747919273</v>
      </c>
    </row>
    <row r="407" spans="1:4" ht="15.75" customHeight="1" x14ac:dyDescent="0.2">
      <c r="A407" s="15">
        <v>22</v>
      </c>
      <c r="B407" s="122">
        <v>91.569709284151301</v>
      </c>
      <c r="C407" s="17">
        <f t="shared" si="38"/>
        <v>3.4813341260176429</v>
      </c>
      <c r="D407" s="20">
        <f t="shared" si="39"/>
        <v>12.119687296975025</v>
      </c>
    </row>
    <row r="408" spans="1:4" ht="15.75" customHeight="1" x14ac:dyDescent="0.2">
      <c r="A408" s="15">
        <v>23</v>
      </c>
      <c r="B408" s="122">
        <v>91.673919801056897</v>
      </c>
      <c r="C408" s="17">
        <f t="shared" si="38"/>
        <v>3.5855446429232387</v>
      </c>
      <c r="D408" s="20">
        <f t="shared" si="39"/>
        <v>12.856130386395535</v>
      </c>
    </row>
    <row r="409" spans="1:4" ht="15.75" customHeight="1" x14ac:dyDescent="0.2">
      <c r="A409" s="15">
        <v>24</v>
      </c>
      <c r="B409" s="122">
        <v>91.8051174766656</v>
      </c>
      <c r="C409" s="17">
        <f t="shared" si="38"/>
        <v>3.7167423185319421</v>
      </c>
      <c r="D409" s="20">
        <f t="shared" si="39"/>
        <v>13.814173462366197</v>
      </c>
    </row>
    <row r="410" spans="1:4" ht="15.75" customHeight="1" x14ac:dyDescent="0.2">
      <c r="A410" s="15">
        <v>25</v>
      </c>
      <c r="B410" s="122">
        <v>92.872928176795597</v>
      </c>
      <c r="C410" s="17">
        <f t="shared" si="38"/>
        <v>4.7845530186619385</v>
      </c>
      <c r="D410" s="20">
        <f t="shared" si="39"/>
        <v>22.891947588387069</v>
      </c>
    </row>
    <row r="411" spans="1:4" ht="15.75" customHeight="1" x14ac:dyDescent="0.2">
      <c r="A411" s="15">
        <v>26</v>
      </c>
      <c r="B411" s="122">
        <v>95.574703917400498</v>
      </c>
      <c r="C411" s="17">
        <f t="shared" si="38"/>
        <v>7.4863287592668399</v>
      </c>
      <c r="D411" s="20">
        <f t="shared" si="39"/>
        <v>56.04511829182578</v>
      </c>
    </row>
    <row r="412" spans="1:4" ht="15.75" customHeight="1" x14ac:dyDescent="0.2">
      <c r="A412" s="15">
        <v>27</v>
      </c>
      <c r="B412" s="122">
        <v>96.210637975450794</v>
      </c>
      <c r="C412" s="17">
        <f t="shared" si="38"/>
        <v>8.1222628173171358</v>
      </c>
      <c r="D412" s="20">
        <f t="shared" si="39"/>
        <v>65.971153273572497</v>
      </c>
    </row>
    <row r="413" spans="1:4" ht="15.75" customHeight="1" x14ac:dyDescent="0.2">
      <c r="A413" s="15">
        <v>28</v>
      </c>
      <c r="B413" s="122">
        <v>96.695197697318605</v>
      </c>
      <c r="C413" s="17">
        <f t="shared" si="38"/>
        <v>8.6068225391849467</v>
      </c>
      <c r="D413" s="20">
        <f t="shared" si="39"/>
        <v>74.077394221022018</v>
      </c>
    </row>
    <row r="414" spans="1:4" ht="15.75" customHeight="1" x14ac:dyDescent="0.2">
      <c r="A414" s="15">
        <v>29</v>
      </c>
      <c r="B414" s="122">
        <v>97.410550113036905</v>
      </c>
      <c r="C414" s="17">
        <f t="shared" si="38"/>
        <v>9.3221749549032467</v>
      </c>
      <c r="D414" s="20">
        <f t="shared" si="39"/>
        <v>86.902945889825347</v>
      </c>
    </row>
    <row r="415" spans="1:4" ht="15.75" customHeight="1" x14ac:dyDescent="0.2">
      <c r="A415" s="15">
        <v>30</v>
      </c>
      <c r="B415" s="122">
        <v>97.645400818305802</v>
      </c>
      <c r="C415" s="17">
        <f t="shared" si="38"/>
        <v>9.5570256601721439</v>
      </c>
      <c r="D415" s="20">
        <f t="shared" si="39"/>
        <v>91.336739469188799</v>
      </c>
    </row>
    <row r="416" spans="1:4" ht="15.75" customHeight="1" x14ac:dyDescent="0.2">
      <c r="A416" s="15">
        <v>31</v>
      </c>
      <c r="B416" s="122">
        <v>98.039126478616893</v>
      </c>
      <c r="C416" s="17">
        <f t="shared" si="38"/>
        <v>9.950751320483235</v>
      </c>
      <c r="D416" s="20">
        <f t="shared" si="39"/>
        <v>99.017451842098851</v>
      </c>
    </row>
    <row r="417" spans="1:4" ht="15.75" customHeight="1" x14ac:dyDescent="0.2">
      <c r="A417" s="15">
        <v>32</v>
      </c>
      <c r="B417" s="122">
        <v>98.336671218327993</v>
      </c>
      <c r="C417" s="17">
        <f t="shared" si="38"/>
        <v>10.248296060194335</v>
      </c>
      <c r="D417" s="20">
        <f t="shared" si="39"/>
        <v>105.02757213739473</v>
      </c>
    </row>
    <row r="418" spans="1:4" ht="15.75" customHeight="1" x14ac:dyDescent="0.2">
      <c r="A418" s="15">
        <v>33</v>
      </c>
      <c r="B418" s="122">
        <v>99.324794144556293</v>
      </c>
      <c r="C418" s="17">
        <f t="shared" si="38"/>
        <v>11.236418986422635</v>
      </c>
      <c r="D418" s="20">
        <f t="shared" si="39"/>
        <v>126.25711163843907</v>
      </c>
    </row>
    <row r="419" spans="1:4" ht="15.75" customHeight="1" x14ac:dyDescent="0.2">
      <c r="A419" s="15">
        <v>34</v>
      </c>
      <c r="B419" s="122">
        <v>99.912560827250601</v>
      </c>
      <c r="C419" s="17">
        <f t="shared" si="38"/>
        <v>11.824185669116943</v>
      </c>
      <c r="D419" s="20">
        <f t="shared" si="39"/>
        <v>139.81136673775049</v>
      </c>
    </row>
    <row r="420" spans="1:4" ht="15.75" customHeight="1" x14ac:dyDescent="0.2">
      <c r="A420" s="15">
        <v>35</v>
      </c>
      <c r="B420" s="122">
        <v>100.142755983572</v>
      </c>
      <c r="C420" s="17">
        <f t="shared" si="38"/>
        <v>12.054380825438344</v>
      </c>
      <c r="D420" s="20">
        <f t="shared" si="39"/>
        <v>145.30809708469559</v>
      </c>
    </row>
    <row r="421" spans="1:4" ht="15.75" customHeight="1" x14ac:dyDescent="0.2">
      <c r="A421" s="15">
        <v>36</v>
      </c>
      <c r="B421" s="122">
        <v>100.379425619207</v>
      </c>
      <c r="C421" s="17">
        <f t="shared" si="38"/>
        <v>12.29105046107334</v>
      </c>
      <c r="D421" s="20">
        <f t="shared" si="39"/>
        <v>151.06992143665116</v>
      </c>
    </row>
    <row r="422" spans="1:4" ht="15.75" customHeight="1" x14ac:dyDescent="0.2">
      <c r="A422" s="15">
        <v>37</v>
      </c>
      <c r="B422" s="122">
        <v>100.410019321005</v>
      </c>
      <c r="C422" s="17">
        <f t="shared" si="38"/>
        <v>12.321644162871337</v>
      </c>
      <c r="D422" s="20">
        <f t="shared" si="39"/>
        <v>151.82291487642129</v>
      </c>
    </row>
    <row r="423" spans="1:4" ht="15.75" customHeight="1" x14ac:dyDescent="0.2">
      <c r="A423" s="15">
        <v>38</v>
      </c>
      <c r="B423" s="122">
        <v>100.438638274026</v>
      </c>
      <c r="C423" s="17">
        <f t="shared" si="38"/>
        <v>12.350263115892346</v>
      </c>
      <c r="D423" s="20">
        <f t="shared" si="39"/>
        <v>152.52899903177092</v>
      </c>
    </row>
    <row r="424" spans="1:4" ht="15.75" customHeight="1" x14ac:dyDescent="0.2">
      <c r="A424" s="15">
        <v>39</v>
      </c>
      <c r="B424" s="122">
        <v>100.527846705266</v>
      </c>
      <c r="C424" s="17">
        <f t="shared" si="38"/>
        <v>12.439471547132342</v>
      </c>
      <c r="D424" s="20">
        <f t="shared" si="39"/>
        <v>154.7404523719151</v>
      </c>
    </row>
    <row r="425" spans="1:4" ht="15.75" customHeight="1" x14ac:dyDescent="0.2">
      <c r="A425" s="15">
        <v>40</v>
      </c>
      <c r="B425" s="122">
        <v>100.81751139715701</v>
      </c>
      <c r="C425" s="17">
        <f t="shared" si="38"/>
        <v>12.729136239023347</v>
      </c>
      <c r="D425" s="20">
        <f t="shared" si="39"/>
        <v>162.03090939161746</v>
      </c>
    </row>
    <row r="426" spans="1:4" ht="15.75" customHeight="1" x14ac:dyDescent="0.2">
      <c r="A426" s="15">
        <v>41</v>
      </c>
      <c r="B426" s="122">
        <v>100.895677076231</v>
      </c>
      <c r="C426" s="17">
        <f t="shared" si="38"/>
        <v>12.807301918097338</v>
      </c>
      <c r="D426" s="20">
        <f t="shared" si="39"/>
        <v>164.02698242129975</v>
      </c>
    </row>
    <row r="427" spans="1:4" ht="15.75" customHeight="1" x14ac:dyDescent="0.2">
      <c r="A427" s="15">
        <v>42</v>
      </c>
      <c r="B427" s="122">
        <v>101.09498255969901</v>
      </c>
      <c r="C427" s="17">
        <f t="shared" si="38"/>
        <v>13.006607401565347</v>
      </c>
      <c r="D427" s="20">
        <f t="shared" si="39"/>
        <v>169.17183609845446</v>
      </c>
    </row>
    <row r="428" spans="1:4" ht="15.75" customHeight="1" x14ac:dyDescent="0.2">
      <c r="A428" s="15">
        <v>43</v>
      </c>
      <c r="B428" s="122">
        <v>101.474073096715</v>
      </c>
      <c r="C428" s="17">
        <f t="shared" si="38"/>
        <v>13.385697938581345</v>
      </c>
      <c r="D428" s="20">
        <f t="shared" si="39"/>
        <v>179.17690930294086</v>
      </c>
    </row>
    <row r="429" spans="1:4" ht="15.75" customHeight="1" x14ac:dyDescent="0.2">
      <c r="A429" s="15">
        <v>44</v>
      </c>
      <c r="B429" s="122">
        <v>101.846835113311</v>
      </c>
      <c r="C429" s="17">
        <f t="shared" si="38"/>
        <v>13.758459955177344</v>
      </c>
      <c r="D429" s="20">
        <f t="shared" si="39"/>
        <v>189.29522033821854</v>
      </c>
    </row>
    <row r="430" spans="1:4" ht="15.75" customHeight="1" x14ac:dyDescent="0.2">
      <c r="A430" s="15">
        <v>45</v>
      </c>
      <c r="B430" s="122">
        <v>102.210745414336</v>
      </c>
      <c r="C430" s="17">
        <f t="shared" si="38"/>
        <v>14.122370256202345</v>
      </c>
      <c r="D430" s="20">
        <f t="shared" si="39"/>
        <v>199.44134165326869</v>
      </c>
    </row>
    <row r="431" spans="1:4" ht="15.75" customHeight="1" x14ac:dyDescent="0.2">
      <c r="A431" s="18" t="s">
        <v>15</v>
      </c>
      <c r="B431" s="19">
        <f>SUM(B386:B430)</f>
        <v>3963.9768821160146</v>
      </c>
      <c r="C431" s="15"/>
      <c r="D431" s="21">
        <f>SUM(D386:D430)</f>
        <v>8898.8242211779525</v>
      </c>
    </row>
    <row r="433" spans="1:5" ht="15.75" customHeight="1" x14ac:dyDescent="0.2">
      <c r="A433" s="119" t="s">
        <v>13</v>
      </c>
      <c r="B433" s="119"/>
      <c r="C433" s="119"/>
      <c r="D433" s="4">
        <f>B431/COUNTA(B386:B430)</f>
        <v>88.088375158133658</v>
      </c>
    </row>
    <row r="434" spans="1:5" ht="15.75" customHeight="1" x14ac:dyDescent="0.2">
      <c r="A434" s="113" t="s">
        <v>14</v>
      </c>
      <c r="B434" s="113"/>
      <c r="C434" s="113"/>
      <c r="D434" s="4">
        <f>SQRT(D431/(COUNTA(D386:D430)-1))</f>
        <v>14.221322196855384</v>
      </c>
    </row>
    <row r="438" spans="1:5" ht="15.75" customHeight="1" x14ac:dyDescent="0.2">
      <c r="A438" s="126" t="s">
        <v>19</v>
      </c>
      <c r="B438" s="126"/>
      <c r="C438" s="126"/>
      <c r="D438" s="126"/>
      <c r="E438" s="126"/>
    </row>
    <row r="439" spans="1:5" ht="15.75" customHeight="1" x14ac:dyDescent="0.2">
      <c r="A439" s="126" t="s">
        <v>10</v>
      </c>
      <c r="B439" s="126"/>
      <c r="C439" s="126"/>
      <c r="D439" s="126"/>
      <c r="E439" s="126"/>
    </row>
    <row r="440" spans="1:5" ht="15.75" customHeight="1" x14ac:dyDescent="0.2">
      <c r="A440" s="15" t="s">
        <v>0</v>
      </c>
      <c r="B440" s="15" t="s">
        <v>4</v>
      </c>
      <c r="C440" s="15" t="s">
        <v>22</v>
      </c>
      <c r="D440" s="15" t="s">
        <v>23</v>
      </c>
      <c r="E440" s="114"/>
    </row>
    <row r="441" spans="1:5" ht="15.75" customHeight="1" x14ac:dyDescent="0.2">
      <c r="A441" s="15">
        <v>1</v>
      </c>
      <c r="B441" s="122">
        <v>35.1518446601942</v>
      </c>
      <c r="C441" s="17">
        <f t="shared" ref="C441:C475" si="40">B441-$D$478</f>
        <v>-2.9833858056091103</v>
      </c>
      <c r="D441" s="17">
        <f>POWER(C441,2)</f>
        <v>8.900590865109919</v>
      </c>
    </row>
    <row r="442" spans="1:5" ht="15.75" customHeight="1" x14ac:dyDescent="0.2">
      <c r="A442" s="15">
        <v>2</v>
      </c>
      <c r="B442" s="123">
        <v>35.230281051677203</v>
      </c>
      <c r="C442" s="17">
        <f t="shared" si="40"/>
        <v>-2.9049494141261079</v>
      </c>
      <c r="D442" s="17">
        <f t="shared" ref="D442:D475" si="41">POWER(C442,2)</f>
        <v>8.4387310986316173</v>
      </c>
    </row>
    <row r="443" spans="1:5" ht="15.75" customHeight="1" x14ac:dyDescent="0.2">
      <c r="A443" s="15">
        <v>3</v>
      </c>
      <c r="B443" s="122">
        <v>35.736032074495597</v>
      </c>
      <c r="C443" s="17">
        <f t="shared" si="40"/>
        <v>-2.3991983913077135</v>
      </c>
      <c r="D443" s="17">
        <f>POWER(C443,2)</f>
        <v>5.7561529208535207</v>
      </c>
    </row>
    <row r="444" spans="1:5" ht="15.75" customHeight="1" x14ac:dyDescent="0.2">
      <c r="A444" s="15">
        <v>4</v>
      </c>
      <c r="B444" s="122">
        <v>35.882809468374099</v>
      </c>
      <c r="C444" s="17">
        <f t="shared" si="40"/>
        <v>-2.252420997429212</v>
      </c>
      <c r="D444" s="17">
        <f t="shared" si="41"/>
        <v>5.0734003496600062</v>
      </c>
    </row>
    <row r="445" spans="1:5" ht="15.75" customHeight="1" x14ac:dyDescent="0.2">
      <c r="A445" s="15">
        <v>5</v>
      </c>
      <c r="B445" s="122">
        <v>35.883152173913103</v>
      </c>
      <c r="C445" s="17">
        <f t="shared" si="40"/>
        <v>-2.2520782918902071</v>
      </c>
      <c r="D445" s="17">
        <f t="shared" si="41"/>
        <v>5.0718566328031134</v>
      </c>
    </row>
    <row r="446" spans="1:5" ht="15.75" customHeight="1" x14ac:dyDescent="0.2">
      <c r="A446" s="15">
        <v>6</v>
      </c>
      <c r="B446" s="122">
        <v>36.641004184100403</v>
      </c>
      <c r="C446" s="17">
        <f t="shared" si="40"/>
        <v>-1.4942262817029075</v>
      </c>
      <c r="D446" s="17">
        <f t="shared" si="41"/>
        <v>2.2327121809316965</v>
      </c>
    </row>
    <row r="447" spans="1:5" ht="15.75" customHeight="1" x14ac:dyDescent="0.2">
      <c r="A447" s="15">
        <v>7</v>
      </c>
      <c r="B447" s="122">
        <v>36.706987750556799</v>
      </c>
      <c r="C447" s="17">
        <f t="shared" si="40"/>
        <v>-1.4282427152465118</v>
      </c>
      <c r="D447" s="17">
        <f t="shared" si="41"/>
        <v>2.0398772536547285</v>
      </c>
    </row>
    <row r="448" spans="1:5" ht="15.75" customHeight="1" x14ac:dyDescent="0.2">
      <c r="A448" s="15">
        <v>8</v>
      </c>
      <c r="B448" s="122">
        <v>36.785704135284902</v>
      </c>
      <c r="C448" s="17">
        <f t="shared" si="40"/>
        <v>-1.3495263305184082</v>
      </c>
      <c r="D448" s="17">
        <f t="shared" si="41"/>
        <v>1.82122131676248</v>
      </c>
    </row>
    <row r="449" spans="1:4" ht="15.75" customHeight="1" x14ac:dyDescent="0.2">
      <c r="A449" s="15">
        <v>9</v>
      </c>
      <c r="B449" s="122">
        <v>36.883277685030599</v>
      </c>
      <c r="C449" s="17">
        <f t="shared" si="40"/>
        <v>-1.2519527807727115</v>
      </c>
      <c r="D449" s="17">
        <f t="shared" si="41"/>
        <v>1.5673857652845251</v>
      </c>
    </row>
    <row r="450" spans="1:4" ht="15.75" customHeight="1" x14ac:dyDescent="0.2">
      <c r="A450" s="15">
        <v>10</v>
      </c>
      <c r="B450" s="122">
        <v>36.906744379683602</v>
      </c>
      <c r="C450" s="17">
        <f t="shared" si="40"/>
        <v>-1.2284860861197089</v>
      </c>
      <c r="D450" s="17">
        <f t="shared" si="41"/>
        <v>1.5091780637897207</v>
      </c>
    </row>
    <row r="451" spans="1:4" ht="15.75" customHeight="1" x14ac:dyDescent="0.2">
      <c r="A451" s="15">
        <v>11</v>
      </c>
      <c r="B451" s="122">
        <v>36.944521884583203</v>
      </c>
      <c r="C451" s="17">
        <f t="shared" si="40"/>
        <v>-1.1907085812201075</v>
      </c>
      <c r="D451" s="17">
        <f t="shared" si="41"/>
        <v>1.4177869253912012</v>
      </c>
    </row>
    <row r="452" spans="1:4" ht="15.75" customHeight="1" x14ac:dyDescent="0.2">
      <c r="A452" s="15">
        <v>12</v>
      </c>
      <c r="B452" s="122">
        <v>36.946017207882299</v>
      </c>
      <c r="C452" s="17">
        <f t="shared" si="40"/>
        <v>-1.1892132579210113</v>
      </c>
      <c r="D452" s="17">
        <f t="shared" si="41"/>
        <v>1.4142281728151058</v>
      </c>
    </row>
    <row r="453" spans="1:4" ht="15.75" customHeight="1" x14ac:dyDescent="0.2">
      <c r="A453" s="15">
        <v>13</v>
      </c>
      <c r="B453" s="122">
        <v>36.957681317186001</v>
      </c>
      <c r="C453" s="17">
        <f t="shared" si="40"/>
        <v>-1.1775491486173095</v>
      </c>
      <c r="D453" s="17">
        <f t="shared" si="41"/>
        <v>1.3866219974093505</v>
      </c>
    </row>
    <row r="454" spans="1:4" ht="15.75" customHeight="1" x14ac:dyDescent="0.2">
      <c r="A454" s="15">
        <v>14</v>
      </c>
      <c r="B454" s="122">
        <v>37.158317451674399</v>
      </c>
      <c r="C454" s="17">
        <f t="shared" si="40"/>
        <v>-0.97691301412891107</v>
      </c>
      <c r="D454" s="17">
        <f t="shared" si="41"/>
        <v>0.95435903717443404</v>
      </c>
    </row>
    <row r="455" spans="1:4" ht="15.75" customHeight="1" x14ac:dyDescent="0.2">
      <c r="A455" s="15">
        <v>15</v>
      </c>
      <c r="B455" s="122">
        <v>37.259461732548402</v>
      </c>
      <c r="C455" s="17">
        <f t="shared" si="40"/>
        <v>-0.87576873325490823</v>
      </c>
      <c r="D455" s="17">
        <f t="shared" si="41"/>
        <v>0.76697087414690657</v>
      </c>
    </row>
    <row r="456" spans="1:4" ht="15.75" customHeight="1" x14ac:dyDescent="0.2">
      <c r="A456" s="15">
        <v>16</v>
      </c>
      <c r="B456" s="122">
        <v>37.367972742759797</v>
      </c>
      <c r="C456" s="17">
        <f t="shared" si="40"/>
        <v>-0.76725772304351381</v>
      </c>
      <c r="D456" s="17">
        <f t="shared" si="41"/>
        <v>0.5886844135699173</v>
      </c>
    </row>
    <row r="457" spans="1:4" ht="15.75" customHeight="1" x14ac:dyDescent="0.2">
      <c r="A457" s="15">
        <v>17</v>
      </c>
      <c r="B457" s="122">
        <v>37.371232300574803</v>
      </c>
      <c r="C457" s="17">
        <f t="shared" si="40"/>
        <v>-0.76399816522850728</v>
      </c>
      <c r="D457" s="17">
        <f t="shared" si="41"/>
        <v>0.58369319647252549</v>
      </c>
    </row>
    <row r="458" spans="1:4" ht="15.75" customHeight="1" x14ac:dyDescent="0.2">
      <c r="A458" s="15">
        <v>18</v>
      </c>
      <c r="B458" s="122">
        <v>37.512975171833403</v>
      </c>
      <c r="C458" s="17">
        <f t="shared" si="40"/>
        <v>-0.62225529396990709</v>
      </c>
      <c r="D458" s="17">
        <f t="shared" si="41"/>
        <v>0.3872016508735755</v>
      </c>
    </row>
    <row r="459" spans="1:4" ht="15.75" customHeight="1" x14ac:dyDescent="0.2">
      <c r="A459" s="15">
        <v>19</v>
      </c>
      <c r="B459" s="122">
        <v>37.6985551970823</v>
      </c>
      <c r="C459" s="17">
        <f t="shared" si="40"/>
        <v>-0.43667526872101092</v>
      </c>
      <c r="D459" s="17">
        <f t="shared" si="41"/>
        <v>0.19068529031256709</v>
      </c>
    </row>
    <row r="460" spans="1:4" ht="15.75" customHeight="1" x14ac:dyDescent="0.2">
      <c r="A460" s="15">
        <v>20</v>
      </c>
      <c r="B460" s="122">
        <v>38.017420623770697</v>
      </c>
      <c r="C460" s="17">
        <f t="shared" si="40"/>
        <v>-0.11780984203261369</v>
      </c>
      <c r="D460" s="17">
        <f t="shared" si="41"/>
        <v>1.387915887974939E-2</v>
      </c>
    </row>
    <row r="461" spans="1:4" ht="15.75" customHeight="1" x14ac:dyDescent="0.2">
      <c r="A461" s="15">
        <v>21</v>
      </c>
      <c r="B461" s="122">
        <v>38.102330151600199</v>
      </c>
      <c r="C461" s="17">
        <f t="shared" si="40"/>
        <v>-3.2900314203111236E-2</v>
      </c>
      <c r="D461" s="17">
        <f t="shared" si="41"/>
        <v>1.0824306746634428E-3</v>
      </c>
    </row>
    <row r="462" spans="1:4" ht="15.75" customHeight="1" x14ac:dyDescent="0.2">
      <c r="A462" s="15">
        <v>22</v>
      </c>
      <c r="B462" s="122">
        <v>38.136107986501699</v>
      </c>
      <c r="C462" s="17">
        <f t="shared" si="40"/>
        <v>8.7752069838842317E-4</v>
      </c>
      <c r="D462" s="17">
        <f t="shared" si="41"/>
        <v>7.7004257610010596E-7</v>
      </c>
    </row>
    <row r="463" spans="1:4" ht="15.75" customHeight="1" x14ac:dyDescent="0.2">
      <c r="A463" s="15">
        <v>23</v>
      </c>
      <c r="B463" s="122">
        <v>38.371593144141599</v>
      </c>
      <c r="C463" s="17">
        <f t="shared" si="40"/>
        <v>0.23636267833828839</v>
      </c>
      <c r="D463" s="17">
        <f t="shared" si="41"/>
        <v>5.5867315711249185E-2</v>
      </c>
    </row>
    <row r="464" spans="1:4" ht="15.75" customHeight="1" x14ac:dyDescent="0.2">
      <c r="A464" s="15">
        <v>24</v>
      </c>
      <c r="B464" s="122">
        <v>38.561682621005801</v>
      </c>
      <c r="C464" s="17">
        <f t="shared" si="40"/>
        <v>0.42645215520249025</v>
      </c>
      <c r="D464" s="17">
        <f t="shared" si="41"/>
        <v>0.18186144067684884</v>
      </c>
    </row>
    <row r="465" spans="1:5" ht="15.75" customHeight="1" x14ac:dyDescent="0.2">
      <c r="A465" s="15">
        <v>25</v>
      </c>
      <c r="B465" s="122">
        <v>39.385299753627201</v>
      </c>
      <c r="C465" s="17">
        <f t="shared" si="40"/>
        <v>1.2500692878238908</v>
      </c>
      <c r="D465" s="17">
        <f t="shared" si="41"/>
        <v>1.5626732243605297</v>
      </c>
    </row>
    <row r="466" spans="1:5" ht="15.75" customHeight="1" x14ac:dyDescent="0.2">
      <c r="A466" s="15">
        <v>26</v>
      </c>
      <c r="B466" s="122">
        <v>39.964684533780002</v>
      </c>
      <c r="C466" s="17">
        <f t="shared" si="40"/>
        <v>1.8294540679766911</v>
      </c>
      <c r="D466" s="17">
        <f t="shared" si="41"/>
        <v>3.3469021868364632</v>
      </c>
    </row>
    <row r="467" spans="1:5" ht="15.75" customHeight="1" x14ac:dyDescent="0.2">
      <c r="A467" s="15">
        <v>27</v>
      </c>
      <c r="B467" s="122">
        <v>40.165995277121802</v>
      </c>
      <c r="C467" s="17">
        <f t="shared" si="40"/>
        <v>2.0307648113184911</v>
      </c>
      <c r="D467" s="17">
        <f t="shared" si="41"/>
        <v>4.1240057188894266</v>
      </c>
    </row>
    <row r="468" spans="1:5" ht="15.75" customHeight="1" x14ac:dyDescent="0.2">
      <c r="A468" s="15">
        <v>28</v>
      </c>
      <c r="B468" s="122">
        <v>40.230221969265799</v>
      </c>
      <c r="C468" s="17">
        <f t="shared" si="40"/>
        <v>2.094991503462488</v>
      </c>
      <c r="D468" s="17">
        <f t="shared" si="41"/>
        <v>4.3889893995800158</v>
      </c>
    </row>
    <row r="469" spans="1:5" ht="15.75" customHeight="1" x14ac:dyDescent="0.2">
      <c r="A469" s="15">
        <v>29</v>
      </c>
      <c r="B469" s="122">
        <v>40.570750104763199</v>
      </c>
      <c r="C469" s="17">
        <f t="shared" si="40"/>
        <v>2.4355196389598888</v>
      </c>
      <c r="D469" s="17">
        <f t="shared" si="41"/>
        <v>5.9317559117593071</v>
      </c>
    </row>
    <row r="470" spans="1:5" ht="15.75" customHeight="1" x14ac:dyDescent="0.2">
      <c r="A470" s="15">
        <v>30</v>
      </c>
      <c r="B470" s="122">
        <v>40.751291719033702</v>
      </c>
      <c r="C470" s="17">
        <f t="shared" si="40"/>
        <v>2.6160612532303915</v>
      </c>
      <c r="D470" s="17">
        <f t="shared" si="41"/>
        <v>6.843776480653367</v>
      </c>
    </row>
    <row r="471" spans="1:5" ht="15.75" customHeight="1" x14ac:dyDescent="0.2">
      <c r="A471" s="15">
        <v>31</v>
      </c>
      <c r="B471" s="122">
        <v>40.772924541509198</v>
      </c>
      <c r="C471" s="17">
        <f t="shared" si="40"/>
        <v>2.6376940757058875</v>
      </c>
      <c r="D471" s="17">
        <f t="shared" si="41"/>
        <v>6.9574300370139364</v>
      </c>
    </row>
    <row r="472" spans="1:5" ht="15.75" customHeight="1" x14ac:dyDescent="0.2">
      <c r="A472" s="15">
        <v>32</v>
      </c>
      <c r="B472" s="122">
        <v>40.845344924284902</v>
      </c>
      <c r="C472" s="17">
        <f t="shared" si="40"/>
        <v>2.7101144584815913</v>
      </c>
      <c r="D472" s="17">
        <f t="shared" si="41"/>
        <v>7.3447203780709689</v>
      </c>
    </row>
    <row r="473" spans="1:5" ht="15.75" customHeight="1" x14ac:dyDescent="0.2">
      <c r="A473" s="15">
        <v>33</v>
      </c>
      <c r="B473" s="122">
        <v>41.121707282715903</v>
      </c>
      <c r="C473" s="17">
        <f t="shared" si="40"/>
        <v>2.9864768169125924</v>
      </c>
      <c r="D473" s="17">
        <f t="shared" si="41"/>
        <v>8.9190437779563698</v>
      </c>
    </row>
    <row r="474" spans="1:5" ht="15.75" customHeight="1" x14ac:dyDescent="0.2">
      <c r="A474" s="15">
        <v>34</v>
      </c>
      <c r="B474" s="122">
        <v>41.149226441631498</v>
      </c>
      <c r="C474" s="17">
        <f t="shared" si="40"/>
        <v>3.0139959758281876</v>
      </c>
      <c r="D474" s="17">
        <f t="shared" si="41"/>
        <v>9.0841717423085093</v>
      </c>
    </row>
    <row r="475" spans="1:5" ht="15.75" customHeight="1" x14ac:dyDescent="0.2">
      <c r="A475" s="15">
        <v>35</v>
      </c>
      <c r="B475" s="122">
        <v>41.561912658927596</v>
      </c>
      <c r="C475" s="17">
        <f t="shared" si="40"/>
        <v>3.4266821931242859</v>
      </c>
      <c r="D475" s="17">
        <f t="shared" si="41"/>
        <v>11.742150852675065</v>
      </c>
    </row>
    <row r="476" spans="1:5" ht="15.75" customHeight="1" x14ac:dyDescent="0.2">
      <c r="A476" s="18" t="s">
        <v>15</v>
      </c>
      <c r="B476" s="19">
        <f>SUM(B441:B475)</f>
        <v>1334.7330663031159</v>
      </c>
      <c r="C476" s="15"/>
      <c r="D476" s="19">
        <f>SUM(D441:D475)</f>
        <v>120.59964883173596</v>
      </c>
    </row>
    <row r="478" spans="1:5" ht="15.75" customHeight="1" x14ac:dyDescent="0.2">
      <c r="A478" s="119" t="s">
        <v>13</v>
      </c>
      <c r="B478" s="119"/>
      <c r="C478" s="119"/>
      <c r="D478" s="4">
        <f>B476/COUNTA(B441:B475)</f>
        <v>38.135230465803311</v>
      </c>
    </row>
    <row r="479" spans="1:5" ht="15.75" customHeight="1" x14ac:dyDescent="0.2">
      <c r="A479" s="127" t="s">
        <v>14</v>
      </c>
      <c r="B479" s="127"/>
      <c r="C479" s="127"/>
      <c r="D479" s="4">
        <f>SQRT(D476/(COUNTA(D441:D475)-1))</f>
        <v>1.8833609571855996</v>
      </c>
    </row>
    <row r="480" spans="1:5" ht="15.75" customHeight="1" x14ac:dyDescent="0.2">
      <c r="A480"/>
      <c r="B480"/>
      <c r="C480"/>
      <c r="D480"/>
      <c r="E480"/>
    </row>
    <row r="481" spans="1:5" ht="15.75" customHeight="1" x14ac:dyDescent="0.2">
      <c r="A481"/>
      <c r="B481"/>
      <c r="C481"/>
      <c r="D481"/>
      <c r="E481"/>
    </row>
    <row r="482" spans="1:5" ht="15.75" customHeight="1" x14ac:dyDescent="0.2">
      <c r="A482" s="126" t="s">
        <v>19</v>
      </c>
      <c r="B482" s="126"/>
      <c r="C482" s="126"/>
      <c r="D482" s="126"/>
      <c r="E482" s="126"/>
    </row>
    <row r="483" spans="1:5" ht="15.75" customHeight="1" x14ac:dyDescent="0.2">
      <c r="A483" s="126" t="s">
        <v>16</v>
      </c>
      <c r="B483" s="126"/>
      <c r="C483" s="126"/>
      <c r="D483" s="126"/>
      <c r="E483" s="126"/>
    </row>
    <row r="484" spans="1:5" ht="15.75" customHeight="1" x14ac:dyDescent="0.2">
      <c r="A484" s="15" t="s">
        <v>0</v>
      </c>
      <c r="B484" s="15" t="s">
        <v>4</v>
      </c>
      <c r="C484" s="15" t="s">
        <v>22</v>
      </c>
      <c r="D484" s="15" t="s">
        <v>23</v>
      </c>
    </row>
    <row r="485" spans="1:5" ht="15.75" customHeight="1" x14ac:dyDescent="0.2">
      <c r="A485" s="15">
        <v>1</v>
      </c>
      <c r="B485" s="122">
        <v>21.0675620117857</v>
      </c>
      <c r="C485" s="17">
        <f t="shared" ref="C485:C529" si="42">B485-$D$532</f>
        <v>-6.8320182857880525</v>
      </c>
      <c r="D485" s="20">
        <f>POWER(C485,2)</f>
        <v>46.676473857342316</v>
      </c>
    </row>
    <row r="486" spans="1:5" ht="15.75" customHeight="1" x14ac:dyDescent="0.2">
      <c r="A486" s="15">
        <v>2</v>
      </c>
      <c r="B486" s="122">
        <v>21.7032398584264</v>
      </c>
      <c r="C486" s="17">
        <f t="shared" si="42"/>
        <v>-6.1963404391473524</v>
      </c>
      <c r="D486" s="20">
        <f t="shared" ref="D486:D529" si="43">POWER(C486,2)</f>
        <v>38.394634837812802</v>
      </c>
    </row>
    <row r="487" spans="1:5" ht="15.75" customHeight="1" x14ac:dyDescent="0.2">
      <c r="A487" s="15">
        <v>3</v>
      </c>
      <c r="B487" s="122">
        <v>21.9879414298019</v>
      </c>
      <c r="C487" s="17">
        <f t="shared" si="42"/>
        <v>-5.9116388677718525</v>
      </c>
      <c r="D487" s="20">
        <f t="shared" si="43"/>
        <v>34.947474102950871</v>
      </c>
    </row>
    <row r="488" spans="1:5" ht="15.75" customHeight="1" x14ac:dyDescent="0.2">
      <c r="A488" s="15">
        <v>4</v>
      </c>
      <c r="B488" s="122">
        <v>22.043858391859001</v>
      </c>
      <c r="C488" s="17">
        <f t="shared" si="42"/>
        <v>-5.855721905714752</v>
      </c>
      <c r="D488" s="20">
        <f t="shared" si="43"/>
        <v>34.289479037067608</v>
      </c>
    </row>
    <row r="489" spans="1:5" ht="15.75" customHeight="1" x14ac:dyDescent="0.2">
      <c r="A489" s="15">
        <v>5</v>
      </c>
      <c r="B489" s="122">
        <v>22.0480713874496</v>
      </c>
      <c r="C489" s="17">
        <f t="shared" si="42"/>
        <v>-5.8515089101241529</v>
      </c>
      <c r="D489" s="20">
        <f t="shared" si="43"/>
        <v>34.24015652526235</v>
      </c>
    </row>
    <row r="490" spans="1:5" ht="15.75" customHeight="1" x14ac:dyDescent="0.2">
      <c r="A490" s="15">
        <v>6</v>
      </c>
      <c r="B490" s="122">
        <v>22.368853640951698</v>
      </c>
      <c r="C490" s="17">
        <f t="shared" si="42"/>
        <v>-5.5307266566220541</v>
      </c>
      <c r="D490" s="20">
        <f t="shared" si="43"/>
        <v>30.588937350269763</v>
      </c>
    </row>
    <row r="491" spans="1:5" ht="15.75" customHeight="1" x14ac:dyDescent="0.2">
      <c r="A491" s="15">
        <v>7</v>
      </c>
      <c r="B491" s="122">
        <v>22.678860059549098</v>
      </c>
      <c r="C491" s="17">
        <f t="shared" si="42"/>
        <v>-5.2207202380246542</v>
      </c>
      <c r="D491" s="20">
        <f t="shared" si="43"/>
        <v>27.255919803720204</v>
      </c>
    </row>
    <row r="492" spans="1:5" ht="15.75" customHeight="1" x14ac:dyDescent="0.2">
      <c r="A492" s="15">
        <v>8</v>
      </c>
      <c r="B492" s="122">
        <v>22.952786048490001</v>
      </c>
      <c r="C492" s="17">
        <f t="shared" si="42"/>
        <v>-4.9467942490837515</v>
      </c>
      <c r="D492" s="20">
        <f t="shared" si="43"/>
        <v>24.470773342768076</v>
      </c>
    </row>
    <row r="493" spans="1:5" ht="15.75" customHeight="1" x14ac:dyDescent="0.2">
      <c r="A493" s="15">
        <v>9</v>
      </c>
      <c r="B493" s="122">
        <v>23.114581854323401</v>
      </c>
      <c r="C493" s="17">
        <f t="shared" si="42"/>
        <v>-4.7849984432503518</v>
      </c>
      <c r="D493" s="20">
        <f t="shared" si="43"/>
        <v>22.896210101908292</v>
      </c>
    </row>
    <row r="494" spans="1:5" ht="15.75" customHeight="1" x14ac:dyDescent="0.2">
      <c r="A494" s="15">
        <v>10</v>
      </c>
      <c r="B494" s="122">
        <v>23.187128712871299</v>
      </c>
      <c r="C494" s="17">
        <f t="shared" si="42"/>
        <v>-4.7124515847024533</v>
      </c>
      <c r="D494" s="20">
        <f t="shared" si="43"/>
        <v>22.207199938164663</v>
      </c>
    </row>
    <row r="495" spans="1:5" ht="15.75" customHeight="1" x14ac:dyDescent="0.2">
      <c r="A495" s="15">
        <v>11</v>
      </c>
      <c r="B495" s="122">
        <v>23.423955981941301</v>
      </c>
      <c r="C495" s="17">
        <f t="shared" si="42"/>
        <v>-4.4756243156324516</v>
      </c>
      <c r="D495" s="20">
        <f t="shared" si="43"/>
        <v>20.03121301468045</v>
      </c>
    </row>
    <row r="496" spans="1:5" ht="15.75" customHeight="1" x14ac:dyDescent="0.2">
      <c r="A496" s="15">
        <v>12</v>
      </c>
      <c r="B496" s="122">
        <v>23.5552796654469</v>
      </c>
      <c r="C496" s="17">
        <f t="shared" si="42"/>
        <v>-4.3443006321268527</v>
      </c>
      <c r="D496" s="20">
        <f t="shared" si="43"/>
        <v>18.87294798229777</v>
      </c>
    </row>
    <row r="497" spans="1:4" ht="15.75" customHeight="1" x14ac:dyDescent="0.2">
      <c r="A497" s="15">
        <v>13</v>
      </c>
      <c r="B497" s="122">
        <v>23.578280671790498</v>
      </c>
      <c r="C497" s="17">
        <f t="shared" si="42"/>
        <v>-4.3212996257832543</v>
      </c>
      <c r="D497" s="20">
        <f t="shared" si="43"/>
        <v>18.673630455794495</v>
      </c>
    </row>
    <row r="498" spans="1:4" ht="15.75" customHeight="1" x14ac:dyDescent="0.2">
      <c r="A498" s="15">
        <v>14</v>
      </c>
      <c r="B498" s="122">
        <v>23.624803972817599</v>
      </c>
      <c r="C498" s="17">
        <f t="shared" si="42"/>
        <v>-4.2747763247561537</v>
      </c>
      <c r="D498" s="20">
        <f t="shared" si="43"/>
        <v>18.27371262669573</v>
      </c>
    </row>
    <row r="499" spans="1:4" ht="15.75" customHeight="1" x14ac:dyDescent="0.2">
      <c r="A499" s="15">
        <v>15</v>
      </c>
      <c r="B499" s="122">
        <v>23.629265770423999</v>
      </c>
      <c r="C499" s="17">
        <f t="shared" si="42"/>
        <v>-4.270314527149754</v>
      </c>
      <c r="D499" s="20">
        <f t="shared" si="43"/>
        <v>18.235586160786227</v>
      </c>
    </row>
    <row r="500" spans="1:4" ht="15.75" customHeight="1" x14ac:dyDescent="0.2">
      <c r="A500" s="15">
        <v>16</v>
      </c>
      <c r="B500" s="122">
        <v>23.678710178710201</v>
      </c>
      <c r="C500" s="17">
        <f t="shared" si="42"/>
        <v>-4.2208701188635516</v>
      </c>
      <c r="D500" s="20">
        <f t="shared" si="43"/>
        <v>17.815744560315213</v>
      </c>
    </row>
    <row r="501" spans="1:4" ht="15.75" customHeight="1" x14ac:dyDescent="0.2">
      <c r="A501" s="15">
        <v>17</v>
      </c>
      <c r="B501" s="122">
        <v>23.704511175099402</v>
      </c>
      <c r="C501" s="17">
        <f t="shared" si="42"/>
        <v>-4.1950691224743508</v>
      </c>
      <c r="D501" s="20">
        <f t="shared" si="43"/>
        <v>17.598604942337719</v>
      </c>
    </row>
    <row r="502" spans="1:4" ht="15.75" customHeight="1" x14ac:dyDescent="0.2">
      <c r="A502" s="15">
        <v>18</v>
      </c>
      <c r="B502" s="122">
        <v>23.725914477073701</v>
      </c>
      <c r="C502" s="17">
        <f t="shared" si="42"/>
        <v>-4.1736658205000516</v>
      </c>
      <c r="D502" s="20">
        <f t="shared" si="43"/>
        <v>17.419486381210369</v>
      </c>
    </row>
    <row r="503" spans="1:4" ht="15.75" customHeight="1" x14ac:dyDescent="0.2">
      <c r="A503" s="15">
        <v>19</v>
      </c>
      <c r="B503" s="122">
        <v>24.103992810373601</v>
      </c>
      <c r="C503" s="17">
        <f t="shared" si="42"/>
        <v>-3.7955874872001516</v>
      </c>
      <c r="D503" s="20">
        <f t="shared" si="43"/>
        <v>14.406484372990361</v>
      </c>
    </row>
    <row r="504" spans="1:4" ht="15.75" customHeight="1" x14ac:dyDescent="0.2">
      <c r="A504" s="15">
        <v>20</v>
      </c>
      <c r="B504" s="122">
        <v>24.239368640751401</v>
      </c>
      <c r="C504" s="17">
        <f t="shared" si="42"/>
        <v>-3.6602116568223515</v>
      </c>
      <c r="D504" s="20">
        <f t="shared" si="43"/>
        <v>13.397149372738223</v>
      </c>
    </row>
    <row r="505" spans="1:4" ht="15.75" customHeight="1" x14ac:dyDescent="0.2">
      <c r="A505" s="15">
        <v>21</v>
      </c>
      <c r="B505" s="122">
        <v>24.538844491025799</v>
      </c>
      <c r="C505" s="17">
        <f t="shared" si="42"/>
        <v>-3.3607358065479538</v>
      </c>
      <c r="D505" s="20">
        <f t="shared" si="43"/>
        <v>11.294545161413525</v>
      </c>
    </row>
    <row r="506" spans="1:4" ht="15.75" customHeight="1" x14ac:dyDescent="0.2">
      <c r="A506" s="15">
        <v>22</v>
      </c>
      <c r="B506" s="122">
        <v>25.767047035903101</v>
      </c>
      <c r="C506" s="17">
        <f t="shared" si="42"/>
        <v>-2.1325332616706518</v>
      </c>
      <c r="D506" s="20">
        <f t="shared" si="43"/>
        <v>4.5476981121316689</v>
      </c>
    </row>
    <row r="507" spans="1:4" ht="15.75" customHeight="1" x14ac:dyDescent="0.2">
      <c r="A507" s="15">
        <v>23</v>
      </c>
      <c r="B507" s="122">
        <v>25.774831816383099</v>
      </c>
      <c r="C507" s="17">
        <f t="shared" si="42"/>
        <v>-2.1247484811906538</v>
      </c>
      <c r="D507" s="20">
        <f t="shared" si="43"/>
        <v>4.5145561083219903</v>
      </c>
    </row>
    <row r="508" spans="1:4" ht="15.75" customHeight="1" x14ac:dyDescent="0.2">
      <c r="A508" s="15">
        <v>24</v>
      </c>
      <c r="B508" s="122">
        <v>26.576938213301901</v>
      </c>
      <c r="C508" s="17">
        <f t="shared" si="42"/>
        <v>-1.3226420842718518</v>
      </c>
      <c r="D508" s="20">
        <f t="shared" si="43"/>
        <v>1.7493820830869884</v>
      </c>
    </row>
    <row r="509" spans="1:4" ht="15.75" customHeight="1" x14ac:dyDescent="0.2">
      <c r="A509" s="15">
        <v>25</v>
      </c>
      <c r="B509" s="122">
        <v>27.216105736476401</v>
      </c>
      <c r="C509" s="17">
        <f t="shared" si="42"/>
        <v>-0.68347456109735205</v>
      </c>
      <c r="D509" s="20">
        <f t="shared" si="43"/>
        <v>0.46713747566721803</v>
      </c>
    </row>
    <row r="510" spans="1:4" ht="15.75" customHeight="1" x14ac:dyDescent="0.2">
      <c r="A510" s="15">
        <v>26</v>
      </c>
      <c r="B510" s="122">
        <v>28.078014184397201</v>
      </c>
      <c r="C510" s="17">
        <f t="shared" si="42"/>
        <v>0.17843388682344852</v>
      </c>
      <c r="D510" s="20">
        <f t="shared" si="43"/>
        <v>3.1838651966923232E-2</v>
      </c>
    </row>
    <row r="511" spans="1:4" ht="15.75" customHeight="1" x14ac:dyDescent="0.2">
      <c r="A511" s="15">
        <v>27</v>
      </c>
      <c r="B511" s="122">
        <v>28.104727872457399</v>
      </c>
      <c r="C511" s="17">
        <f t="shared" si="42"/>
        <v>0.20514757488364666</v>
      </c>
      <c r="D511" s="20">
        <f t="shared" si="43"/>
        <v>4.2085527480641413E-2</v>
      </c>
    </row>
    <row r="512" spans="1:4" ht="15.75" customHeight="1" x14ac:dyDescent="0.2">
      <c r="A512" s="15">
        <v>28</v>
      </c>
      <c r="B512" s="122">
        <v>28.492582417582401</v>
      </c>
      <c r="C512" s="17">
        <f t="shared" si="42"/>
        <v>0.5930021200086486</v>
      </c>
      <c r="D512" s="20">
        <f t="shared" si="43"/>
        <v>0.35165151433475167</v>
      </c>
    </row>
    <row r="513" spans="1:4" ht="15.75" customHeight="1" x14ac:dyDescent="0.2">
      <c r="A513" s="15">
        <v>29</v>
      </c>
      <c r="B513" s="122">
        <v>28.703738953093101</v>
      </c>
      <c r="C513" s="17">
        <f t="shared" si="42"/>
        <v>0.80415865551934829</v>
      </c>
      <c r="D513" s="20">
        <f t="shared" si="43"/>
        <v>0.64667114324668584</v>
      </c>
    </row>
    <row r="514" spans="1:4" ht="15.75" customHeight="1" x14ac:dyDescent="0.2">
      <c r="A514" s="15">
        <v>30</v>
      </c>
      <c r="B514" s="122">
        <v>29.004756080989299</v>
      </c>
      <c r="C514" s="17">
        <f t="shared" si="42"/>
        <v>1.1051757834155467</v>
      </c>
      <c r="D514" s="20">
        <f t="shared" si="43"/>
        <v>1.2214135122481673</v>
      </c>
    </row>
    <row r="515" spans="1:4" ht="15.75" customHeight="1" x14ac:dyDescent="0.2">
      <c r="A515" s="15">
        <v>31</v>
      </c>
      <c r="B515" s="124">
        <v>29.0331559557921</v>
      </c>
      <c r="C515" s="17">
        <f t="shared" si="42"/>
        <v>1.1335756582183478</v>
      </c>
      <c r="D515" s="20">
        <f t="shared" si="43"/>
        <v>1.2849937729051606</v>
      </c>
    </row>
    <row r="516" spans="1:4" ht="15.75" customHeight="1" x14ac:dyDescent="0.2">
      <c r="A516" s="15">
        <v>32</v>
      </c>
      <c r="B516" s="122">
        <v>29.275391680172898</v>
      </c>
      <c r="C516" s="17">
        <f t="shared" si="42"/>
        <v>1.3758113825991458</v>
      </c>
      <c r="D516" s="20">
        <f t="shared" si="43"/>
        <v>1.8928569604893732</v>
      </c>
    </row>
    <row r="517" spans="1:4" ht="15.75" customHeight="1" x14ac:dyDescent="0.2">
      <c r="A517" s="15">
        <v>33</v>
      </c>
      <c r="B517" s="122">
        <v>29.2847402154643</v>
      </c>
      <c r="C517" s="17">
        <f t="shared" si="42"/>
        <v>1.3851599178905474</v>
      </c>
      <c r="D517" s="20">
        <f t="shared" si="43"/>
        <v>1.9186679981305479</v>
      </c>
    </row>
    <row r="518" spans="1:4" ht="15.75" customHeight="1" x14ac:dyDescent="0.2">
      <c r="A518" s="15">
        <v>34</v>
      </c>
      <c r="B518" s="122">
        <v>29.575472963907199</v>
      </c>
      <c r="C518" s="17">
        <f t="shared" si="42"/>
        <v>1.6758926663334464</v>
      </c>
      <c r="D518" s="20">
        <f t="shared" si="43"/>
        <v>2.8086162290702283</v>
      </c>
    </row>
    <row r="519" spans="1:4" ht="15.75" customHeight="1" x14ac:dyDescent="0.2">
      <c r="A519" s="15">
        <v>35</v>
      </c>
      <c r="B519" s="122">
        <v>29.6609674728941</v>
      </c>
      <c r="C519" s="17">
        <f t="shared" si="42"/>
        <v>1.7613871753203476</v>
      </c>
      <c r="D519" s="20">
        <f t="shared" si="43"/>
        <v>3.102484781382993</v>
      </c>
    </row>
    <row r="520" spans="1:4" ht="15.75" customHeight="1" x14ac:dyDescent="0.2">
      <c r="A520" s="15">
        <v>36</v>
      </c>
      <c r="B520" s="122">
        <v>34.211396259243202</v>
      </c>
      <c r="C520" s="17">
        <f t="shared" si="42"/>
        <v>6.3118159616694491</v>
      </c>
      <c r="D520" s="20">
        <f t="shared" si="43"/>
        <v>39.83902073398523</v>
      </c>
    </row>
    <row r="521" spans="1:4" ht="15.75" customHeight="1" x14ac:dyDescent="0.2">
      <c r="A521" s="15">
        <v>37</v>
      </c>
      <c r="B521" s="122">
        <v>35.299233106641601</v>
      </c>
      <c r="C521" s="17">
        <f t="shared" si="42"/>
        <v>7.3996528090678488</v>
      </c>
      <c r="D521" s="20">
        <f t="shared" si="43"/>
        <v>54.754861694745706</v>
      </c>
    </row>
    <row r="522" spans="1:4" ht="15.75" customHeight="1" x14ac:dyDescent="0.2">
      <c r="A522" s="15">
        <v>38</v>
      </c>
      <c r="B522" s="122">
        <v>36.302678699326698</v>
      </c>
      <c r="C522" s="17">
        <f t="shared" si="42"/>
        <v>8.4030984017529455</v>
      </c>
      <c r="D522" s="20">
        <f t="shared" si="43"/>
        <v>70.612062749542915</v>
      </c>
    </row>
    <row r="523" spans="1:4" ht="15.75" customHeight="1" x14ac:dyDescent="0.2">
      <c r="A523" s="15">
        <v>39</v>
      </c>
      <c r="B523" s="122">
        <v>37.2180278455576</v>
      </c>
      <c r="C523" s="17">
        <f t="shared" si="42"/>
        <v>9.3184475479838476</v>
      </c>
      <c r="D523" s="20">
        <f t="shared" si="43"/>
        <v>86.833464704526179</v>
      </c>
    </row>
    <row r="524" spans="1:4" ht="15.75" customHeight="1" x14ac:dyDescent="0.2">
      <c r="A524" s="15">
        <v>40</v>
      </c>
      <c r="B524" s="122">
        <v>37.694971264367801</v>
      </c>
      <c r="C524" s="17">
        <f t="shared" si="42"/>
        <v>9.7953909667940486</v>
      </c>
      <c r="D524" s="20">
        <f t="shared" si="43"/>
        <v>95.949684192350446</v>
      </c>
    </row>
    <row r="525" spans="1:4" ht="15.75" customHeight="1" x14ac:dyDescent="0.2">
      <c r="A525" s="15">
        <v>41</v>
      </c>
      <c r="B525" s="122">
        <v>38.554341575618203</v>
      </c>
      <c r="C525" s="17">
        <f t="shared" si="42"/>
        <v>10.65476127804445</v>
      </c>
      <c r="D525" s="20">
        <f t="shared" si="43"/>
        <v>113.52393789211541</v>
      </c>
    </row>
    <row r="526" spans="1:4" ht="15.75" customHeight="1" x14ac:dyDescent="0.2">
      <c r="A526" s="15">
        <v>42</v>
      </c>
      <c r="B526" s="122">
        <v>38.995540210041703</v>
      </c>
      <c r="C526" s="17">
        <f t="shared" si="42"/>
        <v>11.095959912467951</v>
      </c>
      <c r="D526" s="20">
        <f t="shared" si="43"/>
        <v>123.12032637909577</v>
      </c>
    </row>
    <row r="527" spans="1:4" ht="15.75" customHeight="1" x14ac:dyDescent="0.2">
      <c r="A527" s="15">
        <v>43</v>
      </c>
      <c r="B527" s="122">
        <v>39.215615528936397</v>
      </c>
      <c r="C527" s="17">
        <f t="shared" si="42"/>
        <v>11.316035231362644</v>
      </c>
      <c r="D527" s="20">
        <f t="shared" si="43"/>
        <v>128.05265335744062</v>
      </c>
    </row>
    <row r="528" spans="1:4" ht="15.75" customHeight="1" x14ac:dyDescent="0.2">
      <c r="A528" s="15">
        <v>44</v>
      </c>
      <c r="B528" s="122">
        <v>39.217624077557502</v>
      </c>
      <c r="C528" s="17">
        <f t="shared" si="42"/>
        <v>11.31804377998375</v>
      </c>
      <c r="D528" s="20">
        <f t="shared" si="43"/>
        <v>128.09811500562884</v>
      </c>
    </row>
    <row r="529" spans="1:5" ht="15.75" customHeight="1" x14ac:dyDescent="0.2">
      <c r="A529" s="15">
        <v>45</v>
      </c>
      <c r="B529" s="122">
        <v>39.267402993750899</v>
      </c>
      <c r="C529" s="17">
        <f t="shared" si="42"/>
        <v>11.367822696177146</v>
      </c>
      <c r="D529" s="20">
        <f t="shared" si="43"/>
        <v>129.22739285172025</v>
      </c>
    </row>
    <row r="530" spans="1:5" ht="15.75" customHeight="1" x14ac:dyDescent="0.2">
      <c r="A530" s="18" t="s">
        <v>15</v>
      </c>
      <c r="B530" s="19">
        <f>SUM(B485:B529)</f>
        <v>1255.4811133908188</v>
      </c>
      <c r="C530" s="15"/>
      <c r="D530" s="21">
        <f>SUM(D485:D529)</f>
        <v>1496.5779373601417</v>
      </c>
    </row>
    <row r="532" spans="1:5" ht="15.75" customHeight="1" x14ac:dyDescent="0.2">
      <c r="A532" s="119" t="s">
        <v>13</v>
      </c>
      <c r="B532" s="119"/>
      <c r="C532" s="119"/>
      <c r="D532" s="4">
        <f>B530/COUNTA(B485:B529)</f>
        <v>27.899580297573753</v>
      </c>
    </row>
    <row r="533" spans="1:5" ht="15.75" customHeight="1" x14ac:dyDescent="0.2">
      <c r="A533" s="113" t="s">
        <v>14</v>
      </c>
      <c r="B533" s="113"/>
      <c r="C533" s="113"/>
      <c r="D533" s="4">
        <f>SQRT(D530/(COUNTA(D485:D529)-1))</f>
        <v>5.8320780978998572</v>
      </c>
    </row>
    <row r="534" spans="1:5" ht="15.75" customHeight="1" x14ac:dyDescent="0.2">
      <c r="A534"/>
      <c r="B534"/>
      <c r="C534"/>
      <c r="D534"/>
      <c r="E534"/>
    </row>
    <row r="535" spans="1:5" ht="15.75" customHeight="1" x14ac:dyDescent="0.2">
      <c r="A535"/>
      <c r="B535"/>
      <c r="C535"/>
      <c r="D535"/>
      <c r="E535"/>
    </row>
    <row r="536" spans="1:5" ht="15.75" customHeight="1" x14ac:dyDescent="0.2">
      <c r="A536" s="126" t="s">
        <v>19</v>
      </c>
      <c r="B536" s="126"/>
      <c r="C536" s="126"/>
      <c r="D536" s="126"/>
      <c r="E536" s="126"/>
    </row>
    <row r="537" spans="1:5" ht="15.75" customHeight="1" x14ac:dyDescent="0.2">
      <c r="A537" s="126" t="s">
        <v>17</v>
      </c>
      <c r="B537" s="126"/>
      <c r="C537" s="126"/>
      <c r="D537" s="126"/>
      <c r="E537" s="126"/>
    </row>
    <row r="538" spans="1:5" ht="15.75" customHeight="1" x14ac:dyDescent="0.2">
      <c r="A538" s="15" t="s">
        <v>0</v>
      </c>
      <c r="B538" s="15" t="s">
        <v>4</v>
      </c>
      <c r="C538" s="15" t="s">
        <v>22</v>
      </c>
      <c r="D538" s="15" t="s">
        <v>23</v>
      </c>
    </row>
    <row r="539" spans="1:5" ht="15.75" customHeight="1" x14ac:dyDescent="0.2">
      <c r="A539" s="15">
        <v>1</v>
      </c>
      <c r="B539" s="122">
        <v>40.442294306000299</v>
      </c>
      <c r="C539" s="17">
        <f t="shared" ref="C539:C583" si="44">B539-$D$586</f>
        <v>-23.884852395809482</v>
      </c>
      <c r="D539" s="20">
        <f>POWER(C539,2)</f>
        <v>570.48617396960594</v>
      </c>
    </row>
    <row r="540" spans="1:5" ht="15.75" customHeight="1" x14ac:dyDescent="0.2">
      <c r="A540" s="15">
        <v>2</v>
      </c>
      <c r="B540" s="122">
        <v>41.480273972602703</v>
      </c>
      <c r="C540" s="17">
        <f t="shared" si="44"/>
        <v>-22.846872729207078</v>
      </c>
      <c r="D540" s="20">
        <f t="shared" ref="D540:D583" si="45">POWER(C540,2)</f>
        <v>521.97959350458609</v>
      </c>
    </row>
    <row r="541" spans="1:5" ht="15.75" customHeight="1" x14ac:dyDescent="0.2">
      <c r="A541" s="15">
        <v>3</v>
      </c>
      <c r="B541" s="122">
        <v>41.7701196302338</v>
      </c>
      <c r="C541" s="17">
        <f t="shared" si="44"/>
        <v>-22.55702707157598</v>
      </c>
      <c r="D541" s="20">
        <f t="shared" si="45"/>
        <v>508.81947030781163</v>
      </c>
    </row>
    <row r="542" spans="1:5" ht="15.75" customHeight="1" x14ac:dyDescent="0.2">
      <c r="A542" s="15">
        <v>4</v>
      </c>
      <c r="B542" s="122">
        <v>42.0004090537224</v>
      </c>
      <c r="C542" s="17">
        <f t="shared" si="44"/>
        <v>-22.326737648087381</v>
      </c>
      <c r="D542" s="20">
        <f t="shared" si="45"/>
        <v>498.48321400652242</v>
      </c>
    </row>
    <row r="543" spans="1:5" ht="15.75" customHeight="1" x14ac:dyDescent="0.2">
      <c r="A543" s="15">
        <v>5</v>
      </c>
      <c r="B543" s="122">
        <v>42.866538514348498</v>
      </c>
      <c r="C543" s="17">
        <f t="shared" si="44"/>
        <v>-21.460608187461283</v>
      </c>
      <c r="D543" s="20">
        <f t="shared" si="45"/>
        <v>460.55770377573026</v>
      </c>
    </row>
    <row r="544" spans="1:5" ht="15.75" customHeight="1" x14ac:dyDescent="0.2">
      <c r="A544" s="15">
        <v>6</v>
      </c>
      <c r="B544" s="122">
        <v>45.998182580735403</v>
      </c>
      <c r="C544" s="17">
        <f t="shared" si="44"/>
        <v>-18.328964121074378</v>
      </c>
      <c r="D544" s="20">
        <f t="shared" si="45"/>
        <v>335.95092575163187</v>
      </c>
    </row>
    <row r="545" spans="1:4" ht="15.75" customHeight="1" x14ac:dyDescent="0.2">
      <c r="A545" s="15">
        <v>7</v>
      </c>
      <c r="B545" s="122">
        <v>46.423512747875399</v>
      </c>
      <c r="C545" s="17">
        <f t="shared" si="44"/>
        <v>-17.903633953934381</v>
      </c>
      <c r="D545" s="20">
        <f t="shared" si="45"/>
        <v>320.54010875647202</v>
      </c>
    </row>
    <row r="546" spans="1:4" ht="15.75" customHeight="1" x14ac:dyDescent="0.2">
      <c r="A546" s="15">
        <v>8</v>
      </c>
      <c r="B546" s="122">
        <v>47.181779176201402</v>
      </c>
      <c r="C546" s="17">
        <f t="shared" si="44"/>
        <v>-17.145367525608378</v>
      </c>
      <c r="D546" s="20">
        <f t="shared" si="45"/>
        <v>293.96362758818634</v>
      </c>
    </row>
    <row r="547" spans="1:4" ht="15.75" customHeight="1" x14ac:dyDescent="0.2">
      <c r="A547" s="15">
        <v>9</v>
      </c>
      <c r="B547" s="122">
        <v>47.247178002894401</v>
      </c>
      <c r="C547" s="17">
        <f t="shared" si="44"/>
        <v>-17.07996869891538</v>
      </c>
      <c r="D547" s="20">
        <f t="shared" si="45"/>
        <v>291.72533075592912</v>
      </c>
    </row>
    <row r="548" spans="1:4" ht="15.75" customHeight="1" x14ac:dyDescent="0.2">
      <c r="A548" s="15">
        <v>10</v>
      </c>
      <c r="B548" s="122">
        <v>48.678981818181803</v>
      </c>
      <c r="C548" s="17">
        <f t="shared" si="44"/>
        <v>-15.648164883627977</v>
      </c>
      <c r="D548" s="20">
        <f t="shared" si="45"/>
        <v>244.86506422520779</v>
      </c>
    </row>
    <row r="549" spans="1:4" ht="15.75" customHeight="1" x14ac:dyDescent="0.2">
      <c r="A549" s="15">
        <v>11</v>
      </c>
      <c r="B549" s="122">
        <v>64.942446043165504</v>
      </c>
      <c r="C549" s="17">
        <f t="shared" si="44"/>
        <v>0.61529934135572262</v>
      </c>
      <c r="D549" s="20">
        <f t="shared" si="45"/>
        <v>0.37859327947278609</v>
      </c>
    </row>
    <row r="550" spans="1:4" ht="15.75" customHeight="1" x14ac:dyDescent="0.2">
      <c r="A550" s="15">
        <v>12</v>
      </c>
      <c r="B550" s="122">
        <v>65.167920978363099</v>
      </c>
      <c r="C550" s="17">
        <f t="shared" si="44"/>
        <v>0.8407742765533186</v>
      </c>
      <c r="D550" s="20">
        <f t="shared" si="45"/>
        <v>0.70690138411375625</v>
      </c>
    </row>
    <row r="551" spans="1:4" ht="15.75" customHeight="1" x14ac:dyDescent="0.2">
      <c r="A551" s="15">
        <v>13</v>
      </c>
      <c r="B551" s="125">
        <v>65.498155548724299</v>
      </c>
      <c r="C551" s="17">
        <f t="shared" si="44"/>
        <v>1.1710088469145177</v>
      </c>
      <c r="D551" s="20">
        <f t="shared" si="45"/>
        <v>1.3712617195520682</v>
      </c>
    </row>
    <row r="552" spans="1:4" ht="15.75" customHeight="1" x14ac:dyDescent="0.2">
      <c r="A552" s="15">
        <v>14</v>
      </c>
      <c r="B552" s="122">
        <v>65.606867878041299</v>
      </c>
      <c r="C552" s="17">
        <f t="shared" si="44"/>
        <v>1.2797211762315186</v>
      </c>
      <c r="D552" s="20">
        <f t="shared" si="45"/>
        <v>1.6376862888953814</v>
      </c>
    </row>
    <row r="553" spans="1:4" ht="15.75" customHeight="1" x14ac:dyDescent="0.2">
      <c r="A553" s="15">
        <v>15</v>
      </c>
      <c r="B553" s="122">
        <v>66.255714721121606</v>
      </c>
      <c r="C553" s="17">
        <f t="shared" si="44"/>
        <v>1.9285680193118253</v>
      </c>
      <c r="D553" s="20">
        <f t="shared" si="45"/>
        <v>3.7193746051123369</v>
      </c>
    </row>
    <row r="554" spans="1:4" ht="15.75" customHeight="1" x14ac:dyDescent="0.2">
      <c r="A554" s="15">
        <v>16</v>
      </c>
      <c r="B554" s="122">
        <v>66.948406676782994</v>
      </c>
      <c r="C554" s="17">
        <f t="shared" si="44"/>
        <v>2.6212599749732135</v>
      </c>
      <c r="D554" s="20">
        <f t="shared" si="45"/>
        <v>6.8710038563965723</v>
      </c>
    </row>
    <row r="555" spans="1:4" ht="15.75" customHeight="1" x14ac:dyDescent="0.2">
      <c r="A555" s="15">
        <v>17</v>
      </c>
      <c r="B555" s="122">
        <v>67.170801383250605</v>
      </c>
      <c r="C555" s="17">
        <f t="shared" si="44"/>
        <v>2.8436546814408246</v>
      </c>
      <c r="D555" s="20">
        <f t="shared" si="45"/>
        <v>8.0863719472803179</v>
      </c>
    </row>
    <row r="556" spans="1:4" ht="15.75" customHeight="1" x14ac:dyDescent="0.2">
      <c r="A556" s="15">
        <v>18</v>
      </c>
      <c r="B556" s="122">
        <v>67.215692403876204</v>
      </c>
      <c r="C556" s="17">
        <f t="shared" si="44"/>
        <v>2.8885457020664234</v>
      </c>
      <c r="D556" s="20">
        <f t="shared" si="45"/>
        <v>8.3436962729264064</v>
      </c>
    </row>
    <row r="557" spans="1:4" ht="15.75" customHeight="1" x14ac:dyDescent="0.2">
      <c r="A557" s="15">
        <v>19</v>
      </c>
      <c r="B557" s="122">
        <v>67.338504936530299</v>
      </c>
      <c r="C557" s="17">
        <f t="shared" si="44"/>
        <v>3.0113582347205181</v>
      </c>
      <c r="D557" s="20">
        <f t="shared" si="45"/>
        <v>9.0682784178190747</v>
      </c>
    </row>
    <row r="558" spans="1:4" ht="15.75" customHeight="1" x14ac:dyDescent="0.2">
      <c r="A558" s="15">
        <v>20</v>
      </c>
      <c r="B558" s="122">
        <v>67.454305253341602</v>
      </c>
      <c r="C558" s="17">
        <f t="shared" si="44"/>
        <v>3.1271585515318208</v>
      </c>
      <c r="D558" s="20">
        <f t="shared" si="45"/>
        <v>9.779120606418596</v>
      </c>
    </row>
    <row r="559" spans="1:4" ht="15.75" customHeight="1" x14ac:dyDescent="0.2">
      <c r="A559" s="15">
        <v>21</v>
      </c>
      <c r="B559" s="122">
        <v>67.620212423559707</v>
      </c>
      <c r="C559" s="17">
        <f t="shared" si="44"/>
        <v>3.293065721749926</v>
      </c>
      <c r="D559" s="20">
        <f t="shared" si="45"/>
        <v>10.844281847764361</v>
      </c>
    </row>
    <row r="560" spans="1:4" ht="15.75" customHeight="1" x14ac:dyDescent="0.2">
      <c r="A560" s="15">
        <v>22</v>
      </c>
      <c r="B560" s="122">
        <v>67.809707489553205</v>
      </c>
      <c r="C560" s="17">
        <f t="shared" si="44"/>
        <v>3.4825607877434237</v>
      </c>
      <c r="D560" s="20">
        <f t="shared" si="45"/>
        <v>12.128229640328096</v>
      </c>
    </row>
    <row r="561" spans="1:4" ht="15.75" customHeight="1" x14ac:dyDescent="0.2">
      <c r="A561" s="15">
        <v>23</v>
      </c>
      <c r="B561" s="122">
        <v>67.981037621359206</v>
      </c>
      <c r="C561" s="17">
        <f t="shared" si="44"/>
        <v>3.6538909195494256</v>
      </c>
      <c r="D561" s="20">
        <f t="shared" si="45"/>
        <v>13.350918851965746</v>
      </c>
    </row>
    <row r="562" spans="1:4" ht="15.75" customHeight="1" x14ac:dyDescent="0.2">
      <c r="A562" s="15">
        <v>24</v>
      </c>
      <c r="B562" s="122">
        <v>68.053061224489795</v>
      </c>
      <c r="C562" s="17">
        <f t="shared" si="44"/>
        <v>3.7259145226800143</v>
      </c>
      <c r="D562" s="20">
        <f t="shared" si="45"/>
        <v>13.882439030317839</v>
      </c>
    </row>
    <row r="563" spans="1:4" ht="15.75" customHeight="1" x14ac:dyDescent="0.2">
      <c r="A563" s="15">
        <v>25</v>
      </c>
      <c r="B563" s="122">
        <v>69.6944444444444</v>
      </c>
      <c r="C563" s="17">
        <f t="shared" si="44"/>
        <v>5.3672977426346193</v>
      </c>
      <c r="D563" s="20">
        <f t="shared" si="45"/>
        <v>28.80788505809068</v>
      </c>
    </row>
    <row r="564" spans="1:4" ht="15.75" customHeight="1" x14ac:dyDescent="0.2">
      <c r="A564" s="15">
        <v>26</v>
      </c>
      <c r="B564" s="122">
        <v>71.066639849825705</v>
      </c>
      <c r="C564" s="17">
        <f t="shared" si="44"/>
        <v>6.7394931480159244</v>
      </c>
      <c r="D564" s="20">
        <f t="shared" si="45"/>
        <v>45.420767892153592</v>
      </c>
    </row>
    <row r="565" spans="1:4" ht="15.75" customHeight="1" x14ac:dyDescent="0.2">
      <c r="A565" s="15">
        <v>27</v>
      </c>
      <c r="B565" s="122">
        <v>71.486030974795</v>
      </c>
      <c r="C565" s="17">
        <f t="shared" si="44"/>
        <v>7.1588842729852189</v>
      </c>
      <c r="D565" s="20">
        <f t="shared" si="45"/>
        <v>51.249624033995104</v>
      </c>
    </row>
    <row r="566" spans="1:4" ht="15.75" customHeight="1" x14ac:dyDescent="0.2">
      <c r="A566" s="15">
        <v>28</v>
      </c>
      <c r="B566" s="122">
        <v>71.697984543112597</v>
      </c>
      <c r="C566" s="17">
        <f t="shared" si="44"/>
        <v>7.3708378413028157</v>
      </c>
      <c r="D566" s="20">
        <f t="shared" si="45"/>
        <v>54.329250482781553</v>
      </c>
    </row>
    <row r="567" spans="1:4" ht="15.75" customHeight="1" x14ac:dyDescent="0.2">
      <c r="A567" s="15">
        <v>29</v>
      </c>
      <c r="B567" s="122">
        <v>71.699791612399096</v>
      </c>
      <c r="C567" s="17">
        <f t="shared" si="44"/>
        <v>7.3726449105893153</v>
      </c>
      <c r="D567" s="20">
        <f t="shared" si="45"/>
        <v>54.355892977638533</v>
      </c>
    </row>
    <row r="568" spans="1:4" ht="15.75" customHeight="1" x14ac:dyDescent="0.2">
      <c r="A568" s="15">
        <v>30</v>
      </c>
      <c r="B568" s="122">
        <v>71.726193762075596</v>
      </c>
      <c r="C568" s="17">
        <f t="shared" si="44"/>
        <v>7.3990470602658149</v>
      </c>
      <c r="D568" s="20">
        <f t="shared" si="45"/>
        <v>54.745897400028198</v>
      </c>
    </row>
    <row r="569" spans="1:4" ht="15.75" customHeight="1" x14ac:dyDescent="0.2">
      <c r="A569" s="15">
        <v>31</v>
      </c>
      <c r="B569" s="122">
        <v>71.744141163495996</v>
      </c>
      <c r="C569" s="17">
        <f t="shared" si="44"/>
        <v>7.4169944616862153</v>
      </c>
      <c r="D569" s="20">
        <f t="shared" si="45"/>
        <v>55.011806844683989</v>
      </c>
    </row>
    <row r="570" spans="1:4" ht="15.75" customHeight="1" x14ac:dyDescent="0.2">
      <c r="A570" s="15">
        <v>32</v>
      </c>
      <c r="B570" s="122">
        <v>71.852091304921501</v>
      </c>
      <c r="C570" s="17">
        <f t="shared" si="44"/>
        <v>7.5249446031117202</v>
      </c>
      <c r="D570" s="20">
        <f t="shared" si="45"/>
        <v>56.624791279900201</v>
      </c>
    </row>
    <row r="571" spans="1:4" ht="15.75" customHeight="1" x14ac:dyDescent="0.2">
      <c r="A571" s="15">
        <v>33</v>
      </c>
      <c r="B571" s="122">
        <v>71.884435632346694</v>
      </c>
      <c r="C571" s="17">
        <f t="shared" si="44"/>
        <v>7.5572889305369131</v>
      </c>
      <c r="D571" s="20">
        <f t="shared" si="45"/>
        <v>57.112615979615761</v>
      </c>
    </row>
    <row r="572" spans="1:4" ht="15.75" customHeight="1" x14ac:dyDescent="0.2">
      <c r="A572" s="15">
        <v>34</v>
      </c>
      <c r="B572" s="122">
        <v>71.918164743761693</v>
      </c>
      <c r="C572" s="17">
        <f t="shared" si="44"/>
        <v>7.5910180419519122</v>
      </c>
      <c r="D572" s="20">
        <f t="shared" si="45"/>
        <v>57.623554913239445</v>
      </c>
    </row>
    <row r="573" spans="1:4" ht="15.75" customHeight="1" x14ac:dyDescent="0.2">
      <c r="A573" s="15">
        <v>35</v>
      </c>
      <c r="B573" s="122">
        <v>72.024546570298696</v>
      </c>
      <c r="C573" s="17">
        <f t="shared" si="44"/>
        <v>7.6973998684889153</v>
      </c>
      <c r="D573" s="20">
        <f t="shared" si="45"/>
        <v>59.249964735413172</v>
      </c>
    </row>
    <row r="574" spans="1:4" ht="15.75" customHeight="1" x14ac:dyDescent="0.2">
      <c r="A574" s="15">
        <v>36</v>
      </c>
      <c r="B574" s="122">
        <v>72.142056598487002</v>
      </c>
      <c r="C574" s="17">
        <f t="shared" si="44"/>
        <v>7.8149098966772215</v>
      </c>
      <c r="D574" s="20">
        <f t="shared" si="45"/>
        <v>61.072816693183583</v>
      </c>
    </row>
    <row r="575" spans="1:4" ht="15.75" customHeight="1" x14ac:dyDescent="0.2">
      <c r="A575" s="15">
        <v>37</v>
      </c>
      <c r="B575" s="122">
        <v>72.230388968388198</v>
      </c>
      <c r="C575" s="17">
        <f t="shared" si="44"/>
        <v>7.9032422665784168</v>
      </c>
      <c r="D575" s="20">
        <f t="shared" si="45"/>
        <v>62.461238324231552</v>
      </c>
    </row>
    <row r="576" spans="1:4" ht="15.75" customHeight="1" x14ac:dyDescent="0.2">
      <c r="A576" s="15">
        <v>38</v>
      </c>
      <c r="B576" s="122">
        <v>72.290562036055206</v>
      </c>
      <c r="C576" s="17">
        <f t="shared" si="44"/>
        <v>7.9634153342454255</v>
      </c>
      <c r="D576" s="20">
        <f t="shared" si="45"/>
        <v>63.415983785695182</v>
      </c>
    </row>
    <row r="577" spans="1:4" ht="15.75" customHeight="1" x14ac:dyDescent="0.2">
      <c r="A577" s="15">
        <v>39</v>
      </c>
      <c r="B577" s="122">
        <v>72.456627236881999</v>
      </c>
      <c r="C577" s="17">
        <f t="shared" si="44"/>
        <v>8.1294805350722186</v>
      </c>
      <c r="D577" s="20">
        <f t="shared" si="45"/>
        <v>66.088453770118079</v>
      </c>
    </row>
    <row r="578" spans="1:4" ht="15.75" customHeight="1" x14ac:dyDescent="0.2">
      <c r="A578" s="15">
        <v>40</v>
      </c>
      <c r="B578" s="122">
        <v>72.476587361721499</v>
      </c>
      <c r="C578" s="17">
        <f t="shared" si="44"/>
        <v>8.1494406599117184</v>
      </c>
      <c r="D578" s="20">
        <f t="shared" si="45"/>
        <v>66.413383069422338</v>
      </c>
    </row>
    <row r="579" spans="1:4" ht="15.75" customHeight="1" x14ac:dyDescent="0.2">
      <c r="A579" s="15">
        <v>41</v>
      </c>
      <c r="B579" s="122">
        <v>72.684250188394898</v>
      </c>
      <c r="C579" s="17">
        <f t="shared" si="44"/>
        <v>8.3571034865851175</v>
      </c>
      <c r="D579" s="20">
        <f t="shared" si="45"/>
        <v>69.841178685493134</v>
      </c>
    </row>
    <row r="580" spans="1:4" ht="15.75" customHeight="1" x14ac:dyDescent="0.2">
      <c r="A580" s="15">
        <v>42</v>
      </c>
      <c r="B580" s="122">
        <v>72.819299044151094</v>
      </c>
      <c r="C580" s="17">
        <f t="shared" si="44"/>
        <v>8.4921523423413134</v>
      </c>
      <c r="D580" s="20">
        <f t="shared" si="45"/>
        <v>72.116651405533062</v>
      </c>
    </row>
    <row r="581" spans="1:4" ht="15.75" customHeight="1" x14ac:dyDescent="0.2">
      <c r="A581" s="15">
        <v>43</v>
      </c>
      <c r="B581" s="122">
        <v>73.371912168343997</v>
      </c>
      <c r="C581" s="17">
        <f t="shared" si="44"/>
        <v>9.0447654665342156</v>
      </c>
      <c r="D581" s="20">
        <f t="shared" si="45"/>
        <v>81.807782344609905</v>
      </c>
    </row>
    <row r="582" spans="1:4" ht="15.75" customHeight="1" x14ac:dyDescent="0.2">
      <c r="A582" s="15">
        <v>44</v>
      </c>
      <c r="B582" s="122">
        <v>74.035404953654506</v>
      </c>
      <c r="C582" s="17">
        <f t="shared" si="44"/>
        <v>9.7082582518447254</v>
      </c>
      <c r="D582" s="20">
        <f>POWER(C582,2)</f>
        <v>94.250278284511197</v>
      </c>
    </row>
    <row r="583" spans="1:4" ht="15.75" customHeight="1" x14ac:dyDescent="0.2">
      <c r="A583" s="15">
        <v>45</v>
      </c>
      <c r="B583" s="122">
        <v>74.2679440389294</v>
      </c>
      <c r="C583" s="17">
        <f t="shared" si="44"/>
        <v>9.9407973371196192</v>
      </c>
      <c r="D583" s="20">
        <f t="shared" si="45"/>
        <v>98.819451697684514</v>
      </c>
    </row>
    <row r="584" spans="1:4" ht="15.75" customHeight="1" x14ac:dyDescent="0.2">
      <c r="A584" s="18" t="s">
        <v>15</v>
      </c>
      <c r="B584" s="19">
        <f>SUM(B539:B583)</f>
        <v>2894.7216015814402</v>
      </c>
      <c r="C584" s="15"/>
      <c r="D584" s="21">
        <f>SUM(D539:D583)</f>
        <v>5458.3586400480699</v>
      </c>
    </row>
    <row r="586" spans="1:4" ht="15.75" customHeight="1" x14ac:dyDescent="0.2">
      <c r="A586" s="119" t="s">
        <v>13</v>
      </c>
      <c r="B586" s="119"/>
      <c r="C586" s="119"/>
      <c r="D586" s="4">
        <f>B584/COUNTA(B539:B583)</f>
        <v>64.327146701809781</v>
      </c>
    </row>
    <row r="587" spans="1:4" ht="15.75" customHeight="1" x14ac:dyDescent="0.2">
      <c r="A587" s="113" t="s">
        <v>14</v>
      </c>
      <c r="B587" s="113"/>
      <c r="C587" s="113"/>
      <c r="D587" s="4">
        <f>SQRT(D584/(COUNTA(D539:D583)-1))</f>
        <v>11.137935421595779</v>
      </c>
    </row>
  </sheetData>
  <autoFilter ref="A4:E130"/>
  <mergeCells count="22">
    <mergeCell ref="A329:E329"/>
    <mergeCell ref="A2:E2"/>
    <mergeCell ref="A132:E132"/>
    <mergeCell ref="A133:E133"/>
    <mergeCell ref="A173:C173"/>
    <mergeCell ref="A176:E176"/>
    <mergeCell ref="A177:E177"/>
    <mergeCell ref="A230:E230"/>
    <mergeCell ref="A231:E231"/>
    <mergeCell ref="A285:E285"/>
    <mergeCell ref="A286:E286"/>
    <mergeCell ref="A326:C326"/>
    <mergeCell ref="A482:E482"/>
    <mergeCell ref="A483:E483"/>
    <mergeCell ref="A536:E536"/>
    <mergeCell ref="A537:E537"/>
    <mergeCell ref="A330:E330"/>
    <mergeCell ref="A383:E383"/>
    <mergeCell ref="A384:E384"/>
    <mergeCell ref="A438:E438"/>
    <mergeCell ref="A439:E439"/>
    <mergeCell ref="A479:C47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8" workbookViewId="0">
      <selection activeCell="Q1" sqref="Q1:Q45"/>
    </sheetView>
  </sheetViews>
  <sheetFormatPr defaultRowHeight="12.75" x14ac:dyDescent="0.2"/>
  <sheetData>
    <row r="1" spans="1:17" x14ac:dyDescent="0.2">
      <c r="A1" s="122">
        <v>186.577187542133</v>
      </c>
      <c r="C1" s="123">
        <v>48.440875534257202</v>
      </c>
      <c r="E1" s="122">
        <v>35.1518446601942</v>
      </c>
      <c r="G1" s="122">
        <v>199.60891089108901</v>
      </c>
      <c r="I1" s="122">
        <v>103.222316744648</v>
      </c>
      <c r="K1" s="122">
        <v>21.0675620117857</v>
      </c>
      <c r="M1" s="122">
        <v>37.968397605457298</v>
      </c>
      <c r="O1" s="122">
        <v>59.309898371154098</v>
      </c>
      <c r="Q1" s="122">
        <v>40.442294306000299</v>
      </c>
    </row>
    <row r="2" spans="1:17" x14ac:dyDescent="0.2">
      <c r="A2" s="122">
        <v>186.80906104571599</v>
      </c>
      <c r="C2" s="122">
        <v>48.467831715210401</v>
      </c>
      <c r="E2" s="123">
        <v>35.230281051677203</v>
      </c>
      <c r="G2" s="122">
        <v>199.70069473982699</v>
      </c>
      <c r="I2" s="122">
        <v>103.254879773692</v>
      </c>
      <c r="K2" s="122">
        <v>21.7032398584264</v>
      </c>
      <c r="M2" s="122">
        <v>39.304794520547901</v>
      </c>
      <c r="O2" s="122">
        <v>60.443972602739699</v>
      </c>
      <c r="Q2" s="122">
        <v>41.480273972602703</v>
      </c>
    </row>
    <row r="3" spans="1:17" x14ac:dyDescent="0.2">
      <c r="A3" s="122">
        <v>189.81650731158601</v>
      </c>
      <c r="C3" s="122">
        <v>48.6071187811784</v>
      </c>
      <c r="E3" s="122">
        <v>35.736032074495597</v>
      </c>
      <c r="G3" s="122">
        <v>199.82479057219899</v>
      </c>
      <c r="I3" s="122">
        <v>103.28766150788</v>
      </c>
      <c r="K3" s="122">
        <v>21.9879414298019</v>
      </c>
      <c r="M3" s="122">
        <v>39.923599782490498</v>
      </c>
      <c r="O3" s="122">
        <v>60.966693855356198</v>
      </c>
      <c r="Q3" s="122">
        <v>41.7701196302338</v>
      </c>
    </row>
    <row r="4" spans="1:17" x14ac:dyDescent="0.2">
      <c r="A4" s="122">
        <v>189.89001035196699</v>
      </c>
      <c r="C4" s="122">
        <v>49.157867494824004</v>
      </c>
      <c r="E4" s="122">
        <v>35.882809468374099</v>
      </c>
      <c r="G4" s="122">
        <v>199.92240406320499</v>
      </c>
      <c r="I4" s="122">
        <v>103.36706320768199</v>
      </c>
      <c r="K4" s="122">
        <v>22.043858391859001</v>
      </c>
      <c r="M4" s="122">
        <v>40.189800927188401</v>
      </c>
      <c r="O4" s="122">
        <v>61.277202072538898</v>
      </c>
      <c r="Q4" s="122">
        <v>42.0004090537224</v>
      </c>
    </row>
    <row r="5" spans="1:17" x14ac:dyDescent="0.2">
      <c r="A5" s="123">
        <v>190.04442429737099</v>
      </c>
      <c r="C5" s="122">
        <v>49.170848422141802</v>
      </c>
      <c r="E5" s="122">
        <v>35.883152173913103</v>
      </c>
      <c r="G5" s="122">
        <v>199.9463421577</v>
      </c>
      <c r="I5" s="122">
        <v>103.37232383383</v>
      </c>
      <c r="K5" s="122">
        <v>22.0480713874496</v>
      </c>
      <c r="M5" s="122">
        <v>41.226143072909501</v>
      </c>
      <c r="O5" s="122">
        <v>62.0186736235068</v>
      </c>
      <c r="Q5" s="122">
        <v>42.866538514348498</v>
      </c>
    </row>
    <row r="6" spans="1:17" x14ac:dyDescent="0.2">
      <c r="A6" s="122">
        <v>190.08181229773501</v>
      </c>
      <c r="C6" s="122">
        <v>49.221872433616198</v>
      </c>
      <c r="E6" s="122">
        <v>36.641004184100403</v>
      </c>
      <c r="G6" s="122">
        <v>200.09910676307999</v>
      </c>
      <c r="I6" s="122">
        <v>103.414362302483</v>
      </c>
      <c r="K6" s="122">
        <v>22.368853640951698</v>
      </c>
      <c r="M6" s="122">
        <v>44.740947854047299</v>
      </c>
      <c r="O6" s="122">
        <v>65.008667691877505</v>
      </c>
      <c r="Q6" s="122">
        <v>45.998182580735403</v>
      </c>
    </row>
    <row r="7" spans="1:17" x14ac:dyDescent="0.2">
      <c r="A7" s="122">
        <v>190.23396275219901</v>
      </c>
      <c r="C7" s="122">
        <v>49.476652438235703</v>
      </c>
      <c r="E7" s="122">
        <v>36.706987750556799</v>
      </c>
      <c r="G7" s="122">
        <v>200.11423247814199</v>
      </c>
      <c r="I7" s="122">
        <v>103.53942499288399</v>
      </c>
      <c r="K7" s="122">
        <v>22.678860059549098</v>
      </c>
      <c r="M7" s="122">
        <v>45.281869688385299</v>
      </c>
      <c r="O7" s="122">
        <v>65.513739376770502</v>
      </c>
      <c r="Q7" s="122">
        <v>46.423512747875399</v>
      </c>
    </row>
    <row r="8" spans="1:17" x14ac:dyDescent="0.2">
      <c r="A8" s="122">
        <v>190.294605226187</v>
      </c>
      <c r="C8" s="122">
        <v>49.963835155592903</v>
      </c>
      <c r="E8" s="122">
        <v>36.785704135284902</v>
      </c>
      <c r="G8" s="122">
        <v>200.691997116078</v>
      </c>
      <c r="I8" s="122">
        <v>103.836193222783</v>
      </c>
      <c r="K8" s="122">
        <v>22.952786048490001</v>
      </c>
      <c r="M8" s="122">
        <v>46.040045766590403</v>
      </c>
      <c r="O8" s="122">
        <v>66.095394736842096</v>
      </c>
      <c r="Q8" s="122">
        <v>47.181779176201402</v>
      </c>
    </row>
    <row r="9" spans="1:17" x14ac:dyDescent="0.2">
      <c r="A9" s="122">
        <v>190.42554088227001</v>
      </c>
      <c r="C9" s="122">
        <v>50.018248175182499</v>
      </c>
      <c r="E9" s="122">
        <v>36.883277685030599</v>
      </c>
      <c r="G9" s="122">
        <v>200.827734711456</v>
      </c>
      <c r="I9" s="122">
        <v>104.006603502728</v>
      </c>
      <c r="K9" s="122">
        <v>23.114581854323401</v>
      </c>
      <c r="M9" s="122">
        <v>46.147612156295203</v>
      </c>
      <c r="O9" s="122">
        <v>66.332561505065101</v>
      </c>
      <c r="Q9" s="122">
        <v>47.247178002894401</v>
      </c>
    </row>
    <row r="10" spans="1:17" x14ac:dyDescent="0.2">
      <c r="A10" s="122">
        <v>190.551157676885</v>
      </c>
      <c r="C10" s="122">
        <v>50.120078740157503</v>
      </c>
      <c r="E10" s="122">
        <v>36.906744379683602</v>
      </c>
      <c r="G10" s="122">
        <v>201.52360391479601</v>
      </c>
      <c r="I10" s="122">
        <v>104.470782959125</v>
      </c>
      <c r="K10" s="122">
        <v>23.187128712871299</v>
      </c>
      <c r="M10" s="122">
        <v>47.249163636363598</v>
      </c>
      <c r="O10" s="122">
        <v>67.416290909090904</v>
      </c>
      <c r="Q10" s="122">
        <v>48.678981818181803</v>
      </c>
    </row>
    <row r="11" spans="1:17" x14ac:dyDescent="0.2">
      <c r="A11" s="122">
        <v>191.014588301305</v>
      </c>
      <c r="C11" s="122">
        <v>50.139851311544398</v>
      </c>
      <c r="E11" s="122">
        <v>36.944521884583203</v>
      </c>
      <c r="G11" s="122">
        <v>203.17418117034401</v>
      </c>
      <c r="I11" s="122">
        <v>108.056872687406</v>
      </c>
      <c r="K11" s="122">
        <v>23.423955981941301</v>
      </c>
      <c r="M11" s="122">
        <v>65.922853206796304</v>
      </c>
      <c r="O11" s="122">
        <v>86.716211978676697</v>
      </c>
      <c r="Q11" s="122">
        <v>64.942446043165504</v>
      </c>
    </row>
    <row r="12" spans="1:17" x14ac:dyDescent="0.2">
      <c r="A12" s="122">
        <v>191.030460415497</v>
      </c>
      <c r="C12" s="122">
        <v>50.146864917940803</v>
      </c>
      <c r="E12" s="122">
        <v>36.946017207882299</v>
      </c>
      <c r="G12" s="122">
        <v>203.543152736183</v>
      </c>
      <c r="I12" s="122">
        <v>108.66526000544501</v>
      </c>
      <c r="K12" s="122">
        <v>23.5552796654469</v>
      </c>
      <c r="M12" s="122">
        <v>66.127155848228298</v>
      </c>
      <c r="O12" s="122">
        <v>86.791826113577201</v>
      </c>
      <c r="Q12" s="122">
        <v>65.167920978363099</v>
      </c>
    </row>
    <row r="13" spans="1:17" x14ac:dyDescent="0.2">
      <c r="A13" s="122">
        <v>191.503574933408</v>
      </c>
      <c r="C13" s="122">
        <v>50.159033436358499</v>
      </c>
      <c r="E13" s="122">
        <v>36.957681317186001</v>
      </c>
      <c r="G13" s="122">
        <v>204.405045934458</v>
      </c>
      <c r="I13" s="122">
        <v>109.734539969834</v>
      </c>
      <c r="K13" s="122">
        <v>23.578280671790498</v>
      </c>
      <c r="M13" s="125">
        <v>66.444359053181699</v>
      </c>
      <c r="O13" s="125">
        <v>87.109898555179797</v>
      </c>
      <c r="Q13" s="125">
        <v>65.498155548724299</v>
      </c>
    </row>
    <row r="14" spans="1:17" x14ac:dyDescent="0.2">
      <c r="A14" s="122">
        <v>191.62701641183901</v>
      </c>
      <c r="C14" s="122">
        <v>50.210311885361101</v>
      </c>
      <c r="E14" s="122">
        <v>37.158317451674399</v>
      </c>
      <c r="G14" s="122">
        <v>204.857500695797</v>
      </c>
      <c r="I14" s="122">
        <v>110.36466774716401</v>
      </c>
      <c r="K14" s="122">
        <v>23.624803972817599</v>
      </c>
      <c r="M14" s="122">
        <v>66.531721589159204</v>
      </c>
      <c r="O14" s="122">
        <v>87.427933477055802</v>
      </c>
      <c r="Q14" s="122">
        <v>65.606867878041299</v>
      </c>
    </row>
    <row r="15" spans="1:17" x14ac:dyDescent="0.2">
      <c r="A15" s="122">
        <v>192.30473787496501</v>
      </c>
      <c r="C15" s="122">
        <v>50.276181129959298</v>
      </c>
      <c r="E15" s="122">
        <v>37.259461732548402</v>
      </c>
      <c r="G15" s="122">
        <v>205.816990815775</v>
      </c>
      <c r="I15" s="122">
        <v>110.500603783711</v>
      </c>
      <c r="K15" s="122">
        <v>23.629265770423999</v>
      </c>
      <c r="M15" s="122">
        <v>67.032916793660505</v>
      </c>
      <c r="O15" s="122">
        <v>87.749314233465398</v>
      </c>
      <c r="Q15" s="122">
        <v>66.255714721121606</v>
      </c>
    </row>
    <row r="16" spans="1:17" x14ac:dyDescent="0.2">
      <c r="A16" s="122">
        <v>192.82565605806801</v>
      </c>
      <c r="C16" s="122">
        <v>50.567439922211399</v>
      </c>
      <c r="E16" s="122">
        <v>37.367972742759797</v>
      </c>
      <c r="G16" s="122">
        <v>205.855628605931</v>
      </c>
      <c r="I16" s="122">
        <v>110.52788763125599</v>
      </c>
      <c r="K16" s="122">
        <v>23.678710178710201</v>
      </c>
      <c r="M16" s="122">
        <v>67.601517450682906</v>
      </c>
      <c r="O16" s="122">
        <v>88.478725003758797</v>
      </c>
      <c r="Q16" s="122">
        <v>66.948406676782994</v>
      </c>
    </row>
    <row r="17" spans="1:17" x14ac:dyDescent="0.2">
      <c r="A17" s="122">
        <v>192.88005122367699</v>
      </c>
      <c r="C17" s="122">
        <v>50.767587939698501</v>
      </c>
      <c r="E17" s="122">
        <v>37.371232300574803</v>
      </c>
      <c r="G17" s="124">
        <v>205.95306317369401</v>
      </c>
      <c r="I17" s="124">
        <v>110.628871605949</v>
      </c>
      <c r="K17" s="122">
        <v>23.704511175099402</v>
      </c>
      <c r="M17" s="122">
        <v>67.752368064952606</v>
      </c>
      <c r="O17" s="122">
        <v>88.643247344461301</v>
      </c>
      <c r="Q17" s="122">
        <v>67.170801383250605</v>
      </c>
    </row>
    <row r="18" spans="1:17" x14ac:dyDescent="0.2">
      <c r="A18" s="122">
        <v>193.146270315322</v>
      </c>
      <c r="C18" s="122">
        <v>50.770489470688702</v>
      </c>
      <c r="E18" s="122">
        <v>37.512975171833403</v>
      </c>
      <c r="G18" s="122">
        <v>206.06641210964099</v>
      </c>
      <c r="I18" s="122">
        <v>110.821458391316</v>
      </c>
      <c r="K18" s="122">
        <v>23.725914477073701</v>
      </c>
      <c r="M18" s="122">
        <v>68.175988428158206</v>
      </c>
      <c r="O18" s="122">
        <v>89.1054323368692</v>
      </c>
      <c r="Q18" s="122">
        <v>67.215692403876204</v>
      </c>
    </row>
    <row r="19" spans="1:17" x14ac:dyDescent="0.2">
      <c r="A19" s="122">
        <v>193.183074989527</v>
      </c>
      <c r="C19" s="122">
        <v>51.061304287110701</v>
      </c>
      <c r="E19" s="122">
        <v>37.6985551970823</v>
      </c>
      <c r="G19" s="122">
        <v>206.14512093411199</v>
      </c>
      <c r="I19" s="122">
        <v>110.92865878516101</v>
      </c>
      <c r="K19" s="122">
        <v>24.103992810373601</v>
      </c>
      <c r="M19" s="122">
        <v>68.376870748299297</v>
      </c>
      <c r="O19" s="122">
        <v>89.442176870748298</v>
      </c>
      <c r="Q19" s="122">
        <v>67.338504936530299</v>
      </c>
    </row>
    <row r="20" spans="1:17" x14ac:dyDescent="0.2">
      <c r="A20" s="122">
        <v>193.22572985053799</v>
      </c>
      <c r="C20" s="122">
        <v>51.351585416957697</v>
      </c>
      <c r="E20" s="122">
        <v>38.017420623770697</v>
      </c>
      <c r="G20" s="122">
        <v>206.48416904470699</v>
      </c>
      <c r="I20" s="122">
        <v>111.128484024473</v>
      </c>
      <c r="K20" s="122">
        <v>24.239368640751401</v>
      </c>
      <c r="M20" s="122">
        <v>68.457069174757294</v>
      </c>
      <c r="O20" s="122">
        <v>89.458434466019398</v>
      </c>
      <c r="Q20" s="122">
        <v>67.454305253341602</v>
      </c>
    </row>
    <row r="21" spans="1:17" x14ac:dyDescent="0.2">
      <c r="A21" s="122">
        <v>193.24985978687599</v>
      </c>
      <c r="C21" s="122">
        <v>51.379812403751899</v>
      </c>
      <c r="E21" s="122">
        <v>38.102330151600199</v>
      </c>
      <c r="G21" s="122">
        <v>206.64717878993901</v>
      </c>
      <c r="I21" s="122">
        <v>111.419642857143</v>
      </c>
      <c r="K21" s="122">
        <v>24.538844491025799</v>
      </c>
      <c r="M21" s="122">
        <v>69.406533291653602</v>
      </c>
      <c r="O21" s="122">
        <v>91.360758501802195</v>
      </c>
      <c r="Q21" s="122">
        <v>67.620212423559707</v>
      </c>
    </row>
    <row r="22" spans="1:17" x14ac:dyDescent="0.2">
      <c r="A22" s="122">
        <v>193.35125297494099</v>
      </c>
      <c r="C22" s="122">
        <v>51.575808720112498</v>
      </c>
      <c r="E22" s="122">
        <v>38.136107986501699</v>
      </c>
      <c r="G22" s="122">
        <v>207.17211538461501</v>
      </c>
      <c r="I22" s="122">
        <v>111.543235133661</v>
      </c>
      <c r="K22" s="122">
        <v>25.767047035903101</v>
      </c>
      <c r="M22" s="122">
        <v>69.490205296975404</v>
      </c>
      <c r="O22" s="122">
        <v>91.569709284151301</v>
      </c>
      <c r="Q22" s="122">
        <v>67.809707489553205</v>
      </c>
    </row>
    <row r="23" spans="1:17" x14ac:dyDescent="0.2">
      <c r="A23" s="122">
        <v>193.44837301028301</v>
      </c>
      <c r="C23" s="122">
        <v>51.603483467138403</v>
      </c>
      <c r="E23" s="122">
        <v>38.371593144141599</v>
      </c>
      <c r="G23" s="122">
        <v>207.263911620295</v>
      </c>
      <c r="I23" s="122">
        <v>111.84412045237799</v>
      </c>
      <c r="K23" s="122">
        <v>25.774831816383099</v>
      </c>
      <c r="M23" s="122">
        <v>69.730494249300605</v>
      </c>
      <c r="O23" s="122">
        <v>91.673919801056897</v>
      </c>
      <c r="Q23" s="122">
        <v>67.981037621359206</v>
      </c>
    </row>
    <row r="24" spans="1:17" x14ac:dyDescent="0.2">
      <c r="A24" s="122">
        <v>193.52266445550001</v>
      </c>
      <c r="C24" s="122">
        <v>51.608384744812099</v>
      </c>
      <c r="E24" s="122">
        <v>38.561682621005801</v>
      </c>
      <c r="G24" s="122">
        <v>207.69749862561801</v>
      </c>
      <c r="I24" s="122">
        <v>111.865310610225</v>
      </c>
      <c r="K24" s="122">
        <v>26.576938213301901</v>
      </c>
      <c r="M24" s="122">
        <v>69.837141937560403</v>
      </c>
      <c r="O24" s="122">
        <v>91.8051174766656</v>
      </c>
      <c r="Q24" s="122">
        <v>68.053061224489795</v>
      </c>
    </row>
    <row r="25" spans="1:17" x14ac:dyDescent="0.2">
      <c r="A25" s="122">
        <v>193.579887482419</v>
      </c>
      <c r="C25" s="122">
        <v>51.788984363994899</v>
      </c>
      <c r="E25" s="122">
        <v>39.385299753627201</v>
      </c>
      <c r="G25" s="122">
        <v>207.83226597629101</v>
      </c>
      <c r="I25" s="122">
        <v>112.388111439209</v>
      </c>
      <c r="K25" s="122">
        <v>27.216105736476401</v>
      </c>
      <c r="M25" s="122">
        <v>71.078115408225898</v>
      </c>
      <c r="O25" s="122">
        <v>92.872928176795597</v>
      </c>
      <c r="Q25" s="122">
        <v>69.6944444444444</v>
      </c>
    </row>
    <row r="26" spans="1:17" x14ac:dyDescent="0.2">
      <c r="A26" s="122">
        <v>196.55148487371599</v>
      </c>
      <c r="C26" s="122">
        <v>52.104138306561403</v>
      </c>
      <c r="E26" s="122">
        <v>39.964684533780002</v>
      </c>
      <c r="G26" s="122">
        <v>208.365515470535</v>
      </c>
      <c r="I26" s="122">
        <v>112.547784647089</v>
      </c>
      <c r="K26" s="122">
        <v>28.078014184397201</v>
      </c>
      <c r="M26" s="122">
        <v>74.216216216216196</v>
      </c>
      <c r="O26" s="122">
        <v>95.574703917400498</v>
      </c>
      <c r="Q26" s="122">
        <v>71.066639849825705</v>
      </c>
    </row>
    <row r="27" spans="1:17" x14ac:dyDescent="0.2">
      <c r="A27" s="122">
        <v>196.66931659693199</v>
      </c>
      <c r="C27" s="122">
        <v>52.1365395245992</v>
      </c>
      <c r="E27" s="122">
        <v>40.165995277121802</v>
      </c>
      <c r="G27" s="122">
        <v>208.441782586296</v>
      </c>
      <c r="I27" s="122">
        <v>112.863358354184</v>
      </c>
      <c r="K27" s="122">
        <v>28.104727872457399</v>
      </c>
      <c r="M27" s="122">
        <v>74.798151235035604</v>
      </c>
      <c r="O27" s="122">
        <v>96.210637975450794</v>
      </c>
      <c r="Q27" s="122">
        <v>71.486030974795</v>
      </c>
    </row>
    <row r="28" spans="1:17" x14ac:dyDescent="0.2">
      <c r="A28" s="122">
        <v>196.780321953927</v>
      </c>
      <c r="C28" s="122">
        <v>52.136820083681997</v>
      </c>
      <c r="E28" s="122">
        <v>40.230221969265799</v>
      </c>
      <c r="G28" s="122">
        <v>208.74547569803499</v>
      </c>
      <c r="I28" s="122">
        <v>112.872414684592</v>
      </c>
      <c r="K28" s="122">
        <v>28.492582417582401</v>
      </c>
      <c r="M28" s="122">
        <v>75.571580063626698</v>
      </c>
      <c r="O28" s="122">
        <v>96.695197697318605</v>
      </c>
      <c r="Q28" s="122">
        <v>71.697984543112597</v>
      </c>
    </row>
    <row r="29" spans="1:17" x14ac:dyDescent="0.2">
      <c r="A29" s="122">
        <v>196.79276091985301</v>
      </c>
      <c r="C29" s="122">
        <v>52.138363028953201</v>
      </c>
      <c r="E29" s="122">
        <v>40.570750104763199</v>
      </c>
      <c r="G29" s="122">
        <v>208.84357030841599</v>
      </c>
      <c r="I29" s="122">
        <v>113.010454783063</v>
      </c>
      <c r="K29" s="122">
        <v>28.703738953093101</v>
      </c>
      <c r="M29" s="122">
        <v>76.078824415975902</v>
      </c>
      <c r="O29" s="122">
        <v>97.410550113036905</v>
      </c>
      <c r="Q29" s="122">
        <v>71.699791612399096</v>
      </c>
    </row>
    <row r="30" spans="1:17" x14ac:dyDescent="0.2">
      <c r="A30" s="122">
        <v>196.87694877505601</v>
      </c>
      <c r="C30" s="122">
        <v>52.166111573688603</v>
      </c>
      <c r="E30" s="122">
        <v>40.751291719033702</v>
      </c>
      <c r="G30" s="122">
        <v>209.075927861997</v>
      </c>
      <c r="I30" s="122">
        <v>113.258352758353</v>
      </c>
      <c r="K30" s="122">
        <v>29.004756080989299</v>
      </c>
      <c r="M30" s="122">
        <v>76.579178663433893</v>
      </c>
      <c r="O30" s="122">
        <v>97.645400818305802</v>
      </c>
      <c r="Q30" s="122">
        <v>71.726193762075596</v>
      </c>
    </row>
    <row r="31" spans="1:17" x14ac:dyDescent="0.2">
      <c r="A31" s="122">
        <v>196.899673156175</v>
      </c>
      <c r="C31" s="122">
        <v>52.249721758486402</v>
      </c>
      <c r="E31" s="122">
        <v>40.772924541509198</v>
      </c>
      <c r="G31" s="122">
        <v>209.185444185444</v>
      </c>
      <c r="I31" s="122">
        <v>113.42577104025101</v>
      </c>
      <c r="K31" s="124">
        <v>29.0331559557921</v>
      </c>
      <c r="M31" s="122">
        <v>76.840915984228104</v>
      </c>
      <c r="O31" s="122">
        <v>98.039126478616893</v>
      </c>
      <c r="Q31" s="122">
        <v>71.744141163495996</v>
      </c>
    </row>
    <row r="32" spans="1:17" x14ac:dyDescent="0.2">
      <c r="A32" s="122">
        <v>196.93127962085299</v>
      </c>
      <c r="C32" s="122">
        <v>52.264032968594599</v>
      </c>
      <c r="E32" s="122">
        <v>40.845344924284902</v>
      </c>
      <c r="G32" s="122">
        <v>209.40075985850899</v>
      </c>
      <c r="I32" s="122">
        <v>113.79650404383</v>
      </c>
      <c r="K32" s="122">
        <v>29.275391680172898</v>
      </c>
      <c r="M32" s="122">
        <v>77.402973752086197</v>
      </c>
      <c r="O32" s="122">
        <v>98.336671218327993</v>
      </c>
      <c r="Q32" s="122">
        <v>71.852091304921501</v>
      </c>
    </row>
    <row r="33" spans="1:17" x14ac:dyDescent="0.2">
      <c r="A33" s="122">
        <v>197.03634631091799</v>
      </c>
      <c r="C33" s="122">
        <v>52.294117647058798</v>
      </c>
      <c r="E33" s="122">
        <v>41.121707282715903</v>
      </c>
      <c r="G33" s="122">
        <v>209.478867727628</v>
      </c>
      <c r="I33" s="122">
        <v>113.99882090921</v>
      </c>
      <c r="K33" s="122">
        <v>29.2847402154643</v>
      </c>
      <c r="M33" s="122">
        <v>78.164226898444696</v>
      </c>
      <c r="O33" s="122">
        <v>99.324794144556293</v>
      </c>
      <c r="Q33" s="122">
        <v>71.884435632346694</v>
      </c>
    </row>
    <row r="34" spans="1:17" x14ac:dyDescent="0.2">
      <c r="A34" s="122">
        <v>197.05451448040901</v>
      </c>
      <c r="C34" s="122">
        <v>52.362753261171299</v>
      </c>
      <c r="E34" s="122">
        <v>41.149226441631498</v>
      </c>
      <c r="G34" s="122">
        <v>209.81757024139301</v>
      </c>
      <c r="I34" s="122">
        <v>114.359583168447</v>
      </c>
      <c r="K34" s="122">
        <v>29.575472963907199</v>
      </c>
      <c r="M34" s="122">
        <v>78.862530413625294</v>
      </c>
      <c r="O34" s="122">
        <v>99.912560827250601</v>
      </c>
      <c r="Q34" s="122">
        <v>71.918164743761693</v>
      </c>
    </row>
    <row r="35" spans="1:17" x14ac:dyDescent="0.2">
      <c r="A35" s="122">
        <v>197.22648859209801</v>
      </c>
      <c r="C35" s="122">
        <v>52.499574105621797</v>
      </c>
      <c r="E35" s="122">
        <v>41.561912658927596</v>
      </c>
      <c r="G35" s="122">
        <v>209.894660894661</v>
      </c>
      <c r="I35" s="122">
        <v>114.68424504788101</v>
      </c>
      <c r="K35" s="122">
        <v>29.6609674728941</v>
      </c>
      <c r="M35" s="122">
        <v>78.984704716045897</v>
      </c>
      <c r="O35" s="122">
        <v>100.142755983572</v>
      </c>
      <c r="Q35" s="122">
        <v>72.024546570298696</v>
      </c>
    </row>
    <row r="36" spans="1:17" x14ac:dyDescent="0.2">
      <c r="G36" s="122">
        <v>211.84094533855301</v>
      </c>
      <c r="I36" s="122">
        <v>118.225025373351</v>
      </c>
      <c r="K36" s="122">
        <v>34.211396259243202</v>
      </c>
      <c r="M36" s="122">
        <v>79.373651420756701</v>
      </c>
      <c r="O36" s="122">
        <v>100.379425619207</v>
      </c>
      <c r="Q36" s="122">
        <v>72.142056598487002</v>
      </c>
    </row>
    <row r="37" spans="1:17" x14ac:dyDescent="0.2">
      <c r="G37" s="122">
        <v>212.354507307191</v>
      </c>
      <c r="I37" s="122">
        <v>118.69714947185599</v>
      </c>
      <c r="K37" s="122">
        <v>35.299233106641601</v>
      </c>
      <c r="M37" s="122">
        <v>79.525393320452693</v>
      </c>
      <c r="O37" s="122">
        <v>100.410019321005</v>
      </c>
      <c r="Q37" s="122">
        <v>72.230388968388198</v>
      </c>
    </row>
    <row r="38" spans="1:17" x14ac:dyDescent="0.2">
      <c r="G38" s="122">
        <v>212.45466265578</v>
      </c>
      <c r="I38" s="122">
        <v>119.25068041827799</v>
      </c>
      <c r="K38" s="122">
        <v>36.302678699326698</v>
      </c>
      <c r="M38" s="122">
        <v>79.631129167834104</v>
      </c>
      <c r="O38" s="122">
        <v>100.438638274026</v>
      </c>
      <c r="Q38" s="122">
        <v>72.290562036055206</v>
      </c>
    </row>
    <row r="39" spans="1:17" x14ac:dyDescent="0.2">
      <c r="G39" s="122">
        <v>212.95775862068999</v>
      </c>
      <c r="I39" s="122">
        <v>119.69857901535801</v>
      </c>
      <c r="K39" s="122">
        <v>37.2180278455576</v>
      </c>
      <c r="M39" s="122">
        <v>79.811276537083003</v>
      </c>
      <c r="O39" s="122">
        <v>100.527846705266</v>
      </c>
      <c r="Q39" s="122">
        <v>72.456627236881999</v>
      </c>
    </row>
    <row r="40" spans="1:17" x14ac:dyDescent="0.2">
      <c r="G40" s="122">
        <v>212.96799196210699</v>
      </c>
      <c r="I40" s="122">
        <v>120.093534482759</v>
      </c>
      <c r="K40" s="122">
        <v>37.694971264367801</v>
      </c>
      <c r="M40" s="122">
        <v>80.017565030839407</v>
      </c>
      <c r="O40" s="122">
        <v>100.81751139715701</v>
      </c>
      <c r="Q40" s="122">
        <v>72.476587361721499</v>
      </c>
    </row>
    <row r="41" spans="1:17" x14ac:dyDescent="0.2">
      <c r="G41" s="122">
        <v>213.29146885340199</v>
      </c>
      <c r="I41" s="122">
        <v>120.500143760782</v>
      </c>
      <c r="K41" s="122">
        <v>38.554341575618203</v>
      </c>
      <c r="M41" s="122">
        <v>80.085776626210304</v>
      </c>
      <c r="O41" s="122">
        <v>100.895677076231</v>
      </c>
      <c r="Q41" s="122">
        <v>72.684250188394898</v>
      </c>
    </row>
    <row r="42" spans="1:17" x14ac:dyDescent="0.2">
      <c r="G42" s="122">
        <v>213.32259919494001</v>
      </c>
      <c r="I42" s="122">
        <v>120.726082578046</v>
      </c>
      <c r="K42" s="122">
        <v>38.995540210041703</v>
      </c>
      <c r="M42" s="122">
        <v>80.4766568285484</v>
      </c>
      <c r="O42" s="122">
        <v>101.09498255969901</v>
      </c>
      <c r="Q42" s="122">
        <v>72.819299044151094</v>
      </c>
    </row>
    <row r="43" spans="1:17" x14ac:dyDescent="0.2">
      <c r="G43" s="122">
        <v>213.38764612498201</v>
      </c>
      <c r="I43" s="122">
        <v>120.83156517947999</v>
      </c>
      <c r="K43" s="122">
        <v>39.215615528936397</v>
      </c>
      <c r="M43" s="122">
        <v>81.029951180894599</v>
      </c>
      <c r="O43" s="122">
        <v>101.474073096715</v>
      </c>
      <c r="Q43" s="122">
        <v>73.371912168343997</v>
      </c>
    </row>
    <row r="44" spans="1:17" x14ac:dyDescent="0.2">
      <c r="G44" s="122">
        <v>213.512805672117</v>
      </c>
      <c r="I44" s="122">
        <v>120.919468898831</v>
      </c>
      <c r="K44" s="122">
        <v>39.217624077557502</v>
      </c>
      <c r="M44" s="122">
        <v>81.146652774159904</v>
      </c>
      <c r="O44" s="122">
        <v>101.846835113311</v>
      </c>
      <c r="Q44" s="122">
        <v>74.035404953654506</v>
      </c>
    </row>
    <row r="45" spans="1:17" x14ac:dyDescent="0.2">
      <c r="G45" s="122">
        <v>213.54526958290899</v>
      </c>
      <c r="I45" s="122">
        <v>120.938793228187</v>
      </c>
      <c r="K45" s="122">
        <v>39.267402993750899</v>
      </c>
      <c r="M45" s="122">
        <v>81.746845323273106</v>
      </c>
      <c r="O45" s="122">
        <v>102.210745414336</v>
      </c>
      <c r="Q45" s="122">
        <v>74.2679440389294</v>
      </c>
    </row>
  </sheetData>
  <sortState ref="Q1:Q45">
    <sortCondition ref="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ARDIAS</dc:creator>
  <cp:lastModifiedBy>ARDIAS</cp:lastModifiedBy>
  <dcterms:created xsi:type="dcterms:W3CDTF">2021-12-03T07:28:59Z</dcterms:created>
  <dcterms:modified xsi:type="dcterms:W3CDTF">2021-12-20T06:33:54Z</dcterms:modified>
</cp:coreProperties>
</file>