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er 5\z-projek\progres\Projek-Smt-5\PCV x Siscer\"/>
    </mc:Choice>
  </mc:AlternateContent>
  <bookViews>
    <workbookView xWindow="0" yWindow="0" windowWidth="11520" windowHeight="7800"/>
  </bookViews>
  <sheets>
    <sheet name="Naive Bayes" sheetId="3" r:id="rId1"/>
  </sheets>
  <definedNames>
    <definedName name="_xlnm._FilterDatabase" localSheetId="0" hidden="1">'Naive Bayes'!$A$4:$E$85</definedName>
  </definedNames>
  <calcPr calcId="162913"/>
</workbook>
</file>

<file path=xl/calcChain.xml><?xml version="1.0" encoding="utf-8"?>
<calcChain xmlns="http://schemas.openxmlformats.org/spreadsheetml/2006/main">
  <c r="AC5" i="3" l="1"/>
  <c r="Q5" i="3"/>
  <c r="T5" i="3"/>
  <c r="S5" i="3"/>
  <c r="R5" i="3"/>
  <c r="K14" i="3"/>
  <c r="D109" i="3"/>
  <c r="C92" i="3"/>
  <c r="D92" i="3" s="1"/>
  <c r="C93" i="3"/>
  <c r="D93" i="3"/>
  <c r="C94" i="3"/>
  <c r="D94" i="3" s="1"/>
  <c r="C95" i="3"/>
  <c r="D95" i="3"/>
  <c r="C96" i="3"/>
  <c r="D96" i="3" s="1"/>
  <c r="C97" i="3"/>
  <c r="D97" i="3"/>
  <c r="C98" i="3"/>
  <c r="D98" i="3" s="1"/>
  <c r="C99" i="3"/>
  <c r="D99" i="3"/>
  <c r="C100" i="3"/>
  <c r="D100" i="3" s="1"/>
  <c r="C101" i="3"/>
  <c r="D101" i="3"/>
  <c r="C102" i="3"/>
  <c r="D102" i="3" s="1"/>
  <c r="C103" i="3"/>
  <c r="D103" i="3"/>
  <c r="C104" i="3"/>
  <c r="D104" i="3" s="1"/>
  <c r="C105" i="3"/>
  <c r="D105" i="3"/>
  <c r="D106" i="3" l="1"/>
  <c r="G6" i="3"/>
  <c r="G5" i="3" l="1"/>
  <c r="AC6" i="3"/>
  <c r="AD6" i="3"/>
  <c r="AE6" i="3"/>
  <c r="AO6" i="3" s="1"/>
  <c r="AF6" i="3"/>
  <c r="AG6" i="3"/>
  <c r="AH6" i="3"/>
  <c r="AI6" i="3"/>
  <c r="AJ6" i="3"/>
  <c r="AK6" i="3"/>
  <c r="AC7" i="3"/>
  <c r="AD7" i="3"/>
  <c r="AE7" i="3"/>
  <c r="AF7" i="3"/>
  <c r="AG7" i="3"/>
  <c r="AH7" i="3"/>
  <c r="AI7" i="3"/>
  <c r="AJ7" i="3"/>
  <c r="AK7" i="3"/>
  <c r="AC8" i="3"/>
  <c r="AD8" i="3"/>
  <c r="AE8" i="3"/>
  <c r="AF8" i="3"/>
  <c r="AG8" i="3"/>
  <c r="AH8" i="3"/>
  <c r="AI8" i="3"/>
  <c r="AJ8" i="3"/>
  <c r="AK8" i="3"/>
  <c r="AC9" i="3"/>
  <c r="AD9" i="3"/>
  <c r="AE9" i="3"/>
  <c r="AF9" i="3"/>
  <c r="AG9" i="3"/>
  <c r="AH9" i="3"/>
  <c r="AI9" i="3"/>
  <c r="AJ9" i="3"/>
  <c r="AK9" i="3"/>
  <c r="AC10" i="3"/>
  <c r="AD10" i="3"/>
  <c r="AE10" i="3"/>
  <c r="AF10" i="3"/>
  <c r="AG10" i="3"/>
  <c r="AH10" i="3"/>
  <c r="AI10" i="3"/>
  <c r="AJ10" i="3"/>
  <c r="AK10" i="3"/>
  <c r="AC11" i="3"/>
  <c r="AD11" i="3"/>
  <c r="AE11" i="3"/>
  <c r="AF11" i="3"/>
  <c r="AG11" i="3"/>
  <c r="AH11" i="3"/>
  <c r="AI11" i="3"/>
  <c r="AJ11" i="3"/>
  <c r="AK11" i="3"/>
  <c r="AC12" i="3"/>
  <c r="AD12" i="3"/>
  <c r="AE12" i="3"/>
  <c r="AF12" i="3"/>
  <c r="AG12" i="3"/>
  <c r="AH12" i="3"/>
  <c r="AI12" i="3"/>
  <c r="AJ12" i="3"/>
  <c r="AK12" i="3"/>
  <c r="AC13" i="3"/>
  <c r="AD13" i="3"/>
  <c r="AE13" i="3"/>
  <c r="AF13" i="3"/>
  <c r="AG13" i="3"/>
  <c r="AH13" i="3"/>
  <c r="AI13" i="3"/>
  <c r="AJ13" i="3"/>
  <c r="AK13" i="3"/>
  <c r="AC14" i="3"/>
  <c r="AD14" i="3"/>
  <c r="AE14" i="3"/>
  <c r="AF14" i="3"/>
  <c r="AG14" i="3"/>
  <c r="AH14" i="3"/>
  <c r="AI14" i="3"/>
  <c r="AJ14" i="3"/>
  <c r="AK14" i="3"/>
  <c r="AC15" i="3"/>
  <c r="AD15" i="3"/>
  <c r="AE15" i="3"/>
  <c r="AF15" i="3"/>
  <c r="AG15" i="3"/>
  <c r="AH15" i="3"/>
  <c r="AI15" i="3"/>
  <c r="AJ15" i="3"/>
  <c r="AK15" i="3"/>
  <c r="AC16" i="3"/>
  <c r="AD16" i="3"/>
  <c r="AE16" i="3"/>
  <c r="AF16" i="3"/>
  <c r="AG16" i="3"/>
  <c r="AH16" i="3"/>
  <c r="AI16" i="3"/>
  <c r="AJ16" i="3"/>
  <c r="AK16" i="3"/>
  <c r="AC17" i="3"/>
  <c r="AD17" i="3"/>
  <c r="AE17" i="3"/>
  <c r="AF17" i="3"/>
  <c r="AG17" i="3"/>
  <c r="AH17" i="3"/>
  <c r="AI17" i="3"/>
  <c r="AJ17" i="3"/>
  <c r="AK17" i="3"/>
  <c r="AC18" i="3"/>
  <c r="AD18" i="3"/>
  <c r="AE18" i="3"/>
  <c r="AO18" i="3" s="1"/>
  <c r="AF18" i="3"/>
  <c r="AG18" i="3"/>
  <c r="AH18" i="3"/>
  <c r="AI18" i="3"/>
  <c r="AJ18" i="3"/>
  <c r="AK18" i="3"/>
  <c r="AC19" i="3"/>
  <c r="AD19" i="3"/>
  <c r="AE19" i="3"/>
  <c r="AF19" i="3"/>
  <c r="AG19" i="3"/>
  <c r="AH19" i="3"/>
  <c r="AI19" i="3"/>
  <c r="AJ19" i="3"/>
  <c r="AK19" i="3"/>
  <c r="AN19" i="3"/>
  <c r="AC20" i="3"/>
  <c r="AD20" i="3"/>
  <c r="AE20" i="3"/>
  <c r="AF20" i="3"/>
  <c r="AG20" i="3"/>
  <c r="AH20" i="3"/>
  <c r="AI20" i="3"/>
  <c r="AJ20" i="3"/>
  <c r="AK20" i="3"/>
  <c r="AK5" i="3"/>
  <c r="AJ5" i="3"/>
  <c r="AI5" i="3"/>
  <c r="AH5" i="3"/>
  <c r="AG5" i="3"/>
  <c r="AF5" i="3"/>
  <c r="AE5" i="3"/>
  <c r="AD5" i="3"/>
  <c r="AN15" i="3" l="1"/>
  <c r="AM12" i="3"/>
  <c r="AM13" i="3"/>
  <c r="AO14" i="3"/>
  <c r="AM5" i="3"/>
  <c r="AM8" i="3"/>
  <c r="AM14" i="3"/>
  <c r="AN13" i="3"/>
  <c r="AM16" i="3"/>
  <c r="AN14" i="3"/>
  <c r="AO13" i="3"/>
  <c r="AN7" i="3"/>
  <c r="AN5" i="3"/>
  <c r="AO10" i="3"/>
  <c r="AO8" i="3"/>
  <c r="AN8" i="3"/>
  <c r="AO5" i="3"/>
  <c r="AM20" i="3"/>
  <c r="AM19" i="3"/>
  <c r="AO19" i="3"/>
  <c r="AO16" i="3"/>
  <c r="AN11" i="3"/>
  <c r="AN16" i="3"/>
  <c r="AM11" i="3"/>
  <c r="AO11" i="3"/>
  <c r="AN9" i="3"/>
  <c r="AN6" i="3"/>
  <c r="AM6" i="3"/>
  <c r="AO20" i="3"/>
  <c r="AN20" i="3"/>
  <c r="AM15" i="3"/>
  <c r="AO15" i="3"/>
  <c r="AN10" i="3"/>
  <c r="AM10" i="3"/>
  <c r="AO9" i="3"/>
  <c r="AM9" i="3"/>
  <c r="AN18" i="3"/>
  <c r="AM18" i="3"/>
  <c r="AP18" i="3" s="1"/>
  <c r="AO17" i="3"/>
  <c r="AN17" i="3"/>
  <c r="AM17" i="3"/>
  <c r="AO12" i="3"/>
  <c r="AN12" i="3"/>
  <c r="AP12" i="3" s="1"/>
  <c r="AM7" i="3"/>
  <c r="AO7" i="3"/>
  <c r="B407" i="3"/>
  <c r="B191" i="3"/>
  <c r="D193" i="3" s="1"/>
  <c r="C190" i="3" s="1"/>
  <c r="D190" i="3" s="1"/>
  <c r="AP13" i="3" l="1"/>
  <c r="AP14" i="3"/>
  <c r="AP10" i="3"/>
  <c r="AP8" i="3"/>
  <c r="AP11" i="3"/>
  <c r="AP17" i="3"/>
  <c r="AP9" i="3"/>
  <c r="AP15" i="3"/>
  <c r="AP6" i="3"/>
  <c r="AP16" i="3"/>
  <c r="AP19" i="3"/>
  <c r="AP7" i="3"/>
  <c r="AP20" i="3"/>
  <c r="B299" i="3"/>
  <c r="D301" i="3" s="1"/>
  <c r="C298" i="3" s="1"/>
  <c r="D298" i="3" s="1"/>
  <c r="D409" i="3"/>
  <c r="C406" i="3" s="1"/>
  <c r="B359" i="3"/>
  <c r="D361" i="3" s="1"/>
  <c r="C358" i="3" s="1"/>
  <c r="D358" i="3" s="1"/>
  <c r="B322" i="3"/>
  <c r="D324" i="3" s="1"/>
  <c r="C308" i="3" s="1"/>
  <c r="B251" i="3"/>
  <c r="D253" i="3" s="1"/>
  <c r="C250" i="3" s="1"/>
  <c r="B214" i="3"/>
  <c r="D216" i="3" s="1"/>
  <c r="B143" i="3"/>
  <c r="D145" i="3" s="1"/>
  <c r="C117" i="3" s="1"/>
  <c r="B106" i="3"/>
  <c r="D108" i="3" s="1"/>
  <c r="C213" i="3" l="1"/>
  <c r="D213" i="3" s="1"/>
  <c r="C200" i="3"/>
  <c r="D200" i="3" s="1"/>
  <c r="G66" i="3" l="1"/>
  <c r="G81" i="3"/>
  <c r="G75" i="3"/>
  <c r="G25" i="3"/>
  <c r="G56" i="3"/>
  <c r="G16" i="3"/>
  <c r="G52" i="3"/>
  <c r="G42" i="3"/>
  <c r="G40" i="3"/>
  <c r="G44" i="3"/>
  <c r="G35" i="3"/>
  <c r="G37" i="3"/>
  <c r="G18" i="3"/>
  <c r="G31" i="3"/>
  <c r="G38" i="3"/>
  <c r="G54" i="3"/>
  <c r="D117" i="3"/>
  <c r="C130" i="3"/>
  <c r="D130" i="3" s="1"/>
  <c r="C132" i="3"/>
  <c r="D132" i="3" s="1"/>
  <c r="C135" i="3"/>
  <c r="D135" i="3" s="1"/>
  <c r="C131" i="3"/>
  <c r="D131" i="3" s="1"/>
  <c r="C118" i="3"/>
  <c r="D118" i="3" s="1"/>
  <c r="C124" i="3"/>
  <c r="D124" i="3" s="1"/>
  <c r="C115" i="3"/>
  <c r="D115" i="3" s="1"/>
  <c r="G27" i="3" l="1"/>
  <c r="G46" i="3"/>
  <c r="G11" i="3"/>
  <c r="G51" i="3"/>
  <c r="G80" i="3"/>
  <c r="G70" i="3"/>
  <c r="G34" i="3"/>
  <c r="G33" i="3"/>
  <c r="G12" i="3"/>
  <c r="G77" i="3"/>
  <c r="G49" i="3"/>
  <c r="G45" i="3"/>
  <c r="G58" i="3"/>
  <c r="G62" i="3"/>
  <c r="G28" i="3"/>
  <c r="G69" i="3"/>
  <c r="G9" i="3"/>
  <c r="G17" i="3"/>
  <c r="G26" i="3"/>
  <c r="G23" i="3"/>
  <c r="G15" i="3"/>
  <c r="G60" i="3"/>
  <c r="G8" i="3"/>
  <c r="G7" i="3"/>
  <c r="G74" i="3"/>
  <c r="G43" i="3"/>
  <c r="G55" i="3"/>
  <c r="G24" i="3"/>
  <c r="G13" i="3"/>
  <c r="G76" i="3"/>
  <c r="G63" i="3"/>
  <c r="G59" i="3"/>
  <c r="G57" i="3"/>
  <c r="G71" i="3"/>
  <c r="G10" i="3"/>
  <c r="G21" i="3"/>
  <c r="G41" i="3"/>
  <c r="G19" i="3"/>
  <c r="G73" i="3"/>
  <c r="G72" i="3"/>
  <c r="G32" i="3"/>
  <c r="G53" i="3"/>
  <c r="G61" i="3"/>
  <c r="G48" i="3"/>
  <c r="G68" i="3"/>
  <c r="G30" i="3"/>
  <c r="G78" i="3"/>
  <c r="G65" i="3"/>
  <c r="G83" i="3"/>
  <c r="G22" i="3"/>
  <c r="G29" i="3"/>
  <c r="G14" i="3"/>
  <c r="G85" i="3"/>
  <c r="G47" i="3"/>
  <c r="G84" i="3"/>
  <c r="G50" i="3"/>
  <c r="G64" i="3"/>
  <c r="G79" i="3"/>
  <c r="G39" i="3"/>
  <c r="G20" i="3"/>
  <c r="G36" i="3"/>
  <c r="G82" i="3"/>
  <c r="G67" i="3"/>
  <c r="C119" i="3"/>
  <c r="D119" i="3" s="1"/>
  <c r="C141" i="3"/>
  <c r="D141" i="3" s="1"/>
  <c r="C129" i="3"/>
  <c r="D129" i="3" s="1"/>
  <c r="C128" i="3"/>
  <c r="D128" i="3" s="1"/>
  <c r="C123" i="3"/>
  <c r="D123" i="3" s="1"/>
  <c r="C126" i="3"/>
  <c r="D126" i="3" s="1"/>
  <c r="C137" i="3"/>
  <c r="D137" i="3" s="1"/>
  <c r="C134" i="3"/>
  <c r="D134" i="3" s="1"/>
  <c r="C127" i="3"/>
  <c r="D127" i="3" s="1"/>
  <c r="C121" i="3"/>
  <c r="D121" i="3" s="1"/>
  <c r="C142" i="3"/>
  <c r="D142" i="3" s="1"/>
  <c r="C116" i="3"/>
  <c r="D116" i="3" s="1"/>
  <c r="C138" i="3"/>
  <c r="D138" i="3" s="1"/>
  <c r="C139" i="3"/>
  <c r="D139" i="3" s="1"/>
  <c r="C133" i="3"/>
  <c r="D133" i="3" s="1"/>
  <c r="C140" i="3"/>
  <c r="D140" i="3" s="1"/>
  <c r="C120" i="3"/>
  <c r="D120" i="3" s="1"/>
  <c r="C122" i="3"/>
  <c r="D122" i="3" s="1"/>
  <c r="C136" i="3"/>
  <c r="D136" i="3" s="1"/>
  <c r="C125" i="3"/>
  <c r="D125" i="3" s="1"/>
  <c r="D143" i="3" l="1"/>
  <c r="D146" i="3" s="1"/>
  <c r="H5" i="3" l="1"/>
  <c r="H47" i="3"/>
  <c r="H7" i="3"/>
  <c r="H9" i="3"/>
  <c r="H50" i="3"/>
  <c r="H76" i="3"/>
  <c r="H20" i="3"/>
  <c r="H74" i="3"/>
  <c r="H43" i="3"/>
  <c r="H81" i="3"/>
  <c r="H55" i="3"/>
  <c r="H25" i="3"/>
  <c r="H79" i="3"/>
  <c r="H40" i="3"/>
  <c r="H30" i="3"/>
  <c r="H72" i="3"/>
  <c r="H65" i="3"/>
  <c r="H19" i="3"/>
  <c r="H29" i="3"/>
  <c r="H57" i="3"/>
  <c r="H71" i="3"/>
  <c r="H54" i="3"/>
  <c r="H69" i="3"/>
  <c r="H12" i="3"/>
  <c r="H58" i="3"/>
  <c r="H32" i="3"/>
  <c r="H62" i="3"/>
  <c r="H31" i="3"/>
  <c r="H14" i="3"/>
  <c r="H56" i="3"/>
  <c r="H48" i="3"/>
  <c r="H41" i="3"/>
  <c r="H23" i="3"/>
  <c r="H8" i="3"/>
  <c r="H10" i="3"/>
  <c r="H42" i="3"/>
  <c r="H27" i="3"/>
  <c r="H13" i="3"/>
  <c r="H70" i="3"/>
  <c r="H53" i="3"/>
  <c r="H11" i="3"/>
  <c r="H28" i="3"/>
  <c r="H51" i="3"/>
  <c r="H64" i="3"/>
  <c r="H61" i="3"/>
  <c r="H33" i="3"/>
  <c r="H68" i="3"/>
  <c r="H16" i="3"/>
  <c r="H17" i="3"/>
  <c r="H60" i="3"/>
  <c r="H6" i="3"/>
  <c r="H37" i="3"/>
  <c r="H80" i="3"/>
  <c r="H39" i="3"/>
  <c r="H36" i="3"/>
  <c r="H18" i="3"/>
  <c r="H49" i="3"/>
  <c r="H83" i="3"/>
  <c r="H15" i="3"/>
  <c r="H44" i="3"/>
  <c r="H85" i="3"/>
  <c r="H67" i="3"/>
  <c r="H78" i="3"/>
  <c r="H75" i="3"/>
  <c r="H73" i="3"/>
  <c r="H38" i="3"/>
  <c r="H21" i="3"/>
  <c r="H63" i="3"/>
  <c r="H35" i="3"/>
  <c r="H34" i="3"/>
  <c r="H45" i="3"/>
  <c r="H59" i="3"/>
  <c r="H66" i="3"/>
  <c r="H22" i="3"/>
  <c r="H46" i="3"/>
  <c r="H26" i="3"/>
  <c r="H77" i="3"/>
  <c r="H84" i="3"/>
  <c r="H52" i="3"/>
  <c r="H82" i="3"/>
  <c r="H24" i="3"/>
  <c r="C184" i="3"/>
  <c r="D184" i="3" s="1"/>
  <c r="C163" i="3" l="1"/>
  <c r="D163" i="3" s="1"/>
  <c r="C176" i="3"/>
  <c r="D176" i="3" s="1"/>
  <c r="C158" i="3"/>
  <c r="D158" i="3" s="1"/>
  <c r="C179" i="3"/>
  <c r="D179" i="3" s="1"/>
  <c r="C188" i="3"/>
  <c r="D188" i="3" s="1"/>
  <c r="C157" i="3"/>
  <c r="D157" i="3" s="1"/>
  <c r="C186" i="3"/>
  <c r="D186" i="3" s="1"/>
  <c r="C152" i="3"/>
  <c r="D152" i="3" s="1"/>
  <c r="C160" i="3"/>
  <c r="D160" i="3" s="1"/>
  <c r="C164" i="3"/>
  <c r="D164" i="3" s="1"/>
  <c r="C166" i="3"/>
  <c r="D166" i="3" s="1"/>
  <c r="C161" i="3"/>
  <c r="D161" i="3" s="1"/>
  <c r="C162" i="3"/>
  <c r="D162" i="3" s="1"/>
  <c r="C181" i="3"/>
  <c r="D181" i="3" s="1"/>
  <c r="C155" i="3"/>
  <c r="D155" i="3" s="1"/>
  <c r="C153" i="3"/>
  <c r="D153" i="3" s="1"/>
  <c r="C174" i="3"/>
  <c r="D174" i="3" s="1"/>
  <c r="C165" i="3"/>
  <c r="D165" i="3" s="1"/>
  <c r="C167" i="3"/>
  <c r="D167" i="3" s="1"/>
  <c r="C185" i="3"/>
  <c r="D185" i="3" s="1"/>
  <c r="C187" i="3"/>
  <c r="D187" i="3" s="1"/>
  <c r="C169" i="3"/>
  <c r="D169" i="3" s="1"/>
  <c r="C172" i="3"/>
  <c r="D172" i="3" s="1"/>
  <c r="C182" i="3"/>
  <c r="D182" i="3" s="1"/>
  <c r="C180" i="3"/>
  <c r="D180" i="3" s="1"/>
  <c r="C156" i="3"/>
  <c r="D156" i="3" s="1"/>
  <c r="C189" i="3"/>
  <c r="D189" i="3" s="1"/>
  <c r="C170" i="3"/>
  <c r="D170" i="3" s="1"/>
  <c r="C154" i="3"/>
  <c r="D154" i="3" s="1"/>
  <c r="C159" i="3"/>
  <c r="D159" i="3" s="1"/>
  <c r="C175" i="3"/>
  <c r="D175" i="3" s="1"/>
  <c r="C171" i="3"/>
  <c r="D171" i="3" s="1"/>
  <c r="C178" i="3"/>
  <c r="D178" i="3" s="1"/>
  <c r="C168" i="3"/>
  <c r="D168" i="3" s="1"/>
  <c r="C173" i="3"/>
  <c r="D173" i="3" s="1"/>
  <c r="C177" i="3"/>
  <c r="D177" i="3" s="1"/>
  <c r="C183" i="3"/>
  <c r="D183" i="3" s="1"/>
  <c r="D191" i="3" l="1"/>
  <c r="D194" i="3" s="1"/>
  <c r="I24" i="3" s="1"/>
  <c r="I49" i="3"/>
  <c r="I84" i="3"/>
  <c r="I21" i="3"/>
  <c r="I57" i="3"/>
  <c r="I61" i="3"/>
  <c r="I55" i="3"/>
  <c r="I70" i="3"/>
  <c r="I62" i="3"/>
  <c r="I7" i="3"/>
  <c r="I40" i="3"/>
  <c r="I39" i="3"/>
  <c r="I29" i="3"/>
  <c r="I37" i="3"/>
  <c r="I38" i="3"/>
  <c r="I83" i="3"/>
  <c r="I64" i="3"/>
  <c r="I36" i="3"/>
  <c r="I81" i="3"/>
  <c r="I73" i="3"/>
  <c r="I18" i="3"/>
  <c r="I43" i="3"/>
  <c r="I77" i="3"/>
  <c r="I60" i="3"/>
  <c r="I22" i="3"/>
  <c r="I65" i="3"/>
  <c r="I31" i="3"/>
  <c r="I5" i="3"/>
  <c r="I33" i="3"/>
  <c r="I14" i="3"/>
  <c r="I10" i="3"/>
  <c r="I48" i="3"/>
  <c r="I16" i="3"/>
  <c r="I26" i="3"/>
  <c r="I47" i="3"/>
  <c r="I54" i="3"/>
  <c r="I35" i="3"/>
  <c r="I13" i="3"/>
  <c r="I34" i="3"/>
  <c r="I72" i="3"/>
  <c r="C204" i="3"/>
  <c r="D204" i="3" s="1"/>
  <c r="C203" i="3"/>
  <c r="D203" i="3" s="1"/>
  <c r="C211" i="3"/>
  <c r="D211" i="3" s="1"/>
  <c r="C212" i="3"/>
  <c r="D212" i="3" s="1"/>
  <c r="C201" i="3"/>
  <c r="D201" i="3" s="1"/>
  <c r="C210" i="3"/>
  <c r="D210" i="3" s="1"/>
  <c r="C202" i="3"/>
  <c r="D202" i="3" s="1"/>
  <c r="C205" i="3"/>
  <c r="D205" i="3" s="1"/>
  <c r="C206" i="3"/>
  <c r="D206" i="3" s="1"/>
  <c r="C209" i="3"/>
  <c r="D209" i="3" s="1"/>
  <c r="C208" i="3"/>
  <c r="D208" i="3" s="1"/>
  <c r="C207" i="3"/>
  <c r="D207" i="3" s="1"/>
  <c r="I25" i="3" l="1"/>
  <c r="I32" i="3"/>
  <c r="I79" i="3"/>
  <c r="I45" i="3"/>
  <c r="I78" i="3"/>
  <c r="I15" i="3"/>
  <c r="I12" i="3"/>
  <c r="I71" i="3"/>
  <c r="I82" i="3"/>
  <c r="I69" i="3"/>
  <c r="I68" i="3"/>
  <c r="I80" i="3"/>
  <c r="I19" i="3"/>
  <c r="I20" i="3"/>
  <c r="I85" i="3"/>
  <c r="I28" i="3"/>
  <c r="I8" i="3"/>
  <c r="I41" i="3"/>
  <c r="I59" i="3"/>
  <c r="I53" i="3"/>
  <c r="I75" i="3"/>
  <c r="I66" i="3"/>
  <c r="I56" i="3"/>
  <c r="I51" i="3"/>
  <c r="I11" i="3"/>
  <c r="I63" i="3"/>
  <c r="I42" i="3"/>
  <c r="I74" i="3"/>
  <c r="I17" i="3"/>
  <c r="I58" i="3"/>
  <c r="I44" i="3"/>
  <c r="I52" i="3"/>
  <c r="I46" i="3"/>
  <c r="I67" i="3"/>
  <c r="I76" i="3"/>
  <c r="I30" i="3"/>
  <c r="I6" i="3"/>
  <c r="I9" i="3"/>
  <c r="I27" i="3"/>
  <c r="I23" i="3"/>
  <c r="I50" i="3"/>
  <c r="D214" i="3"/>
  <c r="D217" i="3" s="1"/>
  <c r="J47" i="3" l="1"/>
  <c r="J7" i="3"/>
  <c r="J27" i="3"/>
  <c r="J35" i="3"/>
  <c r="J74" i="3"/>
  <c r="J33" i="3"/>
  <c r="J23" i="3"/>
  <c r="J73" i="3"/>
  <c r="J64" i="3"/>
  <c r="J60" i="3"/>
  <c r="J22" i="3"/>
  <c r="J26" i="3"/>
  <c r="J51" i="3"/>
  <c r="J48" i="3"/>
  <c r="J12" i="3"/>
  <c r="J17" i="3"/>
  <c r="J68" i="3"/>
  <c r="J69" i="3"/>
  <c r="J8" i="3"/>
  <c r="J39" i="3"/>
  <c r="J57" i="3"/>
  <c r="J13" i="3"/>
  <c r="J79" i="3"/>
  <c r="J71" i="3"/>
  <c r="J24" i="3"/>
  <c r="J32" i="3"/>
  <c r="J59" i="3"/>
  <c r="J38" i="3"/>
  <c r="J43" i="3"/>
  <c r="J20" i="3"/>
  <c r="J14" i="3"/>
  <c r="J46" i="3"/>
  <c r="J16" i="3"/>
  <c r="J77" i="3"/>
  <c r="J11" i="3"/>
  <c r="J82" i="3"/>
  <c r="J58" i="3"/>
  <c r="J9" i="3"/>
  <c r="J19" i="3"/>
  <c r="J76" i="3"/>
  <c r="J80" i="3"/>
  <c r="J84" i="3"/>
  <c r="J29" i="3"/>
  <c r="J37" i="3"/>
  <c r="J85" i="3"/>
  <c r="J34" i="3"/>
  <c r="J52" i="3"/>
  <c r="J15" i="3"/>
  <c r="J83" i="3"/>
  <c r="J61" i="3"/>
  <c r="J78" i="3"/>
  <c r="J28" i="3"/>
  <c r="J25" i="3"/>
  <c r="J44" i="3"/>
  <c r="J42" i="3"/>
  <c r="J18" i="3"/>
  <c r="J40" i="3"/>
  <c r="J63" i="3"/>
  <c r="J66" i="3"/>
  <c r="J49" i="3"/>
  <c r="J50" i="3"/>
  <c r="J45" i="3"/>
  <c r="J75" i="3"/>
  <c r="J67" i="3"/>
  <c r="J65" i="3"/>
  <c r="J70" i="3"/>
  <c r="J5" i="3"/>
  <c r="J31" i="3"/>
  <c r="J36" i="3"/>
  <c r="J21" i="3"/>
  <c r="J6" i="3"/>
  <c r="J54" i="3"/>
  <c r="J56" i="3"/>
  <c r="J53" i="3"/>
  <c r="J81" i="3"/>
  <c r="J10" i="3"/>
  <c r="J41" i="3"/>
  <c r="J55" i="3"/>
  <c r="J72" i="3"/>
  <c r="J30" i="3"/>
  <c r="J62" i="3"/>
  <c r="C238" i="3"/>
  <c r="D238" i="3" s="1"/>
  <c r="C225" i="3" l="1"/>
  <c r="D225" i="3" s="1"/>
  <c r="C240" i="3"/>
  <c r="D240" i="3" s="1"/>
  <c r="C249" i="3"/>
  <c r="D249" i="3" s="1"/>
  <c r="C226" i="3"/>
  <c r="D226" i="3" s="1"/>
  <c r="C239" i="3"/>
  <c r="D239" i="3" s="1"/>
  <c r="C243" i="3"/>
  <c r="D243" i="3" s="1"/>
  <c r="C237" i="3"/>
  <c r="D237" i="3" s="1"/>
  <c r="C228" i="3"/>
  <c r="D228" i="3" s="1"/>
  <c r="C224" i="3"/>
  <c r="D224" i="3" s="1"/>
  <c r="C223" i="3"/>
  <c r="D223" i="3" s="1"/>
  <c r="C234" i="3"/>
  <c r="D234" i="3" s="1"/>
  <c r="C229" i="3"/>
  <c r="D229" i="3" s="1"/>
  <c r="C232" i="3"/>
  <c r="D232" i="3" s="1"/>
  <c r="C244" i="3"/>
  <c r="D244" i="3" s="1"/>
  <c r="C227" i="3"/>
  <c r="D227" i="3" s="1"/>
  <c r="C242" i="3"/>
  <c r="D242" i="3" s="1"/>
  <c r="C247" i="3"/>
  <c r="D247" i="3" s="1"/>
  <c r="D250" i="3"/>
  <c r="C236" i="3"/>
  <c r="D236" i="3" s="1"/>
  <c r="C248" i="3"/>
  <c r="D248" i="3" s="1"/>
  <c r="C246" i="3"/>
  <c r="D246" i="3" s="1"/>
  <c r="C230" i="3"/>
  <c r="D230" i="3" s="1"/>
  <c r="C231" i="3"/>
  <c r="D231" i="3" s="1"/>
  <c r="C245" i="3"/>
  <c r="D245" i="3" s="1"/>
  <c r="C233" i="3"/>
  <c r="D233" i="3" s="1"/>
  <c r="C241" i="3"/>
  <c r="D241" i="3" s="1"/>
  <c r="C235" i="3"/>
  <c r="D235" i="3" s="1"/>
  <c r="D251" i="3" l="1"/>
  <c r="D254" i="3" s="1"/>
  <c r="K83" i="3" s="1"/>
  <c r="K62" i="3" l="1"/>
  <c r="K46" i="3"/>
  <c r="K60" i="3"/>
  <c r="K68" i="3"/>
  <c r="K37" i="3"/>
  <c r="K58" i="3"/>
  <c r="K5" i="3"/>
  <c r="K80" i="3"/>
  <c r="K44" i="3"/>
  <c r="K55" i="3"/>
  <c r="K81" i="3"/>
  <c r="K76" i="3"/>
  <c r="K54" i="3"/>
  <c r="K52" i="3"/>
  <c r="K25" i="3"/>
  <c r="K45" i="3"/>
  <c r="K7" i="3"/>
  <c r="K18" i="3"/>
  <c r="K84" i="3"/>
  <c r="K33" i="3"/>
  <c r="K38" i="3"/>
  <c r="K75" i="3"/>
  <c r="K51" i="3"/>
  <c r="K41" i="3"/>
  <c r="K34" i="3"/>
  <c r="K71" i="3"/>
  <c r="K19" i="3"/>
  <c r="K48" i="3"/>
  <c r="K28" i="3"/>
  <c r="K67" i="3"/>
  <c r="K64" i="3"/>
  <c r="K79" i="3"/>
  <c r="K22" i="3"/>
  <c r="K39" i="3"/>
  <c r="K85" i="3"/>
  <c r="K69" i="3"/>
  <c r="K63" i="3"/>
  <c r="K49" i="3"/>
  <c r="K21" i="3"/>
  <c r="K13" i="3"/>
  <c r="K77" i="3"/>
  <c r="K42" i="3"/>
  <c r="K61" i="3"/>
  <c r="K78" i="3"/>
  <c r="K72" i="3"/>
  <c r="K12" i="3"/>
  <c r="K24" i="3"/>
  <c r="K56" i="3"/>
  <c r="K57" i="3"/>
  <c r="K59" i="3"/>
  <c r="K27" i="3"/>
  <c r="K26" i="3"/>
  <c r="K8" i="3"/>
  <c r="K65" i="3"/>
  <c r="K17" i="3"/>
  <c r="K74" i="3"/>
  <c r="K9" i="3"/>
  <c r="K16" i="3"/>
  <c r="K40" i="3"/>
  <c r="K70" i="3"/>
  <c r="K66" i="3"/>
  <c r="K15" i="3"/>
  <c r="K11" i="3"/>
  <c r="K47" i="3"/>
  <c r="K53" i="3"/>
  <c r="K6" i="3"/>
  <c r="K36" i="3"/>
  <c r="K35" i="3"/>
  <c r="K82" i="3"/>
  <c r="K23" i="3"/>
  <c r="K10" i="3"/>
  <c r="K29" i="3"/>
  <c r="K50" i="3"/>
  <c r="K20" i="3"/>
  <c r="K43" i="3"/>
  <c r="K31" i="3"/>
  <c r="K30" i="3"/>
  <c r="K32" i="3"/>
  <c r="K73" i="3"/>
  <c r="C266" i="3"/>
  <c r="D266" i="3" s="1"/>
  <c r="C264" i="3"/>
  <c r="D264" i="3" s="1"/>
  <c r="C295" i="3"/>
  <c r="D295" i="3" s="1"/>
  <c r="C272" i="3"/>
  <c r="D272" i="3" s="1"/>
  <c r="C269" i="3"/>
  <c r="D269" i="3" s="1"/>
  <c r="C283" i="3"/>
  <c r="D283" i="3" s="1"/>
  <c r="C277" i="3"/>
  <c r="D277" i="3" s="1"/>
  <c r="C294" i="3"/>
  <c r="D294" i="3" s="1"/>
  <c r="C282" i="3"/>
  <c r="D282" i="3" s="1"/>
  <c r="C293" i="3"/>
  <c r="D293" i="3" s="1"/>
  <c r="C280" i="3"/>
  <c r="D280" i="3" s="1"/>
  <c r="C284" i="3"/>
  <c r="D284" i="3" s="1"/>
  <c r="C281" i="3"/>
  <c r="D281" i="3" s="1"/>
  <c r="C289" i="3"/>
  <c r="D289" i="3" s="1"/>
  <c r="C288" i="3"/>
  <c r="D288" i="3" s="1"/>
  <c r="C270" i="3"/>
  <c r="D270" i="3" s="1"/>
  <c r="C291" i="3"/>
  <c r="D291" i="3" s="1"/>
  <c r="C271" i="3"/>
  <c r="D271" i="3" s="1"/>
  <c r="C275" i="3"/>
  <c r="D275" i="3" s="1"/>
  <c r="C278" i="3"/>
  <c r="D278" i="3" s="1"/>
  <c r="C286" i="3"/>
  <c r="D286" i="3" s="1"/>
  <c r="C297" i="3"/>
  <c r="D297" i="3" s="1"/>
  <c r="C296" i="3"/>
  <c r="D296" i="3" s="1"/>
  <c r="C274" i="3"/>
  <c r="D274" i="3" s="1"/>
  <c r="C287" i="3"/>
  <c r="D287" i="3" s="1"/>
  <c r="C261" i="3"/>
  <c r="D261" i="3" s="1"/>
  <c r="C262" i="3"/>
  <c r="D262" i="3" s="1"/>
  <c r="C260" i="3"/>
  <c r="D260" i="3" s="1"/>
  <c r="C276" i="3"/>
  <c r="D276" i="3" s="1"/>
  <c r="C285" i="3"/>
  <c r="D285" i="3" s="1"/>
  <c r="C265" i="3"/>
  <c r="D265" i="3" s="1"/>
  <c r="C290" i="3"/>
  <c r="D290" i="3" s="1"/>
  <c r="C268" i="3"/>
  <c r="D268" i="3" s="1"/>
  <c r="C279" i="3"/>
  <c r="D279" i="3" s="1"/>
  <c r="C292" i="3"/>
  <c r="D292" i="3" s="1"/>
  <c r="C263" i="3"/>
  <c r="D263" i="3" s="1"/>
  <c r="C267" i="3"/>
  <c r="D267" i="3" s="1"/>
  <c r="C273" i="3"/>
  <c r="D273" i="3" s="1"/>
  <c r="D299" i="3" l="1"/>
  <c r="D302" i="3" s="1"/>
  <c r="L20" i="3" s="1"/>
  <c r="L48" i="3"/>
  <c r="L41" i="3"/>
  <c r="L11" i="3"/>
  <c r="L14" i="3"/>
  <c r="L54" i="3"/>
  <c r="L30" i="3"/>
  <c r="L50" i="3"/>
  <c r="L45" i="3"/>
  <c r="L57" i="3"/>
  <c r="L82" i="3"/>
  <c r="L74" i="3"/>
  <c r="L84" i="3"/>
  <c r="L79" i="3"/>
  <c r="L75" i="3"/>
  <c r="L6" i="3"/>
  <c r="L43" i="3"/>
  <c r="L68" i="3"/>
  <c r="L52" i="3"/>
  <c r="C317" i="3"/>
  <c r="D317" i="3" s="1"/>
  <c r="C318" i="3"/>
  <c r="D318" i="3" s="1"/>
  <c r="C315" i="3"/>
  <c r="D315" i="3" s="1"/>
  <c r="C313" i="3"/>
  <c r="D313" i="3" s="1"/>
  <c r="C312" i="3"/>
  <c r="D312" i="3" s="1"/>
  <c r="C309" i="3"/>
  <c r="D309" i="3" s="1"/>
  <c r="C320" i="3"/>
  <c r="D320" i="3" s="1"/>
  <c r="D308" i="3"/>
  <c r="L24" i="3" l="1"/>
  <c r="L71" i="3"/>
  <c r="L29" i="3"/>
  <c r="L51" i="3"/>
  <c r="L56" i="3"/>
  <c r="L42" i="3"/>
  <c r="L26" i="3"/>
  <c r="L69" i="3"/>
  <c r="L35" i="3"/>
  <c r="L76" i="3"/>
  <c r="L34" i="3"/>
  <c r="L5" i="3"/>
  <c r="L78" i="3"/>
  <c r="L21" i="3"/>
  <c r="L85" i="3"/>
  <c r="L70" i="3"/>
  <c r="L81" i="3"/>
  <c r="L62" i="3"/>
  <c r="L17" i="3"/>
  <c r="L32" i="3"/>
  <c r="L31" i="3"/>
  <c r="L67" i="3"/>
  <c r="L23" i="3"/>
  <c r="L63" i="3"/>
  <c r="L59" i="3"/>
  <c r="L66" i="3"/>
  <c r="L65" i="3"/>
  <c r="L8" i="3"/>
  <c r="L33" i="3"/>
  <c r="L73" i="3"/>
  <c r="L77" i="3"/>
  <c r="L46" i="3"/>
  <c r="L44" i="3"/>
  <c r="L7" i="3"/>
  <c r="L25" i="3"/>
  <c r="L38" i="3"/>
  <c r="L60" i="3"/>
  <c r="L55" i="3"/>
  <c r="L36" i="3"/>
  <c r="L72" i="3"/>
  <c r="L39" i="3"/>
  <c r="L61" i="3"/>
  <c r="L16" i="3"/>
  <c r="L18" i="3"/>
  <c r="L83" i="3"/>
  <c r="L64" i="3"/>
  <c r="L37" i="3"/>
  <c r="L80" i="3"/>
  <c r="L27" i="3"/>
  <c r="L15" i="3"/>
  <c r="L47" i="3"/>
  <c r="L58" i="3"/>
  <c r="L19" i="3"/>
  <c r="L49" i="3"/>
  <c r="L9" i="3"/>
  <c r="L13" i="3"/>
  <c r="L53" i="3"/>
  <c r="L40" i="3"/>
  <c r="L10" i="3"/>
  <c r="L12" i="3"/>
  <c r="L22" i="3"/>
  <c r="L28" i="3"/>
  <c r="C321" i="3"/>
  <c r="D321" i="3" s="1"/>
  <c r="C310" i="3"/>
  <c r="D310" i="3" s="1"/>
  <c r="C314" i="3"/>
  <c r="D314" i="3" s="1"/>
  <c r="C319" i="3"/>
  <c r="D319" i="3" s="1"/>
  <c r="C316" i="3"/>
  <c r="D316" i="3" s="1"/>
  <c r="C311" i="3"/>
  <c r="D311" i="3" s="1"/>
  <c r="D322" i="3" l="1"/>
  <c r="D325" i="3" s="1"/>
  <c r="M62" i="3" s="1"/>
  <c r="Q62" i="3" s="1"/>
  <c r="M15" i="3"/>
  <c r="Q15" i="3" s="1"/>
  <c r="M51" i="3"/>
  <c r="Q51" i="3" s="1"/>
  <c r="M6" i="3"/>
  <c r="Q6" i="3" s="1"/>
  <c r="M58" i="3"/>
  <c r="Q58" i="3" s="1"/>
  <c r="M24" i="3"/>
  <c r="Q24" i="3" s="1"/>
  <c r="M76" i="3"/>
  <c r="Q76" i="3" s="1"/>
  <c r="M65" i="3"/>
  <c r="Q65" i="3" s="1"/>
  <c r="M17" i="3"/>
  <c r="Q17" i="3" s="1"/>
  <c r="M78" i="3"/>
  <c r="Q78" i="3" s="1"/>
  <c r="M60" i="3"/>
  <c r="Q60" i="3" s="1"/>
  <c r="M35" i="3"/>
  <c r="Q35" i="3" s="1"/>
  <c r="M79" i="3"/>
  <c r="Q79" i="3" s="1"/>
  <c r="M28" i="3"/>
  <c r="Q28" i="3" s="1"/>
  <c r="M54" i="3"/>
  <c r="Q54" i="3" s="1"/>
  <c r="M77" i="3"/>
  <c r="Q77" i="3" s="1"/>
  <c r="M50" i="3"/>
  <c r="Q50" i="3" s="1"/>
  <c r="M82" i="3"/>
  <c r="Q82" i="3" s="1"/>
  <c r="M81" i="3"/>
  <c r="Q81" i="3" s="1"/>
  <c r="M56" i="3"/>
  <c r="Q56" i="3" s="1"/>
  <c r="M52" i="3"/>
  <c r="Q52" i="3" s="1"/>
  <c r="M22" i="3"/>
  <c r="Q22" i="3" s="1"/>
  <c r="M53" i="3"/>
  <c r="Q53" i="3" s="1"/>
  <c r="M64" i="3"/>
  <c r="Q64" i="3" s="1"/>
  <c r="M83" i="3"/>
  <c r="Q83" i="3" s="1"/>
  <c r="M39" i="3"/>
  <c r="Q39" i="3" s="1"/>
  <c r="M30" i="3"/>
  <c r="Q30" i="3" s="1"/>
  <c r="M47" i="3"/>
  <c r="Q47" i="3" s="1"/>
  <c r="M8" i="3"/>
  <c r="Q8" i="3" s="1"/>
  <c r="M23" i="3"/>
  <c r="Q23" i="3" s="1"/>
  <c r="M14" i="3"/>
  <c r="Q14" i="3" s="1"/>
  <c r="M57" i="3"/>
  <c r="Q57" i="3" s="1"/>
  <c r="M7" i="3"/>
  <c r="Q7" i="3" s="1"/>
  <c r="M45" i="3"/>
  <c r="Q45" i="3" s="1"/>
  <c r="M12" i="3"/>
  <c r="Q12" i="3" s="1"/>
  <c r="M5" i="3"/>
  <c r="M37" i="3"/>
  <c r="Q37" i="3" s="1"/>
  <c r="M42" i="3"/>
  <c r="Q42" i="3" s="1"/>
  <c r="M16" i="3"/>
  <c r="Q16" i="3" s="1"/>
  <c r="M66" i="3"/>
  <c r="Q66" i="3" s="1"/>
  <c r="M85" i="3"/>
  <c r="Q85" i="3" s="1"/>
  <c r="M38" i="3"/>
  <c r="Q38" i="3" s="1"/>
  <c r="M26" i="3"/>
  <c r="Q26" i="3" s="1"/>
  <c r="M73" i="3"/>
  <c r="Q73" i="3" s="1"/>
  <c r="M84" i="3"/>
  <c r="Q84" i="3" s="1"/>
  <c r="M46" i="3"/>
  <c r="Q46" i="3" s="1"/>
  <c r="M34" i="3"/>
  <c r="Q34" i="3" s="1"/>
  <c r="M33" i="3"/>
  <c r="Q33" i="3" s="1"/>
  <c r="C350" i="3"/>
  <c r="D350" i="3" s="1"/>
  <c r="C340" i="3"/>
  <c r="D340" i="3" s="1"/>
  <c r="C345" i="3"/>
  <c r="D345" i="3" s="1"/>
  <c r="C346" i="3"/>
  <c r="D346" i="3" s="1"/>
  <c r="C357" i="3"/>
  <c r="D357" i="3" s="1"/>
  <c r="C338" i="3"/>
  <c r="D338" i="3" s="1"/>
  <c r="C332" i="3"/>
  <c r="D332" i="3" s="1"/>
  <c r="C351" i="3"/>
  <c r="D351" i="3" s="1"/>
  <c r="C341" i="3"/>
  <c r="D341" i="3" s="1"/>
  <c r="C333" i="3"/>
  <c r="D333" i="3" s="1"/>
  <c r="C331" i="3"/>
  <c r="D331" i="3" s="1"/>
  <c r="M49" i="3" l="1"/>
  <c r="Q49" i="3" s="1"/>
  <c r="M71" i="3"/>
  <c r="Q71" i="3" s="1"/>
  <c r="M59" i="3"/>
  <c r="Q59" i="3" s="1"/>
  <c r="M29" i="3"/>
  <c r="Q29" i="3" s="1"/>
  <c r="M32" i="3"/>
  <c r="Q32" i="3" s="1"/>
  <c r="M70" i="3"/>
  <c r="Q70" i="3" s="1"/>
  <c r="M43" i="3"/>
  <c r="Q43" i="3" s="1"/>
  <c r="M68" i="3"/>
  <c r="Q68" i="3" s="1"/>
  <c r="M20" i="3"/>
  <c r="Q20" i="3" s="1"/>
  <c r="M36" i="3"/>
  <c r="Q36" i="3" s="1"/>
  <c r="M10" i="3"/>
  <c r="Q10" i="3" s="1"/>
  <c r="M61" i="3"/>
  <c r="Q61" i="3" s="1"/>
  <c r="M67" i="3"/>
  <c r="Q67" i="3" s="1"/>
  <c r="M25" i="3"/>
  <c r="Q25" i="3" s="1"/>
  <c r="M21" i="3"/>
  <c r="Q21" i="3" s="1"/>
  <c r="M18" i="3"/>
  <c r="Q18" i="3" s="1"/>
  <c r="M41" i="3"/>
  <c r="Q41" i="3" s="1"/>
  <c r="M75" i="3"/>
  <c r="Q75" i="3" s="1"/>
  <c r="M72" i="3"/>
  <c r="Q72" i="3" s="1"/>
  <c r="M80" i="3"/>
  <c r="Q80" i="3" s="1"/>
  <c r="M13" i="3"/>
  <c r="Q13" i="3" s="1"/>
  <c r="M44" i="3"/>
  <c r="Q44" i="3" s="1"/>
  <c r="M55" i="3"/>
  <c r="Q55" i="3" s="1"/>
  <c r="M9" i="3"/>
  <c r="Q9" i="3" s="1"/>
  <c r="M48" i="3"/>
  <c r="Q48" i="3" s="1"/>
  <c r="M40" i="3"/>
  <c r="Q40" i="3" s="1"/>
  <c r="M74" i="3"/>
  <c r="Q74" i="3" s="1"/>
  <c r="M27" i="3"/>
  <c r="Q27" i="3" s="1"/>
  <c r="M11" i="3"/>
  <c r="Q11" i="3" s="1"/>
  <c r="M63" i="3"/>
  <c r="Q63" i="3" s="1"/>
  <c r="M69" i="3"/>
  <c r="Q69" i="3" s="1"/>
  <c r="M19" i="3"/>
  <c r="Q19" i="3" s="1"/>
  <c r="M31" i="3"/>
  <c r="Q31" i="3" s="1"/>
  <c r="C336" i="3"/>
  <c r="D336" i="3" s="1"/>
  <c r="C339" i="3"/>
  <c r="D339" i="3" s="1"/>
  <c r="C347" i="3"/>
  <c r="D347" i="3" s="1"/>
  <c r="C356" i="3"/>
  <c r="D356" i="3" s="1"/>
  <c r="C335" i="3"/>
  <c r="D335" i="3" s="1"/>
  <c r="C343" i="3"/>
  <c r="D343" i="3" s="1"/>
  <c r="C337" i="3"/>
  <c r="D337" i="3" s="1"/>
  <c r="C342" i="3"/>
  <c r="D342" i="3" s="1"/>
  <c r="C348" i="3"/>
  <c r="D348" i="3" s="1"/>
  <c r="C355" i="3"/>
  <c r="D355" i="3" s="1"/>
  <c r="C344" i="3"/>
  <c r="D344" i="3" s="1"/>
  <c r="C349" i="3"/>
  <c r="D349" i="3" s="1"/>
  <c r="C354" i="3"/>
  <c r="D354" i="3" s="1"/>
  <c r="C353" i="3"/>
  <c r="D353" i="3" s="1"/>
  <c r="C352" i="3"/>
  <c r="D352" i="3" s="1"/>
  <c r="C334" i="3"/>
  <c r="D334" i="3" s="1"/>
  <c r="D359" i="3" l="1"/>
  <c r="D362" i="3" s="1"/>
  <c r="N22" i="3" s="1"/>
  <c r="R22" i="3" s="1"/>
  <c r="N54" i="3"/>
  <c r="R54" i="3" s="1"/>
  <c r="N75" i="3"/>
  <c r="R75" i="3" s="1"/>
  <c r="N48" i="3"/>
  <c r="R48" i="3" s="1"/>
  <c r="N52" i="3"/>
  <c r="R52" i="3" s="1"/>
  <c r="N38" i="3"/>
  <c r="R38" i="3" s="1"/>
  <c r="N19" i="3"/>
  <c r="R19" i="3" s="1"/>
  <c r="N10" i="3"/>
  <c r="R10" i="3" s="1"/>
  <c r="N15" i="3"/>
  <c r="R15" i="3" s="1"/>
  <c r="N31" i="3"/>
  <c r="R31" i="3" s="1"/>
  <c r="N36" i="3"/>
  <c r="R36" i="3" s="1"/>
  <c r="N85" i="3"/>
  <c r="N25" i="3"/>
  <c r="R25" i="3" s="1"/>
  <c r="N18" i="3"/>
  <c r="R18" i="3" s="1"/>
  <c r="N80" i="3"/>
  <c r="R80" i="3" s="1"/>
  <c r="N40" i="3"/>
  <c r="R40" i="3" s="1"/>
  <c r="N27" i="3"/>
  <c r="R27" i="3" s="1"/>
  <c r="N76" i="3"/>
  <c r="R76" i="3" s="1"/>
  <c r="N47" i="3"/>
  <c r="R47" i="3" s="1"/>
  <c r="N83" i="3"/>
  <c r="R83" i="3" s="1"/>
  <c r="C374" i="3"/>
  <c r="D374" i="3" s="1"/>
  <c r="C399" i="3"/>
  <c r="D399" i="3" s="1"/>
  <c r="C368" i="3"/>
  <c r="D368" i="3" s="1"/>
  <c r="N50" i="3" l="1"/>
  <c r="R50" i="3" s="1"/>
  <c r="N81" i="3"/>
  <c r="R81" i="3" s="1"/>
  <c r="N13" i="3"/>
  <c r="R13" i="3" s="1"/>
  <c r="N46" i="3"/>
  <c r="R46" i="3" s="1"/>
  <c r="N65" i="3"/>
  <c r="R65" i="3" s="1"/>
  <c r="N55" i="3"/>
  <c r="R55" i="3" s="1"/>
  <c r="N71" i="3"/>
  <c r="R71" i="3" s="1"/>
  <c r="N58" i="3"/>
  <c r="R58" i="3" s="1"/>
  <c r="N45" i="3"/>
  <c r="R45" i="3" s="1"/>
  <c r="N60" i="3"/>
  <c r="R60" i="3" s="1"/>
  <c r="N11" i="3"/>
  <c r="R11" i="3" s="1"/>
  <c r="N9" i="3"/>
  <c r="R9" i="3" s="1"/>
  <c r="N17" i="3"/>
  <c r="R17" i="3" s="1"/>
  <c r="N6" i="3"/>
  <c r="R6" i="3" s="1"/>
  <c r="N33" i="3"/>
  <c r="R33" i="3" s="1"/>
  <c r="N44" i="3"/>
  <c r="R44" i="3" s="1"/>
  <c r="N72" i="3"/>
  <c r="R72" i="3" s="1"/>
  <c r="N53" i="3"/>
  <c r="R53" i="3" s="1"/>
  <c r="N78" i="3"/>
  <c r="R78" i="3" s="1"/>
  <c r="N70" i="3"/>
  <c r="R70" i="3" s="1"/>
  <c r="N49" i="3"/>
  <c r="R49" i="3" s="1"/>
  <c r="N68" i="3"/>
  <c r="R68" i="3" s="1"/>
  <c r="N29" i="3"/>
  <c r="R29" i="3" s="1"/>
  <c r="N64" i="3"/>
  <c r="R64" i="3" s="1"/>
  <c r="N26" i="3"/>
  <c r="R26" i="3" s="1"/>
  <c r="N39" i="3"/>
  <c r="R39" i="3" s="1"/>
  <c r="N28" i="3"/>
  <c r="R28" i="3" s="1"/>
  <c r="N8" i="3"/>
  <c r="R8" i="3" s="1"/>
  <c r="N74" i="3"/>
  <c r="R74" i="3" s="1"/>
  <c r="N79" i="3"/>
  <c r="R79" i="3" s="1"/>
  <c r="N37" i="3"/>
  <c r="R37" i="3" s="1"/>
  <c r="N56" i="3"/>
  <c r="R56" i="3" s="1"/>
  <c r="N34" i="3"/>
  <c r="R34" i="3" s="1"/>
  <c r="N84" i="3"/>
  <c r="R84" i="3" s="1"/>
  <c r="N59" i="3"/>
  <c r="R59" i="3" s="1"/>
  <c r="N30" i="3"/>
  <c r="R30" i="3" s="1"/>
  <c r="N66" i="3"/>
  <c r="R66" i="3" s="1"/>
  <c r="N21" i="3"/>
  <c r="R21" i="3" s="1"/>
  <c r="N82" i="3"/>
  <c r="R82" i="3" s="1"/>
  <c r="N7" i="3"/>
  <c r="R7" i="3" s="1"/>
  <c r="N57" i="3"/>
  <c r="R57" i="3" s="1"/>
  <c r="N20" i="3"/>
  <c r="R20" i="3" s="1"/>
  <c r="N35" i="3"/>
  <c r="R35" i="3" s="1"/>
  <c r="N51" i="3"/>
  <c r="R51" i="3" s="1"/>
  <c r="N69" i="3"/>
  <c r="R69" i="3" s="1"/>
  <c r="N14" i="3"/>
  <c r="R14" i="3" s="1"/>
  <c r="N43" i="3"/>
  <c r="R43" i="3" s="1"/>
  <c r="N16" i="3"/>
  <c r="R16" i="3" s="1"/>
  <c r="N42" i="3"/>
  <c r="R42" i="3" s="1"/>
  <c r="N5" i="3"/>
  <c r="N23" i="3"/>
  <c r="R23" i="3" s="1"/>
  <c r="N67" i="3"/>
  <c r="R67" i="3" s="1"/>
  <c r="N61" i="3"/>
  <c r="R61" i="3" s="1"/>
  <c r="N24" i="3"/>
  <c r="R24" i="3" s="1"/>
  <c r="N41" i="3"/>
  <c r="R41" i="3" s="1"/>
  <c r="N32" i="3"/>
  <c r="R32" i="3" s="1"/>
  <c r="N63" i="3"/>
  <c r="R63" i="3" s="1"/>
  <c r="N62" i="3"/>
  <c r="R62" i="3" s="1"/>
  <c r="N77" i="3"/>
  <c r="R77" i="3" s="1"/>
  <c r="R85" i="3"/>
  <c r="N73" i="3"/>
  <c r="R73" i="3" s="1"/>
  <c r="N12" i="3"/>
  <c r="R12" i="3" s="1"/>
  <c r="C380" i="3"/>
  <c r="D380" i="3" s="1"/>
  <c r="C386" i="3"/>
  <c r="D386" i="3" s="1"/>
  <c r="C373" i="3"/>
  <c r="D373" i="3" s="1"/>
  <c r="C381" i="3"/>
  <c r="D381" i="3" s="1"/>
  <c r="C369" i="3"/>
  <c r="D369" i="3" s="1"/>
  <c r="C387" i="3"/>
  <c r="D387" i="3" s="1"/>
  <c r="C378" i="3"/>
  <c r="D378" i="3" s="1"/>
  <c r="C392" i="3"/>
  <c r="D392" i="3" s="1"/>
  <c r="C390" i="3"/>
  <c r="D390" i="3" s="1"/>
  <c r="C397" i="3"/>
  <c r="D397" i="3" s="1"/>
  <c r="C388" i="3"/>
  <c r="D388" i="3" s="1"/>
  <c r="C405" i="3"/>
  <c r="D405" i="3" s="1"/>
  <c r="C402" i="3"/>
  <c r="D402" i="3" s="1"/>
  <c r="C379" i="3"/>
  <c r="D379" i="3" s="1"/>
  <c r="C377" i="3"/>
  <c r="D377" i="3" s="1"/>
  <c r="C400" i="3"/>
  <c r="D400" i="3" s="1"/>
  <c r="C398" i="3"/>
  <c r="D398" i="3" s="1"/>
  <c r="C391" i="3"/>
  <c r="D391" i="3" s="1"/>
  <c r="C389" i="3"/>
  <c r="D389" i="3" s="1"/>
  <c r="C385" i="3"/>
  <c r="D385" i="3" s="1"/>
  <c r="C375" i="3"/>
  <c r="D375" i="3" s="1"/>
  <c r="C395" i="3"/>
  <c r="D395" i="3" s="1"/>
  <c r="C376" i="3"/>
  <c r="D376" i="3" s="1"/>
  <c r="C393" i="3"/>
  <c r="D393" i="3" s="1"/>
  <c r="C384" i="3"/>
  <c r="D384" i="3" s="1"/>
  <c r="C396" i="3"/>
  <c r="D396" i="3" s="1"/>
  <c r="C383" i="3"/>
  <c r="D383" i="3" s="1"/>
  <c r="C401" i="3"/>
  <c r="D401" i="3" s="1"/>
  <c r="C372" i="3"/>
  <c r="D372" i="3" s="1"/>
  <c r="D406" i="3"/>
  <c r="C382" i="3"/>
  <c r="D382" i="3" s="1"/>
  <c r="C370" i="3"/>
  <c r="D370" i="3" s="1"/>
  <c r="C371" i="3"/>
  <c r="D371" i="3" s="1"/>
  <c r="C403" i="3"/>
  <c r="D403" i="3" s="1"/>
  <c r="C404" i="3"/>
  <c r="D404" i="3" s="1"/>
  <c r="C394" i="3"/>
  <c r="D394" i="3" s="1"/>
  <c r="D407" i="3" l="1"/>
  <c r="D410" i="3" s="1"/>
  <c r="O18" i="3" s="1"/>
  <c r="S18" i="3" s="1"/>
  <c r="T18" i="3" s="1"/>
  <c r="O7" i="3" l="1"/>
  <c r="S7" i="3" s="1"/>
  <c r="T7" i="3" s="1"/>
  <c r="O37" i="3"/>
  <c r="S37" i="3" s="1"/>
  <c r="T37" i="3" s="1"/>
  <c r="O50" i="3"/>
  <c r="S50" i="3" s="1"/>
  <c r="T50" i="3" s="1"/>
  <c r="O60" i="3"/>
  <c r="S60" i="3" s="1"/>
  <c r="T60" i="3" s="1"/>
  <c r="O6" i="3"/>
  <c r="S6" i="3" s="1"/>
  <c r="T6" i="3" s="1"/>
  <c r="O58" i="3"/>
  <c r="S58" i="3" s="1"/>
  <c r="T58" i="3" s="1"/>
  <c r="O51" i="3"/>
  <c r="S51" i="3" s="1"/>
  <c r="T51" i="3" s="1"/>
  <c r="O76" i="3"/>
  <c r="S76" i="3" s="1"/>
  <c r="T76" i="3" s="1"/>
  <c r="O67" i="3"/>
  <c r="S67" i="3" s="1"/>
  <c r="T67" i="3" s="1"/>
  <c r="O29" i="3"/>
  <c r="S29" i="3" s="1"/>
  <c r="T29" i="3" s="1"/>
  <c r="O70" i="3"/>
  <c r="S70" i="3" s="1"/>
  <c r="T70" i="3" s="1"/>
  <c r="O27" i="3"/>
  <c r="S27" i="3" s="1"/>
  <c r="T27" i="3" s="1"/>
  <c r="O24" i="3"/>
  <c r="S24" i="3" s="1"/>
  <c r="T24" i="3" s="1"/>
  <c r="O43" i="3"/>
  <c r="S43" i="3" s="1"/>
  <c r="T43" i="3" s="1"/>
  <c r="O64" i="3"/>
  <c r="S64" i="3" s="1"/>
  <c r="T64" i="3" s="1"/>
  <c r="O62" i="3"/>
  <c r="S62" i="3" s="1"/>
  <c r="T62" i="3" s="1"/>
  <c r="O21" i="3"/>
  <c r="S21" i="3" s="1"/>
  <c r="T21" i="3" s="1"/>
  <c r="O72" i="3"/>
  <c r="S72" i="3" s="1"/>
  <c r="T72" i="3" s="1"/>
  <c r="O11" i="3"/>
  <c r="S11" i="3" s="1"/>
  <c r="T11" i="3" s="1"/>
  <c r="O84" i="3"/>
  <c r="S84" i="3" s="1"/>
  <c r="T84" i="3" s="1"/>
  <c r="O35" i="3"/>
  <c r="S35" i="3" s="1"/>
  <c r="T35" i="3" s="1"/>
  <c r="O22" i="3"/>
  <c r="S22" i="3" s="1"/>
  <c r="T22" i="3" s="1"/>
  <c r="O48" i="3"/>
  <c r="S48" i="3" s="1"/>
  <c r="T48" i="3" s="1"/>
  <c r="O23" i="3"/>
  <c r="S23" i="3" s="1"/>
  <c r="T23" i="3" s="1"/>
  <c r="O26" i="3"/>
  <c r="S26" i="3" s="1"/>
  <c r="T26" i="3" s="1"/>
  <c r="O80" i="3"/>
  <c r="S80" i="3" s="1"/>
  <c r="T80" i="3" s="1"/>
  <c r="O19" i="3"/>
  <c r="S19" i="3" s="1"/>
  <c r="T19" i="3" s="1"/>
  <c r="O31" i="3"/>
  <c r="S31" i="3" s="1"/>
  <c r="T31" i="3" s="1"/>
  <c r="O61" i="3"/>
  <c r="S61" i="3" s="1"/>
  <c r="T61" i="3" s="1"/>
  <c r="O20" i="3"/>
  <c r="S20" i="3" s="1"/>
  <c r="T20" i="3" s="1"/>
  <c r="O68" i="3"/>
  <c r="S68" i="3" s="1"/>
  <c r="T68" i="3" s="1"/>
  <c r="O54" i="3"/>
  <c r="S54" i="3" s="1"/>
  <c r="T54" i="3" s="1"/>
  <c r="O52" i="3"/>
  <c r="S52" i="3" s="1"/>
  <c r="T52" i="3" s="1"/>
  <c r="O30" i="3"/>
  <c r="S30" i="3" s="1"/>
  <c r="T30" i="3" s="1"/>
  <c r="O78" i="3"/>
  <c r="S78" i="3" s="1"/>
  <c r="T78" i="3" s="1"/>
  <c r="O71" i="3"/>
  <c r="S71" i="3" s="1"/>
  <c r="T71" i="3" s="1"/>
  <c r="O77" i="3"/>
  <c r="S77" i="3" s="1"/>
  <c r="T77" i="3" s="1"/>
  <c r="O49" i="3"/>
  <c r="S49" i="3" s="1"/>
  <c r="T49" i="3" s="1"/>
  <c r="O44" i="3"/>
  <c r="S44" i="3" s="1"/>
  <c r="T44" i="3" s="1"/>
  <c r="O32" i="3"/>
  <c r="S32" i="3" s="1"/>
  <c r="T32" i="3" s="1"/>
  <c r="O15" i="3"/>
  <c r="S15" i="3" s="1"/>
  <c r="T15" i="3" s="1"/>
  <c r="O13" i="3"/>
  <c r="S13" i="3" s="1"/>
  <c r="T13" i="3" s="1"/>
  <c r="O16" i="3"/>
  <c r="S16" i="3" s="1"/>
  <c r="T16" i="3" s="1"/>
  <c r="O79" i="3"/>
  <c r="S79" i="3" s="1"/>
  <c r="T79" i="3" s="1"/>
  <c r="O39" i="3"/>
  <c r="S39" i="3" s="1"/>
  <c r="T39" i="3" s="1"/>
  <c r="O38" i="3"/>
  <c r="S38" i="3" s="1"/>
  <c r="T38" i="3" s="1"/>
  <c r="O33" i="3"/>
  <c r="S33" i="3" s="1"/>
  <c r="T33" i="3" s="1"/>
  <c r="O81" i="3"/>
  <c r="S81" i="3" s="1"/>
  <c r="T81" i="3" s="1"/>
  <c r="O8" i="3"/>
  <c r="S8" i="3" s="1"/>
  <c r="T8" i="3" s="1"/>
  <c r="O75" i="3"/>
  <c r="S75" i="3" s="1"/>
  <c r="T75" i="3" s="1"/>
  <c r="O9" i="3"/>
  <c r="S9" i="3" s="1"/>
  <c r="T9" i="3" s="1"/>
  <c r="O55" i="3"/>
  <c r="S55" i="3" s="1"/>
  <c r="T55" i="3" s="1"/>
  <c r="O14" i="3"/>
  <c r="S14" i="3" s="1"/>
  <c r="T14" i="3" s="1"/>
  <c r="O59" i="3"/>
  <c r="S59" i="3" s="1"/>
  <c r="T59" i="3" s="1"/>
  <c r="O65" i="3"/>
  <c r="S65" i="3" s="1"/>
  <c r="T65" i="3" s="1"/>
  <c r="O56" i="3"/>
  <c r="S56" i="3" s="1"/>
  <c r="T56" i="3" s="1"/>
  <c r="O83" i="3"/>
  <c r="S83" i="3" s="1"/>
  <c r="T83" i="3" s="1"/>
  <c r="O25" i="3"/>
  <c r="S25" i="3" s="1"/>
  <c r="T25" i="3" s="1"/>
  <c r="O63" i="3"/>
  <c r="S63" i="3" s="1"/>
  <c r="T63" i="3" s="1"/>
  <c r="O45" i="3"/>
  <c r="S45" i="3" s="1"/>
  <c r="T45" i="3" s="1"/>
  <c r="O41" i="3"/>
  <c r="S41" i="3" s="1"/>
  <c r="T41" i="3" s="1"/>
  <c r="O66" i="3"/>
  <c r="S66" i="3" s="1"/>
  <c r="T66" i="3" s="1"/>
  <c r="O40" i="3"/>
  <c r="S40" i="3" s="1"/>
  <c r="T40" i="3" s="1"/>
  <c r="O42" i="3"/>
  <c r="S42" i="3" s="1"/>
  <c r="T42" i="3" s="1"/>
  <c r="O34" i="3"/>
  <c r="S34" i="3" s="1"/>
  <c r="T34" i="3" s="1"/>
  <c r="O69" i="3"/>
  <c r="S69" i="3" s="1"/>
  <c r="T69" i="3" s="1"/>
  <c r="O82" i="3"/>
  <c r="S82" i="3" s="1"/>
  <c r="T82" i="3" s="1"/>
  <c r="O10" i="3"/>
  <c r="S10" i="3" s="1"/>
  <c r="T10" i="3" s="1"/>
  <c r="O57" i="3"/>
  <c r="S57" i="3" s="1"/>
  <c r="T57" i="3" s="1"/>
  <c r="O85" i="3"/>
  <c r="S85" i="3" s="1"/>
  <c r="T85" i="3" s="1"/>
  <c r="O47" i="3"/>
  <c r="S47" i="3" s="1"/>
  <c r="T47" i="3" s="1"/>
  <c r="O5" i="3"/>
  <c r="O17" i="3"/>
  <c r="S17" i="3" s="1"/>
  <c r="T17" i="3" s="1"/>
  <c r="O73" i="3"/>
  <c r="S73" i="3" s="1"/>
  <c r="T73" i="3" s="1"/>
  <c r="O46" i="3"/>
  <c r="S46" i="3" s="1"/>
  <c r="T46" i="3" s="1"/>
  <c r="O12" i="3"/>
  <c r="S12" i="3" s="1"/>
  <c r="T12" i="3" s="1"/>
  <c r="O53" i="3"/>
  <c r="S53" i="3" s="1"/>
  <c r="T53" i="3" s="1"/>
  <c r="O74" i="3"/>
  <c r="S74" i="3" s="1"/>
  <c r="T74" i="3" s="1"/>
  <c r="O28" i="3"/>
  <c r="S28" i="3" s="1"/>
  <c r="T28" i="3" s="1"/>
  <c r="O36" i="3"/>
  <c r="S36" i="3" s="1"/>
  <c r="T36" i="3" s="1"/>
  <c r="AP5" i="3" l="1"/>
</calcChain>
</file>

<file path=xl/sharedStrings.xml><?xml version="1.0" encoding="utf-8"?>
<sst xmlns="http://schemas.openxmlformats.org/spreadsheetml/2006/main" count="215" uniqueCount="53">
  <si>
    <t>No.</t>
  </si>
  <si>
    <t>Kategori</t>
  </si>
  <si>
    <t>Matang</t>
  </si>
  <si>
    <t>Mentah</t>
  </si>
  <si>
    <t>Setengah Matang</t>
  </si>
  <si>
    <t>Target kelas: Matang</t>
  </si>
  <si>
    <t>menghitung mean</t>
  </si>
  <si>
    <t>menghitung standar devisiasi</t>
  </si>
  <si>
    <t>Ʃ</t>
  </si>
  <si>
    <t>Target kelas: Mentah</t>
  </si>
  <si>
    <t>Target kelas: Setengah Matang</t>
  </si>
  <si>
    <t>Hasil Uji</t>
  </si>
  <si>
    <t>Data intensitas H S dan V pada Gambar Citra Buah tomat</t>
  </si>
  <si>
    <t>Hue</t>
  </si>
  <si>
    <t>Saturation</t>
  </si>
  <si>
    <t>Value</t>
  </si>
  <si>
    <t>H-Matang</t>
  </si>
  <si>
    <t>H-Mentah</t>
  </si>
  <si>
    <t>H-Setengah Matang</t>
  </si>
  <si>
    <t>S-Matang</t>
  </si>
  <si>
    <t>S-Mentah</t>
  </si>
  <si>
    <t>S-Setengah Matang</t>
  </si>
  <si>
    <t>V-Matang</t>
  </si>
  <si>
    <t>V-Mentah</t>
  </si>
  <si>
    <t>V-Setengah Matang</t>
  </si>
  <si>
    <t>Atribut: Hue</t>
  </si>
  <si>
    <t>Atribut: Saturation</t>
  </si>
  <si>
    <t>Atribut: Value</t>
  </si>
  <si>
    <t>Nama</t>
  </si>
  <si>
    <t>a.jpg</t>
  </si>
  <si>
    <t>b.jpg</t>
  </si>
  <si>
    <t>c.jpg</t>
  </si>
  <si>
    <t>d.jpg</t>
  </si>
  <si>
    <t>e.jpg</t>
  </si>
  <si>
    <t>f.jpg</t>
  </si>
  <si>
    <t>g.jpg</t>
  </si>
  <si>
    <t>h.jpg</t>
  </si>
  <si>
    <t>i.jpg</t>
  </si>
  <si>
    <t>j.jpg</t>
  </si>
  <si>
    <t>k.jpg</t>
  </si>
  <si>
    <t>l.jpg</t>
  </si>
  <si>
    <t>m.jpg</t>
  </si>
  <si>
    <t>n.jpg</t>
  </si>
  <si>
    <t>o.jpg</t>
  </si>
  <si>
    <t>p.jpg</t>
  </si>
  <si>
    <t>menghitung standar deviasi</t>
  </si>
  <si>
    <t>(Hue-vHue)</t>
  </si>
  <si>
    <t>(Hue-vHue)^2</t>
  </si>
  <si>
    <t>(Saturation-vSaturation)</t>
  </si>
  <si>
    <t>(Saturation-vSaturation)^2</t>
  </si>
  <si>
    <t>(Value-vValue)</t>
  </si>
  <si>
    <t>(Value-vValue)^2</t>
  </si>
  <si>
    <r>
      <t xml:space="preserve"> </t>
    </r>
    <r>
      <rPr>
        <b/>
        <sz val="12"/>
        <color rgb="FF000000"/>
        <rFont val="Tahoma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</si>
</sst>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0.000"/>
    <numFmt numFmtId="166" formatCode="0.0000"/>
    <numFmt numFmtId="167" formatCode="0.0000000000"/>
    <numFmt numFmtId="168" formatCode="0.000000"/>
    <numFmt numFmtId="169" formatCode="0.00000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00"/>
      <name val="Ebrima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</font>
    <font>
      <sz val="11"/>
      <color rgb="FF000000"/>
      <name val="Calibri"/>
    </font>
    <font>
      <b/>
      <sz val="12"/>
      <color rgb="FF000000"/>
      <name val="Tahoma"/>
      <family val="2"/>
    </font>
    <font>
      <b/>
      <sz val="12"/>
      <color rgb="FF000000"/>
      <name val="OCR A Extended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5">
    <xf numFmtId="0" fontId="0" fillId="0" borderId="0" xfId="0" applyFont="1" applyAlignment="1"/>
    <xf numFmtId="0" fontId="4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165" fontId="1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169" fontId="0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6" fontId="14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166" fontId="14" fillId="8" borderId="0" xfId="0" applyNumberFormat="1" applyFont="1" applyFill="1" applyAlignment="1">
      <alignment horizontal="center"/>
    </xf>
    <xf numFmtId="166" fontId="15" fillId="8" borderId="0" xfId="0" applyNumberFormat="1" applyFont="1" applyFill="1" applyAlignment="1">
      <alignment horizontal="center"/>
    </xf>
    <xf numFmtId="166" fontId="14" fillId="7" borderId="0" xfId="0" applyNumberFormat="1" applyFont="1" applyFill="1" applyAlignment="1">
      <alignment horizontal="center"/>
    </xf>
    <xf numFmtId="166" fontId="15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6" fontId="14" fillId="9" borderId="0" xfId="0" applyNumberFormat="1" applyFont="1" applyFill="1" applyAlignment="1">
      <alignment horizontal="center"/>
    </xf>
    <xf numFmtId="166" fontId="15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165" fontId="12" fillId="9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169" fontId="0" fillId="0" borderId="0" xfId="0" applyNumberFormat="1" applyFont="1" applyFill="1" applyAlignment="1"/>
    <xf numFmtId="0" fontId="9" fillId="0" borderId="0" xfId="1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11" fontId="1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8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165" fontId="1" fillId="9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justify" vertical="center"/>
    </xf>
    <xf numFmtId="166" fontId="14" fillId="0" borderId="1" xfId="0" applyNumberFormat="1" applyFont="1" applyBorder="1" applyAlignment="1">
      <alignment horizontal="center"/>
    </xf>
    <xf numFmtId="11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407918</xdr:colOff>
      <xdr:row>212</xdr:row>
      <xdr:rowOff>122997</xdr:rowOff>
    </xdr:from>
    <xdr:ext cx="1038225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6309" y="28888497"/>
          <a:ext cx="1038225" cy="514350"/>
        </a:xfrm>
        <a:prstGeom prst="rect">
          <a:avLst/>
        </a:prstGeom>
      </xdr:spPr>
    </xdr:pic>
    <xdr:clientData/>
  </xdr:oneCellAnchor>
  <xdr:oneCellAnchor>
    <xdr:from>
      <xdr:col>4</xdr:col>
      <xdr:colOff>142875</xdr:colOff>
      <xdr:row>321</xdr:row>
      <xdr:rowOff>180975</xdr:rowOff>
    </xdr:from>
    <xdr:ext cx="1038225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94173675"/>
          <a:ext cx="1038225" cy="514350"/>
        </a:xfrm>
        <a:prstGeom prst="rect">
          <a:avLst/>
        </a:prstGeom>
      </xdr:spPr>
    </xdr:pic>
    <xdr:clientData/>
  </xdr:oneCellAnchor>
  <xdr:twoCellAnchor>
    <xdr:from>
      <xdr:col>5</xdr:col>
      <xdr:colOff>83342</xdr:colOff>
      <xdr:row>101</xdr:row>
      <xdr:rowOff>1</xdr:rowOff>
    </xdr:from>
    <xdr:to>
      <xdr:col>8</xdr:col>
      <xdr:colOff>85691</xdr:colOff>
      <xdr:row>105</xdr:row>
      <xdr:rowOff>83344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5342" y="19609595"/>
          <a:ext cx="2371693" cy="892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631032</xdr:colOff>
      <xdr:row>107</xdr:row>
      <xdr:rowOff>130969</xdr:rowOff>
    </xdr:from>
    <xdr:to>
      <xdr:col>10</xdr:col>
      <xdr:colOff>32610</xdr:colOff>
      <xdr:row>112</xdr:row>
      <xdr:rowOff>130968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5282" y="20955000"/>
          <a:ext cx="4926078" cy="101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1059656</xdr:colOff>
      <xdr:row>86</xdr:row>
      <xdr:rowOff>154779</xdr:rowOff>
    </xdr:from>
    <xdr:to>
      <xdr:col>14</xdr:col>
      <xdr:colOff>1143363</xdr:colOff>
      <xdr:row>91</xdr:row>
      <xdr:rowOff>130967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1656" y="16728279"/>
          <a:ext cx="7775145" cy="988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3"/>
  <sheetViews>
    <sheetView tabSelected="1" zoomScale="80" zoomScaleNormal="80" workbookViewId="0">
      <selection activeCell="F11" sqref="F11"/>
    </sheetView>
  </sheetViews>
  <sheetFormatPr defaultColWidth="14.42578125" defaultRowHeight="15.75" customHeight="1" x14ac:dyDescent="0.2"/>
  <cols>
    <col min="1" max="1" width="10.28515625" style="29" customWidth="1"/>
    <col min="2" max="2" width="11.28515625" style="3" bestFit="1" customWidth="1"/>
    <col min="3" max="3" width="17.140625" style="3" customWidth="1"/>
    <col min="4" max="4" width="17" style="3" customWidth="1"/>
    <col min="5" max="5" width="16.42578125" style="3" bestFit="1" customWidth="1"/>
    <col min="6" max="6" width="16.28515625" style="19" bestFit="1" customWidth="1"/>
    <col min="7" max="7" width="10.140625" bestFit="1" customWidth="1"/>
    <col min="8" max="8" width="10.5703125" bestFit="1" customWidth="1"/>
    <col min="9" max="9" width="20.5703125" bestFit="1" customWidth="1"/>
    <col min="10" max="10" width="10.28515625" bestFit="1" customWidth="1"/>
    <col min="11" max="11" width="10.5703125" bestFit="1" customWidth="1"/>
    <col min="12" max="12" width="20.5703125" bestFit="1" customWidth="1"/>
    <col min="13" max="13" width="10.5703125" bestFit="1" customWidth="1"/>
    <col min="14" max="14" width="10.7109375" bestFit="1" customWidth="1"/>
    <col min="15" max="15" width="20.7109375" bestFit="1" customWidth="1"/>
    <col min="16" max="16" width="14.28515625" style="19" bestFit="1" customWidth="1"/>
    <col min="17" max="17" width="8.42578125" bestFit="1" customWidth="1"/>
    <col min="18" max="18" width="8.5703125" bestFit="1" customWidth="1"/>
    <col min="19" max="19" width="18.42578125" bestFit="1" customWidth="1"/>
    <col min="20" max="20" width="16.42578125" bestFit="1" customWidth="1"/>
    <col min="23" max="23" width="6.5703125" bestFit="1" customWidth="1"/>
    <col min="24" max="24" width="7.140625" bestFit="1" customWidth="1"/>
    <col min="25" max="25" width="11.28515625" bestFit="1" customWidth="1"/>
    <col min="26" max="26" width="7.140625" bestFit="1" customWidth="1"/>
    <col min="29" max="29" width="10.140625" bestFit="1" customWidth="1"/>
    <col min="30" max="30" width="10.5703125" bestFit="1" customWidth="1"/>
    <col min="31" max="31" width="20.5703125" bestFit="1" customWidth="1"/>
    <col min="32" max="32" width="10.28515625" bestFit="1" customWidth="1"/>
    <col min="33" max="33" width="10.5703125" bestFit="1" customWidth="1"/>
    <col min="34" max="34" width="20.5703125" bestFit="1" customWidth="1"/>
    <col min="35" max="35" width="10.5703125" bestFit="1" customWidth="1"/>
    <col min="36" max="36" width="10.7109375" bestFit="1" customWidth="1"/>
    <col min="37" max="37" width="20.7109375" bestFit="1" customWidth="1"/>
    <col min="39" max="40" width="10" bestFit="1" customWidth="1"/>
    <col min="41" max="41" width="18.42578125" bestFit="1" customWidth="1"/>
    <col min="42" max="42" width="16.42578125" bestFit="1" customWidth="1"/>
  </cols>
  <sheetData>
    <row r="1" spans="1:42" ht="12.75" x14ac:dyDescent="0.2">
      <c r="F1" s="73"/>
      <c r="G1" s="30"/>
    </row>
    <row r="2" spans="1:42" ht="15.75" customHeight="1" x14ac:dyDescent="0.2">
      <c r="A2" s="99" t="s">
        <v>12</v>
      </c>
      <c r="B2" s="99"/>
      <c r="C2" s="99"/>
      <c r="D2" s="99"/>
      <c r="E2" s="99"/>
      <c r="F2" s="74"/>
      <c r="G2" s="14"/>
      <c r="H2" s="2"/>
      <c r="W2" s="1"/>
    </row>
    <row r="3" spans="1:42" ht="15.75" customHeight="1" x14ac:dyDescent="0.25">
      <c r="D3" s="6"/>
      <c r="E3" s="6"/>
      <c r="F3" s="75"/>
      <c r="G3" s="15"/>
      <c r="H3" s="2"/>
      <c r="I3" s="102" t="s">
        <v>52</v>
      </c>
    </row>
    <row r="4" spans="1:42" s="3" customFormat="1" ht="15.75" customHeight="1" x14ac:dyDescent="0.2">
      <c r="A4" s="5" t="s">
        <v>0</v>
      </c>
      <c r="B4" s="5" t="s">
        <v>13</v>
      </c>
      <c r="C4" s="5" t="s">
        <v>14</v>
      </c>
      <c r="D4" s="5" t="s">
        <v>15</v>
      </c>
      <c r="E4" s="7" t="s">
        <v>1</v>
      </c>
      <c r="F4" s="85"/>
      <c r="G4" s="86" t="s">
        <v>16</v>
      </c>
      <c r="H4" s="87" t="s">
        <v>17</v>
      </c>
      <c r="I4" s="88" t="s">
        <v>18</v>
      </c>
      <c r="J4" s="89" t="s">
        <v>19</v>
      </c>
      <c r="K4" s="89" t="s">
        <v>20</v>
      </c>
      <c r="L4" s="89" t="s">
        <v>21</v>
      </c>
      <c r="M4" s="90" t="s">
        <v>22</v>
      </c>
      <c r="N4" s="90" t="s">
        <v>23</v>
      </c>
      <c r="O4" s="90" t="s">
        <v>24</v>
      </c>
      <c r="P4" s="77"/>
      <c r="Q4" s="27" t="s">
        <v>2</v>
      </c>
      <c r="R4" s="27" t="s">
        <v>3</v>
      </c>
      <c r="S4" s="27" t="s">
        <v>4</v>
      </c>
      <c r="T4" s="28" t="s">
        <v>11</v>
      </c>
      <c r="W4" s="5" t="s">
        <v>28</v>
      </c>
      <c r="X4" s="5" t="s">
        <v>13</v>
      </c>
      <c r="Y4" s="5" t="s">
        <v>14</v>
      </c>
      <c r="Z4" s="5" t="s">
        <v>15</v>
      </c>
      <c r="AA4" s="84"/>
      <c r="AB4" s="85"/>
      <c r="AC4" s="86" t="s">
        <v>16</v>
      </c>
      <c r="AD4" s="87" t="s">
        <v>17</v>
      </c>
      <c r="AE4" s="88" t="s">
        <v>18</v>
      </c>
      <c r="AF4" s="89" t="s">
        <v>19</v>
      </c>
      <c r="AG4" s="89" t="s">
        <v>20</v>
      </c>
      <c r="AH4" s="89" t="s">
        <v>21</v>
      </c>
      <c r="AI4" s="90" t="s">
        <v>22</v>
      </c>
      <c r="AJ4" s="90" t="s">
        <v>23</v>
      </c>
      <c r="AK4" s="90" t="s">
        <v>24</v>
      </c>
      <c r="AL4" s="77"/>
      <c r="AM4" s="27" t="s">
        <v>2</v>
      </c>
      <c r="AN4" s="27" t="s">
        <v>3</v>
      </c>
      <c r="AO4" s="27" t="s">
        <v>4</v>
      </c>
      <c r="AP4" s="28" t="s">
        <v>11</v>
      </c>
    </row>
    <row r="5" spans="1:42" ht="15.75" customHeight="1" x14ac:dyDescent="0.25">
      <c r="A5" s="31">
        <v>1</v>
      </c>
      <c r="B5" s="60">
        <v>5.0464372812485003E-2</v>
      </c>
      <c r="C5" s="60">
        <v>0.72336502009312997</v>
      </c>
      <c r="D5" s="60">
        <v>0.71222558570415295</v>
      </c>
      <c r="E5" s="4" t="s">
        <v>2</v>
      </c>
      <c r="F5" s="18"/>
      <c r="G5" s="22">
        <f>1/SQRT(2*3.14*$D$109)*EXP(-(($B5-$D$108)^2)/($D$109^2))</f>
        <v>4.0089524652549162</v>
      </c>
      <c r="H5" s="22">
        <f>1/SQRT(2*3.14*$D$146)*EXP(-(($B5-$D$145)^2)/($D$146^2))</f>
        <v>4.0366591437716334E-69</v>
      </c>
      <c r="I5" s="22">
        <f t="shared" ref="I5:I36" si="0">1/SQRT(2*3.14*$D$194)*EXP(-(($B5-$D$193)^2)/($D$194^2))</f>
        <v>0.18239871927570628</v>
      </c>
      <c r="J5" s="22">
        <f t="shared" ref="J5:J36" si="1">1/SQRT(2*3.14*$D$217)*EXP(-(($C5-$D$216)^2)/($D$217^2))</f>
        <v>2.9268400502511898</v>
      </c>
      <c r="K5" s="22">
        <f t="shared" ref="K5:K36" si="2">1/SQRT(2*3.14*$D$254)*EXP(-(($C5-$D$253)^2)/($D$254^2))</f>
        <v>3.2035835621192724E-21</v>
      </c>
      <c r="L5" s="22">
        <f t="shared" ref="L5:L36" si="3">1/SQRT(2*3.14*$D$302)*EXP(-(($C5-$D$301)^2)/($D$302^2))</f>
        <v>4.6077515722284433E-6</v>
      </c>
      <c r="M5" s="22">
        <f t="shared" ref="M5:M36" si="4">1/SQRT(2*3.14*$D$325)*EXP(-(($D5-$D$324)^2)/($D$325^2))</f>
        <v>2.4804918706790673</v>
      </c>
      <c r="N5" s="22">
        <f t="shared" ref="N5:N36" si="5">1/SQRT(2*3.14*$D$362)*EXP(-(($D5-$D$361)^2)/($D$362^2))</f>
        <v>1.1440615666001002E-15</v>
      </c>
      <c r="O5" s="22">
        <f t="shared" ref="O5:O36" si="6">1/SQRT(2*3.14*$D$410)*EXP(-(($D5-$D$409)^2)/($D$410^2))</f>
        <v>9.3075846267348314E-2</v>
      </c>
      <c r="Q5" s="91">
        <f>$G5*$J5*$M5</f>
        <v>29.105006729877189</v>
      </c>
      <c r="R5" s="91">
        <f>$H5*$K5*$N5</f>
        <v>1.4794746626834413E-104</v>
      </c>
      <c r="S5" s="91">
        <f>$I5*$L5*$O5</f>
        <v>7.822540749550511E-8</v>
      </c>
      <c r="T5" s="3" t="str">
        <f>IF(MAX(Q5:S5)=Q5,"Matang",IF(MAX(Q5:S5)=R5,"Mentah","Setengah Matang"))</f>
        <v>Matang</v>
      </c>
      <c r="W5" s="3" t="s">
        <v>29</v>
      </c>
      <c r="X5" s="60">
        <v>0.13021466016032299</v>
      </c>
      <c r="Y5" s="60">
        <v>0.52496102531082001</v>
      </c>
      <c r="Z5" s="60">
        <v>0.60446992805606503</v>
      </c>
      <c r="AA5" s="4"/>
      <c r="AB5" s="18"/>
      <c r="AC5" s="22">
        <f>1/SQRT(2*3.14*$D$109)*EXP(-(($X5-$D$108)^2)/($D$109^2))</f>
        <v>1.5922627261580922E-41</v>
      </c>
      <c r="AD5" s="22">
        <f>1/SQRT(2*3.14*$D$146)*EXP(-(($X5-$D$145)^2)/($D$146^2))</f>
        <v>1.6177020296375853E-27</v>
      </c>
      <c r="AE5" s="22">
        <f>1/SQRT(2*3.14*$D$194)*EXP(-(($X5-$D$193)^2)/($D$194^2))</f>
        <v>0.39953851739607077</v>
      </c>
      <c r="AF5" s="22">
        <f>1/SQRT(2*3.14*$D$217)*EXP(-(($Y5-$D$216)^2)/($D$217^2))</f>
        <v>1.1611320192364645E-77</v>
      </c>
      <c r="AG5" s="22">
        <f>1/SQRT(2*3.14*$D$254)*EXP(-(($Y5-$D$253)^2)/($D$254^2))</f>
        <v>0.27743388490180587</v>
      </c>
      <c r="AH5" s="22">
        <f>1/SQRT(2*3.14*$D$302)*EXP(-(($Y5-$D$301)^2)/($D$302^2))</f>
        <v>0.2278873474469493</v>
      </c>
      <c r="AI5" s="22">
        <f>1/SQRT(2*3.14*$D$325)*EXP(-(($Z5-$D$324)^2)/($D$325^2))</f>
        <v>1.6637509315293549E-20</v>
      </c>
      <c r="AJ5" s="22">
        <f>1/SQRT(2*3.14*$D$362)*EXP(-(($Z5-$D$361)^2)/($D$362^2))</f>
        <v>0.98480046114531983</v>
      </c>
      <c r="AK5" s="22">
        <f>1/SQRT(2*3.14*$D$410)*EXP(-(($Z5-$D$409)^2)/($D$410^2))</f>
        <v>0.43338173810187347</v>
      </c>
      <c r="AL5" s="19"/>
      <c r="AM5" s="104">
        <f>AC5*AF5*AI5</f>
        <v>3.0759880334347417E-138</v>
      </c>
      <c r="AN5" s="104">
        <f t="shared" ref="AN5:AO5" si="7">AD5*AG5*AJ5</f>
        <v>4.419837242082047E-28</v>
      </c>
      <c r="AO5" s="104">
        <f t="shared" si="7"/>
        <v>3.9459308847171283E-2</v>
      </c>
      <c r="AP5" s="3" t="str">
        <f>IF(MAX(AM5:AO5)=AM5,"Matang",IF(MAX(AM5:AO5)=AN5,"Mentah","Setengah Matang"))</f>
        <v>Setengah Matang</v>
      </c>
    </row>
    <row r="6" spans="1:42" ht="15.75" customHeight="1" x14ac:dyDescent="0.25">
      <c r="A6" s="31">
        <v>2</v>
      </c>
      <c r="B6" s="60">
        <v>6.4677331725749604E-2</v>
      </c>
      <c r="C6" s="61">
        <v>0.75078288917067304</v>
      </c>
      <c r="D6" s="61">
        <v>0.70262895166550199</v>
      </c>
      <c r="E6" s="4" t="s">
        <v>2</v>
      </c>
      <c r="F6" s="18"/>
      <c r="G6" s="22">
        <f>1/SQRT(2*3.14*$D$109)*EXP(-(($B6-$D$108)^2)/($D$109^2))</f>
        <v>8.7677868392129849E-2</v>
      </c>
      <c r="H6" s="22">
        <f>1/SQRT(2*3.14*$D$146)*EXP(-(($B6-$D$145)^2)/($D$146^2))</f>
        <v>2.5513944595102561E-60</v>
      </c>
      <c r="I6" s="22">
        <f>1/SQRT(2*3.14*$D$194)*EXP(-(($B6-$D$193)^2)/($D$194^2))</f>
        <v>0.7517373175295875</v>
      </c>
      <c r="J6" s="22">
        <f>1/SQRT(2*3.14*$D$217)*EXP(-(($C6-$D$216)^2)/($D$217^2))</f>
        <v>0.35612755741972729</v>
      </c>
      <c r="K6" s="22">
        <f>1/SQRT(2*3.14*$D$254)*EXP(-(($C6-$D$253)^2)/($D$254^2))</f>
        <v>7.7692119833685939E-29</v>
      </c>
      <c r="L6" s="22">
        <f>1/SQRT(2*3.14*$D$302)*EXP(-(($C6-$D$301)^2)/($D$302^2))</f>
        <v>1.7825437112895601E-8</v>
      </c>
      <c r="M6" s="22">
        <f>1/SQRT(2*3.14*$D$325)*EXP(-(($D6-$D$324)^2)/($D$325^2))</f>
        <v>1.0655206832404509</v>
      </c>
      <c r="N6" s="22">
        <f>1/SQRT(2*3.14*$D$362)*EXP(-(($D6-$D$361)^2)/($D$362^2))</f>
        <v>1.7784242208771033E-13</v>
      </c>
      <c r="O6" s="22">
        <f>1/SQRT(2*3.14*$D$410)*EXP(-(($D6-$D$409)^2)/($D$410^2))</f>
        <v>0.22439266306976324</v>
      </c>
      <c r="Q6" s="91">
        <f>$G6*$J6*$M6</f>
        <v>3.3270356018926535E-2</v>
      </c>
      <c r="R6" s="91">
        <f>$H6*$K6*$N6</f>
        <v>3.5252501843275442E-101</v>
      </c>
      <c r="S6" s="91">
        <f>$I6*$L6*$O6</f>
        <v>3.0068720698119685E-9</v>
      </c>
      <c r="T6" s="3" t="str">
        <f>IF(MAX(Q6:S6)=Q6,"Matang",IF(MAX(Q6:S6)=R6,"Mentah","Setengah Matang"))</f>
        <v>Matang</v>
      </c>
      <c r="W6" s="3" t="s">
        <v>30</v>
      </c>
      <c r="X6" s="61">
        <v>0.14740819142953701</v>
      </c>
      <c r="Y6" s="61">
        <v>0.56440600618460901</v>
      </c>
      <c r="Z6" s="61">
        <v>0.61666715968420205</v>
      </c>
      <c r="AC6" s="22">
        <f t="shared" ref="AC6:AC20" si="8">1/SQRT(2*3.14*$D$109)*EXP(-(($X6-$D$108)^2)/($D$109^2))</f>
        <v>1.1063471958637915E-60</v>
      </c>
      <c r="AD6" s="22">
        <f t="shared" ref="AD6:AD20" si="9">1/SQRT(2*3.14*$D$146)*EXP(-(($X6-$D$145)^2)/($D$146^2))</f>
        <v>4.9815751809698415E-21</v>
      </c>
      <c r="AE6" s="22">
        <f t="shared" ref="AE6:AE20" si="10">1/SQRT(2*3.14*$D$194)*EXP(-(($X6-$D$193)^2)/($D$194^2))</f>
        <v>4.8195171058497736E-2</v>
      </c>
      <c r="AF6" s="22">
        <f t="shared" ref="AF6:AF20" si="11">1/SQRT(2*3.14*$D$217)*EXP(-(($Y6-$D$216)^2)/($D$217^2))</f>
        <v>1.6278876917923489E-50</v>
      </c>
      <c r="AG6" s="22">
        <f t="shared" ref="AG6:AG20" si="12">1/SQRT(2*3.14*$D$254)*EXP(-(($Y6-$D$253)^2)/($D$254^2))</f>
        <v>2.5181666708691637</v>
      </c>
      <c r="AH6" s="22">
        <f t="shared" ref="AH6:AH20" si="13">1/SQRT(2*3.14*$D$302)*EXP(-(($Y6-$D$301)^2)/($D$302^2))</f>
        <v>1.6239824065276121</v>
      </c>
      <c r="AI6" s="22">
        <f t="shared" ref="AI6:AI20" si="14">1/SQRT(2*3.14*$D$325)*EXP(-(($Z6-$D$324)^2)/($D$325^2))</f>
        <v>1.8772743704514893E-16</v>
      </c>
      <c r="AJ6" s="22">
        <f t="shared" ref="AJ6:AJ20" si="15">1/SQRT(2*3.14*$D$362)*EXP(-(($Z6-$D$361)^2)/($D$362^2))</f>
        <v>0.23375419504042413</v>
      </c>
      <c r="AK6" s="22">
        <f t="shared" ref="AK6:AK20" si="16">1/SQRT(2*3.14*$D$410)*EXP(-(($Z6-$D$409)^2)/($D$410^2))</f>
        <v>0.91307736770517423</v>
      </c>
      <c r="AL6" s="19"/>
      <c r="AM6" s="104">
        <f t="shared" ref="AM6:AM20" si="17">AC6*AF6*AI6</f>
        <v>3.3809880047306271E-126</v>
      </c>
      <c r="AN6" s="104">
        <f t="shared" ref="AN6:AN20" si="18">AD6*AG6*AJ6</f>
        <v>2.9323146771317656E-21</v>
      </c>
      <c r="AO6" s="104">
        <f t="shared" ref="AO6:AO20" si="19">AE6*AH6*AK6</f>
        <v>7.1464839743201461E-2</v>
      </c>
      <c r="AP6" s="3" t="str">
        <f t="shared" ref="AP6:AP20" si="20">IF(MAX(AM6:AO6)=AM6,"Matang",IF(MAX(AM6:AO6)=AN6,"Mentah","Setengah Matang"))</f>
        <v>Setengah Matang</v>
      </c>
    </row>
    <row r="7" spans="1:42" ht="15.75" customHeight="1" x14ac:dyDescent="0.25">
      <c r="A7" s="31">
        <v>3</v>
      </c>
      <c r="B7" s="60">
        <v>5.4100570200954802E-2</v>
      </c>
      <c r="C7" s="61">
        <v>0.71785765131274704</v>
      </c>
      <c r="D7" s="61">
        <v>0.73326759948196996</v>
      </c>
      <c r="E7" s="4" t="s">
        <v>2</v>
      </c>
      <c r="F7" s="18"/>
      <c r="G7" s="22">
        <f t="shared" ref="G7:G36" si="21">1/SQRT(2*3.14*$D$109)*EXP(-(($B7-$D$108)^2)/($D$109^2))</f>
        <v>2.5965920355706804</v>
      </c>
      <c r="H7" s="22">
        <f>1/SQRT(2*3.14*$D$146)*EXP(-(($B7-$D$145)^2)/($D$146^2))</f>
        <v>8.2190083076788325E-67</v>
      </c>
      <c r="I7" s="22">
        <f t="shared" si="0"/>
        <v>0.27622379107978262</v>
      </c>
      <c r="J7" s="22">
        <f t="shared" si="1"/>
        <v>2.0422046035581785</v>
      </c>
      <c r="K7" s="22">
        <f t="shared" si="2"/>
        <v>7.8155774542524302E-20</v>
      </c>
      <c r="L7" s="22">
        <f t="shared" si="3"/>
        <v>1.248584499176511E-5</v>
      </c>
      <c r="M7" s="22">
        <f t="shared" si="4"/>
        <v>1.6623965494743598</v>
      </c>
      <c r="N7" s="22">
        <f t="shared" si="5"/>
        <v>4.6075956672912295E-21</v>
      </c>
      <c r="O7" s="22">
        <f t="shared" si="6"/>
        <v>8.1288866870836401E-3</v>
      </c>
      <c r="Q7" s="91">
        <f t="shared" ref="Q7:Q18" si="22">$G7*$J7*$M7</f>
        <v>8.815310222233391</v>
      </c>
      <c r="R7" s="91">
        <f t="shared" ref="R7:R18" si="23">$H7*$K7*$N7</f>
        <v>2.9597487925135028E-106</v>
      </c>
      <c r="S7" s="91">
        <f t="shared" ref="S7:S18" si="24">$I7*$L7*$O7</f>
        <v>2.8035615183746483E-8</v>
      </c>
      <c r="T7" s="3" t="str">
        <f t="shared" ref="T7:T69" si="25">IF(MAX(Q7:S7)=Q7,"Matang",IF(MAX(Q7:S7)=R7,"Mentah","Setengah Matang"))</f>
        <v>Matang</v>
      </c>
      <c r="W7" s="3" t="s">
        <v>31</v>
      </c>
      <c r="X7" s="61">
        <v>0.15521315292069901</v>
      </c>
      <c r="Y7" s="61">
        <v>0.58850510280371604</v>
      </c>
      <c r="Z7" s="61">
        <v>0.60416706294428602</v>
      </c>
      <c r="AC7" s="22">
        <f t="shared" si="8"/>
        <v>1.4103588845950316E-70</v>
      </c>
      <c r="AD7" s="22">
        <f t="shared" si="9"/>
        <v>2.2511093923711387E-18</v>
      </c>
      <c r="AE7" s="22">
        <f t="shared" si="10"/>
        <v>1.4122443637028307E-2</v>
      </c>
      <c r="AF7" s="22">
        <f t="shared" si="11"/>
        <v>8.4196133338917926E-37</v>
      </c>
      <c r="AG7" s="22">
        <f t="shared" si="12"/>
        <v>0.60855347159421036</v>
      </c>
      <c r="AH7" s="22">
        <f t="shared" si="13"/>
        <v>1.9743079203909055</v>
      </c>
      <c r="AI7" s="22">
        <f t="shared" si="14"/>
        <v>1.3023205884294364E-20</v>
      </c>
      <c r="AJ7" s="22">
        <f t="shared" si="15"/>
        <v>1.0124996254428549</v>
      </c>
      <c r="AK7" s="22">
        <f t="shared" si="16"/>
        <v>0.42416777099472347</v>
      </c>
      <c r="AL7" s="19"/>
      <c r="AM7" s="104">
        <f t="shared" si="17"/>
        <v>1.5464635648222106E-126</v>
      </c>
      <c r="AN7" s="104">
        <f t="shared" si="18"/>
        <v>1.3870439279981248E-18</v>
      </c>
      <c r="AO7" s="104">
        <f t="shared" si="19"/>
        <v>1.1826667986666249E-2</v>
      </c>
      <c r="AP7" s="3" t="str">
        <f t="shared" si="20"/>
        <v>Setengah Matang</v>
      </c>
    </row>
    <row r="8" spans="1:42" ht="15.75" customHeight="1" x14ac:dyDescent="0.25">
      <c r="A8" s="31">
        <v>4</v>
      </c>
      <c r="B8" s="60">
        <v>4.0831657928526603E-2</v>
      </c>
      <c r="C8" s="61">
        <v>0.71944974152526397</v>
      </c>
      <c r="D8" s="61">
        <v>0.71205639170876101</v>
      </c>
      <c r="E8" s="4" t="s">
        <v>2</v>
      </c>
      <c r="F8" s="18"/>
      <c r="G8" s="22">
        <f t="shared" si="21"/>
        <v>2.0800631996909771</v>
      </c>
      <c r="H8" s="22">
        <f t="shared" ref="H8:H36" si="26">1/SQRT(2*3.14*$D$146)*EXP(-(($B8-$D$145)^2)/($D$146^2))</f>
        <v>1.9930234176931262E-75</v>
      </c>
      <c r="I8" s="22">
        <f t="shared" si="0"/>
        <v>5.098933129378827E-2</v>
      </c>
      <c r="J8" s="22">
        <f t="shared" si="1"/>
        <v>2.3279445893844679</v>
      </c>
      <c r="K8" s="22">
        <f t="shared" si="2"/>
        <v>3.13907045910538E-20</v>
      </c>
      <c r="L8" s="22">
        <f t="shared" si="3"/>
        <v>9.3981195876009172E-6</v>
      </c>
      <c r="M8" s="22">
        <f t="shared" si="4"/>
        <v>2.4574722929987272</v>
      </c>
      <c r="N8" s="22">
        <f t="shared" si="5"/>
        <v>1.2547206098118221E-15</v>
      </c>
      <c r="O8" s="22">
        <f t="shared" si="6"/>
        <v>9.4650143382669874E-2</v>
      </c>
      <c r="Q8" s="91">
        <f t="shared" si="22"/>
        <v>11.899748958882803</v>
      </c>
      <c r="R8" s="91">
        <f t="shared" si="23"/>
        <v>7.8498344408240414E-110</v>
      </c>
      <c r="S8" s="91">
        <f t="shared" si="24"/>
        <v>4.5356711521036506E-8</v>
      </c>
      <c r="T8" s="3" t="str">
        <f t="shared" si="25"/>
        <v>Matang</v>
      </c>
      <c r="W8" s="3" t="s">
        <v>32</v>
      </c>
      <c r="X8" s="61">
        <v>0.16932554426528099</v>
      </c>
      <c r="Y8" s="61">
        <v>0.55389581967153101</v>
      </c>
      <c r="Z8" s="61">
        <v>0.67370747872160897</v>
      </c>
      <c r="AC8" s="22">
        <f t="shared" si="8"/>
        <v>2.2901362448957277E-90</v>
      </c>
      <c r="AD8" s="22">
        <f t="shared" si="9"/>
        <v>4.9281464065294876E-14</v>
      </c>
      <c r="AE8" s="22">
        <f t="shared" si="10"/>
        <v>1.0044498973174726E-3</v>
      </c>
      <c r="AF8" s="22">
        <f t="shared" si="11"/>
        <v>3.5369252063431291E-57</v>
      </c>
      <c r="AG8" s="22">
        <f t="shared" si="12"/>
        <v>2.4241212828103831</v>
      </c>
      <c r="AH8" s="22">
        <f t="shared" si="13"/>
        <v>1.1748017003971514</v>
      </c>
      <c r="AI8" s="22">
        <f t="shared" si="14"/>
        <v>1.701761587676491E-3</v>
      </c>
      <c r="AJ8" s="22">
        <f t="shared" si="15"/>
        <v>6.8555037994985009E-8</v>
      </c>
      <c r="AK8" s="22">
        <f t="shared" si="16"/>
        <v>1.3218031433390549</v>
      </c>
      <c r="AL8" s="19"/>
      <c r="AM8" s="104">
        <f t="shared" si="17"/>
        <v>1.3784337969622479E-149</v>
      </c>
      <c r="AN8" s="104">
        <f t="shared" si="18"/>
        <v>8.1898759159445573E-21</v>
      </c>
      <c r="AO8" s="104">
        <f t="shared" si="19"/>
        <v>1.5597666327164964E-3</v>
      </c>
      <c r="AP8" s="3" t="str">
        <f t="shared" si="20"/>
        <v>Setengah Matang</v>
      </c>
    </row>
    <row r="9" spans="1:42" ht="15.75" customHeight="1" x14ac:dyDescent="0.25">
      <c r="A9" s="31">
        <v>5</v>
      </c>
      <c r="B9" s="60">
        <v>6.1124407780591902E-2</v>
      </c>
      <c r="C9" s="61">
        <v>0.71230457911430201</v>
      </c>
      <c r="D9" s="61">
        <v>0.74536066005463897</v>
      </c>
      <c r="E9" s="4" t="s">
        <v>2</v>
      </c>
      <c r="F9" s="18"/>
      <c r="G9" s="22">
        <f t="shared" si="21"/>
        <v>0.38939966407979959</v>
      </c>
      <c r="H9" s="22">
        <f t="shared" si="26"/>
        <v>1.8329654157757372E-62</v>
      </c>
      <c r="I9" s="22">
        <f t="shared" si="0"/>
        <v>0.55572373869599712</v>
      </c>
      <c r="J9" s="22">
        <f t="shared" si="1"/>
        <v>1.0897379634162805</v>
      </c>
      <c r="K9" s="22">
        <f t="shared" si="2"/>
        <v>1.7522168585801486E-18</v>
      </c>
      <c r="L9" s="22">
        <f t="shared" si="3"/>
        <v>3.2767508209860432E-5</v>
      </c>
      <c r="M9" s="22">
        <f t="shared" si="4"/>
        <v>0.32561479970923685</v>
      </c>
      <c r="N9" s="22">
        <f t="shared" si="5"/>
        <v>1.57204776824178E-24</v>
      </c>
      <c r="O9" s="22">
        <f t="shared" si="6"/>
        <v>1.4597037812753822E-3</v>
      </c>
      <c r="Q9" s="91">
        <f t="shared" si="22"/>
        <v>0.13817255530900804</v>
      </c>
      <c r="R9" s="91">
        <f t="shared" si="23"/>
        <v>5.0490289828597184E-104</v>
      </c>
      <c r="S9" s="91">
        <f t="shared" si="24"/>
        <v>2.6580741919569575E-8</v>
      </c>
      <c r="T9" s="3" t="str">
        <f t="shared" si="25"/>
        <v>Matang</v>
      </c>
      <c r="W9" s="3" t="s">
        <v>33</v>
      </c>
      <c r="X9" s="61">
        <v>0.14441035013344899</v>
      </c>
      <c r="Y9" s="61">
        <v>0.580224986333162</v>
      </c>
      <c r="Z9" s="61">
        <v>0.60578735057242805</v>
      </c>
      <c r="AC9" s="22">
        <f t="shared" si="8"/>
        <v>4.42106469024754E-57</v>
      </c>
      <c r="AD9" s="22">
        <f t="shared" si="9"/>
        <v>4.2597550693944302E-22</v>
      </c>
      <c r="AE9" s="22">
        <f t="shared" si="10"/>
        <v>7.3873440758703057E-2</v>
      </c>
      <c r="AF9" s="22">
        <f t="shared" si="11"/>
        <v>2.8780543941668603E-41</v>
      </c>
      <c r="AG9" s="22">
        <f t="shared" si="12"/>
        <v>1.2561244934183329</v>
      </c>
      <c r="AH9" s="22">
        <f t="shared" si="13"/>
        <v>2.0117750691785403</v>
      </c>
      <c r="AI9" s="22">
        <f t="shared" si="14"/>
        <v>4.792317827949742E-20</v>
      </c>
      <c r="AJ9" s="22">
        <f t="shared" si="15"/>
        <v>0.86895011645574649</v>
      </c>
      <c r="AK9" s="22">
        <f t="shared" si="16"/>
        <v>0.47504684850904993</v>
      </c>
      <c r="AL9" s="19"/>
      <c r="AM9" s="104">
        <f t="shared" si="17"/>
        <v>6.0977761907695379E-117</v>
      </c>
      <c r="AN9" s="104">
        <f t="shared" si="18"/>
        <v>4.649563231724282E-22</v>
      </c>
      <c r="AO9" s="104">
        <f t="shared" si="19"/>
        <v>7.0599917009566762E-2</v>
      </c>
      <c r="AP9" s="3" t="str">
        <f t="shared" si="20"/>
        <v>Setengah Matang</v>
      </c>
    </row>
    <row r="10" spans="1:42" ht="15.75" customHeight="1" x14ac:dyDescent="0.25">
      <c r="A10" s="31">
        <v>6</v>
      </c>
      <c r="B10" s="60">
        <v>3.7758892227597401E-2</v>
      </c>
      <c r="C10" s="61">
        <v>0.73458438640496404</v>
      </c>
      <c r="D10" s="61">
        <v>0.71214744511583095</v>
      </c>
      <c r="E10" s="4" t="s">
        <v>2</v>
      </c>
      <c r="F10" s="18"/>
      <c r="G10" s="22">
        <f t="shared" si="21"/>
        <v>0.97164768327567752</v>
      </c>
      <c r="H10" s="22">
        <f t="shared" si="26"/>
        <v>1.696975026348686E-77</v>
      </c>
      <c r="I10" s="22">
        <f t="shared" si="0"/>
        <v>3.2186127788035507E-2</v>
      </c>
      <c r="J10" s="22">
        <f t="shared" si="1"/>
        <v>2.7094377344269969</v>
      </c>
      <c r="K10" s="22">
        <f t="shared" si="2"/>
        <v>3.4051268227459853E-24</v>
      </c>
      <c r="L10" s="22">
        <f t="shared" si="3"/>
        <v>5.3467185429157999E-7</v>
      </c>
      <c r="M10" s="22">
        <f t="shared" si="4"/>
        <v>2.469895240105076</v>
      </c>
      <c r="N10" s="22">
        <f t="shared" si="5"/>
        <v>1.1939182837688869E-15</v>
      </c>
      <c r="O10" s="22">
        <f t="shared" si="6"/>
        <v>9.3800165648122685E-2</v>
      </c>
      <c r="Q10" s="91">
        <f t="shared" si="22"/>
        <v>6.5022928842810677</v>
      </c>
      <c r="R10" s="91">
        <f t="shared" si="23"/>
        <v>6.8989555343111864E-116</v>
      </c>
      <c r="S10" s="91">
        <f t="shared" si="24"/>
        <v>1.6142086102440197E-9</v>
      </c>
      <c r="T10" s="3" t="str">
        <f t="shared" si="25"/>
        <v>Matang</v>
      </c>
      <c r="W10" s="3" t="s">
        <v>34</v>
      </c>
      <c r="X10" s="61">
        <v>0.26493927314907001</v>
      </c>
      <c r="Y10" s="61">
        <v>0.55638482973744996</v>
      </c>
      <c r="Z10" s="61">
        <v>0.57740540649691097</v>
      </c>
      <c r="AC10" s="22">
        <f t="shared" si="8"/>
        <v>7.5444558543512802E-289</v>
      </c>
      <c r="AD10" s="22">
        <f t="shared" si="9"/>
        <v>3.0487448548743021</v>
      </c>
      <c r="AE10" s="22">
        <f t="shared" si="10"/>
        <v>9.5594156926276006E-18</v>
      </c>
      <c r="AF10" s="22">
        <f t="shared" si="11"/>
        <v>1.4587790934981713E-55</v>
      </c>
      <c r="AG10" s="22">
        <f t="shared" si="12"/>
        <v>2.5359478493049181</v>
      </c>
      <c r="AH10" s="22">
        <f t="shared" si="13"/>
        <v>1.2851460502522829</v>
      </c>
      <c r="AI10" s="22">
        <f t="shared" si="14"/>
        <v>4.1343492943888425E-31</v>
      </c>
      <c r="AJ10" s="22">
        <f t="shared" si="15"/>
        <v>2.5554022923100521</v>
      </c>
      <c r="AK10" s="22">
        <f t="shared" si="16"/>
        <v>3.5872417103458079E-2</v>
      </c>
      <c r="AL10" s="19"/>
      <c r="AM10" s="104">
        <f t="shared" si="17"/>
        <v>0</v>
      </c>
      <c r="AN10" s="104">
        <f t="shared" si="18"/>
        <v>19.756985388255604</v>
      </c>
      <c r="AO10" s="104">
        <f t="shared" si="19"/>
        <v>4.4070144434093539E-19</v>
      </c>
      <c r="AP10" s="3" t="str">
        <f t="shared" si="20"/>
        <v>Mentah</v>
      </c>
    </row>
    <row r="11" spans="1:42" ht="15.75" customHeight="1" x14ac:dyDescent="0.25">
      <c r="A11" s="31">
        <v>7</v>
      </c>
      <c r="B11" s="60">
        <v>4.6416858703748003E-2</v>
      </c>
      <c r="C11" s="61">
        <v>0.72769869936443798</v>
      </c>
      <c r="D11" s="61">
        <v>0.739352221150957</v>
      </c>
      <c r="E11" s="4" t="s">
        <v>2</v>
      </c>
      <c r="F11" s="18"/>
      <c r="G11" s="22">
        <f t="shared" si="21"/>
        <v>4.1886600075679317</v>
      </c>
      <c r="H11" s="22">
        <f t="shared" si="26"/>
        <v>9.7672536342023157E-72</v>
      </c>
      <c r="I11" s="22">
        <f t="shared" si="0"/>
        <v>0.11012494500038635</v>
      </c>
      <c r="J11" s="22">
        <f t="shared" si="1"/>
        <v>3.2315526828831</v>
      </c>
      <c r="K11" s="22">
        <f t="shared" si="2"/>
        <v>2.4015465234428095E-22</v>
      </c>
      <c r="L11" s="22">
        <f t="shared" si="3"/>
        <v>2.0449088233042564E-6</v>
      </c>
      <c r="M11" s="22">
        <f t="shared" si="4"/>
        <v>0.83171480637473438</v>
      </c>
      <c r="N11" s="22">
        <f t="shared" si="5"/>
        <v>8.9636379946778735E-23</v>
      </c>
      <c r="O11" s="22">
        <f t="shared" si="6"/>
        <v>3.5263223880303354E-3</v>
      </c>
      <c r="Q11" s="91">
        <f t="shared" si="22"/>
        <v>11.257988058236807</v>
      </c>
      <c r="R11" s="91">
        <f t="shared" si="23"/>
        <v>2.1025570019199787E-115</v>
      </c>
      <c r="S11" s="91">
        <f t="shared" si="24"/>
        <v>7.9411183352883877E-10</v>
      </c>
      <c r="T11" s="3" t="str">
        <f t="shared" si="25"/>
        <v>Matang</v>
      </c>
      <c r="W11" s="3" t="s">
        <v>35</v>
      </c>
      <c r="X11" s="61">
        <v>0.26555823020977998</v>
      </c>
      <c r="Y11" s="61">
        <v>0.55513336591371898</v>
      </c>
      <c r="Z11" s="61">
        <v>0.60106334393262195</v>
      </c>
      <c r="AC11" s="22">
        <f t="shared" si="8"/>
        <v>1.6869099205917765E-290</v>
      </c>
      <c r="AD11" s="22">
        <f t="shared" si="9"/>
        <v>3.0531529053241937</v>
      </c>
      <c r="AE11" s="22">
        <f t="shared" si="10"/>
        <v>7.14849290761919E-18</v>
      </c>
      <c r="AF11" s="22">
        <f t="shared" si="11"/>
        <v>2.2630587686775825E-56</v>
      </c>
      <c r="AG11" s="22">
        <f t="shared" si="12"/>
        <v>2.4860408301497849</v>
      </c>
      <c r="AH11" s="22">
        <f t="shared" si="13"/>
        <v>1.2296760174215493</v>
      </c>
      <c r="AI11" s="22">
        <f t="shared" si="14"/>
        <v>1.0200051065696309E-21</v>
      </c>
      <c r="AJ11" s="22">
        <f t="shared" si="15"/>
        <v>1.3157624445175873</v>
      </c>
      <c r="AK11" s="22">
        <f t="shared" si="16"/>
        <v>0.33749958640905353</v>
      </c>
      <c r="AL11" s="19"/>
      <c r="AM11" s="104">
        <f t="shared" si="17"/>
        <v>0</v>
      </c>
      <c r="AN11" s="104">
        <f t="shared" si="18"/>
        <v>9.9869827143203924</v>
      </c>
      <c r="AO11" s="104">
        <f t="shared" si="19"/>
        <v>2.966732837006459E-18</v>
      </c>
      <c r="AP11" s="3" t="str">
        <f t="shared" si="20"/>
        <v>Mentah</v>
      </c>
    </row>
    <row r="12" spans="1:42" ht="15.75" customHeight="1" x14ac:dyDescent="0.25">
      <c r="A12" s="31">
        <v>8</v>
      </c>
      <c r="B12" s="60">
        <v>5.3361801218952502E-2</v>
      </c>
      <c r="C12" s="61">
        <v>0.70993185074312604</v>
      </c>
      <c r="D12" s="61">
        <v>0.72335818057886103</v>
      </c>
      <c r="E12" s="4" t="s">
        <v>2</v>
      </c>
      <c r="F12" s="18"/>
      <c r="G12" s="22">
        <f t="shared" si="21"/>
        <v>2.9232623439755097</v>
      </c>
      <c r="H12" s="22">
        <f t="shared" si="26"/>
        <v>2.8114163060943836E-67</v>
      </c>
      <c r="I12" s="22">
        <f t="shared" si="0"/>
        <v>0.2546335517032568</v>
      </c>
      <c r="J12" s="22">
        <f t="shared" si="1"/>
        <v>0.76825015583597334</v>
      </c>
      <c r="K12" s="22">
        <f t="shared" si="2"/>
        <v>6.3962428997878666E-18</v>
      </c>
      <c r="L12" s="22">
        <f t="shared" si="3"/>
        <v>4.8879689785755245E-5</v>
      </c>
      <c r="M12" s="22">
        <f t="shared" si="4"/>
        <v>2.9512917254458739</v>
      </c>
      <c r="N12" s="22">
        <f t="shared" si="5"/>
        <v>2.0185826861681833E-18</v>
      </c>
      <c r="O12" s="22">
        <f t="shared" si="6"/>
        <v>2.7954297751803081E-2</v>
      </c>
      <c r="Q12" s="91">
        <f t="shared" si="22"/>
        <v>6.6280013691703488</v>
      </c>
      <c r="R12" s="91">
        <f t="shared" si="23"/>
        <v>3.629916635590335E-102</v>
      </c>
      <c r="S12" s="91">
        <f t="shared" si="24"/>
        <v>3.4793062358238396E-7</v>
      </c>
      <c r="T12" s="3" t="str">
        <f t="shared" si="25"/>
        <v>Matang</v>
      </c>
      <c r="W12" s="3" t="s">
        <v>36</v>
      </c>
      <c r="X12" s="61">
        <v>0.27463631497304303</v>
      </c>
      <c r="Y12" s="61">
        <v>0.56985586880438099</v>
      </c>
      <c r="Z12" s="61">
        <v>0.57848849930516799</v>
      </c>
      <c r="AC12" s="22">
        <f t="shared" si="8"/>
        <v>0</v>
      </c>
      <c r="AD12" s="22">
        <f t="shared" si="9"/>
        <v>2.3063845409316581</v>
      </c>
      <c r="AE12" s="22">
        <f t="shared" si="10"/>
        <v>8.9255345627047753E-20</v>
      </c>
      <c r="AF12" s="22">
        <f t="shared" si="11"/>
        <v>3.1877519447031587E-47</v>
      </c>
      <c r="AG12" s="22">
        <f t="shared" si="12"/>
        <v>2.1947294700546056</v>
      </c>
      <c r="AH12" s="22">
        <f t="shared" si="13"/>
        <v>1.8143378124189147</v>
      </c>
      <c r="AI12" s="22">
        <f t="shared" si="14"/>
        <v>1.2120015570538868E-30</v>
      </c>
      <c r="AJ12" s="22">
        <f t="shared" si="15"/>
        <v>2.6098918181342672</v>
      </c>
      <c r="AK12" s="22">
        <f t="shared" si="16"/>
        <v>4.0523304888249671E-2</v>
      </c>
      <c r="AL12" s="19"/>
      <c r="AM12" s="104">
        <f t="shared" si="17"/>
        <v>0</v>
      </c>
      <c r="AN12" s="104">
        <f t="shared" si="18"/>
        <v>13.210985611773948</v>
      </c>
      <c r="AO12" s="104">
        <f t="shared" si="19"/>
        <v>6.5623175939534698E-21</v>
      </c>
      <c r="AP12" s="3" t="str">
        <f t="shared" si="20"/>
        <v>Mentah</v>
      </c>
    </row>
    <row r="13" spans="1:42" ht="15.75" customHeight="1" x14ac:dyDescent="0.25">
      <c r="A13" s="31">
        <v>9</v>
      </c>
      <c r="B13" s="60">
        <v>4.8104122188616497E-2</v>
      </c>
      <c r="C13" s="61">
        <v>0.73015715097037104</v>
      </c>
      <c r="D13" s="61">
        <v>0.71728067881587698</v>
      </c>
      <c r="E13" s="4" t="s">
        <v>2</v>
      </c>
      <c r="F13" s="18"/>
      <c r="G13" s="22">
        <f t="shared" si="21"/>
        <v>4.3509458824992056</v>
      </c>
      <c r="H13" s="22">
        <f t="shared" si="26"/>
        <v>1.2198887905942017E-70</v>
      </c>
      <c r="I13" s="22">
        <f t="shared" si="0"/>
        <v>0.13664876655881888</v>
      </c>
      <c r="J13" s="22">
        <f t="shared" si="1"/>
        <v>3.1805154858378786</v>
      </c>
      <c r="K13" s="22">
        <f t="shared" si="2"/>
        <v>5.3592083478573359E-23</v>
      </c>
      <c r="L13" s="22">
        <f t="shared" si="3"/>
        <v>1.2757597600712931E-6</v>
      </c>
      <c r="M13" s="22">
        <f t="shared" si="4"/>
        <v>2.9883820601922992</v>
      </c>
      <c r="N13" s="22">
        <f t="shared" si="5"/>
        <v>6.8593034784438203E-17</v>
      </c>
      <c r="O13" s="22">
        <f t="shared" si="6"/>
        <v>5.5227384233682765E-2</v>
      </c>
      <c r="Q13" s="91">
        <f t="shared" si="22"/>
        <v>41.353980307651291</v>
      </c>
      <c r="R13" s="91">
        <f t="shared" si="23"/>
        <v>4.4843644377542994E-109</v>
      </c>
      <c r="S13" s="91">
        <f t="shared" si="24"/>
        <v>9.6278449904567532E-9</v>
      </c>
      <c r="T13" s="3" t="str">
        <f t="shared" si="25"/>
        <v>Matang</v>
      </c>
      <c r="W13" s="3" t="s">
        <v>37</v>
      </c>
      <c r="X13" s="61">
        <v>0.27493714002038599</v>
      </c>
      <c r="Y13" s="61">
        <v>0.56866112230555699</v>
      </c>
      <c r="Z13" s="61">
        <v>0.57866822597741197</v>
      </c>
      <c r="AC13" s="22">
        <f t="shared" si="8"/>
        <v>0</v>
      </c>
      <c r="AD13" s="22">
        <f t="shared" si="9"/>
        <v>2.2630584984195172</v>
      </c>
      <c r="AE13" s="22">
        <f t="shared" si="10"/>
        <v>7.6890950010219417E-20</v>
      </c>
      <c r="AF13" s="22">
        <f t="shared" si="11"/>
        <v>6.1852881525722156E-48</v>
      </c>
      <c r="AG13" s="22">
        <f t="shared" si="12"/>
        <v>2.2827586789306347</v>
      </c>
      <c r="AH13" s="22">
        <f t="shared" si="13"/>
        <v>1.7766976687894036</v>
      </c>
      <c r="AI13" s="22">
        <f t="shared" si="14"/>
        <v>1.4476643451084929E-30</v>
      </c>
      <c r="AJ13" s="22">
        <f t="shared" si="15"/>
        <v>2.6177940127676087</v>
      </c>
      <c r="AK13" s="22">
        <f t="shared" si="16"/>
        <v>4.1344009320289532E-2</v>
      </c>
      <c r="AL13" s="19"/>
      <c r="AM13" s="104">
        <f t="shared" si="17"/>
        <v>0</v>
      </c>
      <c r="AN13" s="104">
        <f t="shared" si="18"/>
        <v>13.523566875587672</v>
      </c>
      <c r="AO13" s="104">
        <f t="shared" si="19"/>
        <v>5.6480866285058156E-21</v>
      </c>
      <c r="AP13" s="3" t="str">
        <f t="shared" si="20"/>
        <v>Mentah</v>
      </c>
    </row>
    <row r="14" spans="1:42" ht="15.75" customHeight="1" x14ac:dyDescent="0.25">
      <c r="A14" s="31">
        <v>10</v>
      </c>
      <c r="B14" s="60">
        <v>4.02954749954696E-2</v>
      </c>
      <c r="C14" s="61">
        <v>0.72390943703595101</v>
      </c>
      <c r="D14" s="61">
        <v>0.72296191779003205</v>
      </c>
      <c r="E14" s="4" t="s">
        <v>2</v>
      </c>
      <c r="F14" s="18"/>
      <c r="G14" s="22">
        <f t="shared" si="21"/>
        <v>1.8567071914198927</v>
      </c>
      <c r="H14" s="22">
        <f t="shared" si="26"/>
        <v>8.7168585812115007E-76</v>
      </c>
      <c r="I14" s="22">
        <f t="shared" si="0"/>
        <v>4.7143600562481444E-2</v>
      </c>
      <c r="J14" s="22">
        <f t="shared" si="1"/>
        <v>2.9899989387742933</v>
      </c>
      <c r="K14" s="22">
        <f>1/SQRT(2*3.14*$D$254)*EXP(-(($C14-$D$253)^2)/($D$254^2))</f>
        <v>2.3222523080559448E-21</v>
      </c>
      <c r="L14" s="22">
        <f t="shared" si="3"/>
        <v>4.1663373868311114E-6</v>
      </c>
      <c r="M14" s="22">
        <f t="shared" si="4"/>
        <v>2.9770251684010214</v>
      </c>
      <c r="N14" s="22">
        <f t="shared" si="5"/>
        <v>2.5523738126071142E-18</v>
      </c>
      <c r="O14" s="22">
        <f t="shared" si="6"/>
        <v>2.9275225076850896E-2</v>
      </c>
      <c r="Q14" s="91">
        <f t="shared" si="22"/>
        <v>16.527111611345568</v>
      </c>
      <c r="R14" s="91">
        <f t="shared" si="23"/>
        <v>5.1667052129186756E-114</v>
      </c>
      <c r="S14" s="91">
        <f t="shared" si="24"/>
        <v>5.7501268703858291E-9</v>
      </c>
      <c r="T14" s="3" t="str">
        <f t="shared" si="25"/>
        <v>Matang</v>
      </c>
      <c r="W14" s="3" t="s">
        <v>38</v>
      </c>
      <c r="X14" s="61">
        <v>5.5378563057505201E-2</v>
      </c>
      <c r="Y14" s="61">
        <v>0.70367597617602695</v>
      </c>
      <c r="Z14" s="61">
        <v>0.69234939483719504</v>
      </c>
      <c r="AC14" s="22">
        <f t="shared" si="8"/>
        <v>2.0396412124302445</v>
      </c>
      <c r="AD14" s="22">
        <f t="shared" si="9"/>
        <v>5.2111257750234212E-66</v>
      </c>
      <c r="AE14" s="22">
        <f t="shared" si="10"/>
        <v>0.31686269267911027</v>
      </c>
      <c r="AF14" s="22">
        <f t="shared" si="11"/>
        <v>0.24209807958386337</v>
      </c>
      <c r="AG14" s="22">
        <f t="shared" si="12"/>
        <v>1.762776982419878E-16</v>
      </c>
      <c r="AH14" s="22">
        <f t="shared" si="13"/>
        <v>1.3542073608898531E-4</v>
      </c>
      <c r="AI14" s="22">
        <f t="shared" si="14"/>
        <v>0.21104714360555696</v>
      </c>
      <c r="AJ14" s="22">
        <f t="shared" si="15"/>
        <v>2.5746766667468737E-11</v>
      </c>
      <c r="AK14" s="22">
        <f t="shared" si="16"/>
        <v>0.49021683001145833</v>
      </c>
      <c r="AL14" s="19"/>
      <c r="AM14" s="104">
        <f t="shared" si="17"/>
        <v>0.10421364873297433</v>
      </c>
      <c r="AN14" s="104">
        <f t="shared" si="18"/>
        <v>2.3651115208158124E-92</v>
      </c>
      <c r="AO14" s="104">
        <f t="shared" si="19"/>
        <v>2.1035095877944064E-5</v>
      </c>
      <c r="AP14" s="3" t="str">
        <f t="shared" si="20"/>
        <v>Matang</v>
      </c>
    </row>
    <row r="15" spans="1:42" ht="15.75" customHeight="1" x14ac:dyDescent="0.25">
      <c r="A15" s="31">
        <v>11</v>
      </c>
      <c r="B15" s="60">
        <v>4.6943005833468401E-2</v>
      </c>
      <c r="C15" s="61">
        <v>0.717237354149176</v>
      </c>
      <c r="D15" s="61">
        <v>0.74642078536126599</v>
      </c>
      <c r="E15" s="4" t="s">
        <v>2</v>
      </c>
      <c r="F15" s="18"/>
      <c r="G15" s="22">
        <f t="shared" si="21"/>
        <v>4.2753672942170198</v>
      </c>
      <c r="H15" s="22">
        <f t="shared" si="26"/>
        <v>2.1509150402637237E-71</v>
      </c>
      <c r="I15" s="22">
        <f t="shared" si="0"/>
        <v>0.11788930958182509</v>
      </c>
      <c r="J15" s="22">
        <f t="shared" si="1"/>
        <v>1.9291551227889814</v>
      </c>
      <c r="K15" s="22">
        <f t="shared" si="2"/>
        <v>1.1123269978745927E-19</v>
      </c>
      <c r="L15" s="22">
        <f t="shared" si="3"/>
        <v>1.3934652333087691E-5</v>
      </c>
      <c r="M15" s="22">
        <f t="shared" si="4"/>
        <v>0.26882690169785622</v>
      </c>
      <c r="N15" s="22">
        <f t="shared" si="5"/>
        <v>7.5819638009703024E-25</v>
      </c>
      <c r="O15" s="22">
        <f t="shared" si="6"/>
        <v>1.2419709804655536E-3</v>
      </c>
      <c r="Q15" s="91">
        <f t="shared" si="22"/>
        <v>2.2172430787290973</v>
      </c>
      <c r="R15" s="91">
        <f t="shared" si="23"/>
        <v>1.8140006625007348E-114</v>
      </c>
      <c r="S15" s="91">
        <f t="shared" si="24"/>
        <v>2.0402435344307253E-9</v>
      </c>
      <c r="T15" s="3" t="str">
        <f t="shared" si="25"/>
        <v>Matang</v>
      </c>
      <c r="W15" s="3" t="s">
        <v>39</v>
      </c>
      <c r="X15" s="61">
        <v>4.3275476867034202E-2</v>
      </c>
      <c r="Y15" s="61">
        <v>0.72660808360861096</v>
      </c>
      <c r="Z15" s="61">
        <v>0.71848084191864003</v>
      </c>
      <c r="AC15" s="22">
        <f t="shared" si="8"/>
        <v>3.149344586680741</v>
      </c>
      <c r="AD15" s="22">
        <f t="shared" si="9"/>
        <v>8.4259939577916394E-74</v>
      </c>
      <c r="AE15" s="22">
        <f t="shared" si="10"/>
        <v>7.2171961705109075E-2</v>
      </c>
      <c r="AF15" s="22">
        <f t="shared" si="11"/>
        <v>3.2005130548623644</v>
      </c>
      <c r="AG15" s="22">
        <f t="shared" si="12"/>
        <v>4.638973029565168E-22</v>
      </c>
      <c r="AH15" s="22">
        <f t="shared" si="13"/>
        <v>2.5146127039448577E-6</v>
      </c>
      <c r="AI15" s="22">
        <f t="shared" si="14"/>
        <v>3.0426286415543378</v>
      </c>
      <c r="AJ15" s="22">
        <f t="shared" si="15"/>
        <v>3.4613931402304448E-17</v>
      </c>
      <c r="AK15" s="22">
        <f t="shared" si="16"/>
        <v>4.8502561105998362E-2</v>
      </c>
      <c r="AL15" s="19"/>
      <c r="AM15" s="104">
        <f t="shared" si="17"/>
        <v>30.668231571434763</v>
      </c>
      <c r="AN15" s="104">
        <f t="shared" si="18"/>
        <v>1.3529879217027698E-111</v>
      </c>
      <c r="AO15" s="104">
        <f t="shared" si="19"/>
        <v>8.8024645920789508E-9</v>
      </c>
      <c r="AP15" s="3" t="str">
        <f t="shared" si="20"/>
        <v>Matang</v>
      </c>
    </row>
    <row r="16" spans="1:42" ht="15.75" customHeight="1" x14ac:dyDescent="0.25">
      <c r="A16" s="31">
        <v>12</v>
      </c>
      <c r="B16" s="60">
        <v>3.6126638796706398E-2</v>
      </c>
      <c r="C16" s="61">
        <v>0.76713814309637396</v>
      </c>
      <c r="D16" s="61">
        <v>0.68841020575735701</v>
      </c>
      <c r="E16" s="4" t="s">
        <v>2</v>
      </c>
      <c r="F16" s="18"/>
      <c r="G16" s="22">
        <f t="shared" si="21"/>
        <v>0.58178918759296194</v>
      </c>
      <c r="H16" s="22">
        <f t="shared" si="26"/>
        <v>1.3144609865786528E-78</v>
      </c>
      <c r="I16" s="22">
        <f t="shared" si="0"/>
        <v>2.4943582806790848E-2</v>
      </c>
      <c r="J16" s="22">
        <f t="shared" si="1"/>
        <v>4.6062026504362927E-3</v>
      </c>
      <c r="K16" s="22">
        <f t="shared" si="2"/>
        <v>6.1062808983550792E-34</v>
      </c>
      <c r="L16" s="22">
        <f t="shared" si="3"/>
        <v>4.0553822687217394E-10</v>
      </c>
      <c r="M16" s="22">
        <f t="shared" si="4"/>
        <v>9.3305988783803376E-2</v>
      </c>
      <c r="N16" s="22">
        <f t="shared" si="5"/>
        <v>1.5398821187833401E-10</v>
      </c>
      <c r="O16" s="22">
        <f t="shared" si="6"/>
        <v>0.6327824488271776</v>
      </c>
      <c r="Q16" s="91">
        <f t="shared" si="22"/>
        <v>2.5004501814853981E-4</v>
      </c>
      <c r="R16" s="91">
        <f t="shared" si="23"/>
        <v>1.2359814571711459E-121</v>
      </c>
      <c r="S16" s="91">
        <f t="shared" si="24"/>
        <v>6.4009591698149336E-12</v>
      </c>
      <c r="T16" s="3" t="str">
        <f t="shared" si="25"/>
        <v>Matang</v>
      </c>
      <c r="W16" s="3" t="s">
        <v>40</v>
      </c>
      <c r="X16" s="61">
        <v>5.04430334419112E-2</v>
      </c>
      <c r="Y16" s="61">
        <v>0.72169087600034498</v>
      </c>
      <c r="Z16" s="61">
        <v>0.73308475557221697</v>
      </c>
      <c r="AC16" s="22">
        <f t="shared" si="8"/>
        <v>4.0147521891146445</v>
      </c>
      <c r="AD16" s="22">
        <f t="shared" si="9"/>
        <v>3.9116187338705715E-69</v>
      </c>
      <c r="AE16" s="22">
        <f t="shared" si="10"/>
        <v>0.1819355563751637</v>
      </c>
      <c r="AF16" s="22">
        <f t="shared" si="11"/>
        <v>2.6972496287272771</v>
      </c>
      <c r="AG16" s="22">
        <f t="shared" si="12"/>
        <v>8.5584669650156198E-21</v>
      </c>
      <c r="AH16" s="22">
        <f t="shared" si="13"/>
        <v>6.2649838870651638E-6</v>
      </c>
      <c r="AI16" s="22">
        <f t="shared" si="14"/>
        <v>1.69057056346489</v>
      </c>
      <c r="AJ16" s="22">
        <f t="shared" si="15"/>
        <v>5.1741839576600641E-21</v>
      </c>
      <c r="AK16" s="22">
        <f t="shared" si="16"/>
        <v>8.3279477427946474E-3</v>
      </c>
      <c r="AL16" s="19"/>
      <c r="AM16" s="104">
        <f t="shared" si="17"/>
        <v>18.306831670359017</v>
      </c>
      <c r="AN16" s="104">
        <f t="shared" si="18"/>
        <v>1.7321853499315209E-109</v>
      </c>
      <c r="AO16" s="104">
        <f t="shared" si="19"/>
        <v>9.4923891213845923E-9</v>
      </c>
      <c r="AP16" s="3" t="str">
        <f t="shared" si="20"/>
        <v>Matang</v>
      </c>
    </row>
    <row r="17" spans="1:42" ht="15.75" customHeight="1" x14ac:dyDescent="0.25">
      <c r="A17" s="31">
        <v>13</v>
      </c>
      <c r="B17" s="60">
        <v>4.2344456354622598E-2</v>
      </c>
      <c r="C17" s="61">
        <v>0.73073344504370996</v>
      </c>
      <c r="D17" s="61">
        <v>0.70239956886281496</v>
      </c>
      <c r="E17" s="4" t="s">
        <v>2</v>
      </c>
      <c r="F17" s="18"/>
      <c r="G17" s="22">
        <f t="shared" si="21"/>
        <v>2.7430724706049765</v>
      </c>
      <c r="H17" s="22">
        <f t="shared" si="26"/>
        <v>2.0333846502985769E-74</v>
      </c>
      <c r="I17" s="22">
        <f t="shared" si="0"/>
        <v>6.3346487795086712E-2</v>
      </c>
      <c r="J17" s="22">
        <f t="shared" si="1"/>
        <v>3.1448295119331875</v>
      </c>
      <c r="K17" s="22">
        <f t="shared" si="2"/>
        <v>3.758661289354075E-23</v>
      </c>
      <c r="L17" s="22">
        <f t="shared" si="3"/>
        <v>1.1408753742217039E-6</v>
      </c>
      <c r="M17" s="22">
        <f t="shared" si="4"/>
        <v>1.0360233086186474</v>
      </c>
      <c r="N17" s="22">
        <f t="shared" si="5"/>
        <v>1.9969089960606962E-13</v>
      </c>
      <c r="O17" s="22">
        <f t="shared" si="6"/>
        <v>0.22875542910494323</v>
      </c>
      <c r="Q17" s="91">
        <f t="shared" si="22"/>
        <v>8.9372501599397474</v>
      </c>
      <c r="R17" s="91">
        <f t="shared" si="23"/>
        <v>1.5261984405086807E-109</v>
      </c>
      <c r="S17" s="91">
        <f t="shared" si="24"/>
        <v>1.6532257336720787E-8</v>
      </c>
      <c r="T17" s="3" t="str">
        <f t="shared" si="25"/>
        <v>Matang</v>
      </c>
      <c r="W17" s="3" t="s">
        <v>41</v>
      </c>
      <c r="X17" s="61">
        <v>4.43734542215828E-2</v>
      </c>
      <c r="Y17" s="61">
        <v>0.73310015534565498</v>
      </c>
      <c r="Z17" s="61">
        <v>0.70773798284093803</v>
      </c>
      <c r="AC17" s="22">
        <f t="shared" si="8"/>
        <v>3.5915620274211233</v>
      </c>
      <c r="AD17" s="22">
        <f t="shared" si="9"/>
        <v>4.4711950575907108E-73</v>
      </c>
      <c r="AE17" s="22">
        <f t="shared" si="10"/>
        <v>8.3916387567989317E-2</v>
      </c>
      <c r="AF17" s="22">
        <f t="shared" si="11"/>
        <v>2.9134680561168471</v>
      </c>
      <c r="AG17" s="22">
        <f t="shared" si="12"/>
        <v>8.6466012253707524E-24</v>
      </c>
      <c r="AH17" s="22">
        <f t="shared" si="13"/>
        <v>7.1771068586676049E-7</v>
      </c>
      <c r="AI17" s="22">
        <f t="shared" si="14"/>
        <v>1.8102062089114381</v>
      </c>
      <c r="AJ17" s="22">
        <f t="shared" si="15"/>
        <v>1.2713130259145957E-14</v>
      </c>
      <c r="AK17" s="22">
        <f t="shared" si="16"/>
        <v>0.1430219688584651</v>
      </c>
      <c r="AL17" s="19"/>
      <c r="AM17" s="104">
        <f t="shared" si="17"/>
        <v>18.941818991284979</v>
      </c>
      <c r="AN17" s="104">
        <f t="shared" si="18"/>
        <v>4.9149776066137568E-110</v>
      </c>
      <c r="AO17" s="104">
        <f t="shared" si="19"/>
        <v>8.6138825285492397E-9</v>
      </c>
      <c r="AP17" s="3" t="str">
        <f t="shared" si="20"/>
        <v>Matang</v>
      </c>
    </row>
    <row r="18" spans="1:42" s="19" customFormat="1" ht="15.75" customHeight="1" x14ac:dyDescent="0.25">
      <c r="A18" s="32">
        <v>14</v>
      </c>
      <c r="B18" s="62">
        <v>5.0253896341658902E-2</v>
      </c>
      <c r="C18" s="63">
        <v>0.72934334668105505</v>
      </c>
      <c r="D18" s="63">
        <v>0.72248550693568203</v>
      </c>
      <c r="E18" s="33" t="s">
        <v>2</v>
      </c>
      <c r="F18" s="18"/>
      <c r="G18" s="34">
        <f t="shared" si="21"/>
        <v>4.0642373396018696</v>
      </c>
      <c r="H18" s="34">
        <f t="shared" si="26"/>
        <v>2.9592072831090729E-69</v>
      </c>
      <c r="I18" s="34">
        <f t="shared" si="0"/>
        <v>0.17787177180250796</v>
      </c>
      <c r="J18" s="34">
        <f t="shared" si="1"/>
        <v>3.2158521202616783</v>
      </c>
      <c r="K18" s="34">
        <f t="shared" si="2"/>
        <v>8.8262554893928081E-23</v>
      </c>
      <c r="L18" s="34">
        <f t="shared" si="3"/>
        <v>1.4927204131697509E-6</v>
      </c>
      <c r="M18" s="34">
        <f t="shared" si="4"/>
        <v>3.003893187141331</v>
      </c>
      <c r="N18" s="34">
        <f t="shared" si="5"/>
        <v>3.3812059023001215E-18</v>
      </c>
      <c r="O18" s="34">
        <f t="shared" si="6"/>
        <v>3.0936069196464373E-2</v>
      </c>
      <c r="Q18" s="92">
        <f t="shared" si="22"/>
        <v>39.260842699883469</v>
      </c>
      <c r="R18" s="92">
        <f t="shared" si="23"/>
        <v>8.8312768624512699E-109</v>
      </c>
      <c r="S18" s="92">
        <f t="shared" si="24"/>
        <v>8.2139231173526895E-9</v>
      </c>
      <c r="T18" s="35" t="str">
        <f t="shared" si="25"/>
        <v>Matang</v>
      </c>
      <c r="W18" s="3" t="s">
        <v>42</v>
      </c>
      <c r="X18" s="61">
        <v>4.6084077534822902E-2</v>
      </c>
      <c r="Y18" s="61">
        <v>0.71008459180391403</v>
      </c>
      <c r="Z18" s="61">
        <v>0.70094560377698301</v>
      </c>
      <c r="AC18" s="22">
        <f t="shared" si="8"/>
        <v>4.1180566813732797</v>
      </c>
      <c r="AD18" s="22">
        <f t="shared" si="9"/>
        <v>5.9224091745022584E-72</v>
      </c>
      <c r="AE18" s="22">
        <f t="shared" si="10"/>
        <v>0.1054389607659144</v>
      </c>
      <c r="AF18" s="22">
        <f t="shared" si="11"/>
        <v>0.78688579434222483</v>
      </c>
      <c r="AG18" s="22">
        <f t="shared" si="12"/>
        <v>5.8883206159400641E-18</v>
      </c>
      <c r="AH18" s="22">
        <f t="shared" si="13"/>
        <v>4.7647959109141438E-5</v>
      </c>
      <c r="AI18" s="22">
        <f t="shared" si="14"/>
        <v>0.85975062826210735</v>
      </c>
      <c r="AJ18" s="22">
        <f t="shared" si="15"/>
        <v>4.1409170494080698E-13</v>
      </c>
      <c r="AK18" s="22">
        <f t="shared" si="16"/>
        <v>0.25795334553337179</v>
      </c>
      <c r="AM18" s="104">
        <f t="shared" si="17"/>
        <v>2.785970586237235</v>
      </c>
      <c r="AN18" s="104">
        <f t="shared" si="18"/>
        <v>1.4440638262276535E-101</v>
      </c>
      <c r="AO18" s="104">
        <f t="shared" si="19"/>
        <v>1.2959450433319901E-6</v>
      </c>
      <c r="AP18" s="3" t="str">
        <f t="shared" si="20"/>
        <v>Matang</v>
      </c>
    </row>
    <row r="19" spans="1:42" s="19" customFormat="1" ht="15" x14ac:dyDescent="0.25">
      <c r="A19" s="31">
        <v>15</v>
      </c>
      <c r="B19" s="60">
        <v>0.28005889669133499</v>
      </c>
      <c r="C19" s="61">
        <v>0.57374666957381903</v>
      </c>
      <c r="D19" s="61">
        <v>0.56905808643075595</v>
      </c>
      <c r="E19" s="17" t="s">
        <v>3</v>
      </c>
      <c r="F19" s="18"/>
      <c r="G19" s="23">
        <f t="shared" si="21"/>
        <v>0</v>
      </c>
      <c r="H19" s="23">
        <f t="shared" si="26"/>
        <v>1.4898315306686458</v>
      </c>
      <c r="I19" s="23">
        <f t="shared" si="0"/>
        <v>5.8449272584151546E-21</v>
      </c>
      <c r="J19" s="23">
        <f t="shared" si="1"/>
        <v>6.1020620987255058E-45</v>
      </c>
      <c r="K19" s="23">
        <f t="shared" si="2"/>
        <v>1.8630735317790736</v>
      </c>
      <c r="L19" s="23">
        <f t="shared" si="3"/>
        <v>1.9174835056753663</v>
      </c>
      <c r="M19" s="56">
        <f t="shared" si="4"/>
        <v>7.8897045652727573E-35</v>
      </c>
      <c r="N19" s="23">
        <f t="shared" si="5"/>
        <v>1.8401251682625777</v>
      </c>
      <c r="O19" s="23">
        <f t="shared" si="6"/>
        <v>1.317523943600842E-2</v>
      </c>
      <c r="Q19" s="93">
        <f t="shared" ref="Q19:Q50" si="27">$G19*$J19*$M19</f>
        <v>0</v>
      </c>
      <c r="R19" s="93">
        <f t="shared" ref="R19:R50" si="28">$H19*$K19*$N19</f>
        <v>5.1075722977936424</v>
      </c>
      <c r="S19" s="93">
        <f t="shared" ref="S19:S50" si="29">$I19*$L19*$O19</f>
        <v>1.4766217595163541E-22</v>
      </c>
      <c r="T19" s="3" t="str">
        <f t="shared" si="25"/>
        <v>Mentah</v>
      </c>
      <c r="W19" s="3" t="s">
        <v>43</v>
      </c>
      <c r="X19" s="61">
        <v>5.8766026971946897E-2</v>
      </c>
      <c r="Y19" s="61">
        <v>0.67653940001059099</v>
      </c>
      <c r="Z19" s="61">
        <v>0.67992943677153805</v>
      </c>
      <c r="AC19" s="22">
        <f t="shared" si="8"/>
        <v>0.86023540258659625</v>
      </c>
      <c r="AD19" s="22">
        <f t="shared" si="9"/>
        <v>6.5993043015229374E-64</v>
      </c>
      <c r="AE19" s="22">
        <f t="shared" si="10"/>
        <v>0.44613743654413984</v>
      </c>
      <c r="AF19" s="22">
        <f t="shared" si="11"/>
        <v>3.2301653823945608E-5</v>
      </c>
      <c r="AG19" s="22">
        <f t="shared" si="12"/>
        <v>6.0602252598176782E-11</v>
      </c>
      <c r="AH19" s="22">
        <f t="shared" si="13"/>
        <v>6.2124996191581195E-3</v>
      </c>
      <c r="AI19" s="22">
        <f t="shared" si="14"/>
        <v>1.114048130077341E-2</v>
      </c>
      <c r="AJ19" s="22">
        <f t="shared" si="15"/>
        <v>5.8005929085335081E-9</v>
      </c>
      <c r="AK19" s="22">
        <f t="shared" si="16"/>
        <v>1.0089279009721548</v>
      </c>
      <c r="AM19" s="104">
        <f t="shared" si="17"/>
        <v>3.0956084557859743E-7</v>
      </c>
      <c r="AN19" s="104">
        <f t="shared" si="18"/>
        <v>2.3198468197825067E-82</v>
      </c>
      <c r="AO19" s="104">
        <f t="shared" si="19"/>
        <v>2.7963734807827062E-3</v>
      </c>
      <c r="AP19" s="3" t="str">
        <f t="shared" si="20"/>
        <v>Setengah Matang</v>
      </c>
    </row>
    <row r="20" spans="1:42" ht="15" x14ac:dyDescent="0.25">
      <c r="A20" s="31">
        <v>16</v>
      </c>
      <c r="B20" s="60">
        <v>0.24063780845983901</v>
      </c>
      <c r="C20" s="61">
        <v>0.52080628973209897</v>
      </c>
      <c r="D20" s="61">
        <v>0.59894406117616905</v>
      </c>
      <c r="E20" s="4" t="s">
        <v>3</v>
      </c>
      <c r="F20" s="18"/>
      <c r="G20" s="23">
        <f t="shared" si="21"/>
        <v>9.1865778791625738E-228</v>
      </c>
      <c r="H20" s="23">
        <f t="shared" si="26"/>
        <v>0.3615259449236613</v>
      </c>
      <c r="I20" s="23">
        <f t="shared" si="0"/>
        <v>3.7630292183930334E-13</v>
      </c>
      <c r="J20" s="23">
        <f t="shared" si="1"/>
        <v>7.3420076118683076E-81</v>
      </c>
      <c r="K20" s="23">
        <f t="shared" si="2"/>
        <v>0.15851547575614178</v>
      </c>
      <c r="L20" s="23">
        <f t="shared" si="3"/>
        <v>0.16454583772522283</v>
      </c>
      <c r="M20" s="23">
        <f t="shared" si="4"/>
        <v>1.7239502749789592E-22</v>
      </c>
      <c r="N20" s="23">
        <f t="shared" si="5"/>
        <v>1.5372605882839576</v>
      </c>
      <c r="O20" s="23">
        <f t="shared" si="6"/>
        <v>0.28622121495418046</v>
      </c>
      <c r="Q20" s="93">
        <f t="shared" si="27"/>
        <v>0</v>
      </c>
      <c r="R20" s="93">
        <f t="shared" si="28"/>
        <v>8.809649530340026E-2</v>
      </c>
      <c r="S20" s="93">
        <f t="shared" si="29"/>
        <v>1.7722554166911457E-14</v>
      </c>
      <c r="T20" s="3" t="str">
        <f t="shared" si="25"/>
        <v>Mentah</v>
      </c>
      <c r="W20" s="3" t="s">
        <v>44</v>
      </c>
      <c r="X20" s="61">
        <v>6.5725009148170296E-2</v>
      </c>
      <c r="Y20" s="61">
        <v>0.73314000850892502</v>
      </c>
      <c r="Z20" s="61">
        <v>0.71731493835017801</v>
      </c>
      <c r="AC20" s="22">
        <f t="shared" si="8"/>
        <v>5.2767421689352126E-2</v>
      </c>
      <c r="AD20" s="22">
        <f t="shared" si="9"/>
        <v>1.0757471693789488E-59</v>
      </c>
      <c r="AE20" s="22">
        <f t="shared" si="10"/>
        <v>0.81637113791126537</v>
      </c>
      <c r="AF20" s="22">
        <f t="shared" si="11"/>
        <v>2.9085167311107449</v>
      </c>
      <c r="AG20" s="22">
        <f t="shared" si="12"/>
        <v>8.4338071873829235E-24</v>
      </c>
      <c r="AH20" s="22">
        <f t="shared" si="13"/>
        <v>7.1208621504781755E-7</v>
      </c>
      <c r="AI20" s="22">
        <f t="shared" si="14"/>
        <v>2.9903344556985099</v>
      </c>
      <c r="AJ20" s="22">
        <f t="shared" si="15"/>
        <v>6.7272510477133778E-17</v>
      </c>
      <c r="AK20" s="22">
        <f t="shared" si="16"/>
        <v>5.5024799432356969E-2</v>
      </c>
      <c r="AL20" s="19"/>
      <c r="AM20" s="104">
        <f t="shared" si="17"/>
        <v>0.45894136779928874</v>
      </c>
      <c r="AN20" s="104">
        <f t="shared" si="18"/>
        <v>6.1033955259954234E-99</v>
      </c>
      <c r="AO20" s="104">
        <f t="shared" si="19"/>
        <v>3.19873814223522E-8</v>
      </c>
      <c r="AP20" s="3" t="str">
        <f t="shared" si="20"/>
        <v>Matang</v>
      </c>
    </row>
    <row r="21" spans="1:42" ht="15" x14ac:dyDescent="0.25">
      <c r="A21" s="31">
        <v>17</v>
      </c>
      <c r="B21" s="60">
        <v>0.25472438304202999</v>
      </c>
      <c r="C21" s="61">
        <v>0.52935214155433097</v>
      </c>
      <c r="D21" s="61">
        <v>0.59988828674561201</v>
      </c>
      <c r="E21" s="4" t="s">
        <v>3</v>
      </c>
      <c r="F21" s="18"/>
      <c r="G21" s="23">
        <f t="shared" si="21"/>
        <v>2.7396527878945802E-262</v>
      </c>
      <c r="H21" s="23">
        <f t="shared" si="26"/>
        <v>2.0373029885545479</v>
      </c>
      <c r="I21" s="23">
        <f t="shared" si="0"/>
        <v>9.9443423864329206E-16</v>
      </c>
      <c r="J21" s="23">
        <f t="shared" si="1"/>
        <v>2.3745671452754908E-74</v>
      </c>
      <c r="K21" s="23">
        <f t="shared" si="2"/>
        <v>0.46840530623167392</v>
      </c>
      <c r="L21" s="23">
        <f t="shared" si="3"/>
        <v>0.31369714128180404</v>
      </c>
      <c r="M21" s="23">
        <f t="shared" si="4"/>
        <v>3.8212039406213384E-22</v>
      </c>
      <c r="N21" s="23">
        <f t="shared" si="5"/>
        <v>1.4376628288314584</v>
      </c>
      <c r="O21" s="23">
        <f t="shared" si="6"/>
        <v>0.30829737412732022</v>
      </c>
      <c r="Q21" s="93">
        <f t="shared" si="27"/>
        <v>0</v>
      </c>
      <c r="R21" s="93">
        <f t="shared" si="28"/>
        <v>1.3719379595929679</v>
      </c>
      <c r="S21" s="93">
        <f t="shared" si="29"/>
        <v>9.6173728988666785E-17</v>
      </c>
      <c r="T21" s="3" t="str">
        <f t="shared" si="25"/>
        <v>Mentah</v>
      </c>
      <c r="AC21" s="22"/>
      <c r="AD21" s="22"/>
      <c r="AE21" s="22"/>
      <c r="AF21" s="22"/>
      <c r="AG21" s="22"/>
      <c r="AH21" s="22"/>
      <c r="AI21" s="22"/>
      <c r="AJ21" s="22"/>
      <c r="AK21" s="22"/>
      <c r="AL21" s="19"/>
      <c r="AM21" s="3"/>
      <c r="AN21" s="3"/>
      <c r="AO21" s="3"/>
      <c r="AP21" s="3"/>
    </row>
    <row r="22" spans="1:42" ht="15" x14ac:dyDescent="0.25">
      <c r="A22" s="31">
        <v>18</v>
      </c>
      <c r="B22" s="60">
        <v>0.25244417468674901</v>
      </c>
      <c r="C22" s="61">
        <v>0.52171463599989498</v>
      </c>
      <c r="D22" s="61">
        <v>0.60382359595129997</v>
      </c>
      <c r="E22" s="4" t="s">
        <v>3</v>
      </c>
      <c r="F22" s="18"/>
      <c r="G22" s="23">
        <f t="shared" si="21"/>
        <v>1.5546504542001099E-256</v>
      </c>
      <c r="H22" s="23">
        <f t="shared" si="26"/>
        <v>1.6887748197836516</v>
      </c>
      <c r="I22" s="23">
        <f t="shared" si="0"/>
        <v>2.6970868339226428E-15</v>
      </c>
      <c r="J22" s="23">
        <f t="shared" si="1"/>
        <v>3.7218086685909459E-80</v>
      </c>
      <c r="K22" s="23">
        <f t="shared" si="2"/>
        <v>0.18010776806399981</v>
      </c>
      <c r="L22" s="23">
        <f t="shared" si="3"/>
        <v>0.17703060793919406</v>
      </c>
      <c r="M22" s="23">
        <f t="shared" si="4"/>
        <v>9.8571336097333531E-21</v>
      </c>
      <c r="N22" s="23">
        <f t="shared" si="5"/>
        <v>1.0443677173614176</v>
      </c>
      <c r="O22" s="23">
        <f t="shared" si="6"/>
        <v>0.41388293157474548</v>
      </c>
      <c r="Q22" s="93">
        <f t="shared" si="27"/>
        <v>0</v>
      </c>
      <c r="R22" s="93">
        <f t="shared" si="28"/>
        <v>0.31765641340111234</v>
      </c>
      <c r="S22" s="93">
        <f t="shared" si="29"/>
        <v>1.9761540935523142E-16</v>
      </c>
      <c r="T22" s="3" t="str">
        <f t="shared" si="25"/>
        <v>Mentah</v>
      </c>
    </row>
    <row r="23" spans="1:42" ht="15" x14ac:dyDescent="0.25">
      <c r="A23" s="31">
        <v>19</v>
      </c>
      <c r="B23" s="60">
        <v>0.29169456095129698</v>
      </c>
      <c r="C23" s="61">
        <v>0.59136799716573196</v>
      </c>
      <c r="D23" s="61">
        <v>0.54619857483423195</v>
      </c>
      <c r="E23" s="4" t="s">
        <v>3</v>
      </c>
      <c r="F23" s="18"/>
      <c r="G23" s="23">
        <f t="shared" si="21"/>
        <v>0</v>
      </c>
      <c r="H23" s="23">
        <f t="shared" si="26"/>
        <v>0.29543859642110076</v>
      </c>
      <c r="I23" s="23">
        <f t="shared" si="0"/>
        <v>1.2834019156645061E-23</v>
      </c>
      <c r="J23" s="23">
        <f t="shared" si="1"/>
        <v>2.5684878016293744E-35</v>
      </c>
      <c r="K23" s="23">
        <f t="shared" si="2"/>
        <v>0.44713324811879696</v>
      </c>
      <c r="L23" s="23">
        <f t="shared" si="3"/>
        <v>1.9208987574133565</v>
      </c>
      <c r="M23" s="23">
        <f t="shared" si="4"/>
        <v>4.2538898910922947E-46</v>
      </c>
      <c r="N23" s="23">
        <f t="shared" si="5"/>
        <v>0.16668185279880254</v>
      </c>
      <c r="O23" s="23">
        <f t="shared" si="6"/>
        <v>4.83195107051903E-4</v>
      </c>
      <c r="Q23" s="93">
        <f t="shared" si="27"/>
        <v>0</v>
      </c>
      <c r="R23" s="93">
        <f t="shared" si="28"/>
        <v>2.2018742633992606E-2</v>
      </c>
      <c r="S23" s="93">
        <f t="shared" si="29"/>
        <v>1.1912137195816369E-26</v>
      </c>
      <c r="T23" s="3" t="str">
        <f t="shared" si="25"/>
        <v>Mentah</v>
      </c>
    </row>
    <row r="24" spans="1:42" ht="15" x14ac:dyDescent="0.25">
      <c r="A24" s="31">
        <v>20</v>
      </c>
      <c r="B24" s="60">
        <v>0.28749656707134402</v>
      </c>
      <c r="C24" s="61">
        <v>0.583098457077313</v>
      </c>
      <c r="D24" s="61">
        <v>0.56808455635475297</v>
      </c>
      <c r="E24" s="4" t="s">
        <v>3</v>
      </c>
      <c r="F24" s="18"/>
      <c r="G24" s="23">
        <f t="shared" si="21"/>
        <v>0</v>
      </c>
      <c r="H24" s="23">
        <f t="shared" si="26"/>
        <v>0.58945721161049791</v>
      </c>
      <c r="I24" s="23">
        <f t="shared" si="0"/>
        <v>1.219175477726558E-22</v>
      </c>
      <c r="J24" s="23">
        <f t="shared" si="1"/>
        <v>1.0918131473262889E-39</v>
      </c>
      <c r="K24" s="23">
        <f t="shared" si="2"/>
        <v>1.0046263441530343</v>
      </c>
      <c r="L24" s="23">
        <f t="shared" si="3"/>
        <v>2.0191642272929164</v>
      </c>
      <c r="M24" s="23">
        <f t="shared" si="4"/>
        <v>2.815202498616087E-35</v>
      </c>
      <c r="N24" s="23">
        <f t="shared" si="5"/>
        <v>1.7374654083615377</v>
      </c>
      <c r="O24" s="23">
        <f t="shared" si="6"/>
        <v>1.1639031476877223E-2</v>
      </c>
      <c r="Q24" s="93">
        <f t="shared" si="27"/>
        <v>0</v>
      </c>
      <c r="R24" s="93">
        <f t="shared" si="28"/>
        <v>1.0288996385186264</v>
      </c>
      <c r="S24" s="93">
        <f t="shared" si="29"/>
        <v>2.8651984324513548E-24</v>
      </c>
      <c r="T24" s="3" t="str">
        <f t="shared" si="25"/>
        <v>Mentah</v>
      </c>
    </row>
    <row r="25" spans="1:42" ht="15" x14ac:dyDescent="0.25">
      <c r="A25" s="31">
        <v>21</v>
      </c>
      <c r="B25" s="60">
        <v>0.26584387000724002</v>
      </c>
      <c r="C25" s="61">
        <v>0.58066806188017805</v>
      </c>
      <c r="D25" s="61">
        <v>0.56727488150931205</v>
      </c>
      <c r="E25" s="4" t="s">
        <v>3</v>
      </c>
      <c r="F25" s="18"/>
      <c r="G25" s="23">
        <f t="shared" si="21"/>
        <v>2.9094237666312057E-291</v>
      </c>
      <c r="H25" s="23">
        <f t="shared" si="26"/>
        <v>3.0524851054502502</v>
      </c>
      <c r="I25" s="23">
        <f t="shared" si="0"/>
        <v>6.2490420554682106E-18</v>
      </c>
      <c r="J25" s="23">
        <f t="shared" si="1"/>
        <v>5.0652435236163199E-41</v>
      </c>
      <c r="K25" s="23">
        <f t="shared" si="2"/>
        <v>1.2159526931740361</v>
      </c>
      <c r="L25" s="23">
        <f t="shared" si="3"/>
        <v>2.0143349539563111</v>
      </c>
      <c r="M25" s="23">
        <f t="shared" si="4"/>
        <v>1.1887616289185293E-35</v>
      </c>
      <c r="N25" s="23">
        <f t="shared" si="5"/>
        <v>1.6514320803189673</v>
      </c>
      <c r="O25" s="23">
        <f t="shared" si="6"/>
        <v>1.0486793318722636E-2</v>
      </c>
      <c r="Q25" s="93">
        <f t="shared" si="27"/>
        <v>0</v>
      </c>
      <c r="R25" s="93">
        <f t="shared" si="28"/>
        <v>6.1295832702720761</v>
      </c>
      <c r="S25" s="93">
        <f t="shared" si="29"/>
        <v>1.3200422906688675E-19</v>
      </c>
      <c r="T25" s="3" t="str">
        <f t="shared" si="25"/>
        <v>Mentah</v>
      </c>
    </row>
    <row r="26" spans="1:42" ht="15" x14ac:dyDescent="0.25">
      <c r="A26" s="31">
        <v>22</v>
      </c>
      <c r="B26" s="60">
        <v>0.26939855738534901</v>
      </c>
      <c r="C26" s="61">
        <v>0.56814128114993501</v>
      </c>
      <c r="D26" s="61">
        <v>0.56533789009174396</v>
      </c>
      <c r="E26" s="4" t="s">
        <v>3</v>
      </c>
      <c r="F26" s="18"/>
      <c r="G26" s="23">
        <f t="shared" si="21"/>
        <v>7.606587090765188E-301</v>
      </c>
      <c r="H26" s="23">
        <f t="shared" si="26"/>
        <v>2.9050503092493121</v>
      </c>
      <c r="I26" s="23">
        <f t="shared" si="0"/>
        <v>1.1505582964006095E-18</v>
      </c>
      <c r="J26" s="23">
        <f t="shared" si="1"/>
        <v>3.0188316802851072E-48</v>
      </c>
      <c r="K26" s="23">
        <f t="shared" si="2"/>
        <v>2.3184169500371881</v>
      </c>
      <c r="L26" s="23">
        <f t="shared" si="3"/>
        <v>1.7595360034592225</v>
      </c>
      <c r="M26" s="23">
        <f t="shared" si="4"/>
        <v>1.4835585689560843E-36</v>
      </c>
      <c r="N26" s="23">
        <f t="shared" si="5"/>
        <v>1.4462110655210796</v>
      </c>
      <c r="O26" s="23">
        <f t="shared" si="6"/>
        <v>8.1378674024888183E-3</v>
      </c>
      <c r="Q26" s="93">
        <f t="shared" si="27"/>
        <v>0</v>
      </c>
      <c r="R26" s="93">
        <f t="shared" si="28"/>
        <v>9.7404020022815381</v>
      </c>
      <c r="S26" s="93">
        <f t="shared" si="29"/>
        <v>1.6474695462929516E-20</v>
      </c>
      <c r="T26" s="3" t="str">
        <f t="shared" si="25"/>
        <v>Mentah</v>
      </c>
    </row>
    <row r="27" spans="1:42" ht="15" x14ac:dyDescent="0.25">
      <c r="A27" s="31">
        <v>23</v>
      </c>
      <c r="B27" s="60">
        <v>0.244155727895527</v>
      </c>
      <c r="C27" s="61">
        <v>0.55741487150856905</v>
      </c>
      <c r="D27" s="61">
        <v>0.59950853822718697</v>
      </c>
      <c r="E27" s="4" t="s">
        <v>3</v>
      </c>
      <c r="F27" s="18"/>
      <c r="G27" s="23">
        <f t="shared" si="21"/>
        <v>3.7081739362711724E-236</v>
      </c>
      <c r="H27" s="23">
        <f t="shared" si="26"/>
        <v>0.63242082495831031</v>
      </c>
      <c r="I27" s="23">
        <f t="shared" si="0"/>
        <v>8.9919863240300174E-14</v>
      </c>
      <c r="J27" s="23">
        <f t="shared" si="1"/>
        <v>6.6940272041502791E-55</v>
      </c>
      <c r="K27" s="23">
        <f t="shared" si="2"/>
        <v>2.5668497027773984</v>
      </c>
      <c r="L27" s="23">
        <f t="shared" si="3"/>
        <v>1.3306214658369413</v>
      </c>
      <c r="M27" s="23">
        <f t="shared" si="4"/>
        <v>2.7765265223287331E-22</v>
      </c>
      <c r="N27" s="23">
        <f t="shared" si="5"/>
        <v>1.4775856947762118</v>
      </c>
      <c r="O27" s="23">
        <f t="shared" si="6"/>
        <v>0.29927174201897483</v>
      </c>
      <c r="Q27" s="93">
        <f t="shared" si="27"/>
        <v>0</v>
      </c>
      <c r="R27" s="93">
        <f t="shared" si="28"/>
        <v>2.3986080135468639</v>
      </c>
      <c r="S27" s="93">
        <f t="shared" si="29"/>
        <v>3.5807654511981135E-14</v>
      </c>
      <c r="T27" s="3" t="str">
        <f t="shared" si="25"/>
        <v>Mentah</v>
      </c>
    </row>
    <row r="28" spans="1:42" ht="15" x14ac:dyDescent="0.25">
      <c r="A28" s="31">
        <v>24</v>
      </c>
      <c r="B28" s="60">
        <v>0.28017814585504602</v>
      </c>
      <c r="C28" s="61">
        <v>0.57361812672938095</v>
      </c>
      <c r="D28" s="61">
        <v>0.56912692731037395</v>
      </c>
      <c r="E28" s="4" t="s">
        <v>3</v>
      </c>
      <c r="F28" s="18"/>
      <c r="G28" s="23">
        <f t="shared" si="21"/>
        <v>0</v>
      </c>
      <c r="H28" s="23">
        <f t="shared" si="26"/>
        <v>1.4722438971830265</v>
      </c>
      <c r="I28" s="23">
        <f t="shared" si="0"/>
        <v>5.4998570072804237E-21</v>
      </c>
      <c r="J28" s="23">
        <f t="shared" si="1"/>
        <v>5.1403409714282355E-45</v>
      </c>
      <c r="K28" s="23">
        <f t="shared" si="2"/>
        <v>1.8748229728122079</v>
      </c>
      <c r="L28" s="23">
        <f t="shared" si="3"/>
        <v>1.9145911670575533</v>
      </c>
      <c r="M28" s="23">
        <f t="shared" si="4"/>
        <v>8.4839744950230842E-35</v>
      </c>
      <c r="N28" s="23">
        <f t="shared" si="5"/>
        <v>1.847330883261644</v>
      </c>
      <c r="O28" s="23">
        <f t="shared" si="6"/>
        <v>1.3290497035569771E-2</v>
      </c>
      <c r="Q28" s="93">
        <f t="shared" si="27"/>
        <v>0</v>
      </c>
      <c r="R28" s="93">
        <f t="shared" si="28"/>
        <v>5.0989965708796277</v>
      </c>
      <c r="S28" s="93">
        <f t="shared" si="29"/>
        <v>1.3994863669168544E-22</v>
      </c>
      <c r="T28" s="3" t="str">
        <f t="shared" si="25"/>
        <v>Mentah</v>
      </c>
    </row>
    <row r="29" spans="1:42" ht="15" x14ac:dyDescent="0.25">
      <c r="A29" s="31">
        <v>25</v>
      </c>
      <c r="B29" s="60">
        <v>0.29098249174187402</v>
      </c>
      <c r="C29" s="61">
        <v>0.57410298314727903</v>
      </c>
      <c r="D29" s="61">
        <v>0.56280812142840198</v>
      </c>
      <c r="E29" s="4" t="s">
        <v>3</v>
      </c>
      <c r="F29" s="18"/>
      <c r="G29" s="23">
        <f t="shared" si="21"/>
        <v>0</v>
      </c>
      <c r="H29" s="23">
        <f t="shared" si="26"/>
        <v>0.33500052464984031</v>
      </c>
      <c r="I29" s="23">
        <f t="shared" si="0"/>
        <v>1.8865976390648026E-23</v>
      </c>
      <c r="J29" s="23">
        <f t="shared" si="1"/>
        <v>9.8088942215219081E-45</v>
      </c>
      <c r="K29" s="23">
        <f t="shared" si="2"/>
        <v>1.8303166507085731</v>
      </c>
      <c r="L29" s="23">
        <f t="shared" si="3"/>
        <v>1.9253055862022785</v>
      </c>
      <c r="M29" s="23">
        <f t="shared" si="4"/>
        <v>9.4140863822421342E-38</v>
      </c>
      <c r="N29" s="23">
        <f t="shared" si="5"/>
        <v>1.1874961897520486</v>
      </c>
      <c r="O29" s="23">
        <f t="shared" si="6"/>
        <v>5.7916734987402407E-3</v>
      </c>
      <c r="Q29" s="93">
        <f t="shared" si="27"/>
        <v>0</v>
      </c>
      <c r="R29" s="93">
        <f t="shared" si="28"/>
        <v>0.72812164665661983</v>
      </c>
      <c r="S29" s="93">
        <f t="shared" si="29"/>
        <v>2.10369622869686E-25</v>
      </c>
      <c r="T29" s="3" t="str">
        <f t="shared" si="25"/>
        <v>Mentah</v>
      </c>
    </row>
    <row r="30" spans="1:42" ht="15" x14ac:dyDescent="0.25">
      <c r="A30" s="31">
        <v>26</v>
      </c>
      <c r="B30" s="60">
        <v>0.28329084889133799</v>
      </c>
      <c r="C30" s="61">
        <v>0.56283798360839998</v>
      </c>
      <c r="D30" s="61">
        <v>0.57476450742416096</v>
      </c>
      <c r="E30" s="4" t="s">
        <v>3</v>
      </c>
      <c r="F30" s="18"/>
      <c r="G30" s="23">
        <f t="shared" si="21"/>
        <v>0</v>
      </c>
      <c r="H30" s="23">
        <f t="shared" si="26"/>
        <v>1.0432437210185661</v>
      </c>
      <c r="I30" s="23">
        <f t="shared" si="0"/>
        <v>1.1079866946481878E-21</v>
      </c>
      <c r="J30" s="23">
        <f t="shared" si="1"/>
        <v>1.75332074307441E-51</v>
      </c>
      <c r="K30" s="23">
        <f t="shared" si="2"/>
        <v>2.5681742947170716</v>
      </c>
      <c r="L30" s="23">
        <f t="shared" si="3"/>
        <v>1.5616971171825274</v>
      </c>
      <c r="M30" s="23">
        <f t="shared" si="4"/>
        <v>2.9011061598982304E-32</v>
      </c>
      <c r="N30" s="23">
        <f t="shared" si="5"/>
        <v>2.3775102542334579</v>
      </c>
      <c r="O30" s="23">
        <f t="shared" si="6"/>
        <v>2.6442238832820625E-2</v>
      </c>
      <c r="Q30" s="93">
        <f t="shared" si="27"/>
        <v>0</v>
      </c>
      <c r="R30" s="93">
        <f t="shared" si="28"/>
        <v>6.3699008579175933</v>
      </c>
      <c r="S30" s="93">
        <f t="shared" si="29"/>
        <v>4.5754053676612846E-23</v>
      </c>
      <c r="T30" s="3" t="str">
        <f t="shared" si="25"/>
        <v>Mentah</v>
      </c>
    </row>
    <row r="31" spans="1:42" ht="15" x14ac:dyDescent="0.25">
      <c r="A31" s="31">
        <v>27</v>
      </c>
      <c r="B31" s="60">
        <v>0.24580348182474299</v>
      </c>
      <c r="C31" s="61">
        <v>0.55984224735995303</v>
      </c>
      <c r="D31" s="61">
        <v>0.58276837567941198</v>
      </c>
      <c r="E31" s="4" t="s">
        <v>3</v>
      </c>
      <c r="F31" s="18"/>
      <c r="G31" s="23">
        <f t="shared" si="21"/>
        <v>3.8481748317881265E-240</v>
      </c>
      <c r="H31" s="23">
        <f t="shared" si="26"/>
        <v>0.79816698456544544</v>
      </c>
      <c r="I31" s="23">
        <f t="shared" si="0"/>
        <v>4.545704141284285E-14</v>
      </c>
      <c r="J31" s="23">
        <f t="shared" si="1"/>
        <v>2.3404166768345281E-53</v>
      </c>
      <c r="K31" s="23">
        <f t="shared" si="2"/>
        <v>2.6014093489082497</v>
      </c>
      <c r="L31" s="23">
        <f t="shared" si="3"/>
        <v>1.4363259034205198</v>
      </c>
      <c r="M31" s="23">
        <f t="shared" si="4"/>
        <v>7.8417498872942993E-29</v>
      </c>
      <c r="N31" s="23">
        <f t="shared" si="5"/>
        <v>2.7029619781178997</v>
      </c>
      <c r="O31" s="23">
        <f t="shared" si="6"/>
        <v>6.4424823778090043E-2</v>
      </c>
      <c r="Q31" s="93">
        <f t="shared" si="27"/>
        <v>0</v>
      </c>
      <c r="R31" s="93">
        <f t="shared" si="28"/>
        <v>5.6123195803115369</v>
      </c>
      <c r="S31" s="93">
        <f t="shared" si="29"/>
        <v>4.206369291598595E-15</v>
      </c>
      <c r="T31" s="3" t="str">
        <f t="shared" si="25"/>
        <v>Mentah</v>
      </c>
    </row>
    <row r="32" spans="1:42" ht="15" x14ac:dyDescent="0.25">
      <c r="A32" s="31">
        <v>28</v>
      </c>
      <c r="B32" s="60">
        <v>0.24540638093609099</v>
      </c>
      <c r="C32" s="61">
        <v>0.56128319154682005</v>
      </c>
      <c r="D32" s="61">
        <v>0.59706190242930202</v>
      </c>
      <c r="E32" s="4" t="s">
        <v>3</v>
      </c>
      <c r="F32" s="18"/>
      <c r="G32" s="23">
        <f t="shared" si="21"/>
        <v>3.5351341506216281E-239</v>
      </c>
      <c r="H32" s="23">
        <f t="shared" si="26"/>
        <v>0.7559120918160972</v>
      </c>
      <c r="I32" s="23">
        <f t="shared" si="0"/>
        <v>5.3615783176065037E-14</v>
      </c>
      <c r="J32" s="23">
        <f t="shared" si="1"/>
        <v>1.8843378303092303E-52</v>
      </c>
      <c r="K32" s="23">
        <f t="shared" si="2"/>
        <v>2.5958600719605052</v>
      </c>
      <c r="L32" s="23">
        <f t="shared" si="3"/>
        <v>1.4975195670075245</v>
      </c>
      <c r="M32" s="23">
        <f t="shared" si="4"/>
        <v>3.4626112261629483E-23</v>
      </c>
      <c r="N32" s="23">
        <f t="shared" si="5"/>
        <v>1.7372784573312134</v>
      </c>
      <c r="O32" s="23">
        <f t="shared" si="6"/>
        <v>0.24578682752262082</v>
      </c>
      <c r="Q32" s="93">
        <f t="shared" si="27"/>
        <v>0</v>
      </c>
      <c r="R32" s="93">
        <f t="shared" si="28"/>
        <v>3.4089607843042291</v>
      </c>
      <c r="S32" s="93">
        <f t="shared" si="29"/>
        <v>1.9734392599915774E-14</v>
      </c>
      <c r="T32" s="3" t="str">
        <f t="shared" si="25"/>
        <v>Mentah</v>
      </c>
    </row>
    <row r="33" spans="1:20" ht="15" x14ac:dyDescent="0.25">
      <c r="A33" s="31">
        <v>29</v>
      </c>
      <c r="B33" s="60">
        <v>0.26204414367814699</v>
      </c>
      <c r="C33" s="61">
        <v>0.57284725109409895</v>
      </c>
      <c r="D33" s="61">
        <v>0.55329053309755405</v>
      </c>
      <c r="E33" s="4" t="s">
        <v>3</v>
      </c>
      <c r="F33" s="18"/>
      <c r="G33" s="23">
        <f t="shared" si="21"/>
        <v>3.4311679311322073E-281</v>
      </c>
      <c r="H33" s="23">
        <f t="shared" si="26"/>
        <v>2.9244492203681132</v>
      </c>
      <c r="I33" s="23">
        <f t="shared" si="0"/>
        <v>3.6706870880207977E-17</v>
      </c>
      <c r="J33" s="23">
        <f t="shared" si="1"/>
        <v>1.8323336296566154E-45</v>
      </c>
      <c r="K33" s="23">
        <f t="shared" si="2"/>
        <v>1.9444176365278043</v>
      </c>
      <c r="L33" s="23">
        <f t="shared" si="3"/>
        <v>1.8964743562334381</v>
      </c>
      <c r="M33" s="23">
        <f t="shared" si="4"/>
        <v>1.9696058642681351E-42</v>
      </c>
      <c r="N33" s="23">
        <f t="shared" si="5"/>
        <v>0.44434851932524699</v>
      </c>
      <c r="O33" s="23">
        <f t="shared" si="6"/>
        <v>1.4717030073967293E-3</v>
      </c>
      <c r="Q33" s="93">
        <f t="shared" si="27"/>
        <v>0</v>
      </c>
      <c r="R33" s="93">
        <f t="shared" si="28"/>
        <v>2.5267214877874968</v>
      </c>
      <c r="S33" s="93">
        <f t="shared" si="29"/>
        <v>1.0245060234585136E-19</v>
      </c>
      <c r="T33" s="3" t="str">
        <f t="shared" si="25"/>
        <v>Mentah</v>
      </c>
    </row>
    <row r="34" spans="1:20" ht="15" x14ac:dyDescent="0.25">
      <c r="A34" s="31">
        <v>30</v>
      </c>
      <c r="B34" s="60">
        <v>0.279546245847616</v>
      </c>
      <c r="C34" s="61">
        <v>0.56109417567999398</v>
      </c>
      <c r="D34" s="61">
        <v>0.56107067273320599</v>
      </c>
      <c r="E34" s="4" t="s">
        <v>3</v>
      </c>
      <c r="F34" s="18"/>
      <c r="G34" s="23">
        <f t="shared" si="21"/>
        <v>0</v>
      </c>
      <c r="H34" s="23">
        <f t="shared" si="26"/>
        <v>1.5661257170766802</v>
      </c>
      <c r="I34" s="23">
        <f t="shared" si="0"/>
        <v>7.5892483624813353E-21</v>
      </c>
      <c r="J34" s="23">
        <f t="shared" si="1"/>
        <v>1.4347479185819893E-52</v>
      </c>
      <c r="K34" s="23">
        <f t="shared" si="2"/>
        <v>2.5976981090964713</v>
      </c>
      <c r="L34" s="23">
        <f t="shared" si="3"/>
        <v>1.4895774418788457</v>
      </c>
      <c r="M34" s="23">
        <f t="shared" si="4"/>
        <v>1.3805846252340234E-38</v>
      </c>
      <c r="N34" s="23">
        <f t="shared" si="5"/>
        <v>1.021085041957535</v>
      </c>
      <c r="O34" s="23">
        <f t="shared" si="6"/>
        <v>4.558472618159554E-3</v>
      </c>
      <c r="Q34" s="93">
        <f t="shared" si="27"/>
        <v>0</v>
      </c>
      <c r="R34" s="93">
        <f t="shared" si="28"/>
        <v>4.1541025499993864</v>
      </c>
      <c r="S34" s="93">
        <f t="shared" si="29"/>
        <v>5.1532498911513498E-23</v>
      </c>
      <c r="T34" s="3" t="str">
        <f t="shared" si="25"/>
        <v>Mentah</v>
      </c>
    </row>
    <row r="35" spans="1:20" ht="15" x14ac:dyDescent="0.25">
      <c r="A35" s="31">
        <v>31</v>
      </c>
      <c r="B35" s="60">
        <v>0.25531212685954602</v>
      </c>
      <c r="C35" s="61">
        <v>0.56702811463215497</v>
      </c>
      <c r="D35" s="61">
        <v>0.58424302641151005</v>
      </c>
      <c r="E35" s="4" t="s">
        <v>3</v>
      </c>
      <c r="F35" s="18"/>
      <c r="G35" s="23">
        <f t="shared" si="21"/>
        <v>8.794670140563749E-264</v>
      </c>
      <c r="H35" s="23">
        <f t="shared" si="26"/>
        <v>2.1259352100993212</v>
      </c>
      <c r="I35" s="23">
        <f t="shared" si="0"/>
        <v>7.6715150403531282E-16</v>
      </c>
      <c r="J35" s="23">
        <f t="shared" si="1"/>
        <v>6.4469095800968108E-49</v>
      </c>
      <c r="K35" s="23">
        <f t="shared" si="2"/>
        <v>2.3887973117642338</v>
      </c>
      <c r="L35" s="23">
        <f t="shared" si="3"/>
        <v>1.7212886341532567</v>
      </c>
      <c r="M35" s="23">
        <f t="shared" si="4"/>
        <v>3.202514983087098E-28</v>
      </c>
      <c r="N35" s="23">
        <f t="shared" si="5"/>
        <v>2.6873388977714456</v>
      </c>
      <c r="O35" s="23">
        <f t="shared" si="6"/>
        <v>7.5079594066447167E-2</v>
      </c>
      <c r="Q35" s="93">
        <f t="shared" si="27"/>
        <v>0</v>
      </c>
      <c r="R35" s="93">
        <f t="shared" si="28"/>
        <v>13.647457950094557</v>
      </c>
      <c r="S35" s="93">
        <f t="shared" si="29"/>
        <v>9.9141790445024533E-17</v>
      </c>
      <c r="T35" s="3" t="str">
        <f t="shared" si="25"/>
        <v>Mentah</v>
      </c>
    </row>
    <row r="36" spans="1:20" ht="15" x14ac:dyDescent="0.25">
      <c r="A36" s="31">
        <v>32</v>
      </c>
      <c r="B36" s="60">
        <v>0.25889793676447198</v>
      </c>
      <c r="C36" s="61">
        <v>0.52723674929341302</v>
      </c>
      <c r="D36" s="61">
        <v>0.61203760363341198</v>
      </c>
      <c r="E36" s="4" t="s">
        <v>3</v>
      </c>
      <c r="F36" s="18"/>
      <c r="G36" s="23">
        <f t="shared" si="21"/>
        <v>5.504129722183826E-273</v>
      </c>
      <c r="H36" s="23">
        <f t="shared" si="26"/>
        <v>2.6188460531627777</v>
      </c>
      <c r="I36" s="23">
        <f t="shared" si="0"/>
        <v>1.5432126538606291E-16</v>
      </c>
      <c r="J36" s="23">
        <f t="shared" si="1"/>
        <v>6.1617246033467974E-76</v>
      </c>
      <c r="K36" s="23">
        <f t="shared" si="2"/>
        <v>0.3671318573982999</v>
      </c>
      <c r="L36" s="23">
        <f t="shared" si="3"/>
        <v>0.26978670180084002</v>
      </c>
      <c r="M36" s="23">
        <f t="shared" si="4"/>
        <v>6.1456007515988407E-18</v>
      </c>
      <c r="N36" s="23">
        <f t="shared" si="5"/>
        <v>0.43437821724097136</v>
      </c>
      <c r="O36" s="23">
        <f t="shared" si="6"/>
        <v>0.70740755220186746</v>
      </c>
      <c r="Q36" s="93">
        <f t="shared" si="27"/>
        <v>0</v>
      </c>
      <c r="R36" s="93">
        <f t="shared" si="28"/>
        <v>0.41763806946547777</v>
      </c>
      <c r="S36" s="93">
        <f t="shared" si="29"/>
        <v>2.9452082377945269E-17</v>
      </c>
      <c r="T36" s="3" t="str">
        <f t="shared" si="25"/>
        <v>Mentah</v>
      </c>
    </row>
    <row r="37" spans="1:20" ht="15" x14ac:dyDescent="0.25">
      <c r="A37" s="31">
        <v>33</v>
      </c>
      <c r="B37" s="60">
        <v>0.25998216226944498</v>
      </c>
      <c r="C37" s="61">
        <v>0.54791054898700497</v>
      </c>
      <c r="D37" s="61">
        <v>0.596252109200891</v>
      </c>
      <c r="E37" s="4" t="s">
        <v>3</v>
      </c>
      <c r="F37" s="18"/>
      <c r="G37" s="23">
        <f t="shared" ref="G37:G68" si="30">1/SQRT(2*3.14*$D$109)*EXP(-(($B37-$D$108)^2)/($D$109^2))</f>
        <v>8.4483916597343941E-276</v>
      </c>
      <c r="H37" s="23">
        <f t="shared" ref="H37:H68" si="31">1/SQRT(2*3.14*$D$146)*EXP(-(($B37-$D$145)^2)/($D$146^2))</f>
        <v>2.741297292215175</v>
      </c>
      <c r="I37" s="23">
        <f t="shared" ref="I37:I68" si="32">1/SQRT(2*3.14*$D$194)*EXP(-(($B37-$D$193)^2)/($D$194^2))</f>
        <v>9.4368762825225812E-17</v>
      </c>
      <c r="J37" s="23">
        <f t="shared" ref="J37:J68" si="33">1/SQRT(2*3.14*$D$217)*EXP(-(($C37-$D$216)^2)/($D$217^2))</f>
        <v>3.7074667843334155E-61</v>
      </c>
      <c r="K37" s="23">
        <f t="shared" ref="K37:K68" si="34">1/SQRT(2*3.14*$D$254)*EXP(-(($C37-$D$253)^2)/($D$254^2))</f>
        <v>1.9844634389831504</v>
      </c>
      <c r="L37" s="23">
        <f t="shared" ref="L37:L68" si="35">1/SQRT(2*3.14*$D$302)*EXP(-(($C37-$D$301)^2)/($D$302^2))</f>
        <v>0.91571988339257182</v>
      </c>
      <c r="M37" s="23">
        <f t="shared" ref="M37:M68" si="36">1/SQRT(2*3.14*$D$325)*EXP(-(($D37-$D$324)^2)/($D$325^2))</f>
        <v>1.7225071843178752E-23</v>
      </c>
      <c r="N37" s="23">
        <f t="shared" ref="N37:N68" si="37">1/SQRT(2*3.14*$D$362)*EXP(-(($D37-$D$361)^2)/($D$362^2))</f>
        <v>1.8227678445717348</v>
      </c>
      <c r="O37" s="23">
        <f t="shared" ref="O37:O68" si="38">1/SQRT(2*3.14*$D$410)*EXP(-(($D37-$D$409)^2)/($D$410^2))</f>
        <v>0.2298020804669296</v>
      </c>
      <c r="Q37" s="93">
        <f t="shared" si="27"/>
        <v>0</v>
      </c>
      <c r="R37" s="93">
        <f t="shared" si="28"/>
        <v>9.9158648244863503</v>
      </c>
      <c r="S37" s="93">
        <f t="shared" si="29"/>
        <v>1.9858427786534942E-17</v>
      </c>
      <c r="T37" s="3" t="str">
        <f t="shared" si="25"/>
        <v>Mentah</v>
      </c>
    </row>
    <row r="38" spans="1:20" ht="15" x14ac:dyDescent="0.25">
      <c r="A38" s="31">
        <v>34</v>
      </c>
      <c r="B38" s="60">
        <v>0.27681301738194097</v>
      </c>
      <c r="C38" s="61">
        <v>0.54026074099320198</v>
      </c>
      <c r="D38" s="61">
        <v>0.605668655264746</v>
      </c>
      <c r="E38" s="4" t="s">
        <v>3</v>
      </c>
      <c r="F38" s="18"/>
      <c r="G38" s="23">
        <f t="shared" si="30"/>
        <v>0</v>
      </c>
      <c r="H38" s="23">
        <f t="shared" si="31"/>
        <v>1.9827185608490767</v>
      </c>
      <c r="I38" s="23">
        <f t="shared" si="32"/>
        <v>3.0173281185751205E-20</v>
      </c>
      <c r="J38" s="23">
        <f t="shared" si="33"/>
        <v>1.9372625686468784E-66</v>
      </c>
      <c r="K38" s="23">
        <f t="shared" si="34"/>
        <v>1.2725848276674472</v>
      </c>
      <c r="L38" s="23">
        <f t="shared" si="35"/>
        <v>0.62195124942669955</v>
      </c>
      <c r="M38" s="23">
        <f t="shared" si="36"/>
        <v>4.3587906174147938E-20</v>
      </c>
      <c r="N38" s="23">
        <f t="shared" si="37"/>
        <v>0.87906710104537633</v>
      </c>
      <c r="O38" s="23">
        <f t="shared" si="38"/>
        <v>0.47118711218695369</v>
      </c>
      <c r="Q38" s="93">
        <f t="shared" si="27"/>
        <v>0</v>
      </c>
      <c r="R38" s="93">
        <f t="shared" si="28"/>
        <v>2.2180423813963759</v>
      </c>
      <c r="S38" s="93">
        <f t="shared" si="29"/>
        <v>8.8424433836324654E-21</v>
      </c>
      <c r="T38" s="3" t="str">
        <f t="shared" si="25"/>
        <v>Mentah</v>
      </c>
    </row>
    <row r="39" spans="1:20" ht="15" x14ac:dyDescent="0.25">
      <c r="A39" s="31">
        <v>35</v>
      </c>
      <c r="B39" s="60">
        <v>0.246113100677011</v>
      </c>
      <c r="C39" s="61">
        <v>0.52713936142828199</v>
      </c>
      <c r="D39" s="61">
        <v>0.62324972389765299</v>
      </c>
      <c r="E39" s="4" t="s">
        <v>3</v>
      </c>
      <c r="F39" s="18"/>
      <c r="G39" s="23">
        <f t="shared" si="30"/>
        <v>6.8068208813243528E-241</v>
      </c>
      <c r="H39" s="23">
        <f t="shared" si="31"/>
        <v>0.83212100446692971</v>
      </c>
      <c r="I39" s="23">
        <f t="shared" si="32"/>
        <v>3.9955191614415583E-14</v>
      </c>
      <c r="J39" s="23">
        <f t="shared" si="33"/>
        <v>5.2034062940891823E-76</v>
      </c>
      <c r="K39" s="23">
        <f t="shared" si="34"/>
        <v>0.36289596282092451</v>
      </c>
      <c r="L39" s="23">
        <f t="shared" si="35"/>
        <v>0.26788237416336264</v>
      </c>
      <c r="M39" s="23">
        <f t="shared" si="36"/>
        <v>1.8746510108305809E-14</v>
      </c>
      <c r="N39" s="23">
        <f t="shared" si="37"/>
        <v>8.2914066857952093E-2</v>
      </c>
      <c r="O39" s="23">
        <f t="shared" si="38"/>
        <v>1.2382881046384417</v>
      </c>
      <c r="Q39" s="93">
        <f t="shared" si="27"/>
        <v>0</v>
      </c>
      <c r="R39" s="93">
        <f t="shared" si="28"/>
        <v>2.503783878821534E-2</v>
      </c>
      <c r="S39" s="93">
        <f t="shared" si="29"/>
        <v>1.3253758656152917E-14</v>
      </c>
      <c r="T39" s="3" t="str">
        <f t="shared" si="25"/>
        <v>Mentah</v>
      </c>
    </row>
    <row r="40" spans="1:20" ht="15" x14ac:dyDescent="0.25">
      <c r="A40" s="31">
        <v>36</v>
      </c>
      <c r="B40" s="60">
        <v>0.26252341251618</v>
      </c>
      <c r="C40" s="61">
        <v>0.59525254852485499</v>
      </c>
      <c r="D40" s="61">
        <v>0.57245106226089504</v>
      </c>
      <c r="E40" s="4" t="s">
        <v>3</v>
      </c>
      <c r="F40" s="18"/>
      <c r="G40" s="23">
        <f t="shared" si="30"/>
        <v>1.8830041597947938E-282</v>
      </c>
      <c r="H40" s="23">
        <f t="shared" si="31"/>
        <v>2.956377461369923</v>
      </c>
      <c r="I40" s="23">
        <f t="shared" si="32"/>
        <v>2.9424353278333629E-17</v>
      </c>
      <c r="J40" s="23">
        <f t="shared" si="33"/>
        <v>2.3693522834491358E-33</v>
      </c>
      <c r="K40" s="23">
        <f t="shared" si="34"/>
        <v>0.28069258157073246</v>
      </c>
      <c r="L40" s="23">
        <f t="shared" si="35"/>
        <v>1.819186459708799</v>
      </c>
      <c r="M40" s="23">
        <f t="shared" si="36"/>
        <v>2.7189039657077789E-33</v>
      </c>
      <c r="N40" s="23">
        <f t="shared" si="37"/>
        <v>2.1786574815094242</v>
      </c>
      <c r="O40" s="23">
        <f t="shared" si="38"/>
        <v>2.0060148203876919E-2</v>
      </c>
      <c r="Q40" s="93">
        <f t="shared" si="27"/>
        <v>0</v>
      </c>
      <c r="R40" s="93">
        <f t="shared" si="28"/>
        <v>1.8079223569259395</v>
      </c>
      <c r="S40" s="93">
        <f t="shared" si="29"/>
        <v>1.0737873376110253E-18</v>
      </c>
      <c r="T40" s="3" t="str">
        <f t="shared" si="25"/>
        <v>Mentah</v>
      </c>
    </row>
    <row r="41" spans="1:20" ht="15" x14ac:dyDescent="0.25">
      <c r="A41" s="31">
        <v>37</v>
      </c>
      <c r="B41" s="60">
        <v>0.28332107774202903</v>
      </c>
      <c r="C41" s="61">
        <v>0.59058219787299904</v>
      </c>
      <c r="D41" s="61">
        <v>0.55383949288580003</v>
      </c>
      <c r="E41" s="4" t="s">
        <v>3</v>
      </c>
      <c r="F41" s="18"/>
      <c r="G41" s="23">
        <f t="shared" si="30"/>
        <v>0</v>
      </c>
      <c r="H41" s="23">
        <f t="shared" si="31"/>
        <v>1.0394212754259731</v>
      </c>
      <c r="I41" s="23">
        <f t="shared" si="32"/>
        <v>1.0907384294235389E-21</v>
      </c>
      <c r="J41" s="23">
        <f t="shared" si="33"/>
        <v>1.0122979961595062E-35</v>
      </c>
      <c r="K41" s="23">
        <f t="shared" si="34"/>
        <v>0.48804531814644941</v>
      </c>
      <c r="L41" s="23">
        <f t="shared" si="35"/>
        <v>1.9374859403984082</v>
      </c>
      <c r="M41" s="23">
        <f t="shared" si="36"/>
        <v>3.7303710298743255E-42</v>
      </c>
      <c r="N41" s="23">
        <f t="shared" si="37"/>
        <v>0.47517089666355239</v>
      </c>
      <c r="O41" s="23">
        <f t="shared" si="38"/>
        <v>1.5989114992128028E-3</v>
      </c>
      <c r="Q41" s="93">
        <f t="shared" si="27"/>
        <v>0</v>
      </c>
      <c r="R41" s="93">
        <f t="shared" si="28"/>
        <v>0.24104691961088082</v>
      </c>
      <c r="S41" s="93">
        <f t="shared" si="29"/>
        <v>3.3789642764234287E-24</v>
      </c>
      <c r="T41" s="3" t="str">
        <f t="shared" si="25"/>
        <v>Mentah</v>
      </c>
    </row>
    <row r="42" spans="1:20" ht="15" x14ac:dyDescent="0.25">
      <c r="A42" s="31">
        <v>38</v>
      </c>
      <c r="B42" s="60">
        <v>0.26357073726090002</v>
      </c>
      <c r="C42" s="61">
        <v>0.58105836599134497</v>
      </c>
      <c r="D42" s="61">
        <v>0.58024034017639203</v>
      </c>
      <c r="E42" s="4" t="s">
        <v>3</v>
      </c>
      <c r="F42" s="18"/>
      <c r="G42" s="23">
        <f t="shared" si="30"/>
        <v>3.2383493588834444E-285</v>
      </c>
      <c r="H42" s="23">
        <f t="shared" si="31"/>
        <v>3.0108247726585775</v>
      </c>
      <c r="I42" s="23">
        <f t="shared" si="32"/>
        <v>1.8108502290944759E-17</v>
      </c>
      <c r="J42" s="23">
        <f t="shared" si="33"/>
        <v>8.3224623378638842E-41</v>
      </c>
      <c r="K42" s="23">
        <f t="shared" si="34"/>
        <v>1.180936660837324</v>
      </c>
      <c r="L42" s="23">
        <f t="shared" si="35"/>
        <v>2.0161624494320232</v>
      </c>
      <c r="M42" s="23">
        <f t="shared" si="36"/>
        <v>6.7837053930144664E-30</v>
      </c>
      <c r="N42" s="23">
        <f t="shared" si="37"/>
        <v>2.6724005992718625</v>
      </c>
      <c r="O42" s="23">
        <f t="shared" si="38"/>
        <v>4.9162946568985268E-2</v>
      </c>
      <c r="Q42" s="93">
        <f t="shared" si="27"/>
        <v>0</v>
      </c>
      <c r="R42" s="93">
        <f t="shared" si="28"/>
        <v>9.5019698083657271</v>
      </c>
      <c r="S42" s="93">
        <f t="shared" si="29"/>
        <v>1.7949235618595144E-18</v>
      </c>
      <c r="T42" s="3" t="str">
        <f t="shared" si="25"/>
        <v>Mentah</v>
      </c>
    </row>
    <row r="43" spans="1:20" ht="15" x14ac:dyDescent="0.25">
      <c r="A43" s="31">
        <v>39</v>
      </c>
      <c r="B43" s="60">
        <v>0.292052051405783</v>
      </c>
      <c r="C43" s="61">
        <v>0.584034923453989</v>
      </c>
      <c r="D43" s="61">
        <v>0.552886251137231</v>
      </c>
      <c r="E43" s="4" t="s">
        <v>3</v>
      </c>
      <c r="F43" s="18"/>
      <c r="G43" s="23">
        <f t="shared" si="30"/>
        <v>0</v>
      </c>
      <c r="H43" s="23">
        <f t="shared" si="31"/>
        <v>0.27701126896578021</v>
      </c>
      <c r="I43" s="23">
        <f t="shared" si="32"/>
        <v>1.0571454462600545E-23</v>
      </c>
      <c r="J43" s="23">
        <f t="shared" si="33"/>
        <v>3.5161781019585764E-39</v>
      </c>
      <c r="K43" s="23">
        <f t="shared" si="34"/>
        <v>0.92807360490768798</v>
      </c>
      <c r="L43" s="23">
        <f t="shared" si="35"/>
        <v>2.0168527618542895</v>
      </c>
      <c r="M43" s="23">
        <f t="shared" si="36"/>
        <v>1.228918420848558E-42</v>
      </c>
      <c r="N43" s="23">
        <f t="shared" si="37"/>
        <v>0.42259207792446962</v>
      </c>
      <c r="O43" s="23">
        <f t="shared" si="38"/>
        <v>1.3841170046376525E-3</v>
      </c>
      <c r="Q43" s="93">
        <f t="shared" si="27"/>
        <v>0</v>
      </c>
      <c r="R43" s="93">
        <f t="shared" si="28"/>
        <v>0.10864286487618444</v>
      </c>
      <c r="S43" s="93">
        <f t="shared" si="29"/>
        <v>2.9510851571256341E-26</v>
      </c>
      <c r="T43" s="3" t="str">
        <f t="shared" si="25"/>
        <v>Mentah</v>
      </c>
    </row>
    <row r="44" spans="1:20" ht="15" x14ac:dyDescent="0.25">
      <c r="A44" s="31">
        <v>40</v>
      </c>
      <c r="B44" s="60">
        <v>0.24353405320551499</v>
      </c>
      <c r="C44" s="61">
        <v>0.51984834168621497</v>
      </c>
      <c r="D44" s="61">
        <v>0.61444655174741203</v>
      </c>
      <c r="E44" s="4" t="s">
        <v>3</v>
      </c>
      <c r="F44" s="18"/>
      <c r="G44" s="23">
        <f t="shared" si="30"/>
        <v>1.1576338218272675E-234</v>
      </c>
      <c r="H44" s="23">
        <f t="shared" si="31"/>
        <v>0.57645762605490436</v>
      </c>
      <c r="I44" s="23">
        <f t="shared" si="32"/>
        <v>1.1608836556936267E-13</v>
      </c>
      <c r="J44" s="23">
        <f t="shared" si="33"/>
        <v>1.3153112175365892E-81</v>
      </c>
      <c r="K44" s="23">
        <f t="shared" si="34"/>
        <v>0.13809533967760093</v>
      </c>
      <c r="L44" s="23">
        <f t="shared" si="35"/>
        <v>0.15215343872974932</v>
      </c>
      <c r="M44" s="23">
        <f t="shared" si="36"/>
        <v>3.7099699239397423E-17</v>
      </c>
      <c r="N44" s="23">
        <f t="shared" si="37"/>
        <v>0.31822328896618507</v>
      </c>
      <c r="O44" s="23">
        <f t="shared" si="38"/>
        <v>0.81128899928442355</v>
      </c>
      <c r="Q44" s="93">
        <f t="shared" si="27"/>
        <v>0</v>
      </c>
      <c r="R44" s="93">
        <f t="shared" si="28"/>
        <v>2.5332518680553955E-2</v>
      </c>
      <c r="S44" s="93">
        <f t="shared" si="29"/>
        <v>1.4329995563394422E-14</v>
      </c>
      <c r="T44" s="3" t="str">
        <f t="shared" si="25"/>
        <v>Mentah</v>
      </c>
    </row>
    <row r="45" spans="1:20" ht="15" x14ac:dyDescent="0.25">
      <c r="A45" s="31">
        <v>41</v>
      </c>
      <c r="B45" s="60">
        <v>0.241813649783472</v>
      </c>
      <c r="C45" s="61">
        <v>0.53797765433679601</v>
      </c>
      <c r="D45" s="61">
        <v>0.61465798979493103</v>
      </c>
      <c r="E45" s="4" t="s">
        <v>3</v>
      </c>
      <c r="F45" s="18"/>
      <c r="G45" s="23">
        <f t="shared" si="30"/>
        <v>1.4942487301083019E-230</v>
      </c>
      <c r="H45" s="23">
        <f t="shared" si="31"/>
        <v>0.43996165596426556</v>
      </c>
      <c r="I45" s="23">
        <f t="shared" si="32"/>
        <v>2.3409031771236639E-13</v>
      </c>
      <c r="J45" s="23">
        <f t="shared" si="33"/>
        <v>4.6588654555370628E-68</v>
      </c>
      <c r="K45" s="23">
        <f t="shared" si="34"/>
        <v>1.0697888985636654</v>
      </c>
      <c r="L45" s="23">
        <f t="shared" si="35"/>
        <v>0.54595244126057907</v>
      </c>
      <c r="M45" s="23">
        <f t="shared" si="36"/>
        <v>4.3357314644966019E-17</v>
      </c>
      <c r="N45" s="23">
        <f t="shared" si="37"/>
        <v>0.30928873526375178</v>
      </c>
      <c r="O45" s="23">
        <f t="shared" si="38"/>
        <v>0.82074594850118632</v>
      </c>
      <c r="Q45" s="93">
        <f t="shared" si="27"/>
        <v>0</v>
      </c>
      <c r="R45" s="93">
        <f t="shared" si="28"/>
        <v>0.14557172136055396</v>
      </c>
      <c r="S45" s="93">
        <f t="shared" si="29"/>
        <v>1.0489312179797593E-13</v>
      </c>
      <c r="T45" s="3" t="str">
        <f t="shared" si="25"/>
        <v>Mentah</v>
      </c>
    </row>
    <row r="46" spans="1:20" s="19" customFormat="1" ht="15" x14ac:dyDescent="0.25">
      <c r="A46" s="20">
        <v>42</v>
      </c>
      <c r="B46" s="64">
        <v>0.27886129813315802</v>
      </c>
      <c r="C46" s="65">
        <v>0.57401093206838705</v>
      </c>
      <c r="D46" s="65">
        <v>0.58304341720068098</v>
      </c>
      <c r="E46" s="21" t="s">
        <v>3</v>
      </c>
      <c r="F46" s="18"/>
      <c r="G46" s="24">
        <f t="shared" si="30"/>
        <v>0</v>
      </c>
      <c r="H46" s="24">
        <f t="shared" si="31"/>
        <v>1.6694938185441086</v>
      </c>
      <c r="I46" s="24">
        <f t="shared" si="32"/>
        <v>1.0746064916728325E-20</v>
      </c>
      <c r="J46" s="24">
        <f t="shared" si="33"/>
        <v>8.6778068604408375E-45</v>
      </c>
      <c r="K46" s="24">
        <f t="shared" si="34"/>
        <v>1.8388044156685814</v>
      </c>
      <c r="L46" s="24">
        <f t="shared" si="35"/>
        <v>1.9233124431525273</v>
      </c>
      <c r="M46" s="24">
        <f t="shared" si="36"/>
        <v>1.0206756557723825E-28</v>
      </c>
      <c r="N46" s="24">
        <f t="shared" si="37"/>
        <v>2.701917827298308</v>
      </c>
      <c r="O46" s="24">
        <f t="shared" si="38"/>
        <v>6.6307633987096798E-2</v>
      </c>
      <c r="Q46" s="94">
        <f t="shared" si="27"/>
        <v>0</v>
      </c>
      <c r="R46" s="94">
        <f t="shared" si="28"/>
        <v>8.2945435202549316</v>
      </c>
      <c r="S46" s="94">
        <f t="shared" si="29"/>
        <v>1.3704488560359908E-21</v>
      </c>
      <c r="T46" s="66" t="str">
        <f t="shared" si="25"/>
        <v>Mentah</v>
      </c>
    </row>
    <row r="47" spans="1:20" ht="15" customHeight="1" x14ac:dyDescent="0.25">
      <c r="A47" s="31">
        <v>43</v>
      </c>
      <c r="B47" s="60">
        <v>8.73284552297212E-2</v>
      </c>
      <c r="C47" s="61">
        <v>0.58196959502008705</v>
      </c>
      <c r="D47" s="61">
        <v>0.64365199392900896</v>
      </c>
      <c r="E47" s="4" t="s">
        <v>4</v>
      </c>
      <c r="F47" s="18"/>
      <c r="G47" s="23">
        <f>1/SQRT(2*3.14*$D$109)*EXP(-(($B47-$D$108)^2)/($D$109^2))</f>
        <v>1.4827040852461598E-9</v>
      </c>
      <c r="H47" s="23">
        <f>1/SQRT(2*3.14*$D$146)*EXP(-(($B47-$D$145)^2)/($D$146^2))</f>
        <v>1.5477890323978208E-47</v>
      </c>
      <c r="I47" s="23">
        <f t="shared" si="32"/>
        <v>2.2872584705904289</v>
      </c>
      <c r="J47" s="23">
        <f>1/SQRT(2*3.14*$D$217)*EXP(-(($C47-$D$216)^2)/($D$217^2))</f>
        <v>2.6393779586713602E-40</v>
      </c>
      <c r="K47" s="23">
        <f t="shared" si="34"/>
        <v>1.1006990689850382</v>
      </c>
      <c r="L47" s="23">
        <f>1/SQRT(2*3.14*$D$302)*EXP(-(($C47-$D$301)^2)/($D$302^2))</f>
        <v>2.0188643712485956</v>
      </c>
      <c r="M47" s="23">
        <f t="shared" si="36"/>
        <v>4.3087841373824216E-9</v>
      </c>
      <c r="N47" s="23">
        <f t="shared" si="37"/>
        <v>1.0470561511590037E-3</v>
      </c>
      <c r="O47" s="23">
        <f t="shared" si="38"/>
        <v>2.0622064753053944</v>
      </c>
      <c r="Q47" s="93">
        <f t="shared" si="27"/>
        <v>1.6862066859883027E-57</v>
      </c>
      <c r="R47" s="93">
        <f t="shared" si="28"/>
        <v>1.7838171563710322E-50</v>
      </c>
      <c r="S47" s="93">
        <f t="shared" si="29"/>
        <v>9.5225779092535952</v>
      </c>
      <c r="T47" s="3" t="str">
        <f t="shared" si="25"/>
        <v>Setengah Matang</v>
      </c>
    </row>
    <row r="48" spans="1:20" ht="15" customHeight="1" x14ac:dyDescent="0.25">
      <c r="A48" s="31">
        <v>44</v>
      </c>
      <c r="B48" s="60">
        <v>7.7244630560444894E-2</v>
      </c>
      <c r="C48" s="61">
        <v>0.60431463103559402</v>
      </c>
      <c r="D48" s="61">
        <v>0.68684251065566104</v>
      </c>
      <c r="E48" s="4" t="s">
        <v>4</v>
      </c>
      <c r="F48" s="18"/>
      <c r="G48" s="23">
        <f t="shared" si="30"/>
        <v>2.5637919172137067E-5</v>
      </c>
      <c r="H48" s="23">
        <f t="shared" si="31"/>
        <v>4.871011848544617E-53</v>
      </c>
      <c r="I48" s="23">
        <f t="shared" si="32"/>
        <v>1.6580650985991479</v>
      </c>
      <c r="J48" s="23">
        <f t="shared" si="33"/>
        <v>5.4771422673701992E-29</v>
      </c>
      <c r="K48" s="23">
        <f t="shared" si="34"/>
        <v>7.6633979659286894E-2</v>
      </c>
      <c r="L48" s="23">
        <f t="shared" si="35"/>
        <v>1.4836697248553135</v>
      </c>
      <c r="M48" s="23">
        <f t="shared" si="36"/>
        <v>6.5424031070411254E-2</v>
      </c>
      <c r="N48" s="23">
        <f t="shared" si="37"/>
        <v>3.081231742541971E-10</v>
      </c>
      <c r="O48" s="23">
        <f t="shared" si="38"/>
        <v>0.69569528608146025</v>
      </c>
      <c r="Q48" s="93">
        <f t="shared" si="27"/>
        <v>9.1870080144553428E-35</v>
      </c>
      <c r="R48" s="93">
        <f t="shared" si="28"/>
        <v>1.150177661641275E-63</v>
      </c>
      <c r="S48" s="93">
        <f t="shared" si="29"/>
        <v>1.7114250054518982</v>
      </c>
      <c r="T48" s="3" t="str">
        <f t="shared" si="25"/>
        <v>Setengah Matang</v>
      </c>
    </row>
    <row r="49" spans="1:20" ht="15" customHeight="1" x14ac:dyDescent="0.25">
      <c r="A49" s="31">
        <v>45</v>
      </c>
      <c r="B49" s="60">
        <v>7.8442741741589495E-2</v>
      </c>
      <c r="C49" s="61">
        <v>0.56452757795602204</v>
      </c>
      <c r="D49" s="61">
        <v>0.67051846947440796</v>
      </c>
      <c r="E49" s="4" t="s">
        <v>4</v>
      </c>
      <c r="F49" s="18"/>
      <c r="G49" s="23">
        <f t="shared" si="30"/>
        <v>9.3480265590984002E-6</v>
      </c>
      <c r="H49" s="23">
        <f t="shared" si="31"/>
        <v>2.2761254286123208E-52</v>
      </c>
      <c r="I49" s="23">
        <f t="shared" si="32"/>
        <v>1.7479842352306545</v>
      </c>
      <c r="J49" s="23">
        <f t="shared" si="33"/>
        <v>1.9331775753606957E-50</v>
      </c>
      <c r="K49" s="23">
        <f t="shared" si="34"/>
        <v>2.5133971219080027</v>
      </c>
      <c r="L49" s="23">
        <f t="shared" si="35"/>
        <v>1.6286945707162479</v>
      </c>
      <c r="M49" s="23">
        <f t="shared" si="36"/>
        <v>5.8494384662323179E-4</v>
      </c>
      <c r="N49" s="23">
        <f t="shared" si="37"/>
        <v>2.2820602296853461E-7</v>
      </c>
      <c r="O49" s="23">
        <f t="shared" si="38"/>
        <v>1.4825552335564152</v>
      </c>
      <c r="Q49" s="93">
        <f t="shared" si="27"/>
        <v>1.0570751491116246E-58</v>
      </c>
      <c r="R49" s="93">
        <f t="shared" si="28"/>
        <v>1.3055226367751277E-58</v>
      </c>
      <c r="S49" s="93">
        <f t="shared" si="29"/>
        <v>4.2207345790415109</v>
      </c>
      <c r="T49" s="3" t="str">
        <f t="shared" si="25"/>
        <v>Setengah Matang</v>
      </c>
    </row>
    <row r="50" spans="1:20" ht="15" customHeight="1" x14ac:dyDescent="0.25">
      <c r="A50" s="31">
        <v>46</v>
      </c>
      <c r="B50" s="60">
        <v>7.0042257520864099E-2</v>
      </c>
      <c r="C50" s="61">
        <v>0.59498488340399402</v>
      </c>
      <c r="D50" s="61">
        <v>0.64145509248672095</v>
      </c>
      <c r="E50" s="4" t="s">
        <v>4</v>
      </c>
      <c r="F50" s="18"/>
      <c r="G50" s="23">
        <f t="shared" si="30"/>
        <v>4.6929570060272518E-3</v>
      </c>
      <c r="H50" s="23">
        <f t="shared" si="31"/>
        <v>3.7363494387309071E-57</v>
      </c>
      <c r="I50" s="23">
        <f t="shared" si="32"/>
        <v>1.111004947017034</v>
      </c>
      <c r="J50" s="23">
        <f t="shared" si="33"/>
        <v>1.7420076938344634E-33</v>
      </c>
      <c r="K50" s="23">
        <f t="shared" si="34"/>
        <v>0.29035136141212597</v>
      </c>
      <c r="L50" s="23">
        <f t="shared" si="35"/>
        <v>1.8271787325936673</v>
      </c>
      <c r="M50" s="23">
        <f t="shared" si="36"/>
        <v>1.3114143708256598E-9</v>
      </c>
      <c r="N50" s="23">
        <f t="shared" si="37"/>
        <v>1.8238687934308394E-3</v>
      </c>
      <c r="O50" s="23">
        <f t="shared" si="38"/>
        <v>2.0145605807028368</v>
      </c>
      <c r="Q50" s="93">
        <f t="shared" si="27"/>
        <v>1.0721031764845907E-44</v>
      </c>
      <c r="R50" s="93">
        <f t="shared" si="28"/>
        <v>1.9786316227638711E-60</v>
      </c>
      <c r="S50" s="93">
        <f t="shared" si="29"/>
        <v>4.0895672679572934</v>
      </c>
      <c r="T50" s="3" t="str">
        <f t="shared" si="25"/>
        <v>Setengah Matang</v>
      </c>
    </row>
    <row r="51" spans="1:20" ht="15" customHeight="1" x14ac:dyDescent="0.25">
      <c r="A51" s="31">
        <v>47</v>
      </c>
      <c r="B51" s="60">
        <v>8.2021148093657195E-2</v>
      </c>
      <c r="C51" s="61">
        <v>0.55370477649197403</v>
      </c>
      <c r="D51" s="61">
        <v>0.69652596240653397</v>
      </c>
      <c r="E51" s="4" t="s">
        <v>4</v>
      </c>
      <c r="F51" s="18"/>
      <c r="G51" s="23">
        <f t="shared" si="30"/>
        <v>3.6068476614179115E-7</v>
      </c>
      <c r="H51" s="23">
        <f t="shared" si="31"/>
        <v>2.1457882322379347E-50</v>
      </c>
      <c r="I51" s="23">
        <f t="shared" si="32"/>
        <v>1.9992550511083163</v>
      </c>
      <c r="J51" s="23">
        <f t="shared" si="33"/>
        <v>2.6526440747196343E-57</v>
      </c>
      <c r="K51" s="23">
        <f t="shared" si="34"/>
        <v>2.4135101585131946</v>
      </c>
      <c r="L51" s="23">
        <f t="shared" si="35"/>
        <v>1.1663427916547109</v>
      </c>
      <c r="M51" s="23">
        <f t="shared" si="36"/>
        <v>0.44541673411114407</v>
      </c>
      <c r="N51" s="23">
        <f t="shared" si="37"/>
        <v>3.5987373408424169E-12</v>
      </c>
      <c r="O51" s="23">
        <f t="shared" si="38"/>
        <v>0.36410796968339387</v>
      </c>
      <c r="Q51" s="93">
        <f t="shared" ref="Q51:Q84" si="39">$G51*$J51*$M51</f>
        <v>4.261606149380084E-64</v>
      </c>
      <c r="R51" s="93">
        <f t="shared" ref="R51:R84" si="40">$H51*$K51*$N51</f>
        <v>1.8637434945087415E-61</v>
      </c>
      <c r="S51" s="93">
        <f t="shared" ref="S51:S84" si="41">$I51*$L51*$O51</f>
        <v>0.84903305069708701</v>
      </c>
      <c r="T51" s="3" t="str">
        <f t="shared" si="25"/>
        <v>Setengah Matang</v>
      </c>
    </row>
    <row r="52" spans="1:20" ht="15" customHeight="1" x14ac:dyDescent="0.25">
      <c r="A52" s="31">
        <v>48</v>
      </c>
      <c r="B52" s="60">
        <v>9.5340846396676004E-2</v>
      </c>
      <c r="C52" s="61">
        <v>0.56225635459895995</v>
      </c>
      <c r="D52" s="61">
        <v>0.63068436890753898</v>
      </c>
      <c r="E52" s="4" t="s">
        <v>4</v>
      </c>
      <c r="F52" s="18"/>
      <c r="G52" s="23">
        <f t="shared" si="30"/>
        <v>8.1971069052505099E-14</v>
      </c>
      <c r="H52" s="23">
        <f t="shared" si="31"/>
        <v>2.2169489991999378E-43</v>
      </c>
      <c r="I52" s="23">
        <f t="shared" si="32"/>
        <v>2.4212408446076537</v>
      </c>
      <c r="J52" s="23">
        <f t="shared" si="33"/>
        <v>7.6303215502240107E-52</v>
      </c>
      <c r="K52" s="23">
        <f t="shared" si="34"/>
        <v>2.5811357013420082</v>
      </c>
      <c r="L52" s="23">
        <f t="shared" si="35"/>
        <v>1.5379441131373413</v>
      </c>
      <c r="M52" s="23">
        <f t="shared" si="36"/>
        <v>2.3602718839993941E-12</v>
      </c>
      <c r="N52" s="23">
        <f t="shared" si="37"/>
        <v>2.065011791398667E-2</v>
      </c>
      <c r="O52" s="23">
        <f t="shared" si="38"/>
        <v>1.609035016264547</v>
      </c>
      <c r="Q52" s="93">
        <f t="shared" si="39"/>
        <v>1.4762689047523076E-76</v>
      </c>
      <c r="R52" s="93">
        <f t="shared" si="40"/>
        <v>1.1816505896707931E-44</v>
      </c>
      <c r="S52" s="93">
        <f t="shared" si="41"/>
        <v>5.9916169546777613</v>
      </c>
      <c r="T52" s="3" t="str">
        <f t="shared" si="25"/>
        <v>Setengah Matang</v>
      </c>
    </row>
    <row r="53" spans="1:20" ht="15" customHeight="1" x14ac:dyDescent="0.25">
      <c r="A53" s="31">
        <v>49</v>
      </c>
      <c r="B53" s="60">
        <v>8.4990802755505801E-2</v>
      </c>
      <c r="C53" s="61">
        <v>0.60010444299120302</v>
      </c>
      <c r="D53" s="61">
        <v>0.66211879501298199</v>
      </c>
      <c r="E53" s="4" t="s">
        <v>4</v>
      </c>
      <c r="F53" s="18"/>
      <c r="G53" s="23">
        <f t="shared" si="30"/>
        <v>1.8392426647866444E-8</v>
      </c>
      <c r="H53" s="23">
        <f t="shared" si="31"/>
        <v>8.7328571917052831E-49</v>
      </c>
      <c r="I53" s="23">
        <f t="shared" si="32"/>
        <v>2.1762216799518308</v>
      </c>
      <c r="J53" s="23">
        <f t="shared" si="33"/>
        <v>5.615767585920969E-31</v>
      </c>
      <c r="K53" s="23">
        <f t="shared" si="34"/>
        <v>0.14534439593297083</v>
      </c>
      <c r="L53" s="23">
        <f t="shared" si="35"/>
        <v>1.6530704745416183</v>
      </c>
      <c r="M53" s="23">
        <f t="shared" si="36"/>
        <v>2.4991817005974001E-5</v>
      </c>
      <c r="N53" s="23">
        <f t="shared" si="37"/>
        <v>4.4155166197370522E-6</v>
      </c>
      <c r="O53" s="23">
        <f t="shared" si="38"/>
        <v>1.8576062409767313</v>
      </c>
      <c r="Q53" s="93">
        <f t="shared" si="39"/>
        <v>2.5813446331282209E-43</v>
      </c>
      <c r="R53" s="93">
        <f t="shared" si="40"/>
        <v>5.604490963198697E-55</v>
      </c>
      <c r="S53" s="93">
        <f t="shared" si="41"/>
        <v>6.6826414945010582</v>
      </c>
      <c r="T53" s="3" t="str">
        <f t="shared" si="25"/>
        <v>Setengah Matang</v>
      </c>
    </row>
    <row r="54" spans="1:20" ht="15" customHeight="1" x14ac:dyDescent="0.25">
      <c r="A54" s="31">
        <v>50</v>
      </c>
      <c r="B54" s="60">
        <v>8.9677998804260403E-2</v>
      </c>
      <c r="C54" s="61">
        <v>0.55410296744766596</v>
      </c>
      <c r="D54" s="61">
        <v>0.65213046361129001</v>
      </c>
      <c r="E54" s="4" t="s">
        <v>4</v>
      </c>
      <c r="F54" s="18"/>
      <c r="G54" s="23">
        <f t="shared" si="30"/>
        <v>1.0099516996173874E-10</v>
      </c>
      <c r="H54" s="23">
        <f t="shared" si="31"/>
        <v>2.6805720449841911E-46</v>
      </c>
      <c r="I54" s="23">
        <f t="shared" si="32"/>
        <v>2.3685536429180072</v>
      </c>
      <c r="J54" s="23">
        <f t="shared" si="33"/>
        <v>4.8300417623365506E-57</v>
      </c>
      <c r="K54" s="23">
        <f t="shared" si="34"/>
        <v>2.4353165378795238</v>
      </c>
      <c r="L54" s="23">
        <f t="shared" si="35"/>
        <v>1.1839789588466036</v>
      </c>
      <c r="M54" s="23">
        <f t="shared" si="36"/>
        <v>3.0956481628206729E-7</v>
      </c>
      <c r="N54" s="23">
        <f t="shared" si="37"/>
        <v>1.0162838976416644E-4</v>
      </c>
      <c r="O54" s="23">
        <f t="shared" si="38"/>
        <v>2.1013905386094023</v>
      </c>
      <c r="Q54" s="93">
        <f t="shared" si="39"/>
        <v>1.5100908814374094E-73</v>
      </c>
      <c r="R54" s="93">
        <f t="shared" si="40"/>
        <v>6.634343390608845E-50</v>
      </c>
      <c r="S54" s="93">
        <f t="shared" si="41"/>
        <v>5.8929666318418903</v>
      </c>
      <c r="T54" s="3" t="str">
        <f t="shared" si="25"/>
        <v>Setengah Matang</v>
      </c>
    </row>
    <row r="55" spans="1:20" ht="15" customHeight="1" x14ac:dyDescent="0.25">
      <c r="A55" s="31">
        <v>51</v>
      </c>
      <c r="B55" s="60">
        <v>0.10705686631068501</v>
      </c>
      <c r="C55" s="61">
        <v>0.56364387851022402</v>
      </c>
      <c r="D55" s="61">
        <v>0.63546650369159996</v>
      </c>
      <c r="E55" s="4" t="s">
        <v>4</v>
      </c>
      <c r="F55" s="18"/>
      <c r="G55" s="23">
        <f t="shared" si="30"/>
        <v>1.8595104383754058E-21</v>
      </c>
      <c r="H55" s="23">
        <f t="shared" si="31"/>
        <v>1.1991287831437398E-37</v>
      </c>
      <c r="I55" s="23">
        <f t="shared" si="32"/>
        <v>1.9170362181872245</v>
      </c>
      <c r="J55" s="23">
        <f t="shared" si="33"/>
        <v>5.5258741606284884E-51</v>
      </c>
      <c r="K55" s="23">
        <f t="shared" si="34"/>
        <v>2.5451735904026962</v>
      </c>
      <c r="L55" s="23">
        <f t="shared" si="35"/>
        <v>1.5940467878841731</v>
      </c>
      <c r="M55" s="23">
        <f t="shared" si="36"/>
        <v>4.3160887698656046E-11</v>
      </c>
      <c r="N55" s="23">
        <f t="shared" si="37"/>
        <v>7.467504254461411E-3</v>
      </c>
      <c r="O55" s="23">
        <f t="shared" si="38"/>
        <v>1.8185104311154818</v>
      </c>
      <c r="Q55" s="93">
        <f t="shared" si="39"/>
        <v>4.4349627814840163E-82</v>
      </c>
      <c r="R55" s="93">
        <f t="shared" si="40"/>
        <v>2.2790755107609967E-39</v>
      </c>
      <c r="S55" s="93">
        <f t="shared" si="41"/>
        <v>5.5570867828010648</v>
      </c>
      <c r="T55" s="3" t="str">
        <f t="shared" si="25"/>
        <v>Setengah Matang</v>
      </c>
    </row>
    <row r="56" spans="1:20" ht="15" customHeight="1" x14ac:dyDescent="0.25">
      <c r="A56" s="31">
        <v>52</v>
      </c>
      <c r="B56" s="60">
        <v>9.8765675459721397E-2</v>
      </c>
      <c r="C56" s="61">
        <v>0.60425415611886202</v>
      </c>
      <c r="D56" s="61">
        <v>0.61080180319439403</v>
      </c>
      <c r="E56" s="4" t="s">
        <v>4</v>
      </c>
      <c r="F56" s="18"/>
      <c r="G56" s="23">
        <f t="shared" si="30"/>
        <v>7.1352430462307824E-16</v>
      </c>
      <c r="H56" s="23">
        <f t="shared" si="31"/>
        <v>1.1585703266993854E-41</v>
      </c>
      <c r="I56" s="23">
        <f t="shared" si="32"/>
        <v>2.351223078680778</v>
      </c>
      <c r="J56" s="23">
        <f t="shared" si="33"/>
        <v>5.1339621882929802E-29</v>
      </c>
      <c r="K56" s="23">
        <f t="shared" si="34"/>
        <v>7.7376879366873999E-2</v>
      </c>
      <c r="L56" s="23">
        <f t="shared" si="35"/>
        <v>1.4862202308378414</v>
      </c>
      <c r="M56" s="23">
        <f t="shared" si="36"/>
        <v>2.4053132444404326E-18</v>
      </c>
      <c r="N56" s="23">
        <f t="shared" si="37"/>
        <v>0.5047474633298854</v>
      </c>
      <c r="O56" s="23">
        <f t="shared" si="38"/>
        <v>0.65705243560215054</v>
      </c>
      <c r="Q56" s="93">
        <f t="shared" si="39"/>
        <v>8.811159834037205E-62</v>
      </c>
      <c r="R56" s="93">
        <f t="shared" si="40"/>
        <v>4.5248871942722079E-43</v>
      </c>
      <c r="S56" s="93">
        <f t="shared" si="41"/>
        <v>2.296027229353057</v>
      </c>
      <c r="T56" s="3" t="str">
        <f t="shared" si="25"/>
        <v>Setengah Matang</v>
      </c>
    </row>
    <row r="57" spans="1:20" ht="15" customHeight="1" x14ac:dyDescent="0.25">
      <c r="A57" s="31">
        <v>53</v>
      </c>
      <c r="B57" s="60">
        <v>0.11200779867111101</v>
      </c>
      <c r="C57" s="61">
        <v>0.498615762987839</v>
      </c>
      <c r="D57" s="61">
        <v>0.67568059576212802</v>
      </c>
      <c r="E57" s="4" t="s">
        <v>4</v>
      </c>
      <c r="F57" s="18"/>
      <c r="G57" s="23">
        <f t="shared" si="30"/>
        <v>3.4082910506512992E-25</v>
      </c>
      <c r="H57" s="23">
        <f t="shared" si="31"/>
        <v>2.3918745751327575E-35</v>
      </c>
      <c r="I57" s="23">
        <f t="shared" si="32"/>
        <v>1.551204565572514</v>
      </c>
      <c r="J57" s="23">
        <f t="shared" si="33"/>
        <v>4.821705377657108E-99</v>
      </c>
      <c r="K57" s="23">
        <f t="shared" si="34"/>
        <v>2.7723103402787813E-3</v>
      </c>
      <c r="L57" s="23">
        <f t="shared" si="35"/>
        <v>1.9694892763395956E-2</v>
      </c>
      <c r="M57" s="23">
        <f t="shared" si="36"/>
        <v>3.1797651178720409E-3</v>
      </c>
      <c r="N57" s="23">
        <f t="shared" si="37"/>
        <v>3.1883962608920336E-8</v>
      </c>
      <c r="O57" s="23">
        <f t="shared" si="38"/>
        <v>1.2213440883870637</v>
      </c>
      <c r="Q57" s="93">
        <f t="shared" si="39"/>
        <v>5.2255545414286225E-126</v>
      </c>
      <c r="R57" s="93">
        <f t="shared" si="40"/>
        <v>2.1142314965274368E-45</v>
      </c>
      <c r="S57" s="93">
        <f t="shared" si="41"/>
        <v>3.7313048224784207E-2</v>
      </c>
      <c r="T57" s="3" t="str">
        <f t="shared" si="25"/>
        <v>Setengah Matang</v>
      </c>
    </row>
    <row r="58" spans="1:20" ht="15" customHeight="1" x14ac:dyDescent="0.25">
      <c r="A58" s="31">
        <v>54</v>
      </c>
      <c r="B58" s="60">
        <v>7.3023744717964995E-2</v>
      </c>
      <c r="C58" s="61">
        <v>0.58013448190472805</v>
      </c>
      <c r="D58" s="61">
        <v>0.66592193217545403</v>
      </c>
      <c r="E58" s="4" t="s">
        <v>4</v>
      </c>
      <c r="F58" s="18"/>
      <c r="G58" s="23">
        <f t="shared" si="30"/>
        <v>6.4877371809053967E-4</v>
      </c>
      <c r="H58" s="23">
        <f t="shared" si="31"/>
        <v>1.9710152357744827E-55</v>
      </c>
      <c r="I58" s="23">
        <f t="shared" si="32"/>
        <v>1.3340956337482521</v>
      </c>
      <c r="J58" s="23">
        <f t="shared" si="33"/>
        <v>2.5636653140828395E-41</v>
      </c>
      <c r="K58" s="23">
        <f t="shared" si="34"/>
        <v>1.2643816112266237</v>
      </c>
      <c r="L58" s="23">
        <f t="shared" si="35"/>
        <v>2.0111888708603005</v>
      </c>
      <c r="M58" s="23">
        <f t="shared" si="36"/>
        <v>1.1074317733627157E-4</v>
      </c>
      <c r="N58" s="23">
        <f t="shared" si="37"/>
        <v>1.1978648552247158E-6</v>
      </c>
      <c r="O58" s="23">
        <f t="shared" si="38"/>
        <v>1.7005760324372787</v>
      </c>
      <c r="Q58" s="93">
        <f t="shared" si="39"/>
        <v>1.8419233584341973E-48</v>
      </c>
      <c r="R58" s="93">
        <f t="shared" si="40"/>
        <v>2.9852174762554366E-61</v>
      </c>
      <c r="S58" s="93">
        <f t="shared" si="41"/>
        <v>4.5628466583070875</v>
      </c>
      <c r="T58" s="3" t="str">
        <f t="shared" si="25"/>
        <v>Setengah Matang</v>
      </c>
    </row>
    <row r="59" spans="1:20" ht="15" customHeight="1" x14ac:dyDescent="0.25">
      <c r="A59" s="31">
        <v>55</v>
      </c>
      <c r="B59" s="60">
        <v>0.11367665197394899</v>
      </c>
      <c r="C59" s="61">
        <v>0.54396673116981598</v>
      </c>
      <c r="D59" s="61">
        <v>0.66663762414576599</v>
      </c>
      <c r="E59" s="4" t="s">
        <v>4</v>
      </c>
      <c r="F59" s="18"/>
      <c r="G59" s="23">
        <f t="shared" si="30"/>
        <v>1.6036186586008826E-26</v>
      </c>
      <c r="H59" s="23">
        <f t="shared" si="31"/>
        <v>1.3725677537594208E-34</v>
      </c>
      <c r="I59" s="23">
        <f t="shared" si="32"/>
        <v>1.422643884289162</v>
      </c>
      <c r="J59" s="23">
        <f t="shared" si="33"/>
        <v>7.4719962103141207E-64</v>
      </c>
      <c r="K59" s="23">
        <f t="shared" si="34"/>
        <v>1.6204591435938618</v>
      </c>
      <c r="L59" s="23">
        <f t="shared" si="35"/>
        <v>0.75737571027265926</v>
      </c>
      <c r="M59" s="23">
        <f t="shared" si="36"/>
        <v>1.449017436517371E-4</v>
      </c>
      <c r="N59" s="23">
        <f t="shared" si="37"/>
        <v>9.3074271713120158E-7</v>
      </c>
      <c r="O59" s="23">
        <f t="shared" si="38"/>
        <v>1.6682837397771597</v>
      </c>
      <c r="Q59" s="93">
        <f t="shared" si="39"/>
        <v>1.7362463878655443E-93</v>
      </c>
      <c r="R59" s="93">
        <f t="shared" si="40"/>
        <v>2.0701486130982089E-40</v>
      </c>
      <c r="S59" s="93">
        <f t="shared" si="41"/>
        <v>1.7975355612221329</v>
      </c>
      <c r="T59" s="3" t="str">
        <f t="shared" si="25"/>
        <v>Setengah Matang</v>
      </c>
    </row>
    <row r="60" spans="1:20" ht="15" customHeight="1" x14ac:dyDescent="0.25">
      <c r="A60" s="31">
        <v>56</v>
      </c>
      <c r="B60" s="60">
        <v>0.11803887619516699</v>
      </c>
      <c r="C60" s="61">
        <v>0.49722732065033498</v>
      </c>
      <c r="D60" s="61">
        <v>0.67937135567185003</v>
      </c>
      <c r="E60" s="4" t="s">
        <v>4</v>
      </c>
      <c r="F60" s="18"/>
      <c r="G60" s="23">
        <f t="shared" si="30"/>
        <v>3.7480220497968637E-30</v>
      </c>
      <c r="H60" s="23">
        <f t="shared" si="31"/>
        <v>1.207247244560237E-32</v>
      </c>
      <c r="I60" s="23">
        <f t="shared" si="32"/>
        <v>1.0945282218654242</v>
      </c>
      <c r="J60" s="23">
        <f t="shared" si="33"/>
        <v>3.0488502124344296E-100</v>
      </c>
      <c r="K60" s="23">
        <f t="shared" si="34"/>
        <v>2.0285971125404301E-3</v>
      </c>
      <c r="L60" s="23">
        <f t="shared" si="35"/>
        <v>1.687886321932577E-2</v>
      </c>
      <c r="M60" s="23">
        <f t="shared" si="36"/>
        <v>9.5172020257355758E-3</v>
      </c>
      <c r="N60" s="23">
        <f t="shared" si="37"/>
        <v>7.2873143982845369E-9</v>
      </c>
      <c r="O60" s="23">
        <f t="shared" si="38"/>
        <v>1.0362505052856401</v>
      </c>
      <c r="Q60" s="93">
        <f t="shared" si="39"/>
        <v>1.0875456957890602E-131</v>
      </c>
      <c r="R60" s="93">
        <f t="shared" si="40"/>
        <v>1.7846766132968795E-43</v>
      </c>
      <c r="S60" s="93">
        <f t="shared" si="41"/>
        <v>1.9144098196716145E-2</v>
      </c>
      <c r="T60" s="3" t="str">
        <f t="shared" si="25"/>
        <v>Setengah Matang</v>
      </c>
    </row>
    <row r="61" spans="1:20" ht="15" customHeight="1" x14ac:dyDescent="0.25">
      <c r="A61" s="31">
        <v>57</v>
      </c>
      <c r="B61" s="60">
        <v>0.11344152681509501</v>
      </c>
      <c r="C61" s="61">
        <v>0.55018016016586901</v>
      </c>
      <c r="D61" s="61">
        <v>0.64409748572234504</v>
      </c>
      <c r="E61" s="4" t="s">
        <v>4</v>
      </c>
      <c r="F61" s="18"/>
      <c r="G61" s="23">
        <f t="shared" si="30"/>
        <v>2.4785249457391938E-26</v>
      </c>
      <c r="H61" s="23">
        <f t="shared" si="31"/>
        <v>1.0743076021770056E-34</v>
      </c>
      <c r="I61" s="23">
        <f t="shared" si="32"/>
        <v>1.4407561281021717</v>
      </c>
      <c r="J61" s="23">
        <f t="shared" si="33"/>
        <v>1.2414649540274521E-59</v>
      </c>
      <c r="K61" s="23">
        <f t="shared" si="34"/>
        <v>2.173798800410792</v>
      </c>
      <c r="L61" s="23">
        <f t="shared" si="35"/>
        <v>1.0120338228438088</v>
      </c>
      <c r="M61" s="23">
        <f t="shared" si="36"/>
        <v>5.4617056047225486E-9</v>
      </c>
      <c r="N61" s="23">
        <f t="shared" si="37"/>
        <v>9.3329337695583967E-4</v>
      </c>
      <c r="O61" s="23">
        <f t="shared" si="38"/>
        <v>2.0700818476270699</v>
      </c>
      <c r="Q61" s="93">
        <f t="shared" si="39"/>
        <v>1.6805678292586273E-93</v>
      </c>
      <c r="R61" s="93">
        <f t="shared" si="40"/>
        <v>2.1795466938220748E-37</v>
      </c>
      <c r="S61" s="93">
        <f t="shared" si="41"/>
        <v>3.0183737809937803</v>
      </c>
      <c r="T61" s="3" t="str">
        <f t="shared" si="25"/>
        <v>Setengah Matang</v>
      </c>
    </row>
    <row r="62" spans="1:20" ht="15" customHeight="1" x14ac:dyDescent="0.25">
      <c r="A62" s="31">
        <v>58</v>
      </c>
      <c r="B62" s="60">
        <v>0.13426061668233699</v>
      </c>
      <c r="C62" s="61">
        <v>0.594229746994276</v>
      </c>
      <c r="D62" s="61">
        <v>0.644480842720907</v>
      </c>
      <c r="E62" s="4" t="s">
        <v>4</v>
      </c>
      <c r="F62" s="18"/>
      <c r="G62" s="23">
        <f t="shared" si="30"/>
        <v>1.0478766318390195E-45</v>
      </c>
      <c r="H62" s="23">
        <f t="shared" si="31"/>
        <v>6.5302094401859903E-26</v>
      </c>
      <c r="I62" s="23">
        <f t="shared" si="32"/>
        <v>0.26125429612164452</v>
      </c>
      <c r="J62" s="23">
        <f t="shared" si="33"/>
        <v>7.2903302043206074E-34</v>
      </c>
      <c r="K62" s="23">
        <f t="shared" si="34"/>
        <v>0.31898428232435894</v>
      </c>
      <c r="L62" s="23">
        <f t="shared" si="35"/>
        <v>1.8489793520984588</v>
      </c>
      <c r="M62" s="23">
        <f t="shared" si="36"/>
        <v>6.6904819572080746E-9</v>
      </c>
      <c r="N62" s="23">
        <f t="shared" si="37"/>
        <v>8.4477841823871918E-4</v>
      </c>
      <c r="O62" s="23">
        <f t="shared" si="38"/>
        <v>2.0763624365377447</v>
      </c>
      <c r="Q62" s="93">
        <f t="shared" si="39"/>
        <v>5.111104479986661E-87</v>
      </c>
      <c r="R62" s="93">
        <f t="shared" si="40"/>
        <v>1.7597023127105576E-29</v>
      </c>
      <c r="S62" s="93">
        <f t="shared" si="41"/>
        <v>1.0029947634357632</v>
      </c>
      <c r="T62" s="3" t="str">
        <f t="shared" si="25"/>
        <v>Setengah Matang</v>
      </c>
    </row>
    <row r="63" spans="1:20" ht="15" customHeight="1" x14ac:dyDescent="0.25">
      <c r="A63" s="31">
        <v>59</v>
      </c>
      <c r="B63" s="60">
        <v>0.11195926597141501</v>
      </c>
      <c r="C63" s="61">
        <v>0.54164708000353901</v>
      </c>
      <c r="D63" s="61">
        <v>0.592795882577695</v>
      </c>
      <c r="E63" s="4" t="s">
        <v>4</v>
      </c>
      <c r="F63" s="18"/>
      <c r="G63" s="23">
        <f t="shared" si="30"/>
        <v>3.7207352678903738E-25</v>
      </c>
      <c r="H63" s="23">
        <f t="shared" si="31"/>
        <v>2.2727280283079906E-35</v>
      </c>
      <c r="I63" s="23">
        <f t="shared" si="32"/>
        <v>1.5549346610360957</v>
      </c>
      <c r="J63" s="23">
        <f t="shared" si="33"/>
        <v>1.8225707479063465E-65</v>
      </c>
      <c r="K63" s="23">
        <f t="shared" si="34"/>
        <v>1.4011068535569957</v>
      </c>
      <c r="L63" s="23">
        <f t="shared" si="35"/>
        <v>0.67092950129701234</v>
      </c>
      <c r="M63" s="23">
        <f t="shared" si="36"/>
        <v>8.308699434550275E-25</v>
      </c>
      <c r="N63" s="23">
        <f t="shared" si="37"/>
        <v>2.1691345066828518</v>
      </c>
      <c r="O63" s="23">
        <f t="shared" si="38"/>
        <v>0.170473491479391</v>
      </c>
      <c r="Q63" s="93">
        <f t="shared" si="39"/>
        <v>5.634381056154757E-114</v>
      </c>
      <c r="R63" s="93">
        <f t="shared" si="40"/>
        <v>6.9072505318080397E-35</v>
      </c>
      <c r="S63" s="93">
        <f t="shared" si="41"/>
        <v>0.17784673194880449</v>
      </c>
      <c r="T63" s="3" t="str">
        <f t="shared" si="25"/>
        <v>Setengah Matang</v>
      </c>
    </row>
    <row r="64" spans="1:20" ht="15" customHeight="1" x14ac:dyDescent="0.25">
      <c r="A64" s="31">
        <v>60</v>
      </c>
      <c r="B64" s="60">
        <v>0.11199784502531999</v>
      </c>
      <c r="C64" s="61">
        <v>0.58905203271571704</v>
      </c>
      <c r="D64" s="61">
        <v>0.60181987361400102</v>
      </c>
      <c r="E64" s="4" t="s">
        <v>4</v>
      </c>
      <c r="F64" s="18"/>
      <c r="G64" s="23">
        <f t="shared" si="30"/>
        <v>3.4701751707923961E-25</v>
      </c>
      <c r="H64" s="23">
        <f t="shared" si="31"/>
        <v>2.3669430090459894E-35</v>
      </c>
      <c r="I64" s="23">
        <f t="shared" si="32"/>
        <v>1.5519696631420823</v>
      </c>
      <c r="J64" s="23">
        <f t="shared" si="33"/>
        <v>1.6264692532840093E-36</v>
      </c>
      <c r="K64" s="23">
        <f t="shared" si="34"/>
        <v>0.57506897799482226</v>
      </c>
      <c r="L64" s="23">
        <f t="shared" si="35"/>
        <v>1.9656235153320403</v>
      </c>
      <c r="M64" s="23">
        <f t="shared" si="36"/>
        <v>1.9094678371186821E-21</v>
      </c>
      <c r="N64" s="23">
        <f t="shared" si="37"/>
        <v>1.238987745481422</v>
      </c>
      <c r="O64" s="23">
        <f t="shared" si="38"/>
        <v>0.35733631522418319</v>
      </c>
      <c r="Q64" s="93">
        <f t="shared" si="39"/>
        <v>1.0777290849718268E-81</v>
      </c>
      <c r="R64" s="93">
        <f t="shared" si="40"/>
        <v>1.6864549807057304E-35</v>
      </c>
      <c r="S64" s="93">
        <f t="shared" si="41"/>
        <v>1.0900858983975414</v>
      </c>
      <c r="T64" s="3" t="str">
        <f t="shared" si="25"/>
        <v>Setengah Matang</v>
      </c>
    </row>
    <row r="65" spans="1:20" ht="15" customHeight="1" x14ac:dyDescent="0.25">
      <c r="A65" s="31">
        <v>61</v>
      </c>
      <c r="B65" s="60">
        <v>0.13462594856208299</v>
      </c>
      <c r="C65" s="61">
        <v>0.54577765132866496</v>
      </c>
      <c r="D65" s="61">
        <v>0.66264289830053602</v>
      </c>
      <c r="E65" s="4" t="s">
        <v>4</v>
      </c>
      <c r="F65" s="18"/>
      <c r="G65" s="23">
        <f t="shared" si="30"/>
        <v>4.2936579521815298E-46</v>
      </c>
      <c r="H65" s="23">
        <f t="shared" si="31"/>
        <v>9.068715033664188E-26</v>
      </c>
      <c r="I65" s="23">
        <f t="shared" si="32"/>
        <v>0.25086798184439507</v>
      </c>
      <c r="J65" s="23">
        <f t="shared" si="33"/>
        <v>1.3135991477171817E-62</v>
      </c>
      <c r="K65" s="23">
        <f t="shared" si="34"/>
        <v>1.7909359362340536</v>
      </c>
      <c r="L65" s="23">
        <f t="shared" si="35"/>
        <v>0.82846008302052332</v>
      </c>
      <c r="M65" s="23">
        <f t="shared" si="36"/>
        <v>3.0867514680967002E-5</v>
      </c>
      <c r="N65" s="23">
        <f t="shared" si="37"/>
        <v>3.7023267159513524E-6</v>
      </c>
      <c r="O65" s="23">
        <f t="shared" si="38"/>
        <v>1.8376227296795504</v>
      </c>
      <c r="Q65" s="93">
        <f t="shared" si="39"/>
        <v>1.7409727175758521E-112</v>
      </c>
      <c r="R65" s="93">
        <f t="shared" si="40"/>
        <v>6.013129363063149E-31</v>
      </c>
      <c r="S65" s="93">
        <f t="shared" si="41"/>
        <v>0.38192068282237784</v>
      </c>
      <c r="T65" s="3" t="str">
        <f t="shared" si="25"/>
        <v>Setengah Matang</v>
      </c>
    </row>
    <row r="66" spans="1:20" ht="15" customHeight="1" x14ac:dyDescent="0.25">
      <c r="A66" s="31">
        <v>62</v>
      </c>
      <c r="B66" s="60">
        <v>0.119437054149686</v>
      </c>
      <c r="C66" s="61">
        <v>0.56291268870614597</v>
      </c>
      <c r="D66" s="61">
        <v>0.60177674138901105</v>
      </c>
      <c r="E66" s="4" t="s">
        <v>4</v>
      </c>
      <c r="F66" s="18"/>
      <c r="G66" s="23">
        <f t="shared" si="30"/>
        <v>2.2932780461457887E-31</v>
      </c>
      <c r="H66" s="23">
        <f t="shared" si="31"/>
        <v>4.9315453139544878E-32</v>
      </c>
      <c r="I66" s="23">
        <f t="shared" si="32"/>
        <v>0.99525967559061546</v>
      </c>
      <c r="J66" s="23">
        <f t="shared" si="33"/>
        <v>1.9506420793825433E-51</v>
      </c>
      <c r="K66" s="23">
        <f t="shared" si="34"/>
        <v>2.5662868059149591</v>
      </c>
      <c r="L66" s="23">
        <f t="shared" si="35"/>
        <v>1.5647241240974383</v>
      </c>
      <c r="M66" s="23">
        <f t="shared" si="36"/>
        <v>1.8426114517158251E-21</v>
      </c>
      <c r="N66" s="23">
        <f t="shared" si="37"/>
        <v>1.2433225060902857</v>
      </c>
      <c r="O66" s="23">
        <f t="shared" si="38"/>
        <v>0.35618329174384916</v>
      </c>
      <c r="Q66" s="93">
        <f t="shared" si="39"/>
        <v>8.2426729438343519E-103</v>
      </c>
      <c r="R66" s="93">
        <f t="shared" si="40"/>
        <v>1.5735190831834024E-31</v>
      </c>
      <c r="S66" s="93">
        <f t="shared" si="41"/>
        <v>0.55468667087664181</v>
      </c>
      <c r="T66" s="3" t="str">
        <f t="shared" si="25"/>
        <v>Setengah Matang</v>
      </c>
    </row>
    <row r="67" spans="1:20" ht="15" customHeight="1" x14ac:dyDescent="0.25">
      <c r="A67" s="31">
        <v>63</v>
      </c>
      <c r="B67" s="60">
        <v>0.12327361532256199</v>
      </c>
      <c r="C67" s="61">
        <v>0.54361174576619198</v>
      </c>
      <c r="D67" s="61">
        <v>0.58850909542545204</v>
      </c>
      <c r="E67" s="4" t="s">
        <v>4</v>
      </c>
      <c r="F67" s="18"/>
      <c r="G67" s="23">
        <f t="shared" si="30"/>
        <v>8.0868702017697612E-35</v>
      </c>
      <c r="H67" s="23">
        <f t="shared" si="31"/>
        <v>2.1886256976703446E-30</v>
      </c>
      <c r="I67" s="23">
        <f t="shared" si="32"/>
        <v>0.74590579241710475</v>
      </c>
      <c r="J67" s="23">
        <f t="shared" si="33"/>
        <v>4.2455960648053376E-64</v>
      </c>
      <c r="K67" s="23">
        <f t="shared" si="34"/>
        <v>1.586787828486997</v>
      </c>
      <c r="L67" s="23">
        <f t="shared" si="35"/>
        <v>0.74379829825110655</v>
      </c>
      <c r="M67" s="23">
        <f t="shared" si="36"/>
        <v>1.7223925378493077E-26</v>
      </c>
      <c r="N67" s="23">
        <f t="shared" si="37"/>
        <v>2.5098169699114674</v>
      </c>
      <c r="O67" s="23">
        <f t="shared" si="38"/>
        <v>0.11466277066224628</v>
      </c>
      <c r="Q67" s="93">
        <f t="shared" si="39"/>
        <v>5.9135909404940071E-124</v>
      </c>
      <c r="R67" s="93">
        <f t="shared" si="40"/>
        <v>8.716304749245556E-30</v>
      </c>
      <c r="S67" s="93">
        <f t="shared" si="41"/>
        <v>6.3615301788300105E-2</v>
      </c>
      <c r="T67" s="3" t="str">
        <f t="shared" si="25"/>
        <v>Setengah Matang</v>
      </c>
    </row>
    <row r="68" spans="1:20" ht="15" customHeight="1" x14ac:dyDescent="0.25">
      <c r="A68" s="31">
        <v>64</v>
      </c>
      <c r="B68" s="60">
        <v>0.134895818283573</v>
      </c>
      <c r="C68" s="61">
        <v>0.54038913343000605</v>
      </c>
      <c r="D68" s="61">
        <v>0.58460829229992095</v>
      </c>
      <c r="E68" s="4" t="s">
        <v>4</v>
      </c>
      <c r="F68" s="18"/>
      <c r="G68" s="23">
        <f t="shared" si="30"/>
        <v>2.2158615223031689E-46</v>
      </c>
      <c r="H68" s="23">
        <f t="shared" si="31"/>
        <v>1.1551613442355278E-25</v>
      </c>
      <c r="I68" s="23">
        <f t="shared" si="32"/>
        <v>0.24340455134044253</v>
      </c>
      <c r="J68" s="23">
        <f t="shared" si="33"/>
        <v>2.3858840866114437E-66</v>
      </c>
      <c r="K68" s="23">
        <f t="shared" si="34"/>
        <v>1.2843497062639964</v>
      </c>
      <c r="L68" s="23">
        <f t="shared" si="35"/>
        <v>0.62639922197722109</v>
      </c>
      <c r="M68" s="23">
        <f t="shared" si="36"/>
        <v>4.5272361514201434E-28</v>
      </c>
      <c r="N68" s="23">
        <f t="shared" si="37"/>
        <v>2.6796880305600994</v>
      </c>
      <c r="O68" s="23">
        <f t="shared" si="38"/>
        <v>7.7939168136531692E-2</v>
      </c>
      <c r="Q68" s="93">
        <f t="shared" si="39"/>
        <v>2.3934541127653106E-139</v>
      </c>
      <c r="R68" s="93">
        <f t="shared" si="40"/>
        <v>3.9756685892855844E-25</v>
      </c>
      <c r="S68" s="93">
        <f t="shared" si="41"/>
        <v>1.1883261945453577E-2</v>
      </c>
      <c r="T68" s="3" t="str">
        <f t="shared" si="25"/>
        <v>Setengah Matang</v>
      </c>
    </row>
    <row r="69" spans="1:20" ht="15" customHeight="1" x14ac:dyDescent="0.25">
      <c r="A69" s="31">
        <v>65</v>
      </c>
      <c r="B69" s="60">
        <v>4.6646976181213502E-2</v>
      </c>
      <c r="C69" s="61">
        <v>0.66391265586380699</v>
      </c>
      <c r="D69" s="61">
        <v>0.66462716598740401</v>
      </c>
      <c r="E69" s="4" t="s">
        <v>4</v>
      </c>
      <c r="F69" s="18"/>
      <c r="G69" s="23">
        <f t="shared" ref="G69:G83" si="42">1/SQRT(2*3.14*$D$109)*EXP(-(($B69-$D$108)^2)/($D$109^2))</f>
        <v>4.2304357402740571</v>
      </c>
      <c r="H69" s="23">
        <f t="shared" ref="H69:H85" si="43">1/SQRT(2*3.14*$D$146)*EXP(-(($B69-$D$145)^2)/($D$146^2))</f>
        <v>1.379825696179211E-71</v>
      </c>
      <c r="I69" s="23">
        <f t="shared" ref="I69:I84" si="44">1/SQRT(2*3.14*$D$194)*EXP(-(($B69-$D$193)^2)/($D$194^2))</f>
        <v>0.11346639787595116</v>
      </c>
      <c r="J69" s="23">
        <f t="shared" ref="J69:J85" si="45">1/SQRT(2*3.14*$D$217)*EXP(-(($C69-$D$216)^2)/($D$217^2))</f>
        <v>5.8173483775028211E-8</v>
      </c>
      <c r="K69" s="23">
        <f t="shared" ref="K69:K85" si="46">1/SQRT(2*3.14*$D$254)*EXP(-(($C69-$D$253)^2)/($D$254^2))</f>
        <v>9.2137561773662728E-9</v>
      </c>
      <c r="L69" s="23">
        <f t="shared" ref="L69:L85" si="47">1/SQRT(2*3.14*$D$302)*EXP(-(($C69-$D$301)^2)/($D$302^2))</f>
        <v>2.6508289028708786E-2</v>
      </c>
      <c r="M69" s="23">
        <f t="shared" ref="M69:M85" si="48">1/SQRT(2*3.14*$D$325)*EXP(-(($D69-$D$324)^2)/($D$325^2))</f>
        <v>6.7474647818863126E-5</v>
      </c>
      <c r="N69" s="23">
        <f t="shared" ref="N69:N85" si="49">1/SQRT(2*3.14*$D$362)*EXP(-(($D69-$D$361)^2)/($D$362^2))</f>
        <v>1.8804694486402633E-6</v>
      </c>
      <c r="O69" s="23">
        <f t="shared" ref="O69:O85" si="50">1/SQRT(2*3.14*$D$410)*EXP(-(($D69-$D$409)^2)/($D$410^2))</f>
        <v>1.7569818986150918</v>
      </c>
      <c r="Q69" s="93">
        <f t="shared" si="39"/>
        <v>1.6605455829510759E-11</v>
      </c>
      <c r="R69" s="93">
        <f t="shared" si="40"/>
        <v>2.390711803769214E-85</v>
      </c>
      <c r="S69" s="93">
        <f t="shared" si="41"/>
        <v>5.2846502775416209E-3</v>
      </c>
      <c r="T69" s="3" t="str">
        <f t="shared" si="25"/>
        <v>Setengah Matang</v>
      </c>
    </row>
    <row r="70" spans="1:20" ht="15" customHeight="1" x14ac:dyDescent="0.25">
      <c r="A70" s="31">
        <v>66</v>
      </c>
      <c r="B70" s="60">
        <v>0.13518049860588399</v>
      </c>
      <c r="C70" s="61">
        <v>0.56312025588703796</v>
      </c>
      <c r="D70" s="61">
        <v>0.593198019387427</v>
      </c>
      <c r="E70" s="4" t="s">
        <v>4</v>
      </c>
      <c r="F70" s="18"/>
      <c r="G70" s="23">
        <f t="shared" si="42"/>
        <v>1.1003283143226404E-46</v>
      </c>
      <c r="H70" s="23">
        <f t="shared" si="43"/>
        <v>1.4902953673821854E-25</v>
      </c>
      <c r="I70" s="23">
        <f t="shared" si="44"/>
        <v>0.23572104450425879</v>
      </c>
      <c r="J70" s="23">
        <f t="shared" si="45"/>
        <v>2.6227490952245613E-51</v>
      </c>
      <c r="K70" s="23">
        <f t="shared" si="46"/>
        <v>2.5607785273719799</v>
      </c>
      <c r="L70" s="23">
        <f t="shared" si="47"/>
        <v>1.5731050019991515</v>
      </c>
      <c r="M70" s="23">
        <f t="shared" si="48"/>
        <v>1.1873767095416461E-24</v>
      </c>
      <c r="N70" s="23">
        <f t="shared" si="49"/>
        <v>2.13117319393284</v>
      </c>
      <c r="O70" s="23">
        <f t="shared" si="50"/>
        <v>0.17667211063108834</v>
      </c>
      <c r="Q70" s="93">
        <f t="shared" si="39"/>
        <v>3.4266327432765044E-121</v>
      </c>
      <c r="R70" s="93">
        <f t="shared" si="40"/>
        <v>8.1332311605973193E-25</v>
      </c>
      <c r="S70" s="93">
        <f t="shared" si="41"/>
        <v>6.5512483937520474E-2</v>
      </c>
      <c r="T70" s="3" t="str">
        <f t="shared" ref="T70:T85" si="51">IF(MAX(Q70:S70)=Q70,"Matang",IF(MAX(Q70:S70)=R70,"Mentah","Setengah Matang"))</f>
        <v>Setengah Matang</v>
      </c>
    </row>
    <row r="71" spans="1:20" ht="15" customHeight="1" x14ac:dyDescent="0.25">
      <c r="A71" s="31">
        <v>67</v>
      </c>
      <c r="B71" s="60">
        <v>0.160754069788275</v>
      </c>
      <c r="C71" s="61">
        <v>0.61766675127885895</v>
      </c>
      <c r="D71" s="61">
        <v>0.56609707045976299</v>
      </c>
      <c r="E71" s="4" t="s">
        <v>4</v>
      </c>
      <c r="F71" s="18"/>
      <c r="G71" s="23">
        <f t="shared" si="42"/>
        <v>4.6880845813675929E-78</v>
      </c>
      <c r="H71" s="23">
        <f t="shared" si="43"/>
        <v>1.340296979527548E-16</v>
      </c>
      <c r="I71" s="23">
        <f t="shared" si="44"/>
        <v>5.338823412547585E-3</v>
      </c>
      <c r="J71" s="23">
        <f t="shared" si="45"/>
        <v>4.0471226541219197E-23</v>
      </c>
      <c r="K71" s="23">
        <f t="shared" si="46"/>
        <v>6.5884659907590104E-3</v>
      </c>
      <c r="L71" s="23">
        <f t="shared" si="47"/>
        <v>0.90287797294284311</v>
      </c>
      <c r="M71" s="23">
        <f t="shared" si="48"/>
        <v>3.3642740380910566E-36</v>
      </c>
      <c r="N71" s="23">
        <f t="shared" si="49"/>
        <v>1.5262878316357369</v>
      </c>
      <c r="O71" s="23">
        <f t="shared" si="50"/>
        <v>8.9945998831365663E-3</v>
      </c>
      <c r="Q71" s="93">
        <f t="shared" si="39"/>
        <v>6.3831223541380664E-136</v>
      </c>
      <c r="R71" s="93">
        <f t="shared" si="40"/>
        <v>1.3477886326013433E-18</v>
      </c>
      <c r="S71" s="93">
        <f t="shared" si="41"/>
        <v>4.3356724329541932E-5</v>
      </c>
      <c r="T71" s="3" t="str">
        <f t="shared" si="51"/>
        <v>Setengah Matang</v>
      </c>
    </row>
    <row r="72" spans="1:20" ht="15" customHeight="1" x14ac:dyDescent="0.25">
      <c r="A72" s="31">
        <v>68</v>
      </c>
      <c r="B72" s="60">
        <v>4.7237358558468501E-2</v>
      </c>
      <c r="C72" s="61">
        <v>0.65563565724332895</v>
      </c>
      <c r="D72" s="61">
        <v>0.726530477686813</v>
      </c>
      <c r="E72" s="4" t="s">
        <v>4</v>
      </c>
      <c r="F72" s="18"/>
      <c r="G72" s="23">
        <f t="shared" si="42"/>
        <v>4.3099173467814804</v>
      </c>
      <c r="H72" s="23">
        <f t="shared" si="43"/>
        <v>3.3425005302621371E-71</v>
      </c>
      <c r="I72" s="23">
        <f t="shared" si="44"/>
        <v>0.1224289381962335</v>
      </c>
      <c r="J72" s="23">
        <f t="shared" si="45"/>
        <v>4.3772639265363019E-10</v>
      </c>
      <c r="K72" s="23">
        <f t="shared" si="46"/>
        <v>1.81518391882865E-7</v>
      </c>
      <c r="L72" s="23">
        <f t="shared" si="47"/>
        <v>6.1255296202708136E-2</v>
      </c>
      <c r="M72" s="23">
        <f t="shared" si="48"/>
        <v>2.6463501175034527</v>
      </c>
      <c r="N72" s="23">
        <f t="shared" si="49"/>
        <v>3.0126394615574038E-19</v>
      </c>
      <c r="O72" s="23">
        <f t="shared" si="50"/>
        <v>1.9144607785579727E-2</v>
      </c>
      <c r="Q72" s="93">
        <f t="shared" si="39"/>
        <v>4.9925103790181782E-9</v>
      </c>
      <c r="R72" s="93">
        <f t="shared" si="40"/>
        <v>1.8278446447346298E-96</v>
      </c>
      <c r="S72" s="93">
        <f t="shared" si="41"/>
        <v>1.4357347123244724E-4</v>
      </c>
      <c r="T72" s="3" t="str">
        <f t="shared" si="51"/>
        <v>Setengah Matang</v>
      </c>
    </row>
    <row r="73" spans="1:20" ht="15" customHeight="1" x14ac:dyDescent="0.25">
      <c r="A73" s="31">
        <v>69</v>
      </c>
      <c r="B73" s="60">
        <v>8.4576465468638201E-2</v>
      </c>
      <c r="C73" s="61">
        <v>0.59696650235833504</v>
      </c>
      <c r="D73" s="61">
        <v>0.65661453069172504</v>
      </c>
      <c r="E73" s="4" t="s">
        <v>4</v>
      </c>
      <c r="F73" s="18"/>
      <c r="G73" s="23">
        <f t="shared" si="42"/>
        <v>2.8279488203867365E-8</v>
      </c>
      <c r="H73" s="23">
        <f t="shared" si="43"/>
        <v>5.2258751201018741E-49</v>
      </c>
      <c r="I73" s="23">
        <f t="shared" si="44"/>
        <v>2.1537430600380039</v>
      </c>
      <c r="J73" s="23">
        <f t="shared" si="45"/>
        <v>1.6734674088566295E-32</v>
      </c>
      <c r="K73" s="23">
        <f t="shared" si="46"/>
        <v>0.22463681198982299</v>
      </c>
      <c r="L73" s="23">
        <f t="shared" si="47"/>
        <v>1.7648951042461205</v>
      </c>
      <c r="M73" s="23">
        <f t="shared" si="48"/>
        <v>2.4229345753667033E-6</v>
      </c>
      <c r="N73" s="23">
        <f t="shared" si="49"/>
        <v>2.6189599928630926E-5</v>
      </c>
      <c r="O73" s="23">
        <f t="shared" si="50"/>
        <v>2.0273078069693193</v>
      </c>
      <c r="Q73" s="93">
        <f t="shared" si="39"/>
        <v>1.1466489867066663E-45</v>
      </c>
      <c r="R73" s="93">
        <f t="shared" si="40"/>
        <v>3.0744597990498435E-54</v>
      </c>
      <c r="S73" s="93">
        <f t="shared" si="41"/>
        <v>7.7060617051413969</v>
      </c>
      <c r="T73" s="3" t="str">
        <f t="shared" si="51"/>
        <v>Setengah Matang</v>
      </c>
    </row>
    <row r="74" spans="1:20" ht="15" customHeight="1" x14ac:dyDescent="0.25">
      <c r="A74" s="31">
        <v>70</v>
      </c>
      <c r="B74" s="60">
        <v>8.1167577192913801E-2</v>
      </c>
      <c r="C74" s="61">
        <v>0.58436480248691103</v>
      </c>
      <c r="D74" s="61">
        <v>0.66806975285314796</v>
      </c>
      <c r="E74" s="4" t="s">
        <v>4</v>
      </c>
      <c r="F74" s="18"/>
      <c r="G74" s="23">
        <f t="shared" si="42"/>
        <v>8.1020601780700196E-7</v>
      </c>
      <c r="H74" s="23">
        <f t="shared" si="43"/>
        <v>7.3128991308313989E-51</v>
      </c>
      <c r="I74" s="23">
        <f t="shared" si="44"/>
        <v>1.9423994445615045</v>
      </c>
      <c r="J74" s="23">
        <f t="shared" si="45"/>
        <v>5.2991710168090126E-39</v>
      </c>
      <c r="K74" s="23">
        <f t="shared" si="46"/>
        <v>0.90183896444209433</v>
      </c>
      <c r="L74" s="23">
        <f t="shared" si="47"/>
        <v>2.0154868281326372</v>
      </c>
      <c r="M74" s="23">
        <f t="shared" si="48"/>
        <v>2.4549352193006498E-4</v>
      </c>
      <c r="N74" s="23">
        <f t="shared" si="49"/>
        <v>5.5814388578522522E-7</v>
      </c>
      <c r="O74" s="23">
        <f t="shared" si="50"/>
        <v>1.6016046531249886</v>
      </c>
      <c r="Q74" s="93">
        <f t="shared" si="39"/>
        <v>1.0540068576127239E-48</v>
      </c>
      <c r="R74" s="93">
        <f t="shared" si="40"/>
        <v>3.6809909526135264E-57</v>
      </c>
      <c r="S74" s="93">
        <f t="shared" si="41"/>
        <v>6.2700908179984189</v>
      </c>
      <c r="T74" s="3" t="str">
        <f t="shared" si="51"/>
        <v>Setengah Matang</v>
      </c>
    </row>
    <row r="75" spans="1:20" ht="15" customHeight="1" x14ac:dyDescent="0.25">
      <c r="A75" s="31">
        <v>71</v>
      </c>
      <c r="B75" s="60">
        <v>9.5461307013249105E-2</v>
      </c>
      <c r="C75" s="61">
        <v>0.587923306003863</v>
      </c>
      <c r="D75" s="61">
        <v>0.64394931033430902</v>
      </c>
      <c r="E75" s="4" t="s">
        <v>4</v>
      </c>
      <c r="F75" s="18"/>
      <c r="G75" s="23">
        <f t="shared" si="42"/>
        <v>6.9765301367046928E-14</v>
      </c>
      <c r="H75" s="23">
        <f t="shared" si="43"/>
        <v>2.5514129774073066E-43</v>
      </c>
      <c r="I75" s="23">
        <f t="shared" si="44"/>
        <v>2.4200627963213819</v>
      </c>
      <c r="J75" s="23">
        <f t="shared" si="45"/>
        <v>4.1675165841693838E-37</v>
      </c>
      <c r="K75" s="23">
        <f t="shared" si="46"/>
        <v>0.64554866057466131</v>
      </c>
      <c r="L75" s="23">
        <f t="shared" si="47"/>
        <v>1.9827338584706582</v>
      </c>
      <c r="M75" s="23">
        <f t="shared" si="48"/>
        <v>5.0482985729978304E-9</v>
      </c>
      <c r="N75" s="23">
        <f t="shared" si="49"/>
        <v>9.6977945470708507E-4</v>
      </c>
      <c r="O75" s="23">
        <f t="shared" si="50"/>
        <v>2.067530922493614</v>
      </c>
      <c r="Q75" s="93">
        <f t="shared" si="39"/>
        <v>1.4677829681721943E-58</v>
      </c>
      <c r="R75" s="93">
        <f t="shared" si="40"/>
        <v>1.5972861416325029E-46</v>
      </c>
      <c r="S75" s="93">
        <f t="shared" si="41"/>
        <v>9.9207172485326449</v>
      </c>
      <c r="T75" s="3" t="str">
        <f t="shared" si="51"/>
        <v>Setengah Matang</v>
      </c>
    </row>
    <row r="76" spans="1:20" ht="15" customHeight="1" x14ac:dyDescent="0.25">
      <c r="A76" s="31">
        <v>72</v>
      </c>
      <c r="B76" s="60">
        <v>6.3094961156406004E-2</v>
      </c>
      <c r="C76" s="61">
        <v>0.66405017971581903</v>
      </c>
      <c r="D76" s="61">
        <v>0.66539109910808403</v>
      </c>
      <c r="E76" s="4" t="s">
        <v>4</v>
      </c>
      <c r="F76" s="18"/>
      <c r="G76" s="23">
        <f t="shared" si="42"/>
        <v>0.17799691427658643</v>
      </c>
      <c r="H76" s="23">
        <f t="shared" si="43"/>
        <v>2.8622663389163255E-61</v>
      </c>
      <c r="I76" s="23">
        <f t="shared" si="44"/>
        <v>0.65991182504813484</v>
      </c>
      <c r="J76" s="23">
        <f t="shared" si="45"/>
        <v>6.2782366833729226E-8</v>
      </c>
      <c r="K76" s="23">
        <f t="shared" si="46"/>
        <v>8.7502464894563553E-9</v>
      </c>
      <c r="L76" s="23">
        <f t="shared" si="47"/>
        <v>2.6122099730313694E-2</v>
      </c>
      <c r="M76" s="23">
        <f t="shared" si="48"/>
        <v>9.0513556642220496E-5</v>
      </c>
      <c r="N76" s="23">
        <f t="shared" si="49"/>
        <v>1.4423726215560569E-6</v>
      </c>
      <c r="O76" s="23">
        <f t="shared" si="50"/>
        <v>1.7240304756353084</v>
      </c>
      <c r="Q76" s="93">
        <f t="shared" si="39"/>
        <v>1.0114951112410984E-12</v>
      </c>
      <c r="R76" s="93">
        <f t="shared" si="40"/>
        <v>3.6124995395506624E-75</v>
      </c>
      <c r="S76" s="93">
        <f t="shared" si="41"/>
        <v>2.9719324389887117E-2</v>
      </c>
      <c r="T76" s="3" t="str">
        <f t="shared" si="51"/>
        <v>Setengah Matang</v>
      </c>
    </row>
    <row r="77" spans="1:20" ht="15" customHeight="1" x14ac:dyDescent="0.25">
      <c r="A77" s="31">
        <v>73</v>
      </c>
      <c r="B77" s="60">
        <v>7.7310921681363096E-2</v>
      </c>
      <c r="C77" s="61">
        <v>0.59881682727968299</v>
      </c>
      <c r="D77" s="61">
        <v>0.66278017013559998</v>
      </c>
      <c r="E77" s="4" t="s">
        <v>4</v>
      </c>
      <c r="F77" s="18"/>
      <c r="G77" s="23">
        <f t="shared" si="42"/>
        <v>2.4271686872323327E-5</v>
      </c>
      <c r="H77" s="23">
        <f t="shared" si="43"/>
        <v>5.3061356010559253E-53</v>
      </c>
      <c r="I77" s="23">
        <f t="shared" si="44"/>
        <v>1.6630881476423127</v>
      </c>
      <c r="J77" s="23">
        <f t="shared" si="45"/>
        <v>1.3421064291766561E-31</v>
      </c>
      <c r="K77" s="23">
        <f t="shared" si="46"/>
        <v>0.17452441571748595</v>
      </c>
      <c r="L77" s="23">
        <f t="shared" si="47"/>
        <v>1.7007283336048971</v>
      </c>
      <c r="M77" s="23">
        <f t="shared" si="48"/>
        <v>3.2612396638038805E-5</v>
      </c>
      <c r="N77" s="23">
        <f t="shared" si="49"/>
        <v>3.5347055693069643E-6</v>
      </c>
      <c r="O77" s="23">
        <f t="shared" si="50"/>
        <v>1.8322931068330832</v>
      </c>
      <c r="Q77" s="93">
        <f t="shared" si="39"/>
        <v>1.0623549189470979E-40</v>
      </c>
      <c r="R77" s="93">
        <f t="shared" si="40"/>
        <v>3.2733148541576154E-59</v>
      </c>
      <c r="S77" s="93">
        <f t="shared" si="41"/>
        <v>5.1825698387327455</v>
      </c>
      <c r="T77" s="3" t="str">
        <f t="shared" si="51"/>
        <v>Setengah Matang</v>
      </c>
    </row>
    <row r="78" spans="1:20" ht="15" customHeight="1" x14ac:dyDescent="0.25">
      <c r="A78" s="31">
        <v>74</v>
      </c>
      <c r="B78" s="60">
        <v>0.10016432363092501</v>
      </c>
      <c r="C78" s="61">
        <v>0.57277250178168804</v>
      </c>
      <c r="D78" s="61">
        <v>0.64835423280339199</v>
      </c>
      <c r="E78" s="4" t="s">
        <v>4</v>
      </c>
      <c r="F78" s="18"/>
      <c r="G78" s="23">
        <f t="shared" si="42"/>
        <v>9.3458311584922375E-17</v>
      </c>
      <c r="H78" s="23">
        <f t="shared" si="43"/>
        <v>5.6957994948575381E-41</v>
      </c>
      <c r="I78" s="23">
        <f t="shared" si="44"/>
        <v>2.3018357980495501</v>
      </c>
      <c r="J78" s="23">
        <f t="shared" si="45"/>
        <v>1.6574717321479069E-45</v>
      </c>
      <c r="K78" s="23">
        <f t="shared" si="46"/>
        <v>1.9510789779909412</v>
      </c>
      <c r="L78" s="23">
        <f t="shared" si="47"/>
        <v>1.8946482163253837</v>
      </c>
      <c r="M78" s="23">
        <f t="shared" si="48"/>
        <v>4.9077116326216192E-8</v>
      </c>
      <c r="N78" s="23">
        <f t="shared" si="49"/>
        <v>2.9813636659231901E-4</v>
      </c>
      <c r="O78" s="23">
        <f t="shared" si="50"/>
        <v>2.1132378081030838</v>
      </c>
      <c r="Q78" s="93">
        <f>$G78*$J78*$M78</f>
        <v>7.602266636421339E-69</v>
      </c>
      <c r="R78" s="93">
        <f>$H78*$K78*$N78</f>
        <v>3.3131759236230609E-44</v>
      </c>
      <c r="S78" s="93">
        <f>$I78*$L78*$O78</f>
        <v>9.2161874065077658</v>
      </c>
      <c r="T78" s="3" t="str">
        <f t="shared" si="51"/>
        <v>Setengah Matang</v>
      </c>
    </row>
    <row r="79" spans="1:20" ht="15" customHeight="1" x14ac:dyDescent="0.25">
      <c r="A79" s="31">
        <v>75</v>
      </c>
      <c r="B79" s="60">
        <v>6.4656742201495004E-2</v>
      </c>
      <c r="C79" s="61">
        <v>0.63363367065493603</v>
      </c>
      <c r="D79" s="61">
        <v>0.64132624261204396</v>
      </c>
      <c r="E79" s="4" t="s">
        <v>4</v>
      </c>
      <c r="F79" s="18"/>
      <c r="G79" s="23">
        <f t="shared" si="42"/>
        <v>8.8529663978714077E-2</v>
      </c>
      <c r="H79" s="23">
        <f t="shared" si="43"/>
        <v>2.4800666807650575E-60</v>
      </c>
      <c r="I79" s="23">
        <f t="shared" si="44"/>
        <v>0.75049712989683759</v>
      </c>
      <c r="J79" s="23">
        <f t="shared" si="45"/>
        <v>5.5861378823415989E-17</v>
      </c>
      <c r="K79" s="23">
        <f t="shared" si="46"/>
        <v>1.5031338909625048E-4</v>
      </c>
      <c r="L79" s="23">
        <f t="shared" si="47"/>
        <v>0.36671083493513357</v>
      </c>
      <c r="M79" s="23">
        <f t="shared" si="48"/>
        <v>1.2217582872700874E-9</v>
      </c>
      <c r="N79" s="23">
        <f t="shared" si="49"/>
        <v>1.8830235020842994E-3</v>
      </c>
      <c r="O79" s="23">
        <f t="shared" si="50"/>
        <v>2.0113250785399552</v>
      </c>
      <c r="Q79" s="93">
        <f t="shared" si="39"/>
        <v>6.042070112576324E-27</v>
      </c>
      <c r="R79" s="93">
        <f t="shared" si="40"/>
        <v>7.0196711154527978E-67</v>
      </c>
      <c r="S79" s="93">
        <f t="shared" si="41"/>
        <v>0.55354769459198294</v>
      </c>
      <c r="T79" s="3" t="str">
        <f t="shared" si="51"/>
        <v>Setengah Matang</v>
      </c>
    </row>
    <row r="80" spans="1:20" ht="15" customHeight="1" x14ac:dyDescent="0.25">
      <c r="A80" s="31">
        <v>76</v>
      </c>
      <c r="B80" s="60">
        <v>5.6209423358132303E-2</v>
      </c>
      <c r="C80" s="61">
        <v>0.64871490905193596</v>
      </c>
      <c r="D80" s="61">
        <v>0.65335909674299097</v>
      </c>
      <c r="E80" s="4" t="s">
        <v>4</v>
      </c>
      <c r="F80" s="18"/>
      <c r="G80" s="23">
        <f t="shared" si="42"/>
        <v>1.7007144430389853</v>
      </c>
      <c r="H80" s="23">
        <f t="shared" si="43"/>
        <v>1.7210763875378657E-65</v>
      </c>
      <c r="I80" s="23">
        <f t="shared" si="44"/>
        <v>0.345607015224213</v>
      </c>
      <c r="J80" s="23">
        <f t="shared" si="45"/>
        <v>4.660059758076756E-12</v>
      </c>
      <c r="K80" s="23">
        <f t="shared" si="46"/>
        <v>1.8143982926366917E-6</v>
      </c>
      <c r="L80" s="23">
        <f t="shared" si="47"/>
        <v>0.11516978999613685</v>
      </c>
      <c r="M80" s="23">
        <f t="shared" si="48"/>
        <v>5.5165222799282232E-7</v>
      </c>
      <c r="N80" s="23">
        <f t="shared" si="49"/>
        <v>7.0683544903205972E-5</v>
      </c>
      <c r="O80" s="23">
        <f t="shared" si="50"/>
        <v>2.087401591364177</v>
      </c>
      <c r="Q80" s="93">
        <f t="shared" si="39"/>
        <v>4.3720816336398603E-18</v>
      </c>
      <c r="R80" s="93">
        <f t="shared" si="40"/>
        <v>2.2072478214663217E-75</v>
      </c>
      <c r="S80" s="93">
        <f t="shared" si="41"/>
        <v>8.3085862866635385E-2</v>
      </c>
      <c r="T80" s="3" t="str">
        <f t="shared" si="51"/>
        <v>Setengah Matang</v>
      </c>
    </row>
    <row r="81" spans="1:20" ht="15" customHeight="1" x14ac:dyDescent="0.25">
      <c r="A81" s="31">
        <v>77</v>
      </c>
      <c r="B81" s="60">
        <v>9.8628705371378994E-2</v>
      </c>
      <c r="C81" s="61">
        <v>0.60631391604472196</v>
      </c>
      <c r="D81" s="61">
        <v>0.67154008692832901</v>
      </c>
      <c r="E81" s="4" t="s">
        <v>4</v>
      </c>
      <c r="F81" s="18"/>
      <c r="G81" s="23">
        <f t="shared" si="42"/>
        <v>8.6809959651253727E-16</v>
      </c>
      <c r="H81" s="23">
        <f t="shared" si="43"/>
        <v>9.905526582532136E-42</v>
      </c>
      <c r="I81" s="23">
        <f t="shared" si="44"/>
        <v>2.3554371890516315</v>
      </c>
      <c r="J81" s="23">
        <f t="shared" si="45"/>
        <v>4.5693553113822306E-28</v>
      </c>
      <c r="K81" s="23">
        <f t="shared" si="46"/>
        <v>5.5293514905818596E-2</v>
      </c>
      <c r="L81" s="23">
        <f t="shared" si="47"/>
        <v>1.3979890594225737</v>
      </c>
      <c r="M81" s="23">
        <f t="shared" si="48"/>
        <v>8.2994775250360342E-4</v>
      </c>
      <c r="N81" s="23">
        <f t="shared" si="49"/>
        <v>1.5596754881093625E-7</v>
      </c>
      <c r="O81" s="23">
        <f t="shared" si="50"/>
        <v>1.4315335097229367</v>
      </c>
      <c r="Q81" s="93">
        <f t="shared" si="39"/>
        <v>3.2921168189516128E-46</v>
      </c>
      <c r="R81" s="93">
        <f t="shared" si="40"/>
        <v>8.5425201666029538E-50</v>
      </c>
      <c r="S81" s="93">
        <f t="shared" si="41"/>
        <v>4.7138615077189554</v>
      </c>
      <c r="T81" s="3" t="str">
        <f t="shared" si="51"/>
        <v>Setengah Matang</v>
      </c>
    </row>
    <row r="82" spans="1:20" ht="15" customHeight="1" x14ac:dyDescent="0.25">
      <c r="A82" s="31">
        <v>78</v>
      </c>
      <c r="B82" s="60">
        <v>7.1985671108749094E-2</v>
      </c>
      <c r="C82" s="61">
        <v>0.55668226342755001</v>
      </c>
      <c r="D82" s="61">
        <v>0.67567592429442103</v>
      </c>
      <c r="E82" s="4" t="s">
        <v>4</v>
      </c>
      <c r="F82" s="18"/>
      <c r="G82" s="23">
        <f t="shared" si="42"/>
        <v>1.3294795051996908E-3</v>
      </c>
      <c r="H82" s="23">
        <f t="shared" si="43"/>
        <v>4.9894662251241879E-56</v>
      </c>
      <c r="I82" s="23">
        <f t="shared" si="44"/>
        <v>1.2552144651170987</v>
      </c>
      <c r="J82" s="23">
        <f t="shared" si="45"/>
        <v>2.2670928630956243E-55</v>
      </c>
      <c r="K82" s="23">
        <f t="shared" si="46"/>
        <v>2.5458350835480452</v>
      </c>
      <c r="L82" s="23">
        <f t="shared" si="47"/>
        <v>1.2983010424451766</v>
      </c>
      <c r="M82" s="23">
        <f t="shared" si="48"/>
        <v>3.1751643782536492E-3</v>
      </c>
      <c r="N82" s="23">
        <f t="shared" si="49"/>
        <v>3.1942421468301323E-8</v>
      </c>
      <c r="O82" s="23">
        <f t="shared" si="50"/>
        <v>1.2215815360284532</v>
      </c>
      <c r="Q82" s="93">
        <f t="shared" si="39"/>
        <v>9.57011530058802E-61</v>
      </c>
      <c r="R82" s="93">
        <f t="shared" si="40"/>
        <v>4.0574407811897443E-63</v>
      </c>
      <c r="S82" s="93">
        <f t="shared" si="41"/>
        <v>1.99074576749135</v>
      </c>
      <c r="T82" s="3" t="str">
        <f t="shared" si="51"/>
        <v>Setengah Matang</v>
      </c>
    </row>
    <row r="83" spans="1:20" ht="15" customHeight="1" x14ac:dyDescent="0.25">
      <c r="A83" s="31">
        <v>79</v>
      </c>
      <c r="B83" s="60">
        <v>7.3212073501150304E-2</v>
      </c>
      <c r="C83" s="61">
        <v>0.60709066346311202</v>
      </c>
      <c r="D83" s="61">
        <v>0.67637988842848695</v>
      </c>
      <c r="E83" s="4" t="s">
        <v>4</v>
      </c>
      <c r="F83" s="18"/>
      <c r="G83" s="23">
        <f t="shared" si="42"/>
        <v>5.6773615605205322E-4</v>
      </c>
      <c r="H83" s="23">
        <f t="shared" si="43"/>
        <v>2.5269040486095309E-55</v>
      </c>
      <c r="I83" s="23">
        <f t="shared" si="44"/>
        <v>1.3485018764730901</v>
      </c>
      <c r="J83" s="23">
        <f t="shared" si="45"/>
        <v>1.0321629348089511E-27</v>
      </c>
      <c r="K83" s="23">
        <f t="shared" si="46"/>
        <v>4.8518913470712778E-2</v>
      </c>
      <c r="L83" s="23">
        <f t="shared" si="47"/>
        <v>1.3641210304607052</v>
      </c>
      <c r="M83" s="23">
        <f t="shared" si="48"/>
        <v>3.9425738752893267E-3</v>
      </c>
      <c r="N83" s="23">
        <f t="shared" si="49"/>
        <v>2.4212157736897305E-8</v>
      </c>
      <c r="O83" s="23">
        <f t="shared" si="50"/>
        <v>1.1858545671186964</v>
      </c>
      <c r="Q83" s="93">
        <f t="shared" si="39"/>
        <v>2.3103333762723359E-33</v>
      </c>
      <c r="R83" s="93">
        <f t="shared" si="40"/>
        <v>2.9684744316018251E-64</v>
      </c>
      <c r="S83" s="93">
        <f t="shared" si="41"/>
        <v>2.1814029197445559</v>
      </c>
      <c r="T83" s="3" t="str">
        <f t="shared" si="51"/>
        <v>Setengah Matang</v>
      </c>
    </row>
    <row r="84" spans="1:20" ht="15" customHeight="1" x14ac:dyDescent="0.25">
      <c r="A84" s="31">
        <v>80</v>
      </c>
      <c r="B84" s="60">
        <v>7.8283392150765102E-2</v>
      </c>
      <c r="C84" s="61">
        <v>0.59672895943033499</v>
      </c>
      <c r="D84" s="61">
        <v>0.65272381552759196</v>
      </c>
      <c r="E84" s="4" t="s">
        <v>4</v>
      </c>
      <c r="F84" s="18"/>
      <c r="G84" s="23">
        <f>1/SQRT(2*3.14*$D$109)*EXP(-(($B84-$D$108)^2)/($D$109^2))</f>
        <v>1.0715490140783962E-5</v>
      </c>
      <c r="H84" s="23">
        <f t="shared" si="43"/>
        <v>1.8551898519885405E-52</v>
      </c>
      <c r="I84" s="23">
        <f t="shared" si="44"/>
        <v>1.7361431338010629</v>
      </c>
      <c r="J84" s="23">
        <f t="shared" si="45"/>
        <v>1.2782351347320049E-32</v>
      </c>
      <c r="K84" s="23">
        <f t="shared" si="46"/>
        <v>0.23182760206269351</v>
      </c>
      <c r="L84" s="23">
        <f t="shared" si="47"/>
        <v>1.7727294537775664</v>
      </c>
      <c r="M84" s="23">
        <f t="shared" si="48"/>
        <v>4.0973128942400709E-7</v>
      </c>
      <c r="N84" s="23">
        <f t="shared" si="49"/>
        <v>8.5349750697706403E-5</v>
      </c>
      <c r="O84" s="23">
        <f t="shared" si="50"/>
        <v>2.0952459476372813</v>
      </c>
      <c r="Q84" s="93">
        <f t="shared" si="39"/>
        <v>5.6120550471846883E-44</v>
      </c>
      <c r="R84" s="93">
        <f t="shared" si="40"/>
        <v>3.670758050857543E-57</v>
      </c>
      <c r="S84" s="93">
        <f t="shared" si="41"/>
        <v>6.4485637411172974</v>
      </c>
      <c r="T84" s="3" t="str">
        <f t="shared" si="51"/>
        <v>Setengah Matang</v>
      </c>
    </row>
    <row r="85" spans="1:20" s="19" customFormat="1" ht="15" customHeight="1" x14ac:dyDescent="0.25">
      <c r="A85" s="67">
        <v>81</v>
      </c>
      <c r="B85" s="68">
        <v>5.7031601684649998E-2</v>
      </c>
      <c r="C85" s="69">
        <v>0.59673664670636395</v>
      </c>
      <c r="D85" s="69">
        <v>0.717489019990731</v>
      </c>
      <c r="E85" s="70" t="s">
        <v>4</v>
      </c>
      <c r="F85" s="18"/>
      <c r="G85" s="71">
        <f>1/SQRT(2*3.14*$D$109)*EXP(-(($B85-$D$108)^2)/($D$109^2))</f>
        <v>1.393767557186125</v>
      </c>
      <c r="H85" s="71">
        <f t="shared" si="43"/>
        <v>5.5875842477371862E-65</v>
      </c>
      <c r="I85" s="71">
        <f>1/SQRT(2*3.14*$D$194)*EXP(-(($B85-$D$193)^2)/($D$194^2))</f>
        <v>0.37591623965240417</v>
      </c>
      <c r="J85" s="71">
        <f t="shared" si="45"/>
        <v>1.2894383584965692E-32</v>
      </c>
      <c r="K85" s="71">
        <f t="shared" si="46"/>
        <v>0.231592071061135</v>
      </c>
      <c r="L85" s="71">
        <f t="shared" si="47"/>
        <v>1.7724774320729777</v>
      </c>
      <c r="M85" s="71">
        <f t="shared" si="48"/>
        <v>2.9998945707618629</v>
      </c>
      <c r="N85" s="71">
        <f t="shared" si="49"/>
        <v>6.0940570234924731E-17</v>
      </c>
      <c r="O85" s="71">
        <f t="shared" si="50"/>
        <v>5.4005292489818897E-2</v>
      </c>
      <c r="Q85" s="95">
        <f>$G85*$J85*$M85</f>
        <v>5.391342578152631E-32</v>
      </c>
      <c r="R85" s="95">
        <f>$H85*$K85*$N85</f>
        <v>7.885954819231474E-82</v>
      </c>
      <c r="S85" s="95">
        <f>$I85*$L85*$O85</f>
        <v>3.598389116333009E-2</v>
      </c>
      <c r="T85" s="72" t="str">
        <f t="shared" si="51"/>
        <v>Setengah Matang</v>
      </c>
    </row>
    <row r="86" spans="1:20" ht="15.75" customHeight="1" x14ac:dyDescent="0.2">
      <c r="A86" s="31"/>
    </row>
    <row r="87" spans="1:20" s="76" customFormat="1" ht="15.75" customHeight="1" x14ac:dyDescent="0.25">
      <c r="A87" s="16"/>
      <c r="B87" s="79"/>
      <c r="C87" s="80"/>
      <c r="D87" s="80"/>
      <c r="E87" s="16"/>
      <c r="G87" s="81"/>
      <c r="H87" s="81"/>
      <c r="I87" s="81"/>
      <c r="J87" s="81"/>
      <c r="K87" s="81"/>
      <c r="L87" s="81"/>
      <c r="M87" s="81"/>
      <c r="N87" s="81"/>
      <c r="O87" s="81"/>
      <c r="Q87" s="82"/>
      <c r="R87" s="83"/>
      <c r="S87" s="82"/>
      <c r="T87" s="82"/>
    </row>
    <row r="88" spans="1:20" ht="15.75" customHeight="1" x14ac:dyDescent="0.2">
      <c r="A88" s="31"/>
    </row>
    <row r="89" spans="1:20" ht="15.75" customHeight="1" x14ac:dyDescent="0.2">
      <c r="A89" s="96" t="s">
        <v>25</v>
      </c>
      <c r="B89" s="96"/>
      <c r="C89" s="96"/>
      <c r="D89" s="96"/>
      <c r="E89" s="96"/>
    </row>
    <row r="90" spans="1:20" ht="15.75" customHeight="1" x14ac:dyDescent="0.2">
      <c r="A90" s="96" t="s">
        <v>5</v>
      </c>
      <c r="B90" s="96"/>
      <c r="C90" s="96"/>
      <c r="D90" s="96"/>
      <c r="E90" s="96"/>
    </row>
    <row r="91" spans="1:20" ht="15.75" customHeight="1" x14ac:dyDescent="0.2">
      <c r="A91" s="8" t="s">
        <v>0</v>
      </c>
      <c r="B91" s="8" t="s">
        <v>13</v>
      </c>
      <c r="C91" s="8" t="s">
        <v>46</v>
      </c>
      <c r="D91" s="8" t="s">
        <v>47</v>
      </c>
      <c r="E91" s="31"/>
      <c r="F91" s="76"/>
      <c r="G91" s="1"/>
      <c r="H91" s="1"/>
      <c r="I91" s="1"/>
    </row>
    <row r="92" spans="1:20" ht="15.75" customHeight="1" x14ac:dyDescent="0.2">
      <c r="A92" s="8">
        <v>1</v>
      </c>
      <c r="B92" s="103">
        <v>5.0464372812485003E-2</v>
      </c>
      <c r="C92" s="48">
        <f>B92-$D$108</f>
        <v>2.406980876117272E-3</v>
      </c>
      <c r="D92" s="48">
        <f>POWER(C92,2)</f>
        <v>5.79355693799427E-6</v>
      </c>
    </row>
    <row r="93" spans="1:20" ht="15.75" customHeight="1" x14ac:dyDescent="0.2">
      <c r="A93" s="8">
        <v>2</v>
      </c>
      <c r="B93" s="103">
        <v>6.4677331725749604E-2</v>
      </c>
      <c r="C93" s="48">
        <f t="shared" ref="C93:C105" si="52">B93-$D$108</f>
        <v>1.6619939789381873E-2</v>
      </c>
      <c r="D93" s="48">
        <f t="shared" ref="D93:D105" si="53">POWER(C93,2)</f>
        <v>2.7622239860267876E-4</v>
      </c>
    </row>
    <row r="94" spans="1:20" ht="15.75" customHeight="1" x14ac:dyDescent="0.2">
      <c r="A94" s="8">
        <v>3</v>
      </c>
      <c r="B94" s="103">
        <v>5.4100570200954802E-2</v>
      </c>
      <c r="C94" s="48">
        <f>B94-$D$108</f>
        <v>6.0431782645870707E-3</v>
      </c>
      <c r="D94" s="48">
        <f t="shared" si="53"/>
        <v>3.6520003537577603E-5</v>
      </c>
    </row>
    <row r="95" spans="1:20" ht="15.75" customHeight="1" x14ac:dyDescent="0.2">
      <c r="A95" s="8">
        <v>4</v>
      </c>
      <c r="B95" s="103">
        <v>4.0831657928526603E-2</v>
      </c>
      <c r="C95" s="48">
        <f t="shared" si="52"/>
        <v>-7.2257340078411281E-3</v>
      </c>
      <c r="D95" s="48">
        <f t="shared" si="53"/>
        <v>5.2211231952071813E-5</v>
      </c>
    </row>
    <row r="96" spans="1:20" ht="15.75" customHeight="1" x14ac:dyDescent="0.2">
      <c r="A96" s="8">
        <v>5</v>
      </c>
      <c r="B96" s="103">
        <v>6.1124407780591902E-2</v>
      </c>
      <c r="C96" s="48">
        <f t="shared" si="52"/>
        <v>1.3067015844224171E-2</v>
      </c>
      <c r="D96" s="48">
        <f t="shared" si="53"/>
        <v>1.7074690307320551E-4</v>
      </c>
    </row>
    <row r="97" spans="1:20" ht="15.75" customHeight="1" x14ac:dyDescent="0.2">
      <c r="A97" s="8">
        <v>6</v>
      </c>
      <c r="B97" s="103">
        <v>3.7758892227597401E-2</v>
      </c>
      <c r="C97" s="48">
        <f t="shared" si="52"/>
        <v>-1.029849970877033E-2</v>
      </c>
      <c r="D97" s="48">
        <f t="shared" si="53"/>
        <v>1.0605909625154257E-4</v>
      </c>
    </row>
    <row r="98" spans="1:20" ht="15.75" customHeight="1" x14ac:dyDescent="0.2">
      <c r="A98" s="8">
        <v>7</v>
      </c>
      <c r="B98" s="103">
        <v>4.6416858703748003E-2</v>
      </c>
      <c r="C98" s="48">
        <f t="shared" si="52"/>
        <v>-1.6405332326197286E-3</v>
      </c>
      <c r="D98" s="48">
        <f t="shared" si="53"/>
        <v>2.6913492873297365E-6</v>
      </c>
    </row>
    <row r="99" spans="1:20" ht="15.75" customHeight="1" x14ac:dyDescent="0.2">
      <c r="A99" s="8">
        <v>8</v>
      </c>
      <c r="B99" s="103">
        <v>5.3361801218952502E-2</v>
      </c>
      <c r="C99" s="48">
        <f t="shared" si="52"/>
        <v>5.3044092825847711E-3</v>
      </c>
      <c r="D99" s="48">
        <f t="shared" si="53"/>
        <v>2.8136757837171485E-5</v>
      </c>
    </row>
    <row r="100" spans="1:20" ht="15.75" customHeight="1" x14ac:dyDescent="0.2">
      <c r="A100" s="8">
        <v>9</v>
      </c>
      <c r="B100" s="103">
        <v>4.8104122188616497E-2</v>
      </c>
      <c r="C100" s="48">
        <f t="shared" si="52"/>
        <v>4.6730252248765314E-5</v>
      </c>
      <c r="D100" s="48">
        <f t="shared" si="53"/>
        <v>2.1837164752332357E-9</v>
      </c>
    </row>
    <row r="101" spans="1:20" ht="15.75" customHeight="1" x14ac:dyDescent="0.2">
      <c r="A101" s="8">
        <v>10</v>
      </c>
      <c r="B101" s="103">
        <v>4.02954749954696E-2</v>
      </c>
      <c r="C101" s="48">
        <f t="shared" si="52"/>
        <v>-7.7619169408981309E-3</v>
      </c>
      <c r="D101" s="48">
        <f t="shared" si="53"/>
        <v>6.0247354597401397E-5</v>
      </c>
    </row>
    <row r="102" spans="1:20" ht="15.75" customHeight="1" x14ac:dyDescent="0.2">
      <c r="A102" s="8">
        <v>11</v>
      </c>
      <c r="B102" s="103">
        <v>4.6943005833468401E-2</v>
      </c>
      <c r="C102" s="48">
        <f t="shared" si="52"/>
        <v>-1.1143861028993299E-3</v>
      </c>
      <c r="D102" s="48">
        <f t="shared" si="53"/>
        <v>1.2418563863351558E-6</v>
      </c>
    </row>
    <row r="103" spans="1:20" ht="15.75" customHeight="1" x14ac:dyDescent="0.2">
      <c r="A103" s="8">
        <v>12</v>
      </c>
      <c r="B103" s="103">
        <v>3.6126638796706398E-2</v>
      </c>
      <c r="C103" s="48">
        <f t="shared" si="52"/>
        <v>-1.1930753139661333E-2</v>
      </c>
      <c r="D103" s="48">
        <f t="shared" si="53"/>
        <v>1.4234287047953877E-4</v>
      </c>
    </row>
    <row r="104" spans="1:20" ht="15.75" customHeight="1" x14ac:dyDescent="0.2">
      <c r="A104" s="8">
        <v>13</v>
      </c>
      <c r="B104" s="103">
        <v>4.2344456354622598E-2</v>
      </c>
      <c r="C104" s="48">
        <f t="shared" si="52"/>
        <v>-5.7129355817451336E-3</v>
      </c>
      <c r="D104" s="48">
        <f t="shared" si="53"/>
        <v>3.2637632961169609E-5</v>
      </c>
    </row>
    <row r="105" spans="1:20" ht="15.75" customHeight="1" x14ac:dyDescent="0.2">
      <c r="A105" s="8">
        <v>14</v>
      </c>
      <c r="B105" s="103">
        <v>5.0253896341658902E-2</v>
      </c>
      <c r="C105" s="48">
        <f t="shared" si="52"/>
        <v>2.1965044052911706E-3</v>
      </c>
      <c r="D105" s="48">
        <f t="shared" si="53"/>
        <v>4.8246316024635189E-6</v>
      </c>
      <c r="F105"/>
    </row>
    <row r="106" spans="1:20" ht="15.75" customHeight="1" x14ac:dyDescent="0.25">
      <c r="A106" s="10" t="s">
        <v>8</v>
      </c>
      <c r="B106" s="11">
        <f>SUM(B92:B105)</f>
        <v>0.67280348710914828</v>
      </c>
      <c r="C106" s="8"/>
      <c r="D106" s="51">
        <f>SUM(D92:D105)</f>
        <v>9.1967782722295532E-4</v>
      </c>
      <c r="F106" s="77"/>
      <c r="J106" s="23"/>
      <c r="K106" s="23"/>
      <c r="L106" s="23"/>
      <c r="M106" s="23"/>
      <c r="N106" s="23"/>
      <c r="O106" s="23"/>
      <c r="Q106" s="25"/>
      <c r="R106" s="26"/>
      <c r="S106" s="25"/>
      <c r="T106" s="25"/>
    </row>
    <row r="107" spans="1:20" ht="15.75" customHeight="1" x14ac:dyDescent="0.25">
      <c r="A107" s="31"/>
      <c r="J107" s="23"/>
      <c r="K107" s="23"/>
      <c r="L107" s="23"/>
      <c r="M107" s="23"/>
      <c r="N107" s="23"/>
      <c r="O107" s="23"/>
      <c r="Q107" s="25"/>
      <c r="R107" s="26"/>
      <c r="S107" s="25"/>
      <c r="T107" s="25"/>
    </row>
    <row r="108" spans="1:20" s="19" customFormat="1" ht="15.75" customHeight="1" x14ac:dyDescent="0.25">
      <c r="A108" s="98" t="s">
        <v>6</v>
      </c>
      <c r="B108" s="98"/>
      <c r="C108" s="98"/>
      <c r="D108" s="3">
        <f>B106/COUNTA(B92:B105)</f>
        <v>4.8057391936367731E-2</v>
      </c>
      <c r="E108" s="3"/>
      <c r="G108"/>
      <c r="H108"/>
      <c r="I108"/>
      <c r="J108" s="23"/>
      <c r="K108" s="23"/>
      <c r="L108" s="23"/>
      <c r="M108" s="23"/>
      <c r="N108" s="23"/>
      <c r="O108" s="23"/>
      <c r="Q108" s="25"/>
      <c r="R108" s="26"/>
      <c r="S108" s="25"/>
      <c r="T108" s="25"/>
    </row>
    <row r="109" spans="1:20" ht="15.75" customHeight="1" x14ac:dyDescent="0.2">
      <c r="A109" s="97" t="s">
        <v>45</v>
      </c>
      <c r="B109" s="97"/>
      <c r="C109" s="97"/>
      <c r="D109" s="3">
        <f>SQRT(D106/(COUNTA(D92:D105)-1))</f>
        <v>8.4109718967500802E-3</v>
      </c>
    </row>
    <row r="110" spans="1:20" s="40" customFormat="1" ht="15.75" customHeight="1" x14ac:dyDescent="0.2">
      <c r="A110" s="36"/>
      <c r="B110" s="37"/>
      <c r="C110" s="38"/>
      <c r="D110" s="38"/>
      <c r="E110" s="39"/>
      <c r="F110" s="42"/>
      <c r="P110" s="42"/>
    </row>
    <row r="111" spans="1:20" s="40" customFormat="1" ht="15.75" customHeight="1" x14ac:dyDescent="0.2">
      <c r="A111" s="36"/>
      <c r="B111" s="37"/>
      <c r="C111" s="38"/>
      <c r="D111" s="38"/>
      <c r="E111" s="39"/>
      <c r="F111" s="42"/>
      <c r="P111" s="42"/>
    </row>
    <row r="112" spans="1:20" s="40" customFormat="1" ht="15.75" customHeight="1" x14ac:dyDescent="0.2">
      <c r="A112" s="96" t="s">
        <v>25</v>
      </c>
      <c r="B112" s="96"/>
      <c r="C112" s="96"/>
      <c r="D112" s="96"/>
      <c r="E112" s="96"/>
      <c r="F112"/>
      <c r="P112" s="42"/>
    </row>
    <row r="113" spans="1:20" s="40" customFormat="1" ht="15.75" customHeight="1" x14ac:dyDescent="0.2">
      <c r="A113" s="96" t="s">
        <v>9</v>
      </c>
      <c r="B113" s="96"/>
      <c r="C113" s="96"/>
      <c r="D113" s="96"/>
      <c r="E113" s="96"/>
      <c r="F113" s="42"/>
      <c r="P113" s="42"/>
    </row>
    <row r="114" spans="1:20" s="40" customFormat="1" ht="15.75" customHeight="1" x14ac:dyDescent="0.2">
      <c r="A114" s="8" t="s">
        <v>0</v>
      </c>
      <c r="B114" s="8" t="s">
        <v>13</v>
      </c>
      <c r="C114" s="8" t="s">
        <v>46</v>
      </c>
      <c r="D114" s="8" t="s">
        <v>47</v>
      </c>
      <c r="E114" s="3"/>
      <c r="F114" s="42"/>
      <c r="P114" s="42"/>
    </row>
    <row r="115" spans="1:20" s="40" customFormat="1" ht="15.75" customHeight="1" x14ac:dyDescent="0.2">
      <c r="A115" s="8">
        <v>1</v>
      </c>
      <c r="B115" s="60">
        <v>0.28005889669133499</v>
      </c>
      <c r="C115" s="9">
        <f t="shared" ref="C115:C142" si="54">B115-$D$145</f>
        <v>1.4469578514012926E-2</v>
      </c>
      <c r="D115" s="12">
        <f>POWER(C115,2)</f>
        <v>2.0936870237318452E-4</v>
      </c>
      <c r="E115" s="3"/>
      <c r="F115" s="42"/>
      <c r="P115" s="42"/>
    </row>
    <row r="116" spans="1:20" s="40" customFormat="1" ht="15.75" customHeight="1" x14ac:dyDescent="0.2">
      <c r="A116" s="8">
        <v>2</v>
      </c>
      <c r="B116" s="60">
        <v>0.24063780845983901</v>
      </c>
      <c r="C116" s="9">
        <f t="shared" si="54"/>
        <v>-2.4951509717483056E-2</v>
      </c>
      <c r="D116" s="12">
        <f t="shared" ref="D116:D142" si="55">POWER(C116,2)</f>
        <v>6.2257783718165139E-4</v>
      </c>
      <c r="E116" s="3"/>
      <c r="F116" s="42"/>
      <c r="P116" s="42"/>
    </row>
    <row r="117" spans="1:20" s="40" customFormat="1" ht="15.75" customHeight="1" x14ac:dyDescent="0.2">
      <c r="A117" s="8">
        <v>3</v>
      </c>
      <c r="B117" s="60">
        <v>0.25472438304202999</v>
      </c>
      <c r="C117" s="9">
        <f t="shared" si="54"/>
        <v>-1.0864935135292075E-2</v>
      </c>
      <c r="D117" s="12">
        <f t="shared" si="55"/>
        <v>1.1804681549410423E-4</v>
      </c>
      <c r="E117" s="3"/>
      <c r="F117" s="42"/>
      <c r="P117" s="42"/>
    </row>
    <row r="118" spans="1:20" s="40" customFormat="1" ht="15.75" customHeight="1" x14ac:dyDescent="0.2">
      <c r="A118" s="8">
        <v>4</v>
      </c>
      <c r="B118" s="60">
        <v>0.25244417468674901</v>
      </c>
      <c r="C118" s="9">
        <f t="shared" si="54"/>
        <v>-1.3145143490573052E-2</v>
      </c>
      <c r="D118" s="12">
        <f t="shared" si="55"/>
        <v>1.7279479738775509E-4</v>
      </c>
      <c r="E118" s="3"/>
      <c r="F118" s="42"/>
      <c r="P118" s="42"/>
    </row>
    <row r="119" spans="1:20" s="40" customFormat="1" ht="15.75" customHeight="1" x14ac:dyDescent="0.2">
      <c r="A119" s="8">
        <v>5</v>
      </c>
      <c r="B119" s="60">
        <v>0.29169456095129698</v>
      </c>
      <c r="C119" s="9">
        <f t="shared" si="54"/>
        <v>2.6105242773974913E-2</v>
      </c>
      <c r="D119" s="12">
        <f t="shared" si="55"/>
        <v>6.8148370028816945E-4</v>
      </c>
      <c r="E119" s="3"/>
      <c r="F119" s="42"/>
      <c r="P119" s="42"/>
    </row>
    <row r="120" spans="1:20" s="40" customFormat="1" ht="15.75" customHeight="1" x14ac:dyDescent="0.2">
      <c r="A120" s="8">
        <v>6</v>
      </c>
      <c r="B120" s="60">
        <v>0.28749656707134402</v>
      </c>
      <c r="C120" s="9">
        <f t="shared" si="54"/>
        <v>2.1907248894021958E-2</v>
      </c>
      <c r="D120" s="12">
        <f t="shared" si="55"/>
        <v>4.7992755410462628E-4</v>
      </c>
      <c r="E120" s="3"/>
      <c r="F120" s="42"/>
      <c r="P120" s="42"/>
    </row>
    <row r="121" spans="1:20" s="40" customFormat="1" ht="15.75" customHeight="1" x14ac:dyDescent="0.2">
      <c r="A121" s="8">
        <v>7</v>
      </c>
      <c r="B121" s="60">
        <v>0.26584387000724002</v>
      </c>
      <c r="C121" s="9">
        <f t="shared" si="54"/>
        <v>2.5455182991795944E-4</v>
      </c>
      <c r="D121" s="12">
        <f t="shared" si="55"/>
        <v>6.479663411458175E-8</v>
      </c>
      <c r="E121" s="3"/>
      <c r="F121" s="42"/>
      <c r="P121" s="42"/>
    </row>
    <row r="122" spans="1:20" s="40" customFormat="1" ht="15.75" customHeight="1" x14ac:dyDescent="0.2">
      <c r="A122" s="8">
        <v>8</v>
      </c>
      <c r="B122" s="60">
        <v>0.26939855738534901</v>
      </c>
      <c r="C122" s="9">
        <f t="shared" si="54"/>
        <v>3.8092392080269488E-3</v>
      </c>
      <c r="D122" s="12">
        <f t="shared" si="55"/>
        <v>1.4510303343969777E-5</v>
      </c>
      <c r="E122" s="3"/>
      <c r="F122" s="42"/>
      <c r="P122" s="42"/>
    </row>
    <row r="123" spans="1:20" s="40" customFormat="1" ht="15.75" customHeight="1" x14ac:dyDescent="0.2">
      <c r="A123" s="8">
        <v>9</v>
      </c>
      <c r="B123" s="60">
        <v>0.244155727895527</v>
      </c>
      <c r="C123" s="9">
        <f t="shared" si="54"/>
        <v>-2.1433590281795062E-2</v>
      </c>
      <c r="D123" s="12">
        <f t="shared" si="55"/>
        <v>4.5939879236785972E-4</v>
      </c>
      <c r="E123" s="3"/>
      <c r="F123" s="42"/>
      <c r="P123" s="42"/>
    </row>
    <row r="124" spans="1:20" s="40" customFormat="1" ht="15" customHeight="1" x14ac:dyDescent="0.25">
      <c r="A124" s="8">
        <v>10</v>
      </c>
      <c r="B124" s="60">
        <v>0.28017814585504602</v>
      </c>
      <c r="C124" s="9">
        <f t="shared" si="54"/>
        <v>1.4588827677723959E-2</v>
      </c>
      <c r="D124" s="12">
        <f t="shared" si="55"/>
        <v>2.1283389301032465E-4</v>
      </c>
      <c r="E124" s="3"/>
      <c r="F124" s="42"/>
      <c r="J124" s="41"/>
      <c r="K124" s="41"/>
      <c r="L124" s="41"/>
      <c r="M124" s="41"/>
      <c r="N124" s="41"/>
      <c r="O124" s="41"/>
      <c r="P124" s="42"/>
      <c r="Q124" s="43"/>
      <c r="R124" s="44"/>
      <c r="S124" s="43"/>
      <c r="T124" s="43"/>
    </row>
    <row r="125" spans="1:20" s="40" customFormat="1" ht="15" customHeight="1" x14ac:dyDescent="0.25">
      <c r="A125" s="8">
        <v>11</v>
      </c>
      <c r="B125" s="60">
        <v>0.29098249174187402</v>
      </c>
      <c r="C125" s="9">
        <f t="shared" si="54"/>
        <v>2.5393173564551952E-2</v>
      </c>
      <c r="D125" s="12">
        <f t="shared" si="55"/>
        <v>6.4481326367946004E-4</v>
      </c>
      <c r="E125" s="3"/>
      <c r="F125" s="42"/>
      <c r="J125" s="41"/>
      <c r="K125" s="41"/>
      <c r="L125" s="41"/>
      <c r="M125" s="41"/>
      <c r="N125" s="41"/>
      <c r="O125" s="41"/>
      <c r="P125" s="42"/>
      <c r="Q125" s="43"/>
      <c r="R125" s="44"/>
      <c r="S125" s="43"/>
      <c r="T125" s="43"/>
    </row>
    <row r="126" spans="1:20" s="40" customFormat="1" ht="15" customHeight="1" x14ac:dyDescent="0.25">
      <c r="A126" s="8">
        <v>12</v>
      </c>
      <c r="B126" s="60">
        <v>0.28329084889133799</v>
      </c>
      <c r="C126" s="9">
        <f t="shared" si="54"/>
        <v>1.7701530714015923E-2</v>
      </c>
      <c r="D126" s="12">
        <f t="shared" si="55"/>
        <v>3.1334418961924908E-4</v>
      </c>
      <c r="E126" s="3"/>
      <c r="F126" s="42"/>
      <c r="J126" s="41"/>
      <c r="K126" s="41"/>
      <c r="L126" s="41"/>
      <c r="M126" s="41"/>
      <c r="N126" s="41"/>
      <c r="O126" s="41"/>
      <c r="P126" s="42"/>
      <c r="Q126" s="43"/>
      <c r="R126" s="44"/>
      <c r="S126" s="43"/>
      <c r="T126" s="43"/>
    </row>
    <row r="127" spans="1:20" ht="15.75" customHeight="1" x14ac:dyDescent="0.2">
      <c r="A127" s="8">
        <v>13</v>
      </c>
      <c r="B127" s="60">
        <v>0.24580348182474299</v>
      </c>
      <c r="C127" s="9">
        <f t="shared" si="54"/>
        <v>-1.9785836352579078E-2</v>
      </c>
      <c r="D127" s="12">
        <f t="shared" si="55"/>
        <v>3.9147932017103977E-4</v>
      </c>
    </row>
    <row r="128" spans="1:20" ht="15.75" customHeight="1" x14ac:dyDescent="0.2">
      <c r="A128" s="8">
        <v>14</v>
      </c>
      <c r="B128" s="60">
        <v>0.24540638093609099</v>
      </c>
      <c r="C128" s="9">
        <f t="shared" si="54"/>
        <v>-2.0182937241231075E-2</v>
      </c>
      <c r="D128" s="12">
        <f t="shared" si="55"/>
        <v>4.0735095568347225E-4</v>
      </c>
    </row>
    <row r="129" spans="1:16" ht="15.75" customHeight="1" x14ac:dyDescent="0.2">
      <c r="A129" s="8">
        <v>15</v>
      </c>
      <c r="B129" s="60">
        <v>0.26204414367814699</v>
      </c>
      <c r="C129" s="9">
        <f t="shared" si="54"/>
        <v>-3.5451744991750744E-3</v>
      </c>
      <c r="D129" s="12">
        <f t="shared" si="55"/>
        <v>1.2568262229601241E-5</v>
      </c>
    </row>
    <row r="130" spans="1:16" ht="15.75" customHeight="1" x14ac:dyDescent="0.2">
      <c r="A130" s="8">
        <v>16</v>
      </c>
      <c r="B130" s="60">
        <v>0.279546245847616</v>
      </c>
      <c r="C130" s="9">
        <f t="shared" si="54"/>
        <v>1.3956927670293939E-2</v>
      </c>
      <c r="D130" s="12">
        <f t="shared" si="55"/>
        <v>1.9479582999381662E-4</v>
      </c>
    </row>
    <row r="131" spans="1:16" ht="15.75" customHeight="1" x14ac:dyDescent="0.2">
      <c r="A131" s="8">
        <v>17</v>
      </c>
      <c r="B131" s="60">
        <v>0.25531212685954602</v>
      </c>
      <c r="C131" s="9">
        <f t="shared" si="54"/>
        <v>-1.0277191317776047E-2</v>
      </c>
      <c r="D131" s="12">
        <f t="shared" si="55"/>
        <v>1.0562066138217136E-4</v>
      </c>
    </row>
    <row r="132" spans="1:16" ht="15.75" customHeight="1" x14ac:dyDescent="0.2">
      <c r="A132" s="8">
        <v>18</v>
      </c>
      <c r="B132" s="60">
        <v>0.25889793676447198</v>
      </c>
      <c r="C132" s="9">
        <f t="shared" si="54"/>
        <v>-6.6913814128500837E-3</v>
      </c>
      <c r="D132" s="12">
        <f t="shared" si="55"/>
        <v>4.4774585212235579E-5</v>
      </c>
    </row>
    <row r="133" spans="1:16" ht="15.75" customHeight="1" x14ac:dyDescent="0.2">
      <c r="A133" s="8">
        <v>19</v>
      </c>
      <c r="B133" s="60">
        <v>0.25998216226944498</v>
      </c>
      <c r="C133" s="9">
        <f t="shared" si="54"/>
        <v>-5.6071559078770816E-3</v>
      </c>
      <c r="D133" s="12">
        <f t="shared" si="55"/>
        <v>3.1440197375240857E-5</v>
      </c>
    </row>
    <row r="134" spans="1:16" s="1" customFormat="1" ht="15.75" customHeight="1" x14ac:dyDescent="0.2">
      <c r="A134" s="8">
        <v>20</v>
      </c>
      <c r="B134" s="60">
        <v>0.27681301738194097</v>
      </c>
      <c r="C134" s="9">
        <f t="shared" si="54"/>
        <v>1.1223699204618909E-2</v>
      </c>
      <c r="D134" s="12">
        <f t="shared" si="55"/>
        <v>1.2597142383576312E-4</v>
      </c>
      <c r="E134" s="3"/>
      <c r="F134" s="76"/>
      <c r="P134" s="76"/>
    </row>
    <row r="135" spans="1:16" ht="15.75" customHeight="1" x14ac:dyDescent="0.2">
      <c r="A135" s="8">
        <v>21</v>
      </c>
      <c r="B135" s="60">
        <v>0.246113100677011</v>
      </c>
      <c r="C135" s="9">
        <f t="shared" si="54"/>
        <v>-1.947621750031106E-2</v>
      </c>
      <c r="D135" s="12">
        <f t="shared" si="55"/>
        <v>3.7932304811942282E-4</v>
      </c>
    </row>
    <row r="136" spans="1:16" ht="15.75" customHeight="1" x14ac:dyDescent="0.2">
      <c r="A136" s="8">
        <v>22</v>
      </c>
      <c r="B136" s="60">
        <v>0.26252341251618</v>
      </c>
      <c r="C136" s="9">
        <f t="shared" si="54"/>
        <v>-3.0659056611420654E-3</v>
      </c>
      <c r="D136" s="12">
        <f t="shared" si="55"/>
        <v>9.3997775230229648E-6</v>
      </c>
    </row>
    <row r="137" spans="1:16" ht="15.75" customHeight="1" x14ac:dyDescent="0.2">
      <c r="A137" s="8">
        <v>23</v>
      </c>
      <c r="B137" s="60">
        <v>0.28332107774202903</v>
      </c>
      <c r="C137" s="9">
        <f t="shared" si="54"/>
        <v>1.7731759564706961E-2</v>
      </c>
      <c r="D137" s="12">
        <f t="shared" si="55"/>
        <v>3.1441529726057679E-4</v>
      </c>
    </row>
    <row r="138" spans="1:16" ht="15.75" customHeight="1" x14ac:dyDescent="0.2">
      <c r="A138" s="8">
        <v>24</v>
      </c>
      <c r="B138" s="60">
        <v>0.26357073726090002</v>
      </c>
      <c r="C138" s="9">
        <f t="shared" si="54"/>
        <v>-2.0185809164220414E-3</v>
      </c>
      <c r="D138" s="12">
        <f t="shared" si="55"/>
        <v>4.0746689161432481E-6</v>
      </c>
    </row>
    <row r="139" spans="1:16" ht="15.75" customHeight="1" x14ac:dyDescent="0.2">
      <c r="A139" s="8">
        <v>25</v>
      </c>
      <c r="B139" s="60">
        <v>0.292052051405783</v>
      </c>
      <c r="C139" s="9">
        <f t="shared" si="54"/>
        <v>2.6462733228460933E-2</v>
      </c>
      <c r="D139" s="12">
        <f t="shared" si="55"/>
        <v>7.0027624992069037E-4</v>
      </c>
    </row>
    <row r="140" spans="1:16" ht="15.75" customHeight="1" x14ac:dyDescent="0.2">
      <c r="A140" s="8">
        <v>26</v>
      </c>
      <c r="B140" s="60">
        <v>0.24353405320551499</v>
      </c>
      <c r="C140" s="9">
        <f t="shared" si="54"/>
        <v>-2.205526497180707E-2</v>
      </c>
      <c r="D140" s="12">
        <f t="shared" si="55"/>
        <v>4.8643471297661991E-4</v>
      </c>
    </row>
    <row r="141" spans="1:16" ht="15.75" customHeight="1" x14ac:dyDescent="0.2">
      <c r="A141" s="8">
        <v>27</v>
      </c>
      <c r="B141" s="60">
        <v>0.241813649783472</v>
      </c>
      <c r="C141" s="9">
        <f t="shared" si="54"/>
        <v>-2.3775668393850063E-2</v>
      </c>
      <c r="D141" s="12">
        <f t="shared" si="55"/>
        <v>5.6528240757432082E-4</v>
      </c>
    </row>
    <row r="142" spans="1:16" ht="15.75" customHeight="1" x14ac:dyDescent="0.2">
      <c r="A142" s="8">
        <v>28</v>
      </c>
      <c r="B142" s="60">
        <v>0.27886129813315802</v>
      </c>
      <c r="C142" s="9">
        <f t="shared" si="54"/>
        <v>1.3271979955835955E-2</v>
      </c>
      <c r="D142" s="12">
        <f t="shared" si="55"/>
        <v>1.7614545194811137E-4</v>
      </c>
    </row>
    <row r="143" spans="1:16" ht="15.75" customHeight="1" x14ac:dyDescent="0.2">
      <c r="A143" s="10" t="s">
        <v>8</v>
      </c>
      <c r="B143" s="11">
        <f>SUM(B115:B142)</f>
        <v>7.4365009089650176</v>
      </c>
      <c r="C143" s="8"/>
      <c r="D143" s="13">
        <f>SUM(D115:D142)</f>
        <v>7.8785174956067169E-3</v>
      </c>
    </row>
    <row r="144" spans="1:16" ht="15.75" customHeight="1" x14ac:dyDescent="0.2">
      <c r="A144" s="31"/>
    </row>
    <row r="145" spans="1:5" ht="15.75" customHeight="1" x14ac:dyDescent="0.2">
      <c r="A145" s="98" t="s">
        <v>6</v>
      </c>
      <c r="B145" s="98"/>
      <c r="C145" s="98"/>
      <c r="D145" s="3">
        <f>B143/COUNTA(B115:B142)</f>
        <v>0.26558931817732206</v>
      </c>
    </row>
    <row r="146" spans="1:5" ht="15.75" customHeight="1" x14ac:dyDescent="0.2">
      <c r="A146" s="97" t="s">
        <v>7</v>
      </c>
      <c r="B146" s="97"/>
      <c r="C146" s="97"/>
      <c r="D146" s="3">
        <f>SQRT(D143/(COUNTA(D115:D142)-1))</f>
        <v>1.7082064988804199E-2</v>
      </c>
    </row>
    <row r="147" spans="1:5" ht="15.75" customHeight="1" x14ac:dyDescent="0.2">
      <c r="A147" s="36"/>
      <c r="B147" s="37"/>
      <c r="C147" s="38"/>
      <c r="D147" s="52"/>
    </row>
    <row r="148" spans="1:5" ht="15.75" customHeight="1" x14ac:dyDescent="0.2">
      <c r="A148" s="36"/>
      <c r="B148" s="37"/>
      <c r="C148" s="38"/>
      <c r="D148" s="52"/>
    </row>
    <row r="149" spans="1:5" ht="15.75" customHeight="1" x14ac:dyDescent="0.2">
      <c r="A149" s="96" t="s">
        <v>25</v>
      </c>
      <c r="B149" s="96"/>
      <c r="C149" s="96"/>
      <c r="D149" s="96"/>
      <c r="E149" s="58"/>
    </row>
    <row r="150" spans="1:5" ht="15.75" customHeight="1" x14ac:dyDescent="0.2">
      <c r="A150" s="100" t="s">
        <v>10</v>
      </c>
      <c r="B150" s="100"/>
      <c r="C150" s="100"/>
      <c r="D150" s="100"/>
      <c r="E150" s="58"/>
    </row>
    <row r="151" spans="1:5" ht="15.75" customHeight="1" x14ac:dyDescent="0.2">
      <c r="A151" s="8" t="s">
        <v>0</v>
      </c>
      <c r="B151" s="8" t="s">
        <v>13</v>
      </c>
      <c r="C151" s="8" t="s">
        <v>46</v>
      </c>
      <c r="D151" s="8" t="s">
        <v>47</v>
      </c>
    </row>
    <row r="152" spans="1:5" ht="15.75" customHeight="1" x14ac:dyDescent="0.2">
      <c r="A152" s="8">
        <v>1</v>
      </c>
      <c r="B152" s="60">
        <v>8.73284552297212E-2</v>
      </c>
      <c r="C152" s="9">
        <f t="shared" ref="C152:C189" si="56">B152-$D$193</f>
        <v>-6.5985256394338193E-3</v>
      </c>
      <c r="D152" s="12">
        <f t="shared" ref="D152:D189" si="57">POWER(C152,2)</f>
        <v>4.3540540614265492E-5</v>
      </c>
    </row>
    <row r="153" spans="1:5" ht="15.75" customHeight="1" x14ac:dyDescent="0.2">
      <c r="A153" s="8">
        <v>2</v>
      </c>
      <c r="B153" s="60">
        <v>7.7244630560444894E-2</v>
      </c>
      <c r="C153" s="9">
        <f t="shared" si="56"/>
        <v>-1.6682350308710125E-2</v>
      </c>
      <c r="D153" s="12">
        <f t="shared" si="57"/>
        <v>2.7830081182252082E-4</v>
      </c>
    </row>
    <row r="154" spans="1:5" ht="15.75" customHeight="1" x14ac:dyDescent="0.2">
      <c r="A154" s="8">
        <v>3</v>
      </c>
      <c r="B154" s="60">
        <v>7.8442741741589495E-2</v>
      </c>
      <c r="C154" s="9">
        <f t="shared" si="56"/>
        <v>-1.5484239127565524E-2</v>
      </c>
      <c r="D154" s="12">
        <f t="shared" si="57"/>
        <v>2.3976166135963116E-4</v>
      </c>
    </row>
    <row r="155" spans="1:5" ht="15.75" customHeight="1" x14ac:dyDescent="0.2">
      <c r="A155" s="8">
        <v>4</v>
      </c>
      <c r="B155" s="60">
        <v>7.0042257520864099E-2</v>
      </c>
      <c r="C155" s="9">
        <f t="shared" si="56"/>
        <v>-2.388472334829092E-2</v>
      </c>
      <c r="D155" s="12">
        <f t="shared" si="57"/>
        <v>5.7048000942439339E-4</v>
      </c>
    </row>
    <row r="156" spans="1:5" ht="15.75" customHeight="1" x14ac:dyDescent="0.2">
      <c r="A156" s="8">
        <v>5</v>
      </c>
      <c r="B156" s="60">
        <v>8.2021148093657195E-2</v>
      </c>
      <c r="C156" s="9">
        <f t="shared" si="56"/>
        <v>-1.1905832775497824E-2</v>
      </c>
      <c r="D156" s="12">
        <f t="shared" si="57"/>
        <v>1.417488540781182E-4</v>
      </c>
    </row>
    <row r="157" spans="1:5" ht="15.75" customHeight="1" x14ac:dyDescent="0.2">
      <c r="A157" s="8">
        <v>6</v>
      </c>
      <c r="B157" s="60">
        <v>9.5340846396676004E-2</v>
      </c>
      <c r="C157" s="9">
        <f t="shared" si="56"/>
        <v>1.4138655275209855E-3</v>
      </c>
      <c r="D157" s="12">
        <f t="shared" si="57"/>
        <v>1.9990157299121944E-6</v>
      </c>
    </row>
    <row r="158" spans="1:5" ht="15.75" customHeight="1" x14ac:dyDescent="0.2">
      <c r="A158" s="8">
        <v>7</v>
      </c>
      <c r="B158" s="60">
        <v>8.4990802755505801E-2</v>
      </c>
      <c r="C158" s="9">
        <f t="shared" si="56"/>
        <v>-8.936178113649218E-3</v>
      </c>
      <c r="D158" s="12">
        <f t="shared" si="57"/>
        <v>7.9855279278863301E-5</v>
      </c>
    </row>
    <row r="159" spans="1:5" ht="15.75" customHeight="1" x14ac:dyDescent="0.2">
      <c r="A159" s="8">
        <v>8</v>
      </c>
      <c r="B159" s="60">
        <v>8.9677998804260403E-2</v>
      </c>
      <c r="C159" s="9">
        <f t="shared" si="56"/>
        <v>-4.2489820648946158E-3</v>
      </c>
      <c r="D159" s="12">
        <f t="shared" si="57"/>
        <v>1.8053848587796113E-5</v>
      </c>
    </row>
    <row r="160" spans="1:5" ht="15.75" customHeight="1" x14ac:dyDescent="0.2">
      <c r="A160" s="8">
        <v>9</v>
      </c>
      <c r="B160" s="60">
        <v>0.10705686631068501</v>
      </c>
      <c r="C160" s="9">
        <f t="shared" si="56"/>
        <v>1.3129885441529987E-2</v>
      </c>
      <c r="D160" s="12">
        <f t="shared" si="57"/>
        <v>1.723938917077011E-4</v>
      </c>
    </row>
    <row r="161" spans="1:4" ht="15.75" customHeight="1" x14ac:dyDescent="0.2">
      <c r="A161" s="8">
        <v>10</v>
      </c>
      <c r="B161" s="60">
        <v>9.8765675459721397E-2</v>
      </c>
      <c r="C161" s="9">
        <f t="shared" si="56"/>
        <v>4.8386945905663781E-3</v>
      </c>
      <c r="D161" s="12">
        <f t="shared" si="57"/>
        <v>2.3412965340776329E-5</v>
      </c>
    </row>
    <row r="162" spans="1:4" ht="15.75" customHeight="1" x14ac:dyDescent="0.2">
      <c r="A162" s="8">
        <v>11</v>
      </c>
      <c r="B162" s="60">
        <v>0.11200779867111101</v>
      </c>
      <c r="C162" s="9">
        <f t="shared" si="56"/>
        <v>1.8080817801955987E-2</v>
      </c>
      <c r="D162" s="12">
        <f t="shared" si="57"/>
        <v>3.2691597238752851E-4</v>
      </c>
    </row>
    <row r="163" spans="1:4" ht="15.75" customHeight="1" x14ac:dyDescent="0.2">
      <c r="A163" s="8">
        <v>12</v>
      </c>
      <c r="B163" s="60">
        <v>7.3023744717964995E-2</v>
      </c>
      <c r="C163" s="9">
        <f t="shared" si="56"/>
        <v>-2.0903236151190024E-2</v>
      </c>
      <c r="D163" s="12">
        <f t="shared" si="57"/>
        <v>4.3694528159241757E-4</v>
      </c>
    </row>
    <row r="164" spans="1:4" ht="15.75" customHeight="1" x14ac:dyDescent="0.2">
      <c r="A164" s="8">
        <v>13</v>
      </c>
      <c r="B164" s="60">
        <v>0.11367665197394899</v>
      </c>
      <c r="C164" s="9">
        <f t="shared" si="56"/>
        <v>1.9749671104793975E-2</v>
      </c>
      <c r="D164" s="12">
        <f t="shared" si="57"/>
        <v>3.9004950874753407E-4</v>
      </c>
    </row>
    <row r="165" spans="1:4" ht="15.75" customHeight="1" x14ac:dyDescent="0.2">
      <c r="A165" s="8">
        <v>14</v>
      </c>
      <c r="B165" s="60">
        <v>0.11803887619516699</v>
      </c>
      <c r="C165" s="9">
        <f t="shared" si="56"/>
        <v>2.4111895326011976E-2</v>
      </c>
      <c r="D165" s="12">
        <f t="shared" si="57"/>
        <v>5.8138349621255812E-4</v>
      </c>
    </row>
    <row r="166" spans="1:4" ht="15.75" customHeight="1" x14ac:dyDescent="0.2">
      <c r="A166" s="8">
        <v>15</v>
      </c>
      <c r="B166" s="60">
        <v>0.11344152681509501</v>
      </c>
      <c r="C166" s="9">
        <f t="shared" si="56"/>
        <v>1.9514545945939987E-2</v>
      </c>
      <c r="D166" s="12">
        <f t="shared" si="57"/>
        <v>3.8081750347620277E-4</v>
      </c>
    </row>
    <row r="167" spans="1:4" ht="15.75" customHeight="1" x14ac:dyDescent="0.2">
      <c r="A167" s="8">
        <v>16</v>
      </c>
      <c r="B167" s="60">
        <v>0.13426061668233699</v>
      </c>
      <c r="C167" s="9">
        <f t="shared" si="56"/>
        <v>4.0333635813181973E-2</v>
      </c>
      <c r="D167" s="12">
        <f t="shared" si="57"/>
        <v>1.6268021779103955E-3</v>
      </c>
    </row>
    <row r="168" spans="1:4" ht="15.75" customHeight="1" x14ac:dyDescent="0.2">
      <c r="A168" s="8">
        <v>17</v>
      </c>
      <c r="B168" s="60">
        <v>0.11195926597141501</v>
      </c>
      <c r="C168" s="9">
        <f t="shared" si="56"/>
        <v>1.8032285102259987E-2</v>
      </c>
      <c r="D168" s="12">
        <f t="shared" si="57"/>
        <v>3.251633060091875E-4</v>
      </c>
    </row>
    <row r="169" spans="1:4" ht="15.75" customHeight="1" x14ac:dyDescent="0.2">
      <c r="A169" s="8">
        <v>18</v>
      </c>
      <c r="B169" s="60">
        <v>0.11199784502531999</v>
      </c>
      <c r="C169" s="9">
        <f t="shared" si="56"/>
        <v>1.8070864156164976E-2</v>
      </c>
      <c r="D169" s="12">
        <f t="shared" si="57"/>
        <v>3.265561313505681E-4</v>
      </c>
    </row>
    <row r="170" spans="1:4" ht="15.75" customHeight="1" x14ac:dyDescent="0.2">
      <c r="A170" s="8">
        <v>19</v>
      </c>
      <c r="B170" s="60">
        <v>0.13462594856208299</v>
      </c>
      <c r="C170" s="9">
        <f t="shared" si="56"/>
        <v>4.0698967692927968E-2</v>
      </c>
      <c r="D170" s="12">
        <f t="shared" si="57"/>
        <v>1.6564059712699945E-3</v>
      </c>
    </row>
    <row r="171" spans="1:4" ht="15.75" customHeight="1" x14ac:dyDescent="0.2">
      <c r="A171" s="8">
        <v>20</v>
      </c>
      <c r="B171" s="60">
        <v>0.119437054149686</v>
      </c>
      <c r="C171" s="9">
        <f t="shared" si="56"/>
        <v>2.5510073280530982E-2</v>
      </c>
      <c r="D171" s="12">
        <f t="shared" si="57"/>
        <v>6.5076383877806074E-4</v>
      </c>
    </row>
    <row r="172" spans="1:4" ht="15.75" customHeight="1" x14ac:dyDescent="0.2">
      <c r="A172" s="8">
        <v>21</v>
      </c>
      <c r="B172" s="60">
        <v>0.12327361532256199</v>
      </c>
      <c r="C172" s="9">
        <f t="shared" si="56"/>
        <v>2.9346634453406975E-2</v>
      </c>
      <c r="D172" s="12">
        <f t="shared" si="57"/>
        <v>8.6122495374189336E-4</v>
      </c>
    </row>
    <row r="173" spans="1:4" ht="15.75" customHeight="1" x14ac:dyDescent="0.2">
      <c r="A173" s="8">
        <v>22</v>
      </c>
      <c r="B173" s="60">
        <v>0.134895818283573</v>
      </c>
      <c r="C173" s="9">
        <f t="shared" si="56"/>
        <v>4.096883741441798E-2</v>
      </c>
      <c r="D173" s="12">
        <f t="shared" si="57"/>
        <v>1.6784456390890145E-3</v>
      </c>
    </row>
    <row r="174" spans="1:4" ht="15.75" customHeight="1" x14ac:dyDescent="0.2">
      <c r="A174" s="8">
        <v>23</v>
      </c>
      <c r="B174" s="60">
        <v>4.6646976181213502E-2</v>
      </c>
      <c r="C174" s="9">
        <f t="shared" si="56"/>
        <v>-4.7280004687941517E-2</v>
      </c>
      <c r="D174" s="12">
        <f t="shared" si="57"/>
        <v>2.2353988432917719E-3</v>
      </c>
    </row>
    <row r="175" spans="1:4" ht="15.75" customHeight="1" x14ac:dyDescent="0.2">
      <c r="A175" s="8">
        <v>24</v>
      </c>
      <c r="B175" s="60">
        <v>0.13518049860588399</v>
      </c>
      <c r="C175" s="9">
        <f t="shared" si="56"/>
        <v>4.1253517736728973E-2</v>
      </c>
      <c r="D175" s="12">
        <f t="shared" si="57"/>
        <v>1.7018527256546119E-3</v>
      </c>
    </row>
    <row r="176" spans="1:4" ht="15.75" customHeight="1" x14ac:dyDescent="0.2">
      <c r="A176" s="8">
        <v>25</v>
      </c>
      <c r="B176" s="60">
        <v>0.160754069788275</v>
      </c>
      <c r="C176" s="9">
        <f t="shared" si="56"/>
        <v>6.6827088919119981E-2</v>
      </c>
      <c r="D176" s="12">
        <f t="shared" si="57"/>
        <v>4.4658598134039683E-3</v>
      </c>
    </row>
    <row r="177" spans="1:4" ht="15.75" customHeight="1" x14ac:dyDescent="0.2">
      <c r="A177" s="8">
        <v>26</v>
      </c>
      <c r="B177" s="60">
        <v>4.7237358558468501E-2</v>
      </c>
      <c r="C177" s="9">
        <f t="shared" si="56"/>
        <v>-4.6689622310686518E-2</v>
      </c>
      <c r="D177" s="12">
        <f t="shared" si="57"/>
        <v>2.1799208315145561E-3</v>
      </c>
    </row>
    <row r="178" spans="1:4" ht="15.75" customHeight="1" x14ac:dyDescent="0.2">
      <c r="A178" s="8">
        <v>27</v>
      </c>
      <c r="B178" s="60">
        <v>8.4576465468638201E-2</v>
      </c>
      <c r="C178" s="9">
        <f t="shared" si="56"/>
        <v>-9.3505154005168178E-3</v>
      </c>
      <c r="D178" s="12">
        <f t="shared" si="57"/>
        <v>8.7432138255302185E-5</v>
      </c>
    </row>
    <row r="179" spans="1:4" ht="15.75" customHeight="1" x14ac:dyDescent="0.2">
      <c r="A179" s="8">
        <v>28</v>
      </c>
      <c r="B179" s="60">
        <v>8.1167577192913801E-2</v>
      </c>
      <c r="C179" s="9">
        <f t="shared" si="56"/>
        <v>-1.2759403676241218E-2</v>
      </c>
      <c r="D179" s="12">
        <f t="shared" si="57"/>
        <v>1.6280238217327792E-4</v>
      </c>
    </row>
    <row r="180" spans="1:4" ht="15.75" customHeight="1" x14ac:dyDescent="0.2">
      <c r="A180" s="8">
        <v>29</v>
      </c>
      <c r="B180" s="60">
        <v>9.5461307013249105E-2</v>
      </c>
      <c r="C180" s="9">
        <f t="shared" si="56"/>
        <v>1.5343261440940864E-3</v>
      </c>
      <c r="D180" s="12">
        <f t="shared" si="57"/>
        <v>2.3541567164506274E-6</v>
      </c>
    </row>
    <row r="181" spans="1:4" ht="15.75" customHeight="1" x14ac:dyDescent="0.2">
      <c r="A181" s="8">
        <v>30</v>
      </c>
      <c r="B181" s="60">
        <v>6.3094961156406004E-2</v>
      </c>
      <c r="C181" s="9">
        <f t="shared" si="56"/>
        <v>-3.0832019712749015E-2</v>
      </c>
      <c r="D181" s="12">
        <f t="shared" si="57"/>
        <v>9.5061343956734379E-4</v>
      </c>
    </row>
    <row r="182" spans="1:4" ht="15.75" customHeight="1" x14ac:dyDescent="0.2">
      <c r="A182" s="8">
        <v>31</v>
      </c>
      <c r="B182" s="60">
        <v>7.7310921681363096E-2</v>
      </c>
      <c r="C182" s="9">
        <f t="shared" si="56"/>
        <v>-1.6616059187791923E-2</v>
      </c>
      <c r="D182" s="12">
        <f t="shared" si="57"/>
        <v>2.7609342293220438E-4</v>
      </c>
    </row>
    <row r="183" spans="1:4" ht="15.75" customHeight="1" x14ac:dyDescent="0.2">
      <c r="A183" s="8">
        <v>32</v>
      </c>
      <c r="B183" s="60">
        <v>0.10016432363092501</v>
      </c>
      <c r="C183" s="9">
        <f t="shared" si="56"/>
        <v>6.2373427617699873E-3</v>
      </c>
      <c r="D183" s="12">
        <f t="shared" si="57"/>
        <v>3.8904444727804454E-5</v>
      </c>
    </row>
    <row r="184" spans="1:4" ht="15.75" customHeight="1" x14ac:dyDescent="0.2">
      <c r="A184" s="8">
        <v>33</v>
      </c>
      <c r="B184" s="60">
        <v>6.4656742201495004E-2</v>
      </c>
      <c r="C184" s="9">
        <f t="shared" si="56"/>
        <v>-2.9270238667660015E-2</v>
      </c>
      <c r="D184" s="12">
        <f t="shared" si="57"/>
        <v>8.5674687166177946E-4</v>
      </c>
    </row>
    <row r="185" spans="1:4" ht="15.75" customHeight="1" x14ac:dyDescent="0.2">
      <c r="A185" s="8">
        <v>34</v>
      </c>
      <c r="B185" s="60">
        <v>5.6209423358132303E-2</v>
      </c>
      <c r="C185" s="9">
        <f t="shared" si="56"/>
        <v>-3.7717557511022716E-2</v>
      </c>
      <c r="D185" s="12">
        <f t="shared" si="57"/>
        <v>1.4226141445973061E-3</v>
      </c>
    </row>
    <row r="186" spans="1:4" ht="15.75" customHeight="1" x14ac:dyDescent="0.2">
      <c r="A186" s="8">
        <v>35</v>
      </c>
      <c r="B186" s="60">
        <v>9.8628705371378994E-2</v>
      </c>
      <c r="C186" s="9">
        <f t="shared" si="56"/>
        <v>4.7017245022239751E-3</v>
      </c>
      <c r="D186" s="12">
        <f t="shared" si="57"/>
        <v>2.2106213294813288E-5</v>
      </c>
    </row>
    <row r="187" spans="1:4" ht="15.75" customHeight="1" x14ac:dyDescent="0.2">
      <c r="A187" s="8">
        <v>36</v>
      </c>
      <c r="B187" s="60">
        <v>7.1985671108749094E-2</v>
      </c>
      <c r="C187" s="9">
        <f t="shared" si="56"/>
        <v>-2.1941309760405925E-2</v>
      </c>
      <c r="D187" s="12">
        <f t="shared" si="57"/>
        <v>4.814210740020843E-4</v>
      </c>
    </row>
    <row r="188" spans="1:4" ht="15.75" customHeight="1" x14ac:dyDescent="0.2">
      <c r="A188" s="8">
        <v>37</v>
      </c>
      <c r="B188" s="60">
        <v>7.3212073501150304E-2</v>
      </c>
      <c r="C188" s="9">
        <f t="shared" si="56"/>
        <v>-2.0714907368004715E-2</v>
      </c>
      <c r="D188" s="12">
        <f>POWER(C188,2)</f>
        <v>4.2910738726501603E-4</v>
      </c>
    </row>
    <row r="189" spans="1:4" ht="15.75" customHeight="1" x14ac:dyDescent="0.2">
      <c r="A189" s="8">
        <v>38</v>
      </c>
      <c r="B189" s="60">
        <v>7.8283392150765102E-2</v>
      </c>
      <c r="C189" s="9">
        <f t="shared" si="56"/>
        <v>-1.5643588718389917E-2</v>
      </c>
      <c r="D189" s="12">
        <f t="shared" si="57"/>
        <v>2.447218679901363E-4</v>
      </c>
    </row>
    <row r="190" spans="1:4" ht="15.75" customHeight="1" x14ac:dyDescent="0.2">
      <c r="A190" s="8">
        <v>39</v>
      </c>
      <c r="B190" s="60">
        <v>5.7031601684649998E-2</v>
      </c>
      <c r="C190" s="9">
        <f>B190-$D$193</f>
        <v>-3.6895379184505021E-2</v>
      </c>
      <c r="D190" s="12">
        <f>POWER(C190,2)</f>
        <v>1.3612690051684065E-3</v>
      </c>
    </row>
    <row r="191" spans="1:4" ht="15.75" customHeight="1" x14ac:dyDescent="0.2">
      <c r="A191" s="10" t="s">
        <v>8</v>
      </c>
      <c r="B191" s="11">
        <f>SUM(B152:B190)</f>
        <v>3.6631522538970458</v>
      </c>
      <c r="C191" s="8"/>
      <c r="D191" s="13">
        <f>SUM(D152:D190)</f>
        <v>2.7730239420726173E-2</v>
      </c>
    </row>
    <row r="192" spans="1:4" ht="15.75" customHeight="1" x14ac:dyDescent="0.2">
      <c r="A192" s="31"/>
    </row>
    <row r="193" spans="1:6" ht="15.75" customHeight="1" x14ac:dyDescent="0.2">
      <c r="A193" s="98" t="s">
        <v>6</v>
      </c>
      <c r="B193" s="98"/>
      <c r="C193" s="98"/>
      <c r="D193" s="3">
        <f>B191/COUNTA(B152:B190)</f>
        <v>9.3926980869155019E-2</v>
      </c>
    </row>
    <row r="194" spans="1:6" ht="15.75" customHeight="1" x14ac:dyDescent="0.2">
      <c r="A194" s="59" t="s">
        <v>7</v>
      </c>
      <c r="B194" s="59"/>
      <c r="C194" s="59"/>
      <c r="D194" s="3">
        <f>SQRT(D191/(COUNTA(D152:D190)-1))</f>
        <v>2.7013758395504479E-2</v>
      </c>
    </row>
    <row r="195" spans="1:6" ht="15.75" customHeight="1" x14ac:dyDescent="0.2">
      <c r="A195" s="31"/>
    </row>
    <row r="196" spans="1:6" ht="15.75" customHeight="1" x14ac:dyDescent="0.2">
      <c r="A196" s="31"/>
    </row>
    <row r="197" spans="1:6" ht="15.75" customHeight="1" x14ac:dyDescent="0.2">
      <c r="A197" s="96" t="s">
        <v>26</v>
      </c>
      <c r="B197" s="96"/>
      <c r="C197" s="96"/>
      <c r="D197" s="96"/>
      <c r="E197" s="31"/>
    </row>
    <row r="198" spans="1:6" ht="15.75" customHeight="1" x14ac:dyDescent="0.2">
      <c r="A198" s="100" t="s">
        <v>5</v>
      </c>
      <c r="B198" s="100"/>
      <c r="C198" s="100"/>
      <c r="D198" s="100"/>
      <c r="E198" s="31"/>
    </row>
    <row r="199" spans="1:6" ht="15.75" customHeight="1" x14ac:dyDescent="0.2">
      <c r="A199" s="8" t="s">
        <v>0</v>
      </c>
      <c r="B199" s="8" t="s">
        <v>14</v>
      </c>
      <c r="C199" s="8" t="s">
        <v>48</v>
      </c>
      <c r="D199" s="8" t="s">
        <v>49</v>
      </c>
      <c r="E199" s="31"/>
    </row>
    <row r="200" spans="1:6" ht="15.75" customHeight="1" x14ac:dyDescent="0.2">
      <c r="A200" s="8">
        <v>1</v>
      </c>
      <c r="B200" s="60">
        <v>0.72336502009312997</v>
      </c>
      <c r="C200" s="45">
        <f t="shared" ref="C200:C213" si="58">B200-$D$216</f>
        <v>-4.813100957247185E-3</v>
      </c>
      <c r="D200" s="47">
        <f>POWER(C200,2)</f>
        <v>2.3165940824653768E-5</v>
      </c>
      <c r="F200" s="78"/>
    </row>
    <row r="201" spans="1:6" ht="15.75" customHeight="1" x14ac:dyDescent="0.25">
      <c r="A201" s="8">
        <v>2</v>
      </c>
      <c r="B201" s="61">
        <v>0.75078288917067304</v>
      </c>
      <c r="C201" s="9">
        <f t="shared" si="58"/>
        <v>2.2604768120295882E-2</v>
      </c>
      <c r="D201" s="47">
        <f t="shared" ref="D201:D212" si="59">POWER(C201,2)</f>
        <v>5.1097554177234497E-4</v>
      </c>
    </row>
    <row r="202" spans="1:6" ht="15.75" customHeight="1" x14ac:dyDescent="0.25">
      <c r="A202" s="8">
        <v>3</v>
      </c>
      <c r="B202" s="61">
        <v>0.71785765131274704</v>
      </c>
      <c r="C202" s="9">
        <f t="shared" si="58"/>
        <v>-1.0320469737630122E-2</v>
      </c>
      <c r="D202" s="47">
        <f t="shared" si="59"/>
        <v>1.0651209560533917E-4</v>
      </c>
    </row>
    <row r="203" spans="1:6" ht="15.75" customHeight="1" x14ac:dyDescent="0.25">
      <c r="A203" s="8">
        <v>4</v>
      </c>
      <c r="B203" s="61">
        <v>0.71944974152526397</v>
      </c>
      <c r="C203" s="9">
        <f t="shared" si="58"/>
        <v>-8.7283795251131835E-3</v>
      </c>
      <c r="D203" s="47">
        <f t="shared" si="59"/>
        <v>7.6184609134415042E-5</v>
      </c>
    </row>
    <row r="204" spans="1:6" ht="15.75" customHeight="1" x14ac:dyDescent="0.25">
      <c r="A204" s="8">
        <v>5</v>
      </c>
      <c r="B204" s="61">
        <v>0.71230457911430201</v>
      </c>
      <c r="C204" s="9">
        <f t="shared" si="58"/>
        <v>-1.5873541936075153E-2</v>
      </c>
      <c r="D204" s="47">
        <f t="shared" si="59"/>
        <v>2.5196933359633654E-4</v>
      </c>
    </row>
    <row r="205" spans="1:6" ht="15.75" customHeight="1" x14ac:dyDescent="0.25">
      <c r="A205" s="8">
        <v>6</v>
      </c>
      <c r="B205" s="61">
        <v>0.73458438640496404</v>
      </c>
      <c r="C205" s="9">
        <f t="shared" si="58"/>
        <v>6.406265354586882E-3</v>
      </c>
      <c r="D205" s="47">
        <f t="shared" si="59"/>
        <v>4.1040235793380189E-5</v>
      </c>
    </row>
    <row r="206" spans="1:6" ht="15.75" customHeight="1" x14ac:dyDescent="0.25">
      <c r="A206" s="8">
        <v>7</v>
      </c>
      <c r="B206" s="61">
        <v>0.72769869936443798</v>
      </c>
      <c r="C206" s="9">
        <f t="shared" si="58"/>
        <v>-4.7942168593917422E-4</v>
      </c>
      <c r="D206" s="47">
        <f t="shared" si="59"/>
        <v>2.298451529487602E-7</v>
      </c>
    </row>
    <row r="207" spans="1:6" ht="15.75" customHeight="1" x14ac:dyDescent="0.25">
      <c r="A207" s="8">
        <v>8</v>
      </c>
      <c r="B207" s="61">
        <v>0.70993185074312604</v>
      </c>
      <c r="C207" s="9">
        <f t="shared" si="58"/>
        <v>-1.8246270307251122E-2</v>
      </c>
      <c r="D207" s="47">
        <f t="shared" si="59"/>
        <v>3.3292638012527397E-4</v>
      </c>
    </row>
    <row r="208" spans="1:6" ht="15.75" customHeight="1" x14ac:dyDescent="0.25">
      <c r="A208" s="8">
        <v>9</v>
      </c>
      <c r="B208" s="61">
        <v>0.73015715097037104</v>
      </c>
      <c r="C208" s="9">
        <f t="shared" si="58"/>
        <v>1.9790299199938799E-3</v>
      </c>
      <c r="D208" s="47">
        <f t="shared" si="59"/>
        <v>3.9165594242309826E-6</v>
      </c>
    </row>
    <row r="209" spans="1:5" ht="15.75" customHeight="1" x14ac:dyDescent="0.25">
      <c r="A209" s="8">
        <v>10</v>
      </c>
      <c r="B209" s="61">
        <v>0.72390943703595101</v>
      </c>
      <c r="C209" s="9">
        <f t="shared" si="58"/>
        <v>-4.2686840144261495E-3</v>
      </c>
      <c r="D209" s="47">
        <f t="shared" si="59"/>
        <v>1.8221663215017346E-5</v>
      </c>
    </row>
    <row r="210" spans="1:5" ht="15.75" customHeight="1" x14ac:dyDescent="0.25">
      <c r="A210" s="8">
        <v>11</v>
      </c>
      <c r="B210" s="61">
        <v>0.717237354149176</v>
      </c>
      <c r="C210" s="9">
        <f t="shared" si="58"/>
        <v>-1.094076690120116E-2</v>
      </c>
      <c r="D210" s="47">
        <f t="shared" si="59"/>
        <v>1.1970038038641882E-4</v>
      </c>
    </row>
    <row r="211" spans="1:5" ht="15.75" customHeight="1" x14ac:dyDescent="0.25">
      <c r="A211" s="8">
        <v>12</v>
      </c>
      <c r="B211" s="61">
        <v>0.76713814309637396</v>
      </c>
      <c r="C211" s="9">
        <f t="shared" si="58"/>
        <v>3.8960022045996801E-2</v>
      </c>
      <c r="D211" s="47">
        <f t="shared" si="59"/>
        <v>1.5178833178245566E-3</v>
      </c>
    </row>
    <row r="212" spans="1:5" ht="15.75" customHeight="1" x14ac:dyDescent="0.25">
      <c r="A212" s="8">
        <v>13</v>
      </c>
      <c r="B212" s="61">
        <v>0.73073344504370996</v>
      </c>
      <c r="C212" s="9">
        <f t="shared" si="58"/>
        <v>2.5553239933328031E-3</v>
      </c>
      <c r="D212" s="47">
        <f t="shared" si="59"/>
        <v>6.5296807109023036E-6</v>
      </c>
    </row>
    <row r="213" spans="1:5" ht="15.75" customHeight="1" x14ac:dyDescent="0.25">
      <c r="A213" s="8">
        <v>14</v>
      </c>
      <c r="B213" s="61">
        <v>0.72934334668105505</v>
      </c>
      <c r="C213" s="9">
        <f t="shared" si="58"/>
        <v>1.1652256306778908E-3</v>
      </c>
      <c r="D213" s="47">
        <f>POWER(C213,2)</f>
        <v>1.3577507703886883E-6</v>
      </c>
    </row>
    <row r="214" spans="1:5" ht="15.75" customHeight="1" x14ac:dyDescent="0.2">
      <c r="A214" s="10" t="s">
        <v>8</v>
      </c>
      <c r="B214" s="11">
        <f>SUM(B200:B213)</f>
        <v>10.19449369470528</v>
      </c>
      <c r="C214" s="8"/>
      <c r="D214" s="50">
        <f>SUM(D200:D213)</f>
        <v>3.0106133343362072E-3</v>
      </c>
    </row>
    <row r="215" spans="1:5" ht="15.75" customHeight="1" x14ac:dyDescent="0.2">
      <c r="A215" s="31"/>
    </row>
    <row r="216" spans="1:5" ht="15.75" customHeight="1" x14ac:dyDescent="0.2">
      <c r="A216" s="98" t="s">
        <v>6</v>
      </c>
      <c r="B216" s="98"/>
      <c r="C216" s="98"/>
      <c r="D216" s="3">
        <f>B214/COUNTA(B200:B213)</f>
        <v>0.72817812105037716</v>
      </c>
    </row>
    <row r="217" spans="1:5" ht="15.75" customHeight="1" x14ac:dyDescent="0.2">
      <c r="A217" s="97" t="s">
        <v>7</v>
      </c>
      <c r="B217" s="97"/>
      <c r="C217" s="97"/>
      <c r="D217" s="3">
        <f>SQRT(D214/(COUNTA(D200:D213)-1))</f>
        <v>1.5217938135726047E-2</v>
      </c>
    </row>
    <row r="218" spans="1:5" ht="15.75" customHeight="1" x14ac:dyDescent="0.2">
      <c r="A218" s="57"/>
      <c r="B218" s="57"/>
      <c r="C218" s="57"/>
      <c r="D218" s="57"/>
      <c r="E218" s="57"/>
    </row>
    <row r="219" spans="1:5" ht="15.75" customHeight="1" x14ac:dyDescent="0.2">
      <c r="A219" s="57"/>
      <c r="B219" s="57"/>
      <c r="C219" s="57"/>
      <c r="D219" s="57"/>
      <c r="E219" s="57"/>
    </row>
    <row r="220" spans="1:5" ht="15.75" customHeight="1" x14ac:dyDescent="0.2">
      <c r="A220" s="96" t="s">
        <v>26</v>
      </c>
      <c r="B220" s="96"/>
      <c r="C220" s="96"/>
      <c r="D220" s="96"/>
      <c r="E220" s="31"/>
    </row>
    <row r="221" spans="1:5" ht="15.75" customHeight="1" x14ac:dyDescent="0.2">
      <c r="A221" s="100" t="s">
        <v>9</v>
      </c>
      <c r="B221" s="100"/>
      <c r="C221" s="100"/>
      <c r="D221" s="100"/>
      <c r="E221" s="31"/>
    </row>
    <row r="222" spans="1:5" ht="15.75" customHeight="1" x14ac:dyDescent="0.2">
      <c r="A222" s="8" t="s">
        <v>0</v>
      </c>
      <c r="B222" s="8" t="s">
        <v>14</v>
      </c>
      <c r="C222" s="8" t="s">
        <v>48</v>
      </c>
      <c r="D222" s="8" t="s">
        <v>49</v>
      </c>
    </row>
    <row r="223" spans="1:5" ht="15.75" customHeight="1" x14ac:dyDescent="0.25">
      <c r="A223" s="8">
        <v>1</v>
      </c>
      <c r="B223" s="61">
        <v>0.57374666957381903</v>
      </c>
      <c r="C223" s="9">
        <f t="shared" ref="C223:C250" si="60">B223-$D$253</f>
        <v>1.3593925142517671E-2</v>
      </c>
      <c r="D223" s="12">
        <f>POWER(C223,2)</f>
        <v>1.8479480078037409E-4</v>
      </c>
    </row>
    <row r="224" spans="1:5" ht="15.75" customHeight="1" x14ac:dyDescent="0.25">
      <c r="A224" s="8">
        <v>2</v>
      </c>
      <c r="B224" s="61">
        <v>0.52080628973209897</v>
      </c>
      <c r="C224" s="9">
        <f t="shared" si="60"/>
        <v>-3.9346454699202393E-2</v>
      </c>
      <c r="D224" s="12">
        <f t="shared" ref="D224:D250" si="61">POWER(C224,2)</f>
        <v>1.5481434973963861E-3</v>
      </c>
    </row>
    <row r="225" spans="1:4" ht="15.75" customHeight="1" x14ac:dyDescent="0.25">
      <c r="A225" s="8">
        <v>3</v>
      </c>
      <c r="B225" s="61">
        <v>0.52935214155433097</v>
      </c>
      <c r="C225" s="9">
        <f t="shared" si="60"/>
        <v>-3.0800602876970395E-2</v>
      </c>
      <c r="D225" s="12">
        <f t="shared" si="61"/>
        <v>9.4867713758483695E-4</v>
      </c>
    </row>
    <row r="226" spans="1:4" ht="15.75" customHeight="1" x14ac:dyDescent="0.25">
      <c r="A226" s="8">
        <v>4</v>
      </c>
      <c r="B226" s="61">
        <v>0.52171463599989498</v>
      </c>
      <c r="C226" s="9">
        <f t="shared" si="60"/>
        <v>-3.8438108431406381E-2</v>
      </c>
      <c r="D226" s="12">
        <f t="shared" si="61"/>
        <v>1.4774881797845543E-3</v>
      </c>
    </row>
    <row r="227" spans="1:4" ht="15.75" customHeight="1" x14ac:dyDescent="0.25">
      <c r="A227" s="8">
        <v>5</v>
      </c>
      <c r="B227" s="61">
        <v>0.59136799716573196</v>
      </c>
      <c r="C227" s="9">
        <f t="shared" si="60"/>
        <v>3.1215252734430599E-2</v>
      </c>
      <c r="D227" s="12">
        <f t="shared" si="61"/>
        <v>9.74392003274377E-4</v>
      </c>
    </row>
    <row r="228" spans="1:4" ht="15.75" customHeight="1" x14ac:dyDescent="0.25">
      <c r="A228" s="8">
        <v>6</v>
      </c>
      <c r="B228" s="61">
        <v>0.583098457077313</v>
      </c>
      <c r="C228" s="9">
        <f t="shared" si="60"/>
        <v>2.294571264601164E-2</v>
      </c>
      <c r="D228" s="12">
        <f t="shared" si="61"/>
        <v>5.2650572883333854E-4</v>
      </c>
    </row>
    <row r="229" spans="1:4" ht="15.75" customHeight="1" x14ac:dyDescent="0.25">
      <c r="A229" s="8">
        <v>7</v>
      </c>
      <c r="B229" s="61">
        <v>0.58066806188017805</v>
      </c>
      <c r="C229" s="9">
        <f t="shared" si="60"/>
        <v>2.0515317448876691E-2</v>
      </c>
      <c r="D229" s="12">
        <f t="shared" si="61"/>
        <v>4.2087825002818443E-4</v>
      </c>
    </row>
    <row r="230" spans="1:4" ht="15.75" customHeight="1" x14ac:dyDescent="0.25">
      <c r="A230" s="8">
        <v>8</v>
      </c>
      <c r="B230" s="61">
        <v>0.56814128114993501</v>
      </c>
      <c r="C230" s="9">
        <f t="shared" si="60"/>
        <v>7.9885367186336431E-3</v>
      </c>
      <c r="D230" s="12">
        <f t="shared" si="61"/>
        <v>6.3816718904957971E-5</v>
      </c>
    </row>
    <row r="231" spans="1:4" ht="15.75" customHeight="1" x14ac:dyDescent="0.25">
      <c r="A231" s="8">
        <v>9</v>
      </c>
      <c r="B231" s="61">
        <v>0.55741487150856905</v>
      </c>
      <c r="C231" s="9">
        <f t="shared" si="60"/>
        <v>-2.7378729227323095E-3</v>
      </c>
      <c r="D231" s="12">
        <f t="shared" si="61"/>
        <v>7.4959481410307589E-6</v>
      </c>
    </row>
    <row r="232" spans="1:4" ht="15.75" customHeight="1" x14ac:dyDescent="0.25">
      <c r="A232" s="8">
        <v>10</v>
      </c>
      <c r="B232" s="61">
        <v>0.57361812672938095</v>
      </c>
      <c r="C232" s="9">
        <f t="shared" si="60"/>
        <v>1.3465382298079587E-2</v>
      </c>
      <c r="D232" s="12">
        <f t="shared" si="61"/>
        <v>1.8131652043343509E-4</v>
      </c>
    </row>
    <row r="233" spans="1:4" ht="15.75" customHeight="1" x14ac:dyDescent="0.25">
      <c r="A233" s="8">
        <v>11</v>
      </c>
      <c r="B233" s="61">
        <v>0.57410298314727903</v>
      </c>
      <c r="C233" s="9">
        <f t="shared" si="60"/>
        <v>1.395023871597767E-2</v>
      </c>
      <c r="D233" s="12">
        <f t="shared" si="61"/>
        <v>1.946091602327623E-4</v>
      </c>
    </row>
    <row r="234" spans="1:4" ht="15.75" customHeight="1" x14ac:dyDescent="0.25">
      <c r="A234" s="8">
        <v>12</v>
      </c>
      <c r="B234" s="61">
        <v>0.56283798360839998</v>
      </c>
      <c r="C234" s="9">
        <f t="shared" si="60"/>
        <v>2.6852391770986195E-3</v>
      </c>
      <c r="D234" s="12">
        <f t="shared" si="61"/>
        <v>7.2105094382252713E-6</v>
      </c>
    </row>
    <row r="235" spans="1:4" ht="15.75" customHeight="1" x14ac:dyDescent="0.25">
      <c r="A235" s="8">
        <v>13</v>
      </c>
      <c r="B235" s="61">
        <v>0.55984224735995303</v>
      </c>
      <c r="C235" s="9">
        <f t="shared" si="60"/>
        <v>-3.1049707134833682E-4</v>
      </c>
      <c r="D235" s="12">
        <f t="shared" si="61"/>
        <v>9.6408431315894162E-8</v>
      </c>
    </row>
    <row r="236" spans="1:4" ht="15.75" customHeight="1" x14ac:dyDescent="0.25">
      <c r="A236" s="8">
        <v>14</v>
      </c>
      <c r="B236" s="61">
        <v>0.56128319154682005</v>
      </c>
      <c r="C236" s="9">
        <f t="shared" si="60"/>
        <v>1.1304471155186846E-3</v>
      </c>
      <c r="D236" s="12">
        <f t="shared" si="61"/>
        <v>1.2779106809845143E-6</v>
      </c>
    </row>
    <row r="237" spans="1:4" ht="15.75" customHeight="1" x14ac:dyDescent="0.25">
      <c r="A237" s="8">
        <v>15</v>
      </c>
      <c r="B237" s="61">
        <v>0.57284725109409895</v>
      </c>
      <c r="C237" s="9">
        <f t="shared" si="60"/>
        <v>1.2694506662797589E-2</v>
      </c>
      <c r="D237" s="12">
        <f t="shared" si="61"/>
        <v>1.6115049941181237E-4</v>
      </c>
    </row>
    <row r="238" spans="1:4" ht="15.75" customHeight="1" x14ac:dyDescent="0.25">
      <c r="A238" s="8">
        <v>16</v>
      </c>
      <c r="B238" s="61">
        <v>0.56109417567999398</v>
      </c>
      <c r="C238" s="9">
        <f t="shared" si="60"/>
        <v>9.4143124869261463E-4</v>
      </c>
      <c r="D238" s="12">
        <f t="shared" si="61"/>
        <v>8.8629279601493563E-7</v>
      </c>
    </row>
    <row r="239" spans="1:4" ht="15.75" customHeight="1" x14ac:dyDescent="0.25">
      <c r="A239" s="8">
        <v>17</v>
      </c>
      <c r="B239" s="61">
        <v>0.56702811463215497</v>
      </c>
      <c r="C239" s="9">
        <f t="shared" si="60"/>
        <v>6.8753702008536033E-3</v>
      </c>
      <c r="D239" s="12">
        <f t="shared" si="61"/>
        <v>4.7270715398785716E-5</v>
      </c>
    </row>
    <row r="240" spans="1:4" ht="15.75" customHeight="1" x14ac:dyDescent="0.25">
      <c r="A240" s="8">
        <v>18</v>
      </c>
      <c r="B240" s="61">
        <v>0.52723674929341302</v>
      </c>
      <c r="C240" s="9">
        <f t="shared" si="60"/>
        <v>-3.2915995137888343E-2</v>
      </c>
      <c r="D240" s="12">
        <f t="shared" si="61"/>
        <v>1.0834627359174889E-3</v>
      </c>
    </row>
    <row r="241" spans="1:5" ht="15.75" customHeight="1" x14ac:dyDescent="0.25">
      <c r="A241" s="8">
        <v>19</v>
      </c>
      <c r="B241" s="61">
        <v>0.54791054898700497</v>
      </c>
      <c r="C241" s="9">
        <f t="shared" si="60"/>
        <v>-1.2242195444296389E-2</v>
      </c>
      <c r="D241" s="12">
        <f t="shared" si="61"/>
        <v>1.4987134929635124E-4</v>
      </c>
    </row>
    <row r="242" spans="1:5" ht="15.75" customHeight="1" x14ac:dyDescent="0.25">
      <c r="A242" s="8">
        <v>20</v>
      </c>
      <c r="B242" s="61">
        <v>0.54026074099320198</v>
      </c>
      <c r="C242" s="9">
        <f t="shared" si="60"/>
        <v>-1.9892003438099382E-2</v>
      </c>
      <c r="D242" s="12">
        <f t="shared" si="61"/>
        <v>3.9569180078135761E-4</v>
      </c>
    </row>
    <row r="243" spans="1:5" ht="15.75" customHeight="1" x14ac:dyDescent="0.25">
      <c r="A243" s="8">
        <v>21</v>
      </c>
      <c r="B243" s="61">
        <v>0.52713936142828199</v>
      </c>
      <c r="C243" s="9">
        <f t="shared" si="60"/>
        <v>-3.301338300301937E-2</v>
      </c>
      <c r="D243" s="12">
        <f t="shared" si="61"/>
        <v>1.0898834573040482E-3</v>
      </c>
    </row>
    <row r="244" spans="1:5" ht="15.75" customHeight="1" x14ac:dyDescent="0.25">
      <c r="A244" s="8">
        <v>22</v>
      </c>
      <c r="B244" s="61">
        <v>0.59525254852485499</v>
      </c>
      <c r="C244" s="9">
        <f t="shared" si="60"/>
        <v>3.5099804093553622E-2</v>
      </c>
      <c r="D244" s="12">
        <f t="shared" si="61"/>
        <v>1.2319962474058436E-3</v>
      </c>
    </row>
    <row r="245" spans="1:5" ht="15.75" customHeight="1" x14ac:dyDescent="0.25">
      <c r="A245" s="8">
        <v>23</v>
      </c>
      <c r="B245" s="61">
        <v>0.59058219787299904</v>
      </c>
      <c r="C245" s="9">
        <f t="shared" si="60"/>
        <v>3.0429453441697674E-2</v>
      </c>
      <c r="D245" s="12">
        <f t="shared" si="61"/>
        <v>9.259516367604464E-4</v>
      </c>
    </row>
    <row r="246" spans="1:5" ht="15.75" customHeight="1" x14ac:dyDescent="0.25">
      <c r="A246" s="8">
        <v>24</v>
      </c>
      <c r="B246" s="61">
        <v>0.58105836599134497</v>
      </c>
      <c r="C246" s="9">
        <f t="shared" si="60"/>
        <v>2.0905621560043608E-2</v>
      </c>
      <c r="D246" s="12">
        <f t="shared" si="61"/>
        <v>4.3704501281176012E-4</v>
      </c>
    </row>
    <row r="247" spans="1:5" ht="15.75" customHeight="1" x14ac:dyDescent="0.25">
      <c r="A247" s="8">
        <v>25</v>
      </c>
      <c r="B247" s="61">
        <v>0.584034923453989</v>
      </c>
      <c r="C247" s="9">
        <f t="shared" si="60"/>
        <v>2.3882179022687633E-2</v>
      </c>
      <c r="D247" s="12">
        <f t="shared" si="61"/>
        <v>5.7035847487170118E-4</v>
      </c>
    </row>
    <row r="248" spans="1:5" ht="15.75" customHeight="1" x14ac:dyDescent="0.25">
      <c r="A248" s="8">
        <v>26</v>
      </c>
      <c r="B248" s="61">
        <v>0.51984834168621497</v>
      </c>
      <c r="C248" s="9">
        <f t="shared" si="60"/>
        <v>-4.0304402745086398E-2</v>
      </c>
      <c r="D248" s="12">
        <f t="shared" si="61"/>
        <v>1.624444880638128E-3</v>
      </c>
    </row>
    <row r="249" spans="1:5" ht="15.75" customHeight="1" x14ac:dyDescent="0.25">
      <c r="A249" s="8">
        <v>27</v>
      </c>
      <c r="B249" s="61">
        <v>0.53797765433679601</v>
      </c>
      <c r="C249" s="9">
        <f t="shared" si="60"/>
        <v>-2.2175090094505356E-2</v>
      </c>
      <c r="D249" s="12">
        <f>POWER(C249,2)</f>
        <v>4.9173462069942954E-4</v>
      </c>
    </row>
    <row r="250" spans="1:5" ht="15.75" customHeight="1" x14ac:dyDescent="0.25">
      <c r="A250" s="8">
        <v>28</v>
      </c>
      <c r="B250" s="61">
        <v>0.57401093206838705</v>
      </c>
      <c r="C250" s="9">
        <f t="shared" si="60"/>
        <v>1.3858187637085684E-2</v>
      </c>
      <c r="D250" s="12">
        <f t="shared" si="61"/>
        <v>1.9204936458467448E-4</v>
      </c>
    </row>
    <row r="251" spans="1:5" ht="15.75" customHeight="1" x14ac:dyDescent="0.2">
      <c r="A251" s="10" t="s">
        <v>8</v>
      </c>
      <c r="B251" s="55">
        <f>SUM(B223:B250)</f>
        <v>15.68427684407644</v>
      </c>
      <c r="C251" s="8"/>
      <c r="D251" s="13">
        <f>SUM(D223:D250)</f>
        <v>1.4938499862622606E-2</v>
      </c>
    </row>
    <row r="252" spans="1:5" ht="15.75" customHeight="1" x14ac:dyDescent="0.2">
      <c r="A252" s="31"/>
    </row>
    <row r="253" spans="1:5" ht="15.75" customHeight="1" x14ac:dyDescent="0.2">
      <c r="A253" s="98" t="s">
        <v>6</v>
      </c>
      <c r="B253" s="98"/>
      <c r="C253" s="98"/>
      <c r="D253" s="3">
        <f>B251/COUNTA(B223:B250)</f>
        <v>0.56015274443130136</v>
      </c>
    </row>
    <row r="254" spans="1:5" ht="15.75" customHeight="1" x14ac:dyDescent="0.2">
      <c r="A254" s="101" t="s">
        <v>7</v>
      </c>
      <c r="B254" s="101"/>
      <c r="C254" s="101"/>
      <c r="D254" s="3">
        <f>SQRT(D251/(COUNTA(D223:D250)-1))</f>
        <v>2.3521857339286075E-2</v>
      </c>
    </row>
    <row r="255" spans="1:5" ht="15.75" customHeight="1" x14ac:dyDescent="0.2">
      <c r="A255" s="36"/>
      <c r="B255" s="53"/>
      <c r="C255" s="38"/>
      <c r="D255" s="52"/>
      <c r="E255" s="39"/>
    </row>
    <row r="256" spans="1:5" ht="15.75" customHeight="1" x14ac:dyDescent="0.2">
      <c r="A256" s="36"/>
      <c r="B256" s="53"/>
      <c r="C256" s="38"/>
      <c r="D256" s="52"/>
      <c r="E256" s="39"/>
    </row>
    <row r="257" spans="1:5" ht="15.75" customHeight="1" x14ac:dyDescent="0.2">
      <c r="A257" s="96" t="s">
        <v>26</v>
      </c>
      <c r="B257" s="96"/>
      <c r="C257" s="96"/>
      <c r="D257" s="96"/>
      <c r="E257" s="31"/>
    </row>
    <row r="258" spans="1:5" ht="15.75" customHeight="1" x14ac:dyDescent="0.2">
      <c r="A258" s="100" t="s">
        <v>10</v>
      </c>
      <c r="B258" s="100"/>
      <c r="C258" s="100"/>
      <c r="D258" s="100"/>
      <c r="E258" s="31"/>
    </row>
    <row r="259" spans="1:5" ht="15.75" customHeight="1" x14ac:dyDescent="0.2">
      <c r="A259" s="8" t="s">
        <v>0</v>
      </c>
      <c r="B259" s="8" t="s">
        <v>14</v>
      </c>
      <c r="C259" s="8" t="s">
        <v>48</v>
      </c>
      <c r="D259" s="8" t="s">
        <v>49</v>
      </c>
    </row>
    <row r="260" spans="1:5" ht="15.75" customHeight="1" x14ac:dyDescent="0.25">
      <c r="A260" s="8">
        <v>1</v>
      </c>
      <c r="B260" s="61">
        <v>0.58196959502008705</v>
      </c>
      <c r="C260" s="9">
        <f t="shared" ref="C260:C298" si="62">B260-$D$301</f>
        <v>-6.6471954596436511E-4</v>
      </c>
      <c r="D260" s="12">
        <f>POWER(C260,2)</f>
        <v>4.4185207478707171E-7</v>
      </c>
    </row>
    <row r="261" spans="1:5" ht="15.75" customHeight="1" x14ac:dyDescent="0.25">
      <c r="A261" s="8">
        <v>2</v>
      </c>
      <c r="B261" s="61">
        <v>0.60431463103559402</v>
      </c>
      <c r="C261" s="9">
        <f t="shared" si="62"/>
        <v>2.1680316469542604E-2</v>
      </c>
      <c r="D261" s="12">
        <f t="shared" ref="D261:D297" si="63">POWER(C261,2)</f>
        <v>4.7003612221952027E-4</v>
      </c>
    </row>
    <row r="262" spans="1:5" ht="15.75" customHeight="1" x14ac:dyDescent="0.25">
      <c r="A262" s="8">
        <v>3</v>
      </c>
      <c r="B262" s="61">
        <v>0.56452757795602204</v>
      </c>
      <c r="C262" s="9">
        <f t="shared" si="62"/>
        <v>-1.8106736610029373E-2</v>
      </c>
      <c r="D262" s="12">
        <f t="shared" si="63"/>
        <v>3.2785391066497796E-4</v>
      </c>
    </row>
    <row r="263" spans="1:5" ht="15.75" customHeight="1" x14ac:dyDescent="0.25">
      <c r="A263" s="8">
        <v>4</v>
      </c>
      <c r="B263" s="61">
        <v>0.59498488340399402</v>
      </c>
      <c r="C263" s="9">
        <f t="shared" si="62"/>
        <v>1.235056883794261E-2</v>
      </c>
      <c r="D263" s="12">
        <f t="shared" si="63"/>
        <v>1.5253655062075908E-4</v>
      </c>
    </row>
    <row r="264" spans="1:5" ht="15.75" customHeight="1" x14ac:dyDescent="0.25">
      <c r="A264" s="8">
        <v>5</v>
      </c>
      <c r="B264" s="61">
        <v>0.55370477649197403</v>
      </c>
      <c r="C264" s="9">
        <f t="shared" si="62"/>
        <v>-2.8929538074077388E-2</v>
      </c>
      <c r="D264" s="12">
        <f t="shared" si="63"/>
        <v>8.3691817317949318E-4</v>
      </c>
    </row>
    <row r="265" spans="1:5" ht="15.75" customHeight="1" x14ac:dyDescent="0.25">
      <c r="A265" s="8">
        <v>6</v>
      </c>
      <c r="B265" s="61">
        <v>0.56225635459895995</v>
      </c>
      <c r="C265" s="9">
        <f t="shared" si="62"/>
        <v>-2.0377959967091464E-2</v>
      </c>
      <c r="D265" s="12">
        <f t="shared" si="63"/>
        <v>4.1526125242038233E-4</v>
      </c>
    </row>
    <row r="266" spans="1:5" ht="15.75" customHeight="1" x14ac:dyDescent="0.25">
      <c r="A266" s="8">
        <v>7</v>
      </c>
      <c r="B266" s="61">
        <v>0.60010444299120302</v>
      </c>
      <c r="C266" s="9">
        <f t="shared" si="62"/>
        <v>1.747012842515161E-2</v>
      </c>
      <c r="D266" s="12">
        <f t="shared" si="63"/>
        <v>3.0520538719129028E-4</v>
      </c>
    </row>
    <row r="267" spans="1:5" ht="15.75" customHeight="1" x14ac:dyDescent="0.25">
      <c r="A267" s="8">
        <v>8</v>
      </c>
      <c r="B267" s="61">
        <v>0.55410296744766596</v>
      </c>
      <c r="C267" s="9">
        <f t="shared" si="62"/>
        <v>-2.8531347118385453E-2</v>
      </c>
      <c r="D267" s="12">
        <f t="shared" si="63"/>
        <v>8.1403776838980186E-4</v>
      </c>
    </row>
    <row r="268" spans="1:5" ht="15.75" customHeight="1" x14ac:dyDescent="0.25">
      <c r="A268" s="8">
        <v>9</v>
      </c>
      <c r="B268" s="61">
        <v>0.56364387851022402</v>
      </c>
      <c r="C268" s="9">
        <f t="shared" si="62"/>
        <v>-1.8990436055827398E-2</v>
      </c>
      <c r="D268" s="12">
        <f t="shared" si="63"/>
        <v>3.6063666159046927E-4</v>
      </c>
    </row>
    <row r="269" spans="1:5" ht="15.75" customHeight="1" x14ac:dyDescent="0.25">
      <c r="A269" s="8">
        <v>10</v>
      </c>
      <c r="B269" s="61">
        <v>0.60425415611886202</v>
      </c>
      <c r="C269" s="9">
        <f t="shared" si="62"/>
        <v>2.1619841552810604E-2</v>
      </c>
      <c r="D269" s="12">
        <f t="shared" si="63"/>
        <v>4.6741754876863603E-4</v>
      </c>
    </row>
    <row r="270" spans="1:5" ht="15.75" customHeight="1" x14ac:dyDescent="0.25">
      <c r="A270" s="8">
        <v>11</v>
      </c>
      <c r="B270" s="61">
        <v>0.498615762987839</v>
      </c>
      <c r="C270" s="9">
        <f t="shared" si="62"/>
        <v>-8.4018551578212419E-2</v>
      </c>
      <c r="D270" s="12">
        <f t="shared" si="63"/>
        <v>7.0591170093007409E-3</v>
      </c>
    </row>
    <row r="271" spans="1:5" ht="15.75" customHeight="1" x14ac:dyDescent="0.25">
      <c r="A271" s="8">
        <v>12</v>
      </c>
      <c r="B271" s="61">
        <v>0.58013448190472805</v>
      </c>
      <c r="C271" s="9">
        <f t="shared" si="62"/>
        <v>-2.4998326613233646E-3</v>
      </c>
      <c r="D271" s="12">
        <f t="shared" si="63"/>
        <v>6.2491633346190553E-6</v>
      </c>
    </row>
    <row r="272" spans="1:5" ht="15.75" customHeight="1" x14ac:dyDescent="0.25">
      <c r="A272" s="8">
        <v>13</v>
      </c>
      <c r="B272" s="61">
        <v>0.54396673116981598</v>
      </c>
      <c r="C272" s="9">
        <f t="shared" si="62"/>
        <v>-3.8667583396235439E-2</v>
      </c>
      <c r="D272" s="12">
        <f t="shared" si="63"/>
        <v>1.4951820057048225E-3</v>
      </c>
    </row>
    <row r="273" spans="1:4" ht="15.75" customHeight="1" x14ac:dyDescent="0.25">
      <c r="A273" s="8">
        <v>14</v>
      </c>
      <c r="B273" s="61">
        <v>0.49722732065033498</v>
      </c>
      <c r="C273" s="9">
        <f t="shared" si="62"/>
        <v>-8.5406993915716434E-2</v>
      </c>
      <c r="D273" s="12">
        <f t="shared" si="63"/>
        <v>7.2943546097192242E-3</v>
      </c>
    </row>
    <row r="274" spans="1:4" ht="15.75" customHeight="1" x14ac:dyDescent="0.25">
      <c r="A274" s="8">
        <v>15</v>
      </c>
      <c r="B274" s="61">
        <v>0.55018016016586901</v>
      </c>
      <c r="C274" s="9">
        <f t="shared" si="62"/>
        <v>-3.24541544001824E-2</v>
      </c>
      <c r="D274" s="12">
        <f t="shared" si="63"/>
        <v>1.0532721378308787E-3</v>
      </c>
    </row>
    <row r="275" spans="1:4" ht="15.75" customHeight="1" x14ac:dyDescent="0.25">
      <c r="A275" s="8">
        <v>16</v>
      </c>
      <c r="B275" s="61">
        <v>0.594229746994276</v>
      </c>
      <c r="C275" s="9">
        <f t="shared" si="62"/>
        <v>1.1595432428224584E-2</v>
      </c>
      <c r="D275" s="12">
        <f t="shared" si="63"/>
        <v>1.3445405319752226E-4</v>
      </c>
    </row>
    <row r="276" spans="1:4" ht="15.75" customHeight="1" x14ac:dyDescent="0.25">
      <c r="A276" s="8">
        <v>17</v>
      </c>
      <c r="B276" s="61">
        <v>0.54164708000353901</v>
      </c>
      <c r="C276" s="9">
        <f t="shared" si="62"/>
        <v>-4.0987234562512409E-2</v>
      </c>
      <c r="D276" s="12">
        <f t="shared" si="63"/>
        <v>1.6799533970824117E-3</v>
      </c>
    </row>
    <row r="277" spans="1:4" ht="15.75" customHeight="1" x14ac:dyDescent="0.25">
      <c r="A277" s="8">
        <v>18</v>
      </c>
      <c r="B277" s="61">
        <v>0.58905203271571704</v>
      </c>
      <c r="C277" s="9">
        <f t="shared" si="62"/>
        <v>6.4177181496656299E-3</v>
      </c>
      <c r="D277" s="12">
        <f t="shared" si="63"/>
        <v>4.1187106248547636E-5</v>
      </c>
    </row>
    <row r="278" spans="1:4" ht="15.75" customHeight="1" x14ac:dyDescent="0.25">
      <c r="A278" s="8">
        <v>19</v>
      </c>
      <c r="B278" s="61">
        <v>0.54577765132866496</v>
      </c>
      <c r="C278" s="9">
        <f t="shared" si="62"/>
        <v>-3.6856663237386456E-2</v>
      </c>
      <c r="D278" s="12">
        <f t="shared" si="63"/>
        <v>1.3584136249941143E-3</v>
      </c>
    </row>
    <row r="279" spans="1:4" ht="15.75" customHeight="1" x14ac:dyDescent="0.25">
      <c r="A279" s="8">
        <v>20</v>
      </c>
      <c r="B279" s="61">
        <v>0.56291268870614597</v>
      </c>
      <c r="C279" s="9">
        <f t="shared" si="62"/>
        <v>-1.9721625859905445E-2</v>
      </c>
      <c r="D279" s="12">
        <f t="shared" si="63"/>
        <v>3.8894252655809116E-4</v>
      </c>
    </row>
    <row r="280" spans="1:4" ht="15.75" customHeight="1" x14ac:dyDescent="0.25">
      <c r="A280" s="8">
        <v>21</v>
      </c>
      <c r="B280" s="61">
        <v>0.54361174576619198</v>
      </c>
      <c r="C280" s="9">
        <f t="shared" si="62"/>
        <v>-3.9022568799859436E-2</v>
      </c>
      <c r="D280" s="12">
        <f t="shared" si="63"/>
        <v>1.5227608757397632E-3</v>
      </c>
    </row>
    <row r="281" spans="1:4" ht="15.75" customHeight="1" x14ac:dyDescent="0.25">
      <c r="A281" s="8">
        <v>22</v>
      </c>
      <c r="B281" s="61">
        <v>0.54038913343000605</v>
      </c>
      <c r="C281" s="9">
        <f t="shared" si="62"/>
        <v>-4.2245181136045362E-2</v>
      </c>
      <c r="D281" s="12">
        <f t="shared" si="63"/>
        <v>1.784655329217283E-3</v>
      </c>
    </row>
    <row r="282" spans="1:4" ht="15.75" customHeight="1" x14ac:dyDescent="0.25">
      <c r="A282" s="8">
        <v>23</v>
      </c>
      <c r="B282" s="61">
        <v>0.66391265586380699</v>
      </c>
      <c r="C282" s="9">
        <f t="shared" si="62"/>
        <v>8.1278341297755574E-2</v>
      </c>
      <c r="D282" s="12">
        <f t="shared" si="63"/>
        <v>6.6061687641144392E-3</v>
      </c>
    </row>
    <row r="283" spans="1:4" ht="15.75" customHeight="1" x14ac:dyDescent="0.25">
      <c r="A283" s="8">
        <v>24</v>
      </c>
      <c r="B283" s="61">
        <v>0.56312025588703796</v>
      </c>
      <c r="C283" s="9">
        <f t="shared" si="62"/>
        <v>-1.9514058679013457E-2</v>
      </c>
      <c r="D283" s="12">
        <f t="shared" si="63"/>
        <v>3.8079848612798044E-4</v>
      </c>
    </row>
    <row r="284" spans="1:4" ht="15.75" customHeight="1" x14ac:dyDescent="0.25">
      <c r="A284" s="8">
        <v>25</v>
      </c>
      <c r="B284" s="61">
        <v>0.61766675127885895</v>
      </c>
      <c r="C284" s="9">
        <f t="shared" si="62"/>
        <v>3.5032436712807535E-2</v>
      </c>
      <c r="D284" s="12">
        <f t="shared" si="63"/>
        <v>1.2272716220368652E-3</v>
      </c>
    </row>
    <row r="285" spans="1:4" ht="15.75" customHeight="1" x14ac:dyDescent="0.25">
      <c r="A285" s="8">
        <v>26</v>
      </c>
      <c r="B285" s="61">
        <v>0.65563565724332895</v>
      </c>
      <c r="C285" s="9">
        <f t="shared" si="62"/>
        <v>7.3001342677277536E-2</v>
      </c>
      <c r="D285" s="12">
        <f t="shared" si="63"/>
        <v>5.3291960326853028E-3</v>
      </c>
    </row>
    <row r="286" spans="1:4" ht="15.75" customHeight="1" x14ac:dyDescent="0.25">
      <c r="A286" s="8">
        <v>27</v>
      </c>
      <c r="B286" s="61">
        <v>0.59696650235833504</v>
      </c>
      <c r="C286" s="9">
        <f t="shared" si="62"/>
        <v>1.4332187792283624E-2</v>
      </c>
      <c r="D286" s="12">
        <f t="shared" si="63"/>
        <v>2.0541160691328372E-4</v>
      </c>
    </row>
    <row r="287" spans="1:4" ht="15.75" customHeight="1" x14ac:dyDescent="0.25">
      <c r="A287" s="8">
        <v>28</v>
      </c>
      <c r="B287" s="61">
        <v>0.58436480248691103</v>
      </c>
      <c r="C287" s="9">
        <f t="shared" si="62"/>
        <v>1.7304879208596136E-3</v>
      </c>
      <c r="D287" s="12">
        <f t="shared" si="63"/>
        <v>2.994588444241028E-6</v>
      </c>
    </row>
    <row r="288" spans="1:4" ht="15.75" customHeight="1" x14ac:dyDescent="0.25">
      <c r="A288" s="8">
        <v>29</v>
      </c>
      <c r="B288" s="61">
        <v>0.587923306003863</v>
      </c>
      <c r="C288" s="9">
        <f t="shared" si="62"/>
        <v>5.2889914378115854E-3</v>
      </c>
      <c r="D288" s="12">
        <f t="shared" si="63"/>
        <v>2.797343042924426E-5</v>
      </c>
    </row>
    <row r="289" spans="1:4" ht="15.75" customHeight="1" x14ac:dyDescent="0.25">
      <c r="A289" s="8">
        <v>30</v>
      </c>
      <c r="B289" s="61">
        <v>0.66405017971581903</v>
      </c>
      <c r="C289" s="9">
        <f t="shared" si="62"/>
        <v>8.1415865149767619E-2</v>
      </c>
      <c r="D289" s="12">
        <f t="shared" si="63"/>
        <v>6.6285430980851457E-3</v>
      </c>
    </row>
    <row r="290" spans="1:4" ht="15.75" customHeight="1" x14ac:dyDescent="0.25">
      <c r="A290" s="8">
        <v>31</v>
      </c>
      <c r="B290" s="61">
        <v>0.59881682727968299</v>
      </c>
      <c r="C290" s="9">
        <f t="shared" si="62"/>
        <v>1.6182512713631581E-2</v>
      </c>
      <c r="D290" s="12">
        <f t="shared" si="63"/>
        <v>2.6187371772684771E-4</v>
      </c>
    </row>
    <row r="291" spans="1:4" ht="15.75" customHeight="1" x14ac:dyDescent="0.25">
      <c r="A291" s="8">
        <v>32</v>
      </c>
      <c r="B291" s="61">
        <v>0.57277250178168804</v>
      </c>
      <c r="C291" s="9">
        <f t="shared" si="62"/>
        <v>-9.8618127843633774E-3</v>
      </c>
      <c r="D291" s="12">
        <f t="shared" si="63"/>
        <v>9.7255351393832953E-5</v>
      </c>
    </row>
    <row r="292" spans="1:4" ht="15.75" customHeight="1" x14ac:dyDescent="0.25">
      <c r="A292" s="8">
        <v>33</v>
      </c>
      <c r="B292" s="61">
        <v>0.63363367065493603</v>
      </c>
      <c r="C292" s="9">
        <f t="shared" si="62"/>
        <v>5.0999356088884618E-2</v>
      </c>
      <c r="D292" s="12">
        <f t="shared" si="63"/>
        <v>2.6009343214808524E-3</v>
      </c>
    </row>
    <row r="293" spans="1:4" ht="15.75" customHeight="1" x14ac:dyDescent="0.25">
      <c r="A293" s="8">
        <v>34</v>
      </c>
      <c r="B293" s="61">
        <v>0.64871490905193596</v>
      </c>
      <c r="C293" s="9">
        <f t="shared" si="62"/>
        <v>6.6080594485884547E-2</v>
      </c>
      <c r="D293" s="12">
        <f t="shared" si="63"/>
        <v>4.3666449676079151E-3</v>
      </c>
    </row>
    <row r="294" spans="1:4" ht="15.75" customHeight="1" x14ac:dyDescent="0.25">
      <c r="A294" s="8">
        <v>35</v>
      </c>
      <c r="B294" s="61">
        <v>0.60631391604472196</v>
      </c>
      <c r="C294" s="9">
        <f t="shared" si="62"/>
        <v>2.3679601478670542E-2</v>
      </c>
      <c r="D294" s="12">
        <f t="shared" si="63"/>
        <v>5.6072352618865618E-4</v>
      </c>
    </row>
    <row r="295" spans="1:4" ht="15.75" customHeight="1" x14ac:dyDescent="0.25">
      <c r="A295" s="8">
        <v>36</v>
      </c>
      <c r="B295" s="61">
        <v>0.55668226342755001</v>
      </c>
      <c r="C295" s="9">
        <f t="shared" si="62"/>
        <v>-2.5952051138501409E-2</v>
      </c>
      <c r="D295" s="12">
        <f t="shared" si="63"/>
        <v>6.7350895829539222E-4</v>
      </c>
    </row>
    <row r="296" spans="1:4" ht="15.75" customHeight="1" x14ac:dyDescent="0.25">
      <c r="A296" s="8">
        <v>37</v>
      </c>
      <c r="B296" s="61">
        <v>0.60709066346311202</v>
      </c>
      <c r="C296" s="9">
        <f t="shared" si="62"/>
        <v>2.4456348897060609E-2</v>
      </c>
      <c r="D296" s="12">
        <f t="shared" si="63"/>
        <v>5.9811300137475767E-4</v>
      </c>
    </row>
    <row r="297" spans="1:4" ht="15.75" customHeight="1" x14ac:dyDescent="0.25">
      <c r="A297" s="8">
        <v>38</v>
      </c>
      <c r="B297" s="61">
        <v>0.59672895943033499</v>
      </c>
      <c r="C297" s="9">
        <f t="shared" si="62"/>
        <v>1.4094644864283579E-2</v>
      </c>
      <c r="D297" s="12">
        <f t="shared" si="63"/>
        <v>1.9865901385027546E-4</v>
      </c>
    </row>
    <row r="298" spans="1:4" ht="15.75" customHeight="1" x14ac:dyDescent="0.25">
      <c r="A298" s="8">
        <v>39</v>
      </c>
      <c r="B298" s="61">
        <v>0.59673664670636395</v>
      </c>
      <c r="C298" s="9">
        <f t="shared" si="62"/>
        <v>1.4102332140312535E-2</v>
      </c>
      <c r="D298" s="12">
        <f>POWER(C298,2)</f>
        <v>1.9887577179569191E-4</v>
      </c>
    </row>
    <row r="299" spans="1:4" ht="15.75" customHeight="1" x14ac:dyDescent="0.2">
      <c r="A299" s="10" t="s">
        <v>8</v>
      </c>
      <c r="B299" s="11">
        <f>SUM(B260:B298)</f>
        <v>22.722738268076007</v>
      </c>
      <c r="C299" s="8"/>
      <c r="D299" s="13">
        <f>SUM(D260:D298)</f>
        <v>5.7933833324598859E-2</v>
      </c>
    </row>
    <row r="300" spans="1:4" ht="15.75" customHeight="1" x14ac:dyDescent="0.2">
      <c r="A300" s="31"/>
    </row>
    <row r="301" spans="1:4" ht="15.75" customHeight="1" x14ac:dyDescent="0.2">
      <c r="A301" s="98" t="s">
        <v>6</v>
      </c>
      <c r="B301" s="98"/>
      <c r="C301" s="98"/>
      <c r="D301" s="3">
        <f>B299/COUNTA(B260:B298)</f>
        <v>0.58263431456605141</v>
      </c>
    </row>
    <row r="302" spans="1:4" ht="15.75" customHeight="1" x14ac:dyDescent="0.2">
      <c r="A302" s="101" t="s">
        <v>7</v>
      </c>
      <c r="B302" s="101"/>
      <c r="C302" s="101"/>
      <c r="D302" s="3">
        <f>SQRT(D299/(COUNTA(D260:D298)-1))</f>
        <v>3.9045800813578585E-2</v>
      </c>
    </row>
    <row r="303" spans="1:4" ht="15.75" customHeight="1" x14ac:dyDescent="0.2">
      <c r="A303" s="36"/>
      <c r="B303" s="53"/>
      <c r="C303" s="38"/>
      <c r="D303" s="52"/>
    </row>
    <row r="304" spans="1:4" ht="15.75" customHeight="1" x14ac:dyDescent="0.2">
      <c r="A304" s="36"/>
      <c r="B304" s="53"/>
      <c r="C304" s="38"/>
      <c r="D304" s="52"/>
    </row>
    <row r="305" spans="1:5" ht="15.75" customHeight="1" x14ac:dyDescent="0.2">
      <c r="A305" s="96" t="s">
        <v>27</v>
      </c>
      <c r="B305" s="96"/>
      <c r="C305" s="96"/>
      <c r="D305" s="96"/>
      <c r="E305" s="31"/>
    </row>
    <row r="306" spans="1:5" ht="15.75" customHeight="1" x14ac:dyDescent="0.2">
      <c r="A306" s="100" t="s">
        <v>5</v>
      </c>
      <c r="B306" s="100"/>
      <c r="C306" s="100"/>
      <c r="D306" s="100"/>
      <c r="E306" s="31"/>
    </row>
    <row r="307" spans="1:5" ht="15.75" customHeight="1" x14ac:dyDescent="0.2">
      <c r="A307" s="8" t="s">
        <v>0</v>
      </c>
      <c r="B307" s="54" t="s">
        <v>15</v>
      </c>
      <c r="C307" s="8" t="s">
        <v>50</v>
      </c>
      <c r="D307" s="8" t="s">
        <v>51</v>
      </c>
      <c r="E307" s="31"/>
    </row>
    <row r="308" spans="1:5" ht="15.75" customHeight="1" x14ac:dyDescent="0.2">
      <c r="A308" s="8">
        <v>1</v>
      </c>
      <c r="B308" s="60">
        <v>0.71222558570415295</v>
      </c>
      <c r="C308" s="9">
        <f t="shared" ref="C308:C321" si="64">B308-$D$324</f>
        <v>-7.7998213661115701E-3</v>
      </c>
      <c r="D308" s="46">
        <f>POWER(C308,2)</f>
        <v>6.0837213343250557E-5</v>
      </c>
    </row>
    <row r="309" spans="1:5" ht="15.75" customHeight="1" x14ac:dyDescent="0.25">
      <c r="A309" s="8">
        <v>2</v>
      </c>
      <c r="B309" s="61">
        <v>0.70262895166550199</v>
      </c>
      <c r="C309" s="9">
        <f t="shared" si="64"/>
        <v>-1.7396455404762534E-2</v>
      </c>
      <c r="D309" s="46">
        <f t="shared" ref="D309:D321" si="65">POWER(C309,2)</f>
        <v>3.0263666064989157E-4</v>
      </c>
    </row>
    <row r="310" spans="1:5" ht="15.75" customHeight="1" x14ac:dyDescent="0.25">
      <c r="A310" s="8">
        <v>3</v>
      </c>
      <c r="B310" s="61">
        <v>0.73326759948196996</v>
      </c>
      <c r="C310" s="9">
        <f t="shared" si="64"/>
        <v>1.3242192411705433E-2</v>
      </c>
      <c r="D310" s="46">
        <f>POWER(C310,2)</f>
        <v>1.7535565986862895E-4</v>
      </c>
    </row>
    <row r="311" spans="1:5" ht="15.75" customHeight="1" x14ac:dyDescent="0.25">
      <c r="A311" s="8">
        <v>4</v>
      </c>
      <c r="B311" s="61">
        <v>0.71205639170876101</v>
      </c>
      <c r="C311" s="9">
        <f t="shared" si="64"/>
        <v>-7.9690153615035175E-3</v>
      </c>
      <c r="D311" s="46">
        <f t="shared" si="65"/>
        <v>6.3505205831879043E-5</v>
      </c>
    </row>
    <row r="312" spans="1:5" ht="15.75" customHeight="1" x14ac:dyDescent="0.25">
      <c r="A312" s="8">
        <v>5</v>
      </c>
      <c r="B312" s="61">
        <v>0.74536066005463897</v>
      </c>
      <c r="C312" s="9">
        <f t="shared" si="64"/>
        <v>2.5335252984374446E-2</v>
      </c>
      <c r="D312" s="46">
        <f t="shared" si="65"/>
        <v>6.4187504378225427E-4</v>
      </c>
    </row>
    <row r="313" spans="1:5" ht="15.75" customHeight="1" x14ac:dyDescent="0.25">
      <c r="A313" s="8">
        <v>6</v>
      </c>
      <c r="B313" s="61">
        <v>0.71214744511583095</v>
      </c>
      <c r="C313" s="9">
        <f t="shared" si="64"/>
        <v>-7.8779619544335766E-3</v>
      </c>
      <c r="D313" s="46">
        <f t="shared" si="65"/>
        <v>6.2062284555502902E-5</v>
      </c>
    </row>
    <row r="314" spans="1:5" ht="15.75" customHeight="1" x14ac:dyDescent="0.25">
      <c r="A314" s="8">
        <v>7</v>
      </c>
      <c r="B314" s="61">
        <v>0.739352221150957</v>
      </c>
      <c r="C314" s="9">
        <f t="shared" si="64"/>
        <v>1.9326814080692478E-2</v>
      </c>
      <c r="D314" s="46">
        <f t="shared" si="65"/>
        <v>3.7352574250965303E-4</v>
      </c>
    </row>
    <row r="315" spans="1:5" ht="15.75" customHeight="1" x14ac:dyDescent="0.25">
      <c r="A315" s="8">
        <v>8</v>
      </c>
      <c r="B315" s="61">
        <v>0.72335818057886103</v>
      </c>
      <c r="C315" s="9">
        <f t="shared" si="64"/>
        <v>3.3327735085965093E-3</v>
      </c>
      <c r="D315" s="46">
        <f t="shared" si="65"/>
        <v>1.1107379259602687E-5</v>
      </c>
    </row>
    <row r="316" spans="1:5" ht="15.75" customHeight="1" x14ac:dyDescent="0.25">
      <c r="A316" s="8">
        <v>9</v>
      </c>
      <c r="B316" s="61">
        <v>0.71728067881587698</v>
      </c>
      <c r="C316" s="9">
        <f t="shared" si="64"/>
        <v>-2.7447282543875406E-3</v>
      </c>
      <c r="D316" s="46">
        <f t="shared" si="65"/>
        <v>7.5335331904332763E-6</v>
      </c>
    </row>
    <row r="317" spans="1:5" ht="15.75" customHeight="1" x14ac:dyDescent="0.25">
      <c r="A317" s="8">
        <v>10</v>
      </c>
      <c r="B317" s="61">
        <v>0.72296191779003205</v>
      </c>
      <c r="C317" s="9">
        <f t="shared" si="64"/>
        <v>2.9365107197675266E-3</v>
      </c>
      <c r="D317" s="46">
        <f t="shared" si="65"/>
        <v>8.6230952073095979E-6</v>
      </c>
    </row>
    <row r="318" spans="1:5" ht="15.75" customHeight="1" x14ac:dyDescent="0.25">
      <c r="A318" s="8">
        <v>11</v>
      </c>
      <c r="B318" s="61">
        <v>0.74642078536126599</v>
      </c>
      <c r="C318" s="9">
        <f t="shared" si="64"/>
        <v>2.639537829100147E-2</v>
      </c>
      <c r="D318" s="46">
        <f t="shared" si="65"/>
        <v>6.9671599512507163E-4</v>
      </c>
    </row>
    <row r="319" spans="1:5" ht="15.75" customHeight="1" x14ac:dyDescent="0.25">
      <c r="A319" s="8">
        <v>12</v>
      </c>
      <c r="B319" s="61">
        <v>0.68841020575735701</v>
      </c>
      <c r="C319" s="9">
        <f t="shared" si="64"/>
        <v>-3.1615201312907515E-2</v>
      </c>
      <c r="D319" s="46">
        <f t="shared" si="65"/>
        <v>9.9952095405566915E-4</v>
      </c>
    </row>
    <row r="320" spans="1:5" ht="15.75" customHeight="1" x14ac:dyDescent="0.25">
      <c r="A320" s="8">
        <v>13</v>
      </c>
      <c r="B320" s="61">
        <v>0.70239956886281496</v>
      </c>
      <c r="C320" s="9">
        <f t="shared" si="64"/>
        <v>-1.7625838207449562E-2</v>
      </c>
      <c r="D320" s="46">
        <f t="shared" si="65"/>
        <v>3.106701725151888E-4</v>
      </c>
    </row>
    <row r="321" spans="1:5" ht="15.75" customHeight="1" x14ac:dyDescent="0.25">
      <c r="A321" s="8">
        <v>14</v>
      </c>
      <c r="B321" s="61">
        <v>0.72248550693568203</v>
      </c>
      <c r="C321" s="9">
        <f t="shared" si="64"/>
        <v>2.4600998654175088E-3</v>
      </c>
      <c r="D321" s="46">
        <f t="shared" si="65"/>
        <v>6.0520913478272447E-6</v>
      </c>
    </row>
    <row r="322" spans="1:5" ht="15.75" customHeight="1" x14ac:dyDescent="0.2">
      <c r="A322" s="10" t="s">
        <v>8</v>
      </c>
      <c r="B322" s="55">
        <f>SUM(B308:B321)</f>
        <v>10.080355698983704</v>
      </c>
      <c r="C322" s="8"/>
      <c r="D322" s="49">
        <f>SUM(D308:D321)</f>
        <v>3.7200210312421621E-3</v>
      </c>
    </row>
    <row r="323" spans="1:5" ht="15.75" customHeight="1" x14ac:dyDescent="0.2">
      <c r="A323" s="31"/>
    </row>
    <row r="324" spans="1:5" ht="15.75" customHeight="1" x14ac:dyDescent="0.2">
      <c r="A324" s="98" t="s">
        <v>6</v>
      </c>
      <c r="B324" s="98"/>
      <c r="C324" s="98"/>
      <c r="D324" s="3">
        <f>B322/COUNTA(B308:B321)</f>
        <v>0.72002540707026452</v>
      </c>
    </row>
    <row r="325" spans="1:5" ht="15.75" customHeight="1" x14ac:dyDescent="0.2">
      <c r="A325" s="101" t="s">
        <v>7</v>
      </c>
      <c r="B325" s="101"/>
      <c r="C325" s="101"/>
      <c r="D325" s="3">
        <f>SQRT(D322/(COUNTA(D308:D321)-1))</f>
        <v>1.6916130288624074E-2</v>
      </c>
    </row>
    <row r="326" spans="1:5" ht="15.75" customHeight="1" x14ac:dyDescent="0.2">
      <c r="A326" s="57"/>
      <c r="B326" s="57"/>
      <c r="C326" s="57"/>
      <c r="D326" s="57"/>
      <c r="E326" s="57"/>
    </row>
    <row r="327" spans="1:5" ht="15.75" customHeight="1" x14ac:dyDescent="0.2">
      <c r="A327" s="36"/>
      <c r="B327" s="53"/>
      <c r="C327" s="38"/>
      <c r="D327" s="38"/>
      <c r="E327" s="39"/>
    </row>
    <row r="328" spans="1:5" ht="15.75" customHeight="1" x14ac:dyDescent="0.2">
      <c r="A328" s="96" t="s">
        <v>27</v>
      </c>
      <c r="B328" s="96"/>
      <c r="C328" s="96"/>
      <c r="D328" s="96"/>
      <c r="E328" s="31"/>
    </row>
    <row r="329" spans="1:5" ht="15.75" customHeight="1" x14ac:dyDescent="0.2">
      <c r="A329" s="100" t="s">
        <v>9</v>
      </c>
      <c r="B329" s="100"/>
      <c r="C329" s="100"/>
      <c r="D329" s="100"/>
      <c r="E329" s="31"/>
    </row>
    <row r="330" spans="1:5" ht="15.75" customHeight="1" x14ac:dyDescent="0.2">
      <c r="A330" s="8" t="s">
        <v>0</v>
      </c>
      <c r="B330" s="54" t="s">
        <v>15</v>
      </c>
      <c r="C330" s="8" t="s">
        <v>50</v>
      </c>
      <c r="D330" s="8" t="s">
        <v>51</v>
      </c>
    </row>
    <row r="331" spans="1:5" ht="15.75" customHeight="1" x14ac:dyDescent="0.25">
      <c r="A331" s="8">
        <v>1</v>
      </c>
      <c r="B331" s="61">
        <v>0.56905808643075595</v>
      </c>
      <c r="C331" s="9">
        <f t="shared" ref="C331:C358" si="66">B331-$D$361</f>
        <v>-1.3514261249066517E-2</v>
      </c>
      <c r="D331" s="12">
        <f>POWER(C331,2)</f>
        <v>1.8263525710802091E-4</v>
      </c>
    </row>
    <row r="332" spans="1:5" ht="15.75" customHeight="1" x14ac:dyDescent="0.25">
      <c r="A332" s="8">
        <v>2</v>
      </c>
      <c r="B332" s="61">
        <v>0.59894406117616905</v>
      </c>
      <c r="C332" s="9">
        <f t="shared" si="66"/>
        <v>1.6371713496346585E-2</v>
      </c>
      <c r="D332" s="12">
        <f t="shared" ref="D332:D357" si="67">POWER(C332,2)</f>
        <v>2.6803300280645693E-4</v>
      </c>
    </row>
    <row r="333" spans="1:5" ht="15.75" customHeight="1" x14ac:dyDescent="0.25">
      <c r="A333" s="8">
        <v>3</v>
      </c>
      <c r="B333" s="61">
        <v>0.59988828674561201</v>
      </c>
      <c r="C333" s="9">
        <f t="shared" si="66"/>
        <v>1.7315939065789543E-2</v>
      </c>
      <c r="D333" s="12">
        <f t="shared" si="67"/>
        <v>2.9984174573013641E-4</v>
      </c>
    </row>
    <row r="334" spans="1:5" ht="15.75" customHeight="1" x14ac:dyDescent="0.25">
      <c r="A334" s="8">
        <v>4</v>
      </c>
      <c r="B334" s="61">
        <v>0.60382359595129997</v>
      </c>
      <c r="C334" s="9">
        <f t="shared" si="66"/>
        <v>2.1251248271477508E-2</v>
      </c>
      <c r="D334" s="12">
        <f t="shared" si="67"/>
        <v>4.5161555309597575E-4</v>
      </c>
    </row>
    <row r="335" spans="1:5" ht="15.75" customHeight="1" x14ac:dyDescent="0.25">
      <c r="A335" s="8">
        <v>5</v>
      </c>
      <c r="B335" s="61">
        <v>0.54619857483423195</v>
      </c>
      <c r="C335" s="9">
        <f t="shared" si="66"/>
        <v>-3.6373772845590513E-2</v>
      </c>
      <c r="D335" s="12">
        <f t="shared" si="67"/>
        <v>1.3230513510226177E-3</v>
      </c>
    </row>
    <row r="336" spans="1:5" ht="15.75" customHeight="1" x14ac:dyDescent="0.25">
      <c r="A336" s="8">
        <v>6</v>
      </c>
      <c r="B336" s="61">
        <v>0.56808455635475297</v>
      </c>
      <c r="C336" s="9">
        <f t="shared" si="66"/>
        <v>-1.4487791325069499E-2</v>
      </c>
      <c r="D336" s="12">
        <f t="shared" si="67"/>
        <v>2.0989609747875903E-4</v>
      </c>
    </row>
    <row r="337" spans="1:4" ht="15.75" customHeight="1" x14ac:dyDescent="0.25">
      <c r="A337" s="8">
        <v>7</v>
      </c>
      <c r="B337" s="61">
        <v>0.56727488150931205</v>
      </c>
      <c r="C337" s="9">
        <f t="shared" si="66"/>
        <v>-1.5297466170510421E-2</v>
      </c>
      <c r="D337" s="12">
        <f t="shared" si="67"/>
        <v>2.3401247123791075E-4</v>
      </c>
    </row>
    <row r="338" spans="1:4" ht="15.75" customHeight="1" x14ac:dyDescent="0.25">
      <c r="A338" s="8">
        <v>8</v>
      </c>
      <c r="B338" s="61">
        <v>0.56533789009174396</v>
      </c>
      <c r="C338" s="9">
        <f t="shared" si="66"/>
        <v>-1.7234457588078511E-2</v>
      </c>
      <c r="D338" s="12">
        <f t="shared" si="67"/>
        <v>2.97026528355277E-4</v>
      </c>
    </row>
    <row r="339" spans="1:4" ht="15.75" customHeight="1" x14ac:dyDescent="0.25">
      <c r="A339" s="8">
        <v>9</v>
      </c>
      <c r="B339" s="61">
        <v>0.59950853822718697</v>
      </c>
      <c r="C339" s="9">
        <f t="shared" si="66"/>
        <v>1.6936190547364505E-2</v>
      </c>
      <c r="D339" s="12">
        <f t="shared" si="67"/>
        <v>2.8683455025663878E-4</v>
      </c>
    </row>
    <row r="340" spans="1:4" ht="15.75" customHeight="1" x14ac:dyDescent="0.25">
      <c r="A340" s="8">
        <v>10</v>
      </c>
      <c r="B340" s="61">
        <v>0.56912692731037395</v>
      </c>
      <c r="C340" s="9">
        <f t="shared" si="66"/>
        <v>-1.3445420369448513E-2</v>
      </c>
      <c r="D340" s="12">
        <f t="shared" si="67"/>
        <v>1.8077932891118098E-4</v>
      </c>
    </row>
    <row r="341" spans="1:4" ht="15.75" customHeight="1" x14ac:dyDescent="0.25">
      <c r="A341" s="8">
        <v>11</v>
      </c>
      <c r="B341" s="61">
        <v>0.56280812142840198</v>
      </c>
      <c r="C341" s="9">
        <f t="shared" si="66"/>
        <v>-1.9764226251420491E-2</v>
      </c>
      <c r="D341" s="12">
        <f t="shared" si="67"/>
        <v>3.9062463931733887E-4</v>
      </c>
    </row>
    <row r="342" spans="1:4" ht="15.75" customHeight="1" x14ac:dyDescent="0.25">
      <c r="A342" s="8">
        <v>12</v>
      </c>
      <c r="B342" s="61">
        <v>0.57476450742416096</v>
      </c>
      <c r="C342" s="9">
        <f t="shared" si="66"/>
        <v>-7.8078402556615023E-3</v>
      </c>
      <c r="D342" s="12">
        <f t="shared" si="67"/>
        <v>6.0962369457928271E-5</v>
      </c>
    </row>
    <row r="343" spans="1:4" ht="15.75" customHeight="1" x14ac:dyDescent="0.25">
      <c r="A343" s="8">
        <v>13</v>
      </c>
      <c r="B343" s="61">
        <v>0.58276837567941198</v>
      </c>
      <c r="C343" s="9">
        <f t="shared" si="66"/>
        <v>1.9602799958950978E-4</v>
      </c>
      <c r="D343" s="12">
        <f t="shared" si="67"/>
        <v>3.8426976623064846E-8</v>
      </c>
    </row>
    <row r="344" spans="1:4" ht="15.75" customHeight="1" x14ac:dyDescent="0.25">
      <c r="A344" s="8">
        <v>14</v>
      </c>
      <c r="B344" s="61">
        <v>0.59706190242930202</v>
      </c>
      <c r="C344" s="9">
        <f t="shared" si="66"/>
        <v>1.448955474947955E-2</v>
      </c>
      <c r="D344" s="12">
        <f t="shared" si="67"/>
        <v>2.0994719683816538E-4</v>
      </c>
    </row>
    <row r="345" spans="1:4" ht="15.75" customHeight="1" x14ac:dyDescent="0.25">
      <c r="A345" s="8">
        <v>15</v>
      </c>
      <c r="B345" s="61">
        <v>0.55329053309755405</v>
      </c>
      <c r="C345" s="9">
        <f t="shared" si="66"/>
        <v>-2.9281814582268417E-2</v>
      </c>
      <c r="D345" s="12">
        <f t="shared" si="67"/>
        <v>8.5742466523034734E-4</v>
      </c>
    </row>
    <row r="346" spans="1:4" ht="15.75" customHeight="1" x14ac:dyDescent="0.25">
      <c r="A346" s="8">
        <v>16</v>
      </c>
      <c r="B346" s="61">
        <v>0.56107067273320599</v>
      </c>
      <c r="C346" s="9">
        <f t="shared" si="66"/>
        <v>-2.1501674946616478E-2</v>
      </c>
      <c r="D346" s="12">
        <f t="shared" si="67"/>
        <v>4.623220255099547E-4</v>
      </c>
    </row>
    <row r="347" spans="1:4" ht="15.75" customHeight="1" x14ac:dyDescent="0.25">
      <c r="A347" s="8">
        <v>17</v>
      </c>
      <c r="B347" s="61">
        <v>0.58424302641151005</v>
      </c>
      <c r="C347" s="9">
        <f t="shared" si="66"/>
        <v>1.6706787316875804E-3</v>
      </c>
      <c r="D347" s="12">
        <f t="shared" si="67"/>
        <v>2.7911674245132224E-6</v>
      </c>
    </row>
    <row r="348" spans="1:4" ht="15.75" customHeight="1" x14ac:dyDescent="0.25">
      <c r="A348" s="8">
        <v>18</v>
      </c>
      <c r="B348" s="61">
        <v>0.61203760363341198</v>
      </c>
      <c r="C348" s="9">
        <f t="shared" si="66"/>
        <v>2.9465255953589509E-2</v>
      </c>
      <c r="D348" s="12">
        <f t="shared" si="67"/>
        <v>8.6820130841054198E-4</v>
      </c>
    </row>
    <row r="349" spans="1:4" ht="15.75" customHeight="1" x14ac:dyDescent="0.25">
      <c r="A349" s="8">
        <v>19</v>
      </c>
      <c r="B349" s="61">
        <v>0.596252109200891</v>
      </c>
      <c r="C349" s="9">
        <f t="shared" si="66"/>
        <v>1.3679761521068534E-2</v>
      </c>
      <c r="D349" s="12">
        <f t="shared" si="67"/>
        <v>1.8713587527330729E-4</v>
      </c>
    </row>
    <row r="350" spans="1:4" ht="15.75" customHeight="1" x14ac:dyDescent="0.25">
      <c r="A350" s="8">
        <v>20</v>
      </c>
      <c r="B350" s="61">
        <v>0.605668655264746</v>
      </c>
      <c r="C350" s="9">
        <f t="shared" si="66"/>
        <v>2.3096307584923537E-2</v>
      </c>
      <c r="D350" s="12">
        <f t="shared" si="67"/>
        <v>5.3343942405739654E-4</v>
      </c>
    </row>
    <row r="351" spans="1:4" ht="15.75" customHeight="1" x14ac:dyDescent="0.25">
      <c r="A351" s="8">
        <v>21</v>
      </c>
      <c r="B351" s="61">
        <v>0.62324972389765299</v>
      </c>
      <c r="C351" s="9">
        <f t="shared" si="66"/>
        <v>4.0677376217830519E-2</v>
      </c>
      <c r="D351" s="12">
        <f t="shared" si="67"/>
        <v>1.6546489359669239E-3</v>
      </c>
    </row>
    <row r="352" spans="1:4" ht="15.75" customHeight="1" x14ac:dyDescent="0.25">
      <c r="A352" s="8">
        <v>22</v>
      </c>
      <c r="B352" s="61">
        <v>0.57245106226089504</v>
      </c>
      <c r="C352" s="9">
        <f t="shared" si="66"/>
        <v>-1.0121285418927428E-2</v>
      </c>
      <c r="D352" s="12">
        <f t="shared" si="67"/>
        <v>1.0244041853139296E-4</v>
      </c>
    </row>
    <row r="353" spans="1:5" ht="15.75" customHeight="1" x14ac:dyDescent="0.25">
      <c r="A353" s="8">
        <v>23</v>
      </c>
      <c r="B353" s="61">
        <v>0.55383949288580003</v>
      </c>
      <c r="C353" s="9">
        <f t="shared" si="66"/>
        <v>-2.8732854794022433E-2</v>
      </c>
      <c r="D353" s="12">
        <f t="shared" si="67"/>
        <v>8.2557694461437789E-4</v>
      </c>
    </row>
    <row r="354" spans="1:5" ht="15.75" customHeight="1" x14ac:dyDescent="0.25">
      <c r="A354" s="8">
        <v>24</v>
      </c>
      <c r="B354" s="61">
        <v>0.58024034017639203</v>
      </c>
      <c r="C354" s="9">
        <f t="shared" si="66"/>
        <v>-2.3320075034304333E-3</v>
      </c>
      <c r="D354" s="12">
        <f t="shared" si="67"/>
        <v>5.4382589960558423E-6</v>
      </c>
    </row>
    <row r="355" spans="1:5" ht="15.75" customHeight="1" x14ac:dyDescent="0.25">
      <c r="A355" s="8">
        <v>25</v>
      </c>
      <c r="B355" s="61">
        <v>0.552886251137231</v>
      </c>
      <c r="C355" s="9">
        <f t="shared" si="66"/>
        <v>-2.9686096542591467E-2</v>
      </c>
      <c r="D355" s="12">
        <f t="shared" si="67"/>
        <v>8.8126432793606099E-4</v>
      </c>
    </row>
    <row r="356" spans="1:5" ht="15.75" customHeight="1" x14ac:dyDescent="0.25">
      <c r="A356" s="8">
        <v>26</v>
      </c>
      <c r="B356" s="61">
        <v>0.61444655174741203</v>
      </c>
      <c r="C356" s="9">
        <f t="shared" si="66"/>
        <v>3.1874204067589562E-2</v>
      </c>
      <c r="D356" s="12">
        <f t="shared" si="67"/>
        <v>1.015964884942343E-3</v>
      </c>
    </row>
    <row r="357" spans="1:5" ht="15.75" customHeight="1" x14ac:dyDescent="0.25">
      <c r="A357" s="8">
        <v>27</v>
      </c>
      <c r="B357" s="61">
        <v>0.61465798979493103</v>
      </c>
      <c r="C357" s="9">
        <f t="shared" si="66"/>
        <v>3.2085642115108559E-2</v>
      </c>
      <c r="D357" s="12">
        <f t="shared" si="67"/>
        <v>1.0294884299388281E-3</v>
      </c>
    </row>
    <row r="358" spans="1:5" ht="15.75" customHeight="1" x14ac:dyDescent="0.25">
      <c r="A358" s="8">
        <v>28</v>
      </c>
      <c r="B358" s="61">
        <v>0.58304341720068098</v>
      </c>
      <c r="C358" s="9">
        <f t="shared" si="66"/>
        <v>4.7106952085851361E-4</v>
      </c>
      <c r="D358" s="12">
        <f>POWER(C358,2)</f>
        <v>2.219064934818696E-7</v>
      </c>
    </row>
    <row r="359" spans="1:5" ht="15.75" customHeight="1" x14ac:dyDescent="0.2">
      <c r="A359" s="10" t="s">
        <v>8</v>
      </c>
      <c r="B359" s="11">
        <f>SUM(B331:B358)</f>
        <v>16.312025735035029</v>
      </c>
      <c r="C359" s="8"/>
      <c r="D359" s="13">
        <f>SUM(D331:D358)</f>
        <v>1.2821657091918555E-2</v>
      </c>
    </row>
    <row r="360" spans="1:5" ht="15.75" customHeight="1" x14ac:dyDescent="0.2">
      <c r="A360" s="31"/>
    </row>
    <row r="361" spans="1:5" ht="15.75" customHeight="1" x14ac:dyDescent="0.2">
      <c r="A361" s="98" t="s">
        <v>6</v>
      </c>
      <c r="B361" s="98"/>
      <c r="C361" s="98"/>
      <c r="D361" s="3">
        <f>B359/COUNTA(B331:B358)</f>
        <v>0.58257234767982247</v>
      </c>
    </row>
    <row r="362" spans="1:5" ht="15.75" customHeight="1" x14ac:dyDescent="0.2">
      <c r="A362" s="97" t="s">
        <v>7</v>
      </c>
      <c r="B362" s="97"/>
      <c r="C362" s="97"/>
      <c r="D362" s="3">
        <f>SQRT(D359/(COUNTA(D331:D358)-1))</f>
        <v>2.1791654104027443E-2</v>
      </c>
    </row>
    <row r="363" spans="1:5" ht="15.75" customHeight="1" x14ac:dyDescent="0.2">
      <c r="A363" s="36"/>
      <c r="B363" s="53"/>
      <c r="C363" s="38"/>
      <c r="D363" s="52"/>
    </row>
    <row r="364" spans="1:5" ht="15.75" customHeight="1" x14ac:dyDescent="0.2">
      <c r="A364" s="36"/>
      <c r="B364" s="53"/>
      <c r="C364" s="38"/>
      <c r="D364" s="52"/>
    </row>
    <row r="365" spans="1:5" ht="15.75" customHeight="1" x14ac:dyDescent="0.2">
      <c r="A365" s="96" t="s">
        <v>27</v>
      </c>
      <c r="B365" s="96"/>
      <c r="C365" s="96"/>
      <c r="D365" s="96"/>
      <c r="E365" s="31"/>
    </row>
    <row r="366" spans="1:5" ht="15.75" customHeight="1" x14ac:dyDescent="0.2">
      <c r="A366" s="100" t="s">
        <v>10</v>
      </c>
      <c r="B366" s="100"/>
      <c r="C366" s="100"/>
      <c r="D366" s="100"/>
      <c r="E366" s="31"/>
    </row>
    <row r="367" spans="1:5" ht="15.75" customHeight="1" x14ac:dyDescent="0.2">
      <c r="A367" s="8" t="s">
        <v>0</v>
      </c>
      <c r="B367" s="54" t="s">
        <v>15</v>
      </c>
      <c r="C367" s="8" t="s">
        <v>50</v>
      </c>
      <c r="D367" s="8" t="s">
        <v>51</v>
      </c>
    </row>
    <row r="368" spans="1:5" ht="15.75" customHeight="1" x14ac:dyDescent="0.25">
      <c r="A368" s="8">
        <v>1</v>
      </c>
      <c r="B368" s="61">
        <v>0.64365199392900896</v>
      </c>
      <c r="C368" s="9">
        <f t="shared" ref="C368:C406" si="68">B368-$D$409</f>
        <v>-5.6465826645158979E-3</v>
      </c>
      <c r="D368" s="12">
        <f>POWER(C368,2)</f>
        <v>3.1883895787211457E-5</v>
      </c>
    </row>
    <row r="369" spans="1:4" ht="15.75" customHeight="1" x14ac:dyDescent="0.25">
      <c r="A369" s="8">
        <v>2</v>
      </c>
      <c r="B369" s="61">
        <v>0.68684251065566104</v>
      </c>
      <c r="C369" s="9">
        <f t="shared" si="68"/>
        <v>3.7543934062136186E-2</v>
      </c>
      <c r="D369" s="12">
        <f t="shared" ref="D369:D406" si="69">POWER(C369,2)</f>
        <v>1.4095469848620298E-3</v>
      </c>
    </row>
    <row r="370" spans="1:4" ht="15.75" customHeight="1" x14ac:dyDescent="0.25">
      <c r="A370" s="8">
        <v>3</v>
      </c>
      <c r="B370" s="61">
        <v>0.67051846947440796</v>
      </c>
      <c r="C370" s="9">
        <f t="shared" si="68"/>
        <v>2.1219892880883107E-2</v>
      </c>
      <c r="D370" s="12">
        <f t="shared" si="69"/>
        <v>4.5028385387615354E-4</v>
      </c>
    </row>
    <row r="371" spans="1:4" ht="15.75" customHeight="1" x14ac:dyDescent="0.25">
      <c r="A371" s="8">
        <v>4</v>
      </c>
      <c r="B371" s="61">
        <v>0.64145509248672095</v>
      </c>
      <c r="C371" s="9">
        <f t="shared" si="68"/>
        <v>-7.8434841068039107E-3</v>
      </c>
      <c r="D371" s="12">
        <f t="shared" si="69"/>
        <v>6.1520242933685545E-5</v>
      </c>
    </row>
    <row r="372" spans="1:4" ht="15.75" customHeight="1" x14ac:dyDescent="0.25">
      <c r="A372" s="8">
        <v>5</v>
      </c>
      <c r="B372" s="61">
        <v>0.69652596240653397</v>
      </c>
      <c r="C372" s="9">
        <f t="shared" si="68"/>
        <v>4.7227385813009115E-2</v>
      </c>
      <c r="D372" s="12">
        <f t="shared" si="69"/>
        <v>2.2304259707308146E-3</v>
      </c>
    </row>
    <row r="373" spans="1:4" ht="15.75" customHeight="1" x14ac:dyDescent="0.25">
      <c r="A373" s="8">
        <v>6</v>
      </c>
      <c r="B373" s="61">
        <v>0.63068436890753898</v>
      </c>
      <c r="C373" s="9">
        <f t="shared" si="68"/>
        <v>-1.8614207685985873E-2</v>
      </c>
      <c r="D373" s="12">
        <f t="shared" si="69"/>
        <v>3.4648872777701557E-4</v>
      </c>
    </row>
    <row r="374" spans="1:4" ht="15.75" customHeight="1" x14ac:dyDescent="0.25">
      <c r="A374" s="8">
        <v>7</v>
      </c>
      <c r="B374" s="61">
        <v>0.66211879501298199</v>
      </c>
      <c r="C374" s="9">
        <f t="shared" si="68"/>
        <v>1.282021841945713E-2</v>
      </c>
      <c r="D374" s="12">
        <f t="shared" si="69"/>
        <v>1.6435800032258788E-4</v>
      </c>
    </row>
    <row r="375" spans="1:4" ht="15.75" customHeight="1" x14ac:dyDescent="0.25">
      <c r="A375" s="8">
        <v>8</v>
      </c>
      <c r="B375" s="61">
        <v>0.65213046361129001</v>
      </c>
      <c r="C375" s="9">
        <f t="shared" si="68"/>
        <v>2.8318870177651556E-3</v>
      </c>
      <c r="D375" s="12">
        <f t="shared" si="69"/>
        <v>8.0195840813868268E-6</v>
      </c>
    </row>
    <row r="376" spans="1:4" ht="15.75" customHeight="1" x14ac:dyDescent="0.25">
      <c r="A376" s="8">
        <v>9</v>
      </c>
      <c r="B376" s="61">
        <v>0.63546650369159996</v>
      </c>
      <c r="C376" s="9">
        <f t="shared" si="68"/>
        <v>-1.3832072901924897E-2</v>
      </c>
      <c r="D376" s="12">
        <f t="shared" si="69"/>
        <v>1.9132624076416502E-4</v>
      </c>
    </row>
    <row r="377" spans="1:4" ht="15.75" customHeight="1" x14ac:dyDescent="0.25">
      <c r="A377" s="8">
        <v>10</v>
      </c>
      <c r="B377" s="61">
        <v>0.61080180319439403</v>
      </c>
      <c r="C377" s="9">
        <f t="shared" si="68"/>
        <v>-3.8496773399130824E-2</v>
      </c>
      <c r="D377" s="12">
        <f t="shared" si="69"/>
        <v>1.4820015621440266E-3</v>
      </c>
    </row>
    <row r="378" spans="1:4" ht="15.75" customHeight="1" x14ac:dyDescent="0.25">
      <c r="A378" s="8">
        <v>11</v>
      </c>
      <c r="B378" s="61">
        <v>0.67568059576212802</v>
      </c>
      <c r="C378" s="9">
        <f t="shared" si="68"/>
        <v>2.6382019168603166E-2</v>
      </c>
      <c r="D378" s="12">
        <f t="shared" si="69"/>
        <v>6.9601093541254489E-4</v>
      </c>
    </row>
    <row r="379" spans="1:4" ht="15.75" customHeight="1" x14ac:dyDescent="0.25">
      <c r="A379" s="8">
        <v>12</v>
      </c>
      <c r="B379" s="61">
        <v>0.66592193217545403</v>
      </c>
      <c r="C379" s="9">
        <f t="shared" si="68"/>
        <v>1.6623355581929178E-2</v>
      </c>
      <c r="D379" s="12">
        <f t="shared" si="69"/>
        <v>2.7633595080325596E-4</v>
      </c>
    </row>
    <row r="380" spans="1:4" ht="15.75" customHeight="1" x14ac:dyDescent="0.25">
      <c r="A380" s="8">
        <v>13</v>
      </c>
      <c r="B380" s="61">
        <v>0.66663762414576599</v>
      </c>
      <c r="C380" s="9">
        <f t="shared" si="68"/>
        <v>1.7339047552241138E-2</v>
      </c>
      <c r="D380" s="12">
        <f t="shared" si="69"/>
        <v>3.0064257001887937E-4</v>
      </c>
    </row>
    <row r="381" spans="1:4" ht="15.75" customHeight="1" x14ac:dyDescent="0.25">
      <c r="A381" s="8">
        <v>14</v>
      </c>
      <c r="B381" s="61">
        <v>0.67937135567185003</v>
      </c>
      <c r="C381" s="9">
        <f t="shared" si="68"/>
        <v>3.0072779078325174E-2</v>
      </c>
      <c r="D381" s="12">
        <f t="shared" si="69"/>
        <v>9.043720414937523E-4</v>
      </c>
    </row>
    <row r="382" spans="1:4" ht="15.75" customHeight="1" x14ac:dyDescent="0.25">
      <c r="A382" s="8">
        <v>15</v>
      </c>
      <c r="B382" s="61">
        <v>0.64409748572234504</v>
      </c>
      <c r="C382" s="9">
        <f t="shared" si="68"/>
        <v>-5.2010908711798143E-3</v>
      </c>
      <c r="D382" s="12">
        <f t="shared" si="69"/>
        <v>2.7051346250269998E-5</v>
      </c>
    </row>
    <row r="383" spans="1:4" ht="15.75" customHeight="1" x14ac:dyDescent="0.25">
      <c r="A383" s="8">
        <v>16</v>
      </c>
      <c r="B383" s="61">
        <v>0.644480842720907</v>
      </c>
      <c r="C383" s="9">
        <f t="shared" si="68"/>
        <v>-4.8177338726178576E-3</v>
      </c>
      <c r="D383" s="12">
        <f t="shared" si="69"/>
        <v>2.3210559667369458E-5</v>
      </c>
    </row>
    <row r="384" spans="1:4" ht="15.75" customHeight="1" x14ac:dyDescent="0.25">
      <c r="A384" s="8">
        <v>17</v>
      </c>
      <c r="B384" s="61">
        <v>0.592795882577695</v>
      </c>
      <c r="C384" s="9">
        <f t="shared" si="68"/>
        <v>-5.6502694015829857E-2</v>
      </c>
      <c r="D384" s="12">
        <f t="shared" si="69"/>
        <v>3.1925544310464952E-3</v>
      </c>
    </row>
    <row r="385" spans="1:4" ht="15.75" customHeight="1" x14ac:dyDescent="0.25">
      <c r="A385" s="8">
        <v>18</v>
      </c>
      <c r="B385" s="61">
        <v>0.60181987361400102</v>
      </c>
      <c r="C385" s="9">
        <f t="shared" si="68"/>
        <v>-4.7478702979523835E-2</v>
      </c>
      <c r="D385" s="12">
        <f t="shared" si="69"/>
        <v>2.2542272366178452E-3</v>
      </c>
    </row>
    <row r="386" spans="1:4" ht="15.75" customHeight="1" x14ac:dyDescent="0.25">
      <c r="A386" s="8">
        <v>19</v>
      </c>
      <c r="B386" s="61">
        <v>0.66264289830053602</v>
      </c>
      <c r="C386" s="9">
        <f t="shared" si="68"/>
        <v>1.3344321707011164E-2</v>
      </c>
      <c r="D386" s="12">
        <f t="shared" si="69"/>
        <v>1.7807092182020934E-4</v>
      </c>
    </row>
    <row r="387" spans="1:4" ht="15.75" customHeight="1" x14ac:dyDescent="0.25">
      <c r="A387" s="8">
        <v>20</v>
      </c>
      <c r="B387" s="61">
        <v>0.60177674138901105</v>
      </c>
      <c r="C387" s="9">
        <f t="shared" si="68"/>
        <v>-4.7521835204513807E-2</v>
      </c>
      <c r="D387" s="12">
        <f t="shared" si="69"/>
        <v>2.2583248212049677E-3</v>
      </c>
    </row>
    <row r="388" spans="1:4" ht="15.75" customHeight="1" x14ac:dyDescent="0.25">
      <c r="A388" s="8">
        <v>21</v>
      </c>
      <c r="B388" s="61">
        <v>0.58850909542545204</v>
      </c>
      <c r="C388" s="9">
        <f t="shared" si="68"/>
        <v>-6.0789481168072812E-2</v>
      </c>
      <c r="D388" s="12">
        <f t="shared" si="69"/>
        <v>3.6953610206834791E-3</v>
      </c>
    </row>
    <row r="389" spans="1:4" ht="15.75" customHeight="1" x14ac:dyDescent="0.25">
      <c r="A389" s="8">
        <v>22</v>
      </c>
      <c r="B389" s="61">
        <v>0.58460829229992095</v>
      </c>
      <c r="C389" s="9">
        <f t="shared" si="68"/>
        <v>-6.4690284293603906E-2</v>
      </c>
      <c r="D389" s="12">
        <f t="shared" si="69"/>
        <v>4.184832881987296E-3</v>
      </c>
    </row>
    <row r="390" spans="1:4" ht="15.75" customHeight="1" x14ac:dyDescent="0.25">
      <c r="A390" s="8">
        <v>23</v>
      </c>
      <c r="B390" s="61">
        <v>0.66462716598740401</v>
      </c>
      <c r="C390" s="9">
        <f t="shared" si="68"/>
        <v>1.5328589393879155E-2</v>
      </c>
      <c r="D390" s="12">
        <f t="shared" si="69"/>
        <v>2.3496565280614452E-4</v>
      </c>
    </row>
    <row r="391" spans="1:4" ht="15.75" customHeight="1" x14ac:dyDescent="0.25">
      <c r="A391" s="8">
        <v>24</v>
      </c>
      <c r="B391" s="61">
        <v>0.593198019387427</v>
      </c>
      <c r="C391" s="9">
        <f t="shared" si="68"/>
        <v>-5.6100557206097856E-2</v>
      </c>
      <c r="D391" s="12">
        <f t="shared" si="69"/>
        <v>3.147272518834658E-3</v>
      </c>
    </row>
    <row r="392" spans="1:4" ht="15.75" customHeight="1" x14ac:dyDescent="0.25">
      <c r="A392" s="8">
        <v>25</v>
      </c>
      <c r="B392" s="61">
        <v>0.56609707045976299</v>
      </c>
      <c r="C392" s="9">
        <f t="shared" si="68"/>
        <v>-8.3201506133761871E-2</v>
      </c>
      <c r="D392" s="12">
        <f t="shared" si="69"/>
        <v>6.9224906229264143E-3</v>
      </c>
    </row>
    <row r="393" spans="1:4" ht="15.75" customHeight="1" x14ac:dyDescent="0.25">
      <c r="A393" s="8">
        <v>26</v>
      </c>
      <c r="B393" s="61">
        <v>0.726530477686813</v>
      </c>
      <c r="C393" s="9">
        <f t="shared" si="68"/>
        <v>7.7231901093288147E-2</v>
      </c>
      <c r="D393" s="12">
        <f t="shared" si="69"/>
        <v>5.9647665464834425E-3</v>
      </c>
    </row>
    <row r="394" spans="1:4" ht="15.75" customHeight="1" x14ac:dyDescent="0.25">
      <c r="A394" s="8">
        <v>27</v>
      </c>
      <c r="B394" s="61">
        <v>0.65661453069172504</v>
      </c>
      <c r="C394" s="9">
        <f t="shared" si="68"/>
        <v>7.3159540982001836E-3</v>
      </c>
      <c r="D394" s="12">
        <f t="shared" si="69"/>
        <v>5.3523184366972063E-5</v>
      </c>
    </row>
    <row r="395" spans="1:4" ht="15.75" customHeight="1" x14ac:dyDescent="0.25">
      <c r="A395" s="8">
        <v>28</v>
      </c>
      <c r="B395" s="61">
        <v>0.66806975285314796</v>
      </c>
      <c r="C395" s="9">
        <f t="shared" si="68"/>
        <v>1.8771176259623101E-2</v>
      </c>
      <c r="D395" s="12">
        <f t="shared" si="69"/>
        <v>3.523570581698379E-4</v>
      </c>
    </row>
    <row r="396" spans="1:4" ht="15.75" customHeight="1" x14ac:dyDescent="0.25">
      <c r="A396" s="8">
        <v>29</v>
      </c>
      <c r="B396" s="61">
        <v>0.64394931033430902</v>
      </c>
      <c r="C396" s="9">
        <f t="shared" si="68"/>
        <v>-5.3492662592158347E-3</v>
      </c>
      <c r="D396" s="12">
        <f t="shared" si="69"/>
        <v>2.8614649511984968E-5</v>
      </c>
    </row>
    <row r="397" spans="1:4" ht="15.75" customHeight="1" x14ac:dyDescent="0.25">
      <c r="A397" s="8">
        <v>30</v>
      </c>
      <c r="B397" s="61">
        <v>0.66539109910808403</v>
      </c>
      <c r="C397" s="9">
        <f t="shared" si="68"/>
        <v>1.6092522514559171E-2</v>
      </c>
      <c r="D397" s="12">
        <f t="shared" si="69"/>
        <v>2.5896928088159382E-4</v>
      </c>
    </row>
    <row r="398" spans="1:4" ht="15.75" customHeight="1" x14ac:dyDescent="0.25">
      <c r="A398" s="8">
        <v>31</v>
      </c>
      <c r="B398" s="61">
        <v>0.66278017013559998</v>
      </c>
      <c r="C398" s="9">
        <f t="shared" si="68"/>
        <v>1.3481593542075121E-2</v>
      </c>
      <c r="D398" s="12">
        <f t="shared" si="69"/>
        <v>1.8175336443372161E-4</v>
      </c>
    </row>
    <row r="399" spans="1:4" ht="15.75" customHeight="1" x14ac:dyDescent="0.25">
      <c r="A399" s="8">
        <v>32</v>
      </c>
      <c r="B399" s="61">
        <v>0.64835423280339199</v>
      </c>
      <c r="C399" s="9">
        <f t="shared" si="68"/>
        <v>-9.4434379013286218E-4</v>
      </c>
      <c r="D399" s="12">
        <f t="shared" si="69"/>
        <v>8.9178519396249926E-7</v>
      </c>
    </row>
    <row r="400" spans="1:4" ht="15.75" customHeight="1" x14ac:dyDescent="0.25">
      <c r="A400" s="8">
        <v>33</v>
      </c>
      <c r="B400" s="61">
        <v>0.64132624261204396</v>
      </c>
      <c r="C400" s="9">
        <f t="shared" si="68"/>
        <v>-7.9723339814808947E-3</v>
      </c>
      <c r="D400" s="12">
        <f t="shared" si="69"/>
        <v>6.3558109112275019E-5</v>
      </c>
    </row>
    <row r="401" spans="1:4" ht="15.75" customHeight="1" x14ac:dyDescent="0.25">
      <c r="A401" s="8">
        <v>34</v>
      </c>
      <c r="B401" s="61">
        <v>0.65335909674299097</v>
      </c>
      <c r="C401" s="9">
        <f t="shared" si="68"/>
        <v>4.0605201494661181E-3</v>
      </c>
      <c r="D401" s="12">
        <f t="shared" si="69"/>
        <v>1.6487823884220344E-5</v>
      </c>
    </row>
    <row r="402" spans="1:4" ht="15.75" customHeight="1" x14ac:dyDescent="0.25">
      <c r="A402" s="8">
        <v>35</v>
      </c>
      <c r="B402" s="61">
        <v>0.67154008692832901</v>
      </c>
      <c r="C402" s="9">
        <f t="shared" si="68"/>
        <v>2.2241510334804149E-2</v>
      </c>
      <c r="D402" s="12">
        <f t="shared" si="69"/>
        <v>4.9468478197319974E-4</v>
      </c>
    </row>
    <row r="403" spans="1:4" ht="15.75" customHeight="1" x14ac:dyDescent="0.25">
      <c r="A403" s="8">
        <v>36</v>
      </c>
      <c r="B403" s="61">
        <v>0.67567592429442103</v>
      </c>
      <c r="C403" s="9">
        <f t="shared" si="68"/>
        <v>2.637734770089617E-2</v>
      </c>
      <c r="D403" s="12">
        <f t="shared" si="69"/>
        <v>6.957644717339725E-4</v>
      </c>
    </row>
    <row r="404" spans="1:4" ht="15.75" customHeight="1" x14ac:dyDescent="0.25">
      <c r="A404" s="8">
        <v>37</v>
      </c>
      <c r="B404" s="61">
        <v>0.67637988842848695</v>
      </c>
      <c r="C404" s="9">
        <f t="shared" si="68"/>
        <v>2.7081311834962096E-2</v>
      </c>
      <c r="D404" s="12">
        <f t="shared" si="69"/>
        <v>7.333974507024581E-4</v>
      </c>
    </row>
    <row r="405" spans="1:4" ht="15.75" customHeight="1" x14ac:dyDescent="0.25">
      <c r="A405" s="8">
        <v>38</v>
      </c>
      <c r="B405" s="61">
        <v>0.65272381552759196</v>
      </c>
      <c r="C405" s="9">
        <f t="shared" si="68"/>
        <v>3.4252389340670986E-3</v>
      </c>
      <c r="D405" s="12">
        <f t="shared" si="69"/>
        <v>1.1732261755449114E-5</v>
      </c>
    </row>
    <row r="406" spans="1:4" ht="15.75" customHeight="1" x14ac:dyDescent="0.25">
      <c r="A406" s="8">
        <v>39</v>
      </c>
      <c r="B406" s="61">
        <v>0.717489019990731</v>
      </c>
      <c r="C406" s="9">
        <f t="shared" si="68"/>
        <v>6.8190443397206146E-2</v>
      </c>
      <c r="D406" s="12">
        <f t="shared" si="69"/>
        <v>4.6499365707075753E-3</v>
      </c>
    </row>
    <row r="407" spans="1:4" ht="15.75" customHeight="1" x14ac:dyDescent="0.2">
      <c r="A407" s="10" t="s">
        <v>8</v>
      </c>
      <c r="B407" s="11">
        <f>SUM(B368:B406)</f>
        <v>25.322644487147471</v>
      </c>
      <c r="C407" s="8"/>
      <c r="D407" s="13">
        <f>SUM(D368:D406)</f>
        <v>4.817801591376332E-2</v>
      </c>
    </row>
    <row r="408" spans="1:4" ht="15.75" customHeight="1" x14ac:dyDescent="0.2">
      <c r="A408" s="31"/>
    </row>
    <row r="409" spans="1:4" ht="15.75" customHeight="1" x14ac:dyDescent="0.2">
      <c r="A409" s="98" t="s">
        <v>6</v>
      </c>
      <c r="B409" s="98"/>
      <c r="C409" s="98"/>
      <c r="D409" s="3">
        <f>B407/COUNTA(B368:B406)</f>
        <v>0.64929857659352486</v>
      </c>
    </row>
    <row r="410" spans="1:4" ht="15.75" customHeight="1" x14ac:dyDescent="0.2">
      <c r="A410" s="101" t="s">
        <v>7</v>
      </c>
      <c r="B410" s="101"/>
      <c r="C410" s="101"/>
      <c r="D410" s="3">
        <f>SQRT(D407/(COUNTA(D368:D406)-1))</f>
        <v>3.5606776378189632E-2</v>
      </c>
    </row>
    <row r="411" spans="1:4" ht="15.75" customHeight="1" x14ac:dyDescent="0.2">
      <c r="A411" s="36"/>
      <c r="B411" s="53"/>
      <c r="C411" s="38"/>
      <c r="D411" s="52"/>
    </row>
    <row r="412" spans="1:4" ht="15.75" customHeight="1" x14ac:dyDescent="0.2">
      <c r="A412" s="36"/>
      <c r="B412" s="53"/>
      <c r="C412" s="38"/>
      <c r="D412" s="52"/>
    </row>
    <row r="413" spans="1:4" ht="15.75" customHeight="1" x14ac:dyDescent="0.2">
      <c r="A413" s="36"/>
      <c r="B413" s="39"/>
      <c r="C413" s="39"/>
      <c r="D413" s="39"/>
    </row>
  </sheetData>
  <autoFilter ref="A4:E85"/>
  <mergeCells count="36">
    <mergeCell ref="A324:C324"/>
    <mergeCell ref="A325:C325"/>
    <mergeCell ref="A301:C301"/>
    <mergeCell ref="A302:C302"/>
    <mergeCell ref="A253:C253"/>
    <mergeCell ref="A254:C254"/>
    <mergeCell ref="A409:C409"/>
    <mergeCell ref="A410:C410"/>
    <mergeCell ref="A361:C361"/>
    <mergeCell ref="A362:C362"/>
    <mergeCell ref="A328:D328"/>
    <mergeCell ref="A329:D329"/>
    <mergeCell ref="A365:D365"/>
    <mergeCell ref="A366:D366"/>
    <mergeCell ref="A221:D221"/>
    <mergeCell ref="A257:D257"/>
    <mergeCell ref="A258:D258"/>
    <mergeCell ref="A305:D305"/>
    <mergeCell ref="A306:D306"/>
    <mergeCell ref="A197:D197"/>
    <mergeCell ref="A198:D198"/>
    <mergeCell ref="A149:D149"/>
    <mergeCell ref="A150:D150"/>
    <mergeCell ref="A220:D220"/>
    <mergeCell ref="A217:C217"/>
    <mergeCell ref="A216:C216"/>
    <mergeCell ref="A193:C193"/>
    <mergeCell ref="A113:E113"/>
    <mergeCell ref="A146:C146"/>
    <mergeCell ref="A145:C145"/>
    <mergeCell ref="A108:C108"/>
    <mergeCell ref="A2:E2"/>
    <mergeCell ref="A89:E89"/>
    <mergeCell ref="A90:E90"/>
    <mergeCell ref="A109:C109"/>
    <mergeCell ref="A112:E1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 Bayes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ARDIAS</dc:creator>
  <cp:lastModifiedBy>ARDIAS</cp:lastModifiedBy>
  <dcterms:created xsi:type="dcterms:W3CDTF">2021-12-03T07:28:59Z</dcterms:created>
  <dcterms:modified xsi:type="dcterms:W3CDTF">2022-01-02T14:43:15Z</dcterms:modified>
</cp:coreProperties>
</file>