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Users/jaganmohan/Downloads/"/>
    </mc:Choice>
  </mc:AlternateContent>
  <xr:revisionPtr revIDLastSave="0" documentId="13_ncr:1_{8A6F6B00-F1ED-8443-B81F-7FCD6FA21B5C}" xr6:coauthVersionLast="47" xr6:coauthVersionMax="47" xr10:uidLastSave="{00000000-0000-0000-0000-000000000000}"/>
  <bookViews>
    <workbookView xWindow="0" yWindow="500" windowWidth="28800" windowHeight="15800" activeTab="1" xr2:uid="{00000000-000D-0000-FFFF-FFFF00000000}"/>
  </bookViews>
  <sheets>
    <sheet name="Summary" sheetId="4" r:id="rId1"/>
    <sheet name="Payout breakup" sheetId="5" r:id="rId2"/>
    <sheet name="Order level" sheetId="6" r:id="rId3"/>
    <sheet name="AdditionDeductions Details" sheetId="7" r:id="rId4"/>
    <sheet name="Discounts Summary" sheetId="8" r:id="rId5"/>
    <sheet name="Glossary"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8" l="1"/>
  <c r="F6" i="8"/>
  <c r="E44" i="5"/>
  <c r="E43" i="5"/>
  <c r="E36" i="5"/>
  <c r="E32" i="5"/>
  <c r="E31" i="5"/>
  <c r="E30" i="5"/>
  <c r="E29" i="5"/>
  <c r="E28" i="5"/>
  <c r="E26" i="5"/>
  <c r="E25" i="5"/>
  <c r="E24" i="5"/>
  <c r="E23" i="5"/>
  <c r="E22" i="5"/>
  <c r="E21" i="5"/>
  <c r="E16" i="5"/>
  <c r="E15" i="5"/>
  <c r="E12" i="5"/>
  <c r="E11" i="5"/>
  <c r="E10" i="5"/>
  <c r="E9" i="5"/>
  <c r="E8" i="5"/>
  <c r="E7" i="5"/>
  <c r="D7" i="8"/>
  <c r="E7" i="8"/>
  <c r="F7" i="8"/>
  <c r="D8" i="8"/>
  <c r="E8" i="8"/>
  <c r="F8" i="8"/>
  <c r="D9" i="8"/>
  <c r="E9" i="8"/>
  <c r="F9" i="8"/>
  <c r="D10" i="8"/>
  <c r="E10" i="8"/>
  <c r="F10" i="8"/>
  <c r="D11" i="8"/>
  <c r="E11" i="8"/>
  <c r="F11" i="8"/>
  <c r="D12" i="8"/>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D24" i="8"/>
  <c r="E24" i="8"/>
  <c r="F24" i="8"/>
  <c r="D25" i="8"/>
  <c r="E25" i="8"/>
  <c r="F25" i="8"/>
  <c r="D26" i="8"/>
  <c r="E26" i="8"/>
  <c r="F26" i="8"/>
  <c r="D27" i="8"/>
  <c r="E27" i="8"/>
  <c r="F27" i="8"/>
  <c r="D28" i="8"/>
  <c r="E28" i="8"/>
  <c r="F28" i="8"/>
  <c r="D29" i="8"/>
  <c r="E29" i="8"/>
  <c r="F29" i="8"/>
  <c r="D30" i="8"/>
  <c r="E30" i="8"/>
  <c r="F30" i="8"/>
  <c r="D31" i="8"/>
  <c r="E31" i="8"/>
  <c r="F31" i="8"/>
  <c r="D32" i="8"/>
  <c r="E32" i="8"/>
  <c r="F32" i="8"/>
  <c r="D33" i="8"/>
  <c r="E33" i="8"/>
  <c r="F33" i="8"/>
  <c r="D34" i="8"/>
  <c r="E34" i="8"/>
  <c r="F34" i="8"/>
  <c r="D35" i="8"/>
  <c r="E35" i="8"/>
  <c r="F35" i="8"/>
  <c r="D36" i="8"/>
  <c r="E36" i="8"/>
  <c r="F36" i="8"/>
  <c r="D37" i="8"/>
  <c r="E37" i="8"/>
  <c r="F37" i="8"/>
  <c r="D38" i="8"/>
  <c r="E38" i="8"/>
  <c r="F38" i="8"/>
  <c r="D39" i="8"/>
  <c r="E39" i="8"/>
  <c r="F39" i="8"/>
  <c r="D40" i="8"/>
  <c r="E40" i="8"/>
  <c r="F40" i="8"/>
  <c r="D41" i="8"/>
  <c r="E41" i="8"/>
  <c r="F41" i="8"/>
  <c r="D42" i="8"/>
  <c r="E42" i="8"/>
  <c r="F42" i="8"/>
  <c r="D43" i="8"/>
  <c r="E43" i="8"/>
  <c r="F43" i="8"/>
  <c r="D44" i="8"/>
  <c r="E44" i="8"/>
  <c r="F44" i="8"/>
  <c r="D45" i="8"/>
  <c r="E45" i="8"/>
  <c r="F45" i="8"/>
  <c r="D46" i="8"/>
  <c r="E46" i="8"/>
  <c r="F46" i="8"/>
  <c r="D47" i="8"/>
  <c r="E47" i="8"/>
  <c r="F47" i="8"/>
  <c r="D48" i="8"/>
  <c r="E48" i="8"/>
  <c r="F48" i="8"/>
  <c r="D49" i="8"/>
  <c r="E49" i="8"/>
  <c r="F49" i="8"/>
  <c r="D50" i="8"/>
  <c r="E50" i="8"/>
  <c r="F50" i="8"/>
  <c r="D51" i="8"/>
  <c r="E51" i="8"/>
  <c r="F51" i="8"/>
  <c r="D52" i="8"/>
  <c r="E52" i="8"/>
  <c r="F52" i="8"/>
  <c r="D53" i="8"/>
  <c r="E53" i="8"/>
  <c r="F53" i="8"/>
  <c r="D54" i="8"/>
  <c r="E54" i="8"/>
  <c r="F54" i="8"/>
  <c r="D55" i="8"/>
  <c r="E55" i="8"/>
  <c r="F55" i="8"/>
  <c r="D56" i="8"/>
  <c r="E56" i="8"/>
  <c r="F56" i="8"/>
  <c r="D57" i="8"/>
  <c r="E57" i="8"/>
  <c r="F57" i="8"/>
  <c r="D58" i="8"/>
  <c r="E58" i="8"/>
  <c r="F58" i="8"/>
  <c r="D59" i="8"/>
  <c r="E59" i="8"/>
  <c r="F59" i="8"/>
  <c r="D60" i="8"/>
  <c r="E60" i="8"/>
  <c r="F60" i="8"/>
  <c r="E6" i="8"/>
  <c r="D6" i="8"/>
  <c r="E5" i="8"/>
  <c r="D5" i="8"/>
  <c r="B2" i="7"/>
  <c r="E4" i="8"/>
  <c r="C5" i="8"/>
  <c r="C2" i="8"/>
  <c r="A2" i="9" l="1"/>
  <c r="H60" i="8" l="1"/>
  <c r="H56" i="8"/>
  <c r="H52" i="8"/>
  <c r="H48" i="8"/>
  <c r="H44" i="8"/>
  <c r="H40" i="8"/>
  <c r="H36" i="8"/>
  <c r="H32" i="8"/>
  <c r="H28" i="8"/>
  <c r="H24" i="8"/>
  <c r="G60" i="8"/>
  <c r="G56" i="8"/>
  <c r="G52" i="8"/>
  <c r="G48" i="8"/>
  <c r="G44" i="8"/>
  <c r="G40" i="8"/>
  <c r="G36" i="8"/>
  <c r="G32" i="8"/>
  <c r="G28" i="8"/>
  <c r="G24" i="8"/>
  <c r="G34" i="8" l="1"/>
  <c r="H34" i="8"/>
  <c r="H21" i="8"/>
  <c r="G21" i="8"/>
  <c r="H37" i="8"/>
  <c r="G37" i="8"/>
  <c r="H53" i="8"/>
  <c r="G53" i="8"/>
  <c r="H55" i="8"/>
  <c r="G55" i="8"/>
  <c r="G27" i="8"/>
  <c r="H27" i="8"/>
  <c r="G59" i="8"/>
  <c r="H59" i="8"/>
  <c r="G38" i="8"/>
  <c r="H38" i="8"/>
  <c r="H31" i="8"/>
  <c r="G31" i="8"/>
  <c r="G42" i="8"/>
  <c r="H42" i="8"/>
  <c r="H25" i="8"/>
  <c r="G25" i="8"/>
  <c r="H41" i="8"/>
  <c r="G41" i="8"/>
  <c r="H57" i="8"/>
  <c r="G57" i="8"/>
  <c r="G23" i="8"/>
  <c r="H23" i="8"/>
  <c r="G35" i="8"/>
  <c r="H35" i="8"/>
  <c r="G46" i="8"/>
  <c r="H46" i="8"/>
  <c r="H29" i="8"/>
  <c r="G29" i="8"/>
  <c r="H45" i="8"/>
  <c r="G45" i="8"/>
  <c r="G43" i="8"/>
  <c r="H43" i="8"/>
  <c r="G22" i="8"/>
  <c r="H22" i="8"/>
  <c r="G54" i="8"/>
  <c r="H54" i="8"/>
  <c r="H39" i="8"/>
  <c r="G39" i="8"/>
  <c r="G50" i="8"/>
  <c r="H50" i="8"/>
  <c r="G47" i="8"/>
  <c r="H47" i="8"/>
  <c r="G26" i="8"/>
  <c r="H26" i="8"/>
  <c r="G58" i="8"/>
  <c r="H58" i="8"/>
  <c r="H33" i="8"/>
  <c r="G33" i="8"/>
  <c r="H49" i="8"/>
  <c r="G49" i="8"/>
  <c r="G51" i="8"/>
  <c r="H51" i="8"/>
  <c r="G30" i="8"/>
  <c r="H30" i="8"/>
  <c r="D44" i="5" l="1"/>
  <c r="D43" i="5"/>
  <c r="D7" i="5"/>
  <c r="H5" i="8" l="1"/>
  <c r="G5" i="8"/>
  <c r="G12" i="8" l="1"/>
  <c r="H12" i="8"/>
  <c r="G7" i="8"/>
  <c r="G9" i="8"/>
  <c r="H8" i="8"/>
  <c r="G8" i="8"/>
  <c r="H7" i="8"/>
  <c r="H9" i="8"/>
  <c r="H10" i="8"/>
  <c r="G10" i="8"/>
  <c r="H6" i="8"/>
  <c r="G6" i="8"/>
  <c r="H13" i="8" l="1"/>
  <c r="G13" i="8"/>
  <c r="G11" i="8"/>
  <c r="H11" i="8"/>
  <c r="G14" i="8" l="1"/>
  <c r="H14" i="8"/>
  <c r="D8" i="5"/>
  <c r="G15" i="8" l="1"/>
  <c r="H15" i="8"/>
  <c r="E38" i="5"/>
  <c r="F7" i="5"/>
  <c r="C15" i="4" s="1"/>
  <c r="D36" i="5"/>
  <c r="D32" i="5"/>
  <c r="D31" i="5"/>
  <c r="D30" i="5"/>
  <c r="D29" i="5"/>
  <c r="D28" i="5"/>
  <c r="D26" i="5"/>
  <c r="D25" i="5"/>
  <c r="D24" i="5"/>
  <c r="D23" i="5"/>
  <c r="D22" i="5"/>
  <c r="D21" i="5"/>
  <c r="D16" i="5"/>
  <c r="D15" i="5"/>
  <c r="D12" i="5"/>
  <c r="D11" i="5"/>
  <c r="D10" i="5"/>
  <c r="D9" i="5"/>
  <c r="B3" i="5"/>
  <c r="A2" i="6"/>
  <c r="C32" i="5"/>
  <c r="C31" i="5"/>
  <c r="C30" i="5"/>
  <c r="C29" i="5"/>
  <c r="C28" i="5"/>
  <c r="C26" i="5"/>
  <c r="C25" i="5"/>
  <c r="C24" i="5"/>
  <c r="C23" i="5"/>
  <c r="C22" i="5"/>
  <c r="C21" i="5"/>
  <c r="C17" i="5"/>
  <c r="C16" i="5"/>
  <c r="C15" i="5"/>
  <c r="C12" i="5"/>
  <c r="C11" i="5"/>
  <c r="C10" i="5"/>
  <c r="C9" i="5"/>
  <c r="C8" i="5"/>
  <c r="F28" i="5" l="1"/>
  <c r="G16" i="8"/>
  <c r="H16" i="8"/>
  <c r="F25" i="5"/>
  <c r="F21" i="5"/>
  <c r="F30" i="5"/>
  <c r="F11" i="5"/>
  <c r="F9" i="5"/>
  <c r="F23" i="5"/>
  <c r="F22" i="5"/>
  <c r="D33" i="5"/>
  <c r="F33" i="5" s="1"/>
  <c r="F10" i="5"/>
  <c r="E17" i="5"/>
  <c r="E27" i="5"/>
  <c r="E34" i="5" s="1"/>
  <c r="F24" i="5"/>
  <c r="F12" i="5"/>
  <c r="F26" i="5"/>
  <c r="F44" i="5"/>
  <c r="F31" i="5"/>
  <c r="E13" i="5"/>
  <c r="E18" i="5" s="1"/>
  <c r="E20" i="5" s="1"/>
  <c r="F43" i="5"/>
  <c r="F8" i="5"/>
  <c r="F16" i="5"/>
  <c r="F29" i="5"/>
  <c r="D37" i="5"/>
  <c r="D17" i="5"/>
  <c r="D13" i="5"/>
  <c r="D18" i="5" s="1"/>
  <c r="D27" i="5"/>
  <c r="F15" i="5"/>
  <c r="F32" i="5"/>
  <c r="F36" i="5"/>
  <c r="H17" i="8" l="1"/>
  <c r="G17" i="8"/>
  <c r="F17" i="5"/>
  <c r="F13" i="5"/>
  <c r="F27" i="5"/>
  <c r="F34" i="5" s="1"/>
  <c r="E40" i="5"/>
  <c r="D20" i="5"/>
  <c r="F20" i="5" s="1"/>
  <c r="F37" i="5"/>
  <c r="F38" i="5" s="1"/>
  <c r="D38" i="5"/>
  <c r="D34" i="5"/>
  <c r="F18" i="5"/>
  <c r="H18" i="8" l="1"/>
  <c r="G18" i="8"/>
  <c r="D40" i="5"/>
  <c r="F40" i="5" s="1"/>
  <c r="C16" i="4" s="1"/>
  <c r="G19" i="8" l="1"/>
  <c r="H19" i="8"/>
  <c r="G20" i="8" l="1"/>
  <c r="H20" i="8"/>
</calcChain>
</file>

<file path=xl/sharedStrings.xml><?xml version="1.0" encoding="utf-8"?>
<sst xmlns="http://schemas.openxmlformats.org/spreadsheetml/2006/main" count="7959" uniqueCount="1895">
  <si>
    <t>-</t>
  </si>
  <si>
    <t>Particular</t>
  </si>
  <si>
    <t>Order level</t>
  </si>
  <si>
    <t>Addition/Deductions Details</t>
  </si>
  <si>
    <t>Customer Compensation/Recoupment</t>
  </si>
  <si>
    <t>Delivery Charges Recovery</t>
  </si>
  <si>
    <t>Report Period</t>
  </si>
  <si>
    <t>Res id</t>
  </si>
  <si>
    <t>MID</t>
  </si>
  <si>
    <t>Legal Entity</t>
  </si>
  <si>
    <t>Res Name</t>
  </si>
  <si>
    <t>Address</t>
  </si>
  <si>
    <t>PAN</t>
  </si>
  <si>
    <t>GSTIN</t>
  </si>
  <si>
    <t>TAN Number</t>
  </si>
  <si>
    <t>Glossary</t>
  </si>
  <si>
    <t>Report Summary</t>
  </si>
  <si>
    <t>Report Detailed Breakdown</t>
  </si>
  <si>
    <t>Tab Name</t>
  </si>
  <si>
    <t>Description</t>
  </si>
  <si>
    <t>Breakup of your total earnings during this report period</t>
  </si>
  <si>
    <t>Discounts Summary</t>
  </si>
  <si>
    <t>View of the different discounts running on your restaurant during this report period</t>
  </si>
  <si>
    <t>Descriptions of the terms used in the Order level tab</t>
  </si>
  <si>
    <t>Payout Breakup</t>
  </si>
  <si>
    <t>S.No.</t>
  </si>
  <si>
    <t>Total</t>
  </si>
  <si>
    <t>Number of Orders</t>
  </si>
  <si>
    <t>(1)</t>
  </si>
  <si>
    <t>(2)</t>
  </si>
  <si>
    <t>(3)</t>
  </si>
  <si>
    <t>(4)</t>
  </si>
  <si>
    <t>(5)</t>
  </si>
  <si>
    <t>(A)</t>
  </si>
  <si>
    <r>
      <rPr>
        <b/>
        <sz val="15"/>
        <color theme="1"/>
        <rFont val="Calibri"/>
        <family val="2"/>
      </rPr>
      <t xml:space="preserve">Net bill value 
</t>
    </r>
    <r>
      <rPr>
        <b/>
        <sz val="12"/>
        <color rgb="FF666666"/>
        <rFont val="Calibri"/>
        <family val="2"/>
      </rPr>
      <t>[(1) + (2) + (3) - (4) - (5)]</t>
    </r>
  </si>
  <si>
    <t>(6)</t>
  </si>
  <si>
    <t>(7)</t>
  </si>
  <si>
    <t>(8)</t>
  </si>
  <si>
    <t>(B)</t>
  </si>
  <si>
    <r>
      <rPr>
        <b/>
        <sz val="15"/>
        <color theme="1"/>
        <rFont val="Calibri"/>
        <family val="2"/>
      </rPr>
      <t xml:space="preserve">Gross Sales
</t>
    </r>
    <r>
      <rPr>
        <b/>
        <sz val="12"/>
        <color rgb="FF666666"/>
        <rFont val="Calibri"/>
        <family val="2"/>
      </rPr>
      <t>[ (A) + (6) ]</t>
    </r>
  </si>
  <si>
    <t>(9)</t>
  </si>
  <si>
    <r>
      <rPr>
        <sz val="12"/>
        <color theme="1"/>
        <rFont val="Calibri"/>
        <family val="2"/>
      </rPr>
      <t xml:space="preserve">Commissionable amount   </t>
    </r>
    <r>
      <rPr>
        <b/>
        <sz val="12"/>
        <color rgb="FF666666"/>
        <rFont val="Calibri"/>
        <family val="2"/>
      </rPr>
      <t>[(B) - (6) -(3)]</t>
    </r>
  </si>
  <si>
    <t>(10)</t>
  </si>
  <si>
    <t>(11)</t>
  </si>
  <si>
    <t>(12)</t>
  </si>
  <si>
    <t>(13)</t>
  </si>
  <si>
    <t>(15)</t>
  </si>
  <si>
    <t>(14)</t>
  </si>
  <si>
    <t>(16)</t>
  </si>
  <si>
    <t>Other Order level deductions</t>
  </si>
  <si>
    <t>(17)</t>
  </si>
  <si>
    <t>(18)</t>
  </si>
  <si>
    <r>
      <rPr>
        <sz val="12"/>
        <color theme="1"/>
        <rFont val="Calibri"/>
        <family val="2"/>
      </rPr>
      <t xml:space="preserve">Pay later Deductions &amp; other Res id Level Deductions 
</t>
    </r>
    <r>
      <rPr>
        <i/>
        <sz val="12"/>
        <color rgb="FF3C78D8"/>
        <rFont val="Calibri"/>
        <family val="2"/>
      </rPr>
      <t>(Refer to Annexure : "Addition/ Deduction Details")</t>
    </r>
  </si>
  <si>
    <t>(C)</t>
  </si>
  <si>
    <r>
      <rPr>
        <b/>
        <sz val="15"/>
        <color theme="1"/>
        <rFont val="Calibri"/>
        <family val="2"/>
      </rPr>
      <t xml:space="preserve">Total Deductions 
</t>
    </r>
    <r>
      <rPr>
        <b/>
        <sz val="12"/>
        <color rgb="FF666666"/>
        <rFont val="Calibri"/>
        <family val="2"/>
      </rPr>
      <t>[ (10)+(11)+(12)+(13)+(14)+(15)+(16)+(17)+(18) ]</t>
    </r>
  </si>
  <si>
    <t>(19)</t>
  </si>
  <si>
    <t>Cancellation Refund (Auto)</t>
  </si>
  <si>
    <t>(20)</t>
  </si>
  <si>
    <t>(D)</t>
  </si>
  <si>
    <r>
      <rPr>
        <b/>
        <sz val="15"/>
        <color theme="1"/>
        <rFont val="Calibri"/>
        <family val="2"/>
      </rPr>
      <t xml:space="preserve">Total Additions 
</t>
    </r>
    <r>
      <rPr>
        <b/>
        <sz val="12"/>
        <color rgb="FF666666"/>
        <rFont val="Calibri"/>
        <family val="2"/>
      </rPr>
      <t>[(19) + (20)]</t>
    </r>
  </si>
  <si>
    <t>(E)</t>
  </si>
  <si>
    <r>
      <rPr>
        <b/>
        <sz val="15"/>
        <color theme="1"/>
        <rFont val="Calibri"/>
        <family val="2"/>
      </rPr>
      <t xml:space="preserve">Net Payout 
</t>
    </r>
    <r>
      <rPr>
        <b/>
        <sz val="12"/>
        <color rgb="FF666666"/>
        <rFont val="Calibri"/>
        <family val="2"/>
      </rPr>
      <t>[(B) - (C) + (D) - (7)]</t>
    </r>
  </si>
  <si>
    <t>Settlement breakdown</t>
  </si>
  <si>
    <t>Amount Settled</t>
  </si>
  <si>
    <t>Order level Breakup</t>
  </si>
  <si>
    <t>Get definition of terms used in this sheet- Glossary</t>
  </si>
  <si>
    <t>RESTAURANT DETAILS &gt;</t>
  </si>
  <si>
    <t xml:space="preserve">GROSS SALES </t>
  </si>
  <si>
    <t xml:space="preserve">TOTAL DEDUCTIONS &amp; ADDITIONS </t>
  </si>
  <si>
    <t>SETTLEMENT DETAILS</t>
  </si>
  <si>
    <t>(21)</t>
  </si>
  <si>
    <t>(22)</t>
  </si>
  <si>
    <t>(23)</t>
  </si>
  <si>
    <t>(24)</t>
  </si>
  <si>
    <t>(25)</t>
  </si>
  <si>
    <t>Order ID</t>
  </si>
  <si>
    <t>Order Date</t>
  </si>
  <si>
    <t>Week No.</t>
  </si>
  <si>
    <t>Res. name</t>
  </si>
  <si>
    <t>Res. ID</t>
  </si>
  <si>
    <t>Discount Construct</t>
  </si>
  <si>
    <t>Mode of payment</t>
  </si>
  <si>
    <t>Order type</t>
  </si>
  <si>
    <t>Packaging charge</t>
  </si>
  <si>
    <t>Delivery charge</t>
  </si>
  <si>
    <t>Restaurant discount [Promo]</t>
  </si>
  <si>
    <r>
      <rPr>
        <b/>
        <sz val="15"/>
        <color theme="1"/>
        <rFont val="Calibri"/>
        <family val="2"/>
      </rPr>
      <t xml:space="preserve">Net bill value 
</t>
    </r>
    <r>
      <rPr>
        <sz val="12"/>
        <color theme="1"/>
        <rFont val="Calibri"/>
        <family val="2"/>
      </rPr>
      <t>[(1) + (2) + (3) - (4) - (5)]</t>
    </r>
  </si>
  <si>
    <t>Total GST collected from customers</t>
  </si>
  <si>
    <t>GST retained by Zomato - Amount of tax paid by Zomato under section 9(5)</t>
  </si>
  <si>
    <t>GST to be paid by Restaurant partner to Govt.</t>
  </si>
  <si>
    <r>
      <rPr>
        <b/>
        <sz val="15"/>
        <color theme="1"/>
        <rFont val="Calibri"/>
        <family val="2"/>
      </rPr>
      <t xml:space="preserve">Gross sales 
</t>
    </r>
    <r>
      <rPr>
        <sz val="15"/>
        <color theme="1"/>
        <rFont val="Calibri"/>
        <family val="2"/>
      </rPr>
      <t>[(A) + (6)]</t>
    </r>
  </si>
  <si>
    <r>
      <rPr>
        <b/>
        <sz val="12"/>
        <color theme="1"/>
        <rFont val="Calibri"/>
        <family val="2"/>
      </rPr>
      <t xml:space="preserve">Commissionable amount 
</t>
    </r>
    <r>
      <rPr>
        <b/>
        <sz val="12"/>
        <color rgb="FF666666"/>
        <rFont val="Calibri"/>
        <family val="2"/>
      </rPr>
      <t>[(B) - (6) - (3)]</t>
    </r>
  </si>
  <si>
    <t>Commission %</t>
  </si>
  <si>
    <r>
      <rPr>
        <b/>
        <sz val="12"/>
        <color theme="1"/>
        <rFont val="Calibri"/>
        <family val="2"/>
      </rPr>
      <t xml:space="preserve">Commission value 
</t>
    </r>
    <r>
      <rPr>
        <b/>
        <sz val="12"/>
        <color rgb="FF666666"/>
        <rFont val="Calibri"/>
        <family val="2"/>
      </rPr>
      <t>[ (10) * (11) ]</t>
    </r>
  </si>
  <si>
    <t>Payment mechanism fee</t>
  </si>
  <si>
    <t>Logistics charge</t>
  </si>
  <si>
    <t>Applicable amount for TCS</t>
  </si>
  <si>
    <t>Applicable amount for 9(5)</t>
  </si>
  <si>
    <r>
      <rPr>
        <b/>
        <sz val="12"/>
        <color theme="1"/>
        <rFont val="Calibri"/>
        <family val="2"/>
      </rPr>
      <t xml:space="preserve">Taxes on Zomato fees
</t>
    </r>
    <r>
      <rPr>
        <b/>
        <sz val="12"/>
        <color rgb="FF666666"/>
        <rFont val="Calibri"/>
        <family val="2"/>
      </rPr>
      <t>[(12)+(13) +(14)] * 18%</t>
    </r>
  </si>
  <si>
    <t>Tax collected at source</t>
  </si>
  <si>
    <t>TCS IGST amount</t>
  </si>
  <si>
    <t>TDS 194O amount</t>
  </si>
  <si>
    <t>Amount received in cash (on self delivery orders)</t>
  </si>
  <si>
    <t>Credit note/(Debit Note) adjustment</t>
  </si>
  <si>
    <t>Promo recovery adjustment</t>
  </si>
  <si>
    <r>
      <rPr>
        <b/>
        <sz val="15"/>
        <color theme="1"/>
        <rFont val="Calibri"/>
        <family val="2"/>
      </rPr>
      <t xml:space="preserve">Net Deductions
</t>
    </r>
    <r>
      <rPr>
        <sz val="12"/>
        <color theme="1"/>
        <rFont val="Calibri"/>
        <family val="2"/>
      </rPr>
      <t>[(12)+(13)+(14)+(17)+(18)+(19)+(20)+(21)+(22)+(23)+(24)+(25)]</t>
    </r>
  </si>
  <si>
    <r>
      <rPr>
        <b/>
        <sz val="15"/>
        <color theme="1"/>
        <rFont val="Calibri"/>
        <family val="2"/>
      </rPr>
      <t xml:space="preserve">Net Additions 
</t>
    </r>
    <r>
      <rPr>
        <sz val="12"/>
        <color theme="1"/>
        <rFont val="Calibri"/>
        <family val="2"/>
      </rPr>
      <t>(cancellation refund)</t>
    </r>
  </si>
  <si>
    <t>Settlement status</t>
  </si>
  <si>
    <t>Settlement date</t>
  </si>
  <si>
    <t>Bank UTR</t>
  </si>
  <si>
    <t>Addition/ Deduction Details (non-order level)</t>
  </si>
  <si>
    <t>Orders</t>
  </si>
  <si>
    <t>Discount given</t>
  </si>
  <si>
    <t>Discount given per order</t>
  </si>
  <si>
    <t>S.No</t>
  </si>
  <si>
    <t>Particulars</t>
  </si>
  <si>
    <t>Definition</t>
  </si>
  <si>
    <t>A</t>
  </si>
  <si>
    <t>Subtotal (items total)</t>
  </si>
  <si>
    <t>B</t>
  </si>
  <si>
    <t>C</t>
  </si>
  <si>
    <t>D</t>
  </si>
  <si>
    <t>E</t>
  </si>
  <si>
    <t>Net bill value</t>
  </si>
  <si>
    <t>It is the amount of Gross Sales charged by the Restaurant Partner to any customer that is attributable to any order placed through Zomato's platform less tax retained by Zomato under Section 9(5) of CGST Act, 2017.</t>
  </si>
  <si>
    <t>Commissionable amount</t>
  </si>
  <si>
    <t>Commission value</t>
  </si>
  <si>
    <t>Derived value after multiplying commissionable value with commission %, However in case of flat fees contract like meal for one, total of individual items fixed fees will be the commission value.</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</si>
  <si>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</si>
  <si>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</si>
  <si>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</si>
  <si>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TDS 194 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</si>
  <si>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</si>
  <si>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Delivery charges Recovery</t>
  </si>
  <si>
    <t>CN/DN raised to adjust commission/convenience fee or other revenue.</t>
  </si>
  <si>
    <t>Manual promo recovery to be done from restaurant partner where automated recovery were not made.</t>
  </si>
  <si>
    <t xml:space="preserve">Detailed view of your order level earnings, deductions, pay-outs and UTRs for settled orders. </t>
  </si>
  <si>
    <t xml:space="preserve">Summarized view on :
1. Res id level additions like 194 H, etc
2. Res id level deductions like pay later, etc </t>
  </si>
  <si>
    <t>Pay-out cycle</t>
  </si>
  <si>
    <r>
      <t xml:space="preserve">Net Pay-out
</t>
    </r>
    <r>
      <rPr>
        <sz val="13"/>
        <color theme="1"/>
        <rFont val="Calibri"/>
        <family val="2"/>
      </rPr>
      <t>(Settled + Unsettled)</t>
    </r>
  </si>
  <si>
    <r>
      <t xml:space="preserve">This report comprises the following </t>
    </r>
    <r>
      <rPr>
        <b/>
        <sz val="14"/>
        <color rgb="FF666666"/>
        <rFont val="Calibri"/>
        <family val="2"/>
      </rPr>
      <t>detailed tabs</t>
    </r>
    <r>
      <rPr>
        <sz val="14"/>
        <color rgb="FF666666"/>
        <rFont val="Calibri"/>
        <family val="2"/>
      </rPr>
      <t xml:space="preserve"> regarding your pay-out: </t>
    </r>
  </si>
  <si>
    <t>Pay-out breakup</t>
  </si>
  <si>
    <t>Pending Amount (Will be credited on next pay-out day)</t>
  </si>
  <si>
    <r>
      <t xml:space="preserve">TDS 194 H and other Res id level Additions
</t>
    </r>
    <r>
      <rPr>
        <i/>
        <sz val="12"/>
        <color rgb="FF3C78D8"/>
        <rFont val="Calibri"/>
        <family val="2"/>
      </rPr>
      <t>(Refer to Annexure : "Addition/ Deduction Details")</t>
    </r>
  </si>
  <si>
    <t>Cancellation policy
(% Amount refunded back to restaurant partner)</t>
  </si>
  <si>
    <t>Delivery State code</t>
  </si>
  <si>
    <t>Order level Payout
(B) - (C) + (D) - (7)</t>
  </si>
  <si>
    <t>Unsettled Amount</t>
  </si>
  <si>
    <t>Customer ID</t>
  </si>
  <si>
    <r>
      <t xml:space="preserve">Total Merchant Amount
</t>
    </r>
    <r>
      <rPr>
        <sz val="12"/>
        <color theme="1"/>
        <rFont val="Calibri"/>
        <family val="2"/>
      </rPr>
      <t>[(B) - (7)]</t>
    </r>
  </si>
  <si>
    <t>Restaurant discount [Salt, Freebie, Pro &amp; other discounts]</t>
  </si>
  <si>
    <t>Delivered Orders</t>
  </si>
  <si>
    <t>Gross total of dishes/items ordered by the customer before discount.</t>
  </si>
  <si>
    <t>Delivery Charge</t>
  </si>
  <si>
    <t>Cost charged by restaurant partner when the delivery of order is undertaken by the restaurant partner themselves.</t>
  </si>
  <si>
    <t>Restaurant Discount [Promo]</t>
  </si>
  <si>
    <t>Offer or Promo discounts borne by the restaurant partner on the order</t>
  </si>
  <si>
    <t>This means the subtotal value received, including the packaging charge, Delivery Charge (for orders delivered by the restaurant partners themselves) and less restaurant partner discounts</t>
  </si>
  <si>
    <t>Total tax amount paid by the customer on the order. It include GST on Food items, Packaging charges and delivery charges (for orders delivered by the restaurant partners themselves) after adjusting restaurant partner discount</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</si>
  <si>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</si>
  <si>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</si>
  <si>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 xml:space="preserve">Gross sales 
</t>
  </si>
  <si>
    <t>This means the gross amount charged by the Restaurant Partner on the order. It includes all applicable taxes less restaurant partner discount (if any).</t>
  </si>
  <si>
    <t xml:space="preserve">Total Merchant Amount
</t>
  </si>
  <si>
    <t>It is amount at which Zomato commission will be applied i.e. the total of Gross sales less delivery Charge (for orders delivered by restaurant partners themselves) and taxes.</t>
  </si>
  <si>
    <t>Payment Mechanism Fee</t>
  </si>
  <si>
    <t>Payment Mechanism Fee" means the amount payable by the Restaurant Partner to Zomato, being a % of Order Value including taxes less any charge not levied by Restaurant but collected by Zomato, as more specifically set out in the Form</t>
  </si>
  <si>
    <t xml:space="preserve">Logistics charge </t>
  </si>
  <si>
    <t>It is the fees/ commission charged, for all the orders delivered to customer facilitated by Zomato only where same is agreed in agreement.</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</si>
  <si>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</si>
  <si>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</si>
  <si>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Zomato fees </t>
  </si>
  <si>
    <t>If TCS mentioned in section R is deducted on interstate supply, same will be updated here.</t>
  </si>
  <si>
    <t>The amount recovered/recouped against customer refunds made by Zomato, from the restaurant partners</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</si>
  <si>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</si>
  <si>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</si>
  <si>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</si>
  <si>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</si>
  <si>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</si>
  <si>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</si>
  <si>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</si>
  <si>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</si>
  <si>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</si>
  <si>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</si>
  <si>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</si>
  <si>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</si>
  <si>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This means the amount payable by the Restaurant Partner to Zomato, being a % of commissionable amount.</t>
  </si>
  <si>
    <t xml:space="preserve">Cost set by the restaurant partner for the packaging material of whatever nature, including containers and coverings. </t>
  </si>
  <si>
    <t>PRO/SALT/ Freebie or any other discounts borne by the restaurant partner on the order</t>
  </si>
  <si>
    <t>(26)</t>
  </si>
  <si>
    <t>(27)</t>
  </si>
  <si>
    <t>(28)</t>
  </si>
  <si>
    <t>(29)</t>
  </si>
  <si>
    <t>Effective Discount %</t>
  </si>
  <si>
    <t>Addition Type</t>
  </si>
  <si>
    <t>Type</t>
  </si>
  <si>
    <t/>
  </si>
  <si>
    <t>Invoice No</t>
  </si>
  <si>
    <t>Total Amount</t>
  </si>
  <si>
    <t>Total Additions</t>
  </si>
  <si>
    <t>Deduction Type</t>
  </si>
  <si>
    <t>(A) Pay later services</t>
  </si>
  <si>
    <t>Res id for which deduction created</t>
  </si>
  <si>
    <t xml:space="preserve">Invoice No/Campaign id	</t>
  </si>
  <si>
    <t>Settlement Date</t>
  </si>
  <si>
    <t>Settlement Status</t>
  </si>
  <si>
    <t>B) Miscellaneous</t>
  </si>
  <si>
    <t>Total Deductions (A) + (B)</t>
  </si>
  <si>
    <t>Offers and Discounts Summary</t>
  </si>
  <si>
    <t>Cancelled/ Rejected Orders</t>
  </si>
  <si>
    <r>
      <rPr>
        <b/>
        <sz val="13"/>
        <color theme="1"/>
        <rFont val="Calibri"/>
        <family val="2"/>
      </rPr>
      <t xml:space="preserve">Total Orders </t>
    </r>
    <r>
      <rPr>
        <sz val="13"/>
        <color theme="1"/>
        <rFont val="Calibri"/>
        <family val="2"/>
      </rPr>
      <t xml:space="preserve">
(Delivered + Cancelled/ Rejected)</t>
    </r>
  </si>
  <si>
    <t>Cancellation/ Rejection Reason</t>
  </si>
  <si>
    <t>Cancelled/ Rejected State
(Order status at the time it was cancelled/ rejected)</t>
  </si>
  <si>
    <t>Order status (Delivered/ Cancelled/ Rejected)</t>
  </si>
  <si>
    <t>26 Dec 2022 - 01 Jan 2023</t>
  </si>
  <si>
    <t>19160468</t>
  </si>
  <si>
    <t>306457</t>
  </si>
  <si>
    <t>MANN HOSPITALITY LLP</t>
  </si>
  <si>
    <t>Roj Ka Khana - Daily Meals</t>
  </si>
  <si>
    <t>SY NO 166,Bengaluru-560066, Bangalore, Karnataka</t>
  </si>
  <si>
    <t>ABNFM9601R</t>
  </si>
  <si>
    <t>29ABNFM9601R1Z9</t>
  </si>
  <si>
    <t>Weekly (Every Wednesday)</t>
  </si>
  <si>
    <t>1</t>
  </si>
  <si>
    <t>4541210725</t>
  </si>
  <si>
    <t>2022-12-29 13:13:20</t>
  </si>
  <si>
    <t>52</t>
  </si>
  <si>
    <t>50% off up to ₹100 (2021-10-22 - 2025-01-01)</t>
  </si>
  <si>
    <t>ONLINE</t>
  </si>
  <si>
    <t>DELIVERED</t>
  </si>
  <si>
    <t>NA</t>
  </si>
  <si>
    <t>O2</t>
  </si>
  <si>
    <t>settled</t>
  </si>
  <si>
    <t>2023-01-02 00:00:00.0</t>
  </si>
  <si>
    <t>CITIN23300728103</t>
  </si>
  <si>
    <t>2963d3b4229b5702000721858f494db0eb586fb58463198ecf70e2efc227327d</t>
  </si>
  <si>
    <t>2</t>
  </si>
  <si>
    <t>4542929756</t>
  </si>
  <si>
    <t>2022-12-27 12:39:25</t>
  </si>
  <si>
    <t>6f94415ab57e4d940f7e1f2e5ae3a65b7cadbbd64bc679cc1a1a664c5875874d</t>
  </si>
  <si>
    <t>3</t>
  </si>
  <si>
    <t>4544123273</t>
  </si>
  <si>
    <t>2022-12-31 21:17:29</t>
  </si>
  <si>
    <t>40% off up to ₹80 (2021-11-17 - 2031-01-01)</t>
  </si>
  <si>
    <t>c79df138bd0130c155059d086af89f72f733043167df7d3b8130e62e5bf2be33</t>
  </si>
  <si>
    <t>4</t>
  </si>
  <si>
    <t>4544395846</t>
  </si>
  <si>
    <t>2022-12-27 12:39:56</t>
  </si>
  <si>
    <t>Flat 20% off (2022-12-05 - 2031-01-01)</t>
  </si>
  <si>
    <t>2343a65421b42cbfea13c0e08d858456dd9fcf0210962c84f84d932146263912</t>
  </si>
  <si>
    <t>5</t>
  </si>
  <si>
    <t>4544866042</t>
  </si>
  <si>
    <t>2022-12-29 00:59:25</t>
  </si>
  <si>
    <t>40% off up to ₹80 (2021-11-15 - 2031-01-01)</t>
  </si>
  <si>
    <t>ed01e11d927c228332c7404d991f92b599c3f1357b9991c102d702ea9b6b2c22</t>
  </si>
  <si>
    <t>6</t>
  </si>
  <si>
    <t>4546981568</t>
  </si>
  <si>
    <t>2022-12-26 12:50:57</t>
  </si>
  <si>
    <t>2346b4d504e00695b0a9b325c958fa6c6b5e7803afe8243298f8141785ea5c77</t>
  </si>
  <si>
    <t>7</t>
  </si>
  <si>
    <t>4547669945</t>
  </si>
  <si>
    <t>2022-12-28 13:25:12</t>
  </si>
  <si>
    <t>2c9342d8abf4117abb2adc49902a0d9588440cb4616667e7dea3854c95ea5e04</t>
  </si>
  <si>
    <t>8</t>
  </si>
  <si>
    <t>4547811711</t>
  </si>
  <si>
    <t>2023-01-01 16:59:19</t>
  </si>
  <si>
    <t>2023-01-04 00:00:00.0</t>
  </si>
  <si>
    <t>CITIN23301870092</t>
  </si>
  <si>
    <t>19df23b2948366038a6b7d32d3c682be2e1c2a0de9958158de9e9750743e724f</t>
  </si>
  <si>
    <t>9</t>
  </si>
  <si>
    <t>4548468703</t>
  </si>
  <si>
    <t>2023-01-01 02:12:38</t>
  </si>
  <si>
    <t>627d210de18a2f164bd4bee5d897e9fae99db409c90d611a6305cdb36267511f</t>
  </si>
  <si>
    <t>10</t>
  </si>
  <si>
    <t>4549043892</t>
  </si>
  <si>
    <t>2022-12-27 00:43:41</t>
  </si>
  <si>
    <t>724a324c5fa3a20c780e7a32697086f7bf7940e1d10f1ea6775f8071fc76af8d</t>
  </si>
  <si>
    <t>11</t>
  </si>
  <si>
    <t>4549760551</t>
  </si>
  <si>
    <t>2022-12-26 13:38:57</t>
  </si>
  <si>
    <t>b3339ce03f51ceab95b5e4279491d940e77e35be7d73aa9d83d1ae9c92958b2e</t>
  </si>
  <si>
    <t>12</t>
  </si>
  <si>
    <t>4551113945</t>
  </si>
  <si>
    <t>2022-12-26 13:12:28</t>
  </si>
  <si>
    <t>1681e607ed9f27aa83112075b4d9bcc74e3932631981ba9f12fc3bedf895b6bc</t>
  </si>
  <si>
    <t>13</t>
  </si>
  <si>
    <t>4551245492</t>
  </si>
  <si>
    <t>2022-12-27 12:48:58</t>
  </si>
  <si>
    <t>51633fbbef2ea33ab8fcd679ce3973a6c8267a883adceac121e2d89553ca17e0</t>
  </si>
  <si>
    <t>14</t>
  </si>
  <si>
    <t>4552740928</t>
  </si>
  <si>
    <t>2022-12-26 16:40:28</t>
  </si>
  <si>
    <t>42fe03e882ddb57576ff9a1b5f5ff2c04cc08d36435cafaed6d5f24694a21249</t>
  </si>
  <si>
    <t>15</t>
  </si>
  <si>
    <t>4553618278</t>
  </si>
  <si>
    <t>2022-12-28 17:56:24</t>
  </si>
  <si>
    <t>b715e16abca3b7aceefca726dc77ada81846399b5ddc05a140c8382e00f42d17</t>
  </si>
  <si>
    <t>16</t>
  </si>
  <si>
    <t>4554745308</t>
  </si>
  <si>
    <t>2022-12-26 21:05:53</t>
  </si>
  <si>
    <t>76d9175e926489387bfc6a6b77b616b99ada365ea54c13f290156936c0d5174e</t>
  </si>
  <si>
    <t>17</t>
  </si>
  <si>
    <t>4556604695</t>
  </si>
  <si>
    <t>2022-12-27 14:18:09</t>
  </si>
  <si>
    <t>9c7057bd5c1ac970e7f65f435b44d5793dad5cd5a4c02b6dd10a53ec1dfaf11e</t>
  </si>
  <si>
    <t>18</t>
  </si>
  <si>
    <t>4556676903</t>
  </si>
  <si>
    <t>2022-12-28 00:56:44</t>
  </si>
  <si>
    <t>6438b1cb690db9c515cb62dc9328c4f287a06c35c46c69e388c5c0c6b5392847</t>
  </si>
  <si>
    <t>19</t>
  </si>
  <si>
    <t>4556768415</t>
  </si>
  <si>
    <t>2022-12-26 00:14:22</t>
  </si>
  <si>
    <t>aeaf00b45663a42673b56c8cc1de2ed33652a16195f8148ac00425af46643421</t>
  </si>
  <si>
    <t>20</t>
  </si>
  <si>
    <t>4556800543</t>
  </si>
  <si>
    <t>2022-12-28 13:20:16</t>
  </si>
  <si>
    <t>bafdbc73c8644143bc91fd818216aa78491b59084ed4f9e678916b4a72be17bd</t>
  </si>
  <si>
    <t>21</t>
  </si>
  <si>
    <t>4556991083</t>
  </si>
  <si>
    <t>2022-12-28 23:22:55</t>
  </si>
  <si>
    <t>7f2956c353456f7643fc79938942da268da29d2e002c28534c00b852633cad9c</t>
  </si>
  <si>
    <t>22</t>
  </si>
  <si>
    <t>4557907573</t>
  </si>
  <si>
    <t>2022-12-26 02:48:12</t>
  </si>
  <si>
    <t>feafa6524135c20dd62d2a79304c12411b72adb4083cae9e26e78d2e1cc3685f</t>
  </si>
  <si>
    <t>23</t>
  </si>
  <si>
    <t>4558009284</t>
  </si>
  <si>
    <t>2022-12-26 12:08:26</t>
  </si>
  <si>
    <t>5de196ecc046805f81ff5bd3e06f201c42ce5494368c89189b00c3772eb4bcbc</t>
  </si>
  <si>
    <t>24</t>
  </si>
  <si>
    <t>4558309418</t>
  </si>
  <si>
    <t>2022-12-28 22:14:50</t>
  </si>
  <si>
    <t>68af0def33d1eec0e307f2a39f75db4d4f2934d8c45dc9a4f3317e94e52ff05b</t>
  </si>
  <si>
    <t>25</t>
  </si>
  <si>
    <t>4558318543</t>
  </si>
  <si>
    <t>2022-12-26 13:16:49</t>
  </si>
  <si>
    <t>d2d3a5eb6b618970d9c48499af318837af9149032674e101e4e2f7039eb99285</t>
  </si>
  <si>
    <t>26</t>
  </si>
  <si>
    <t>4558334174</t>
  </si>
  <si>
    <t>2022-12-26 13:13:16</t>
  </si>
  <si>
    <t>bac64b83b5bb2cd9ed6d441909657b549e43d4ef6e3433484ccd8c5aff4f62e2</t>
  </si>
  <si>
    <t>27</t>
  </si>
  <si>
    <t>4558536808</t>
  </si>
  <si>
    <t>2022-12-31 00:19:00</t>
  </si>
  <si>
    <t>5a38485e11ac14f92778a343073ddfd1f5f21ece8bf679e7f972d603dd9956ea</t>
  </si>
  <si>
    <t>28</t>
  </si>
  <si>
    <t>4558595876</t>
  </si>
  <si>
    <t>2022-12-26 21:16:11</t>
  </si>
  <si>
    <t>2b3eb65a669990bb32d963195f6b9ade4d9f5ec7f3cc221c0e2d54bd3c26b38c</t>
  </si>
  <si>
    <t>29</t>
  </si>
  <si>
    <t>4559404405</t>
  </si>
  <si>
    <t>2022-12-26 01:36:50</t>
  </si>
  <si>
    <t>e3a66b8f636ce42f498ca69bcdc69b3da918693a960807ae4cf28fc91493cb26</t>
  </si>
  <si>
    <t>30</t>
  </si>
  <si>
    <t>4559498529</t>
  </si>
  <si>
    <t>2022-12-28 20:56:48</t>
  </si>
  <si>
    <t>7fec7799c4f8d0751600003606752374a0012919e592a86349671078b5f322c9</t>
  </si>
  <si>
    <t>31</t>
  </si>
  <si>
    <t>4559554045</t>
  </si>
  <si>
    <t>2022-12-26 11:41:40</t>
  </si>
  <si>
    <t>0144271b29c55099dc0ec7deb5eb4b3c320816e2d67ba32552bfe4092beac2ce</t>
  </si>
  <si>
    <t>32</t>
  </si>
  <si>
    <t>4559554808</t>
  </si>
  <si>
    <t>2022-12-27 12:02:43</t>
  </si>
  <si>
    <t>7d3ad7bacee90c1f618f0e3e603cad5bf7f2d1e0a171c7309ba236f5ffc1a549</t>
  </si>
  <si>
    <t>33</t>
  </si>
  <si>
    <t>4559713713</t>
  </si>
  <si>
    <t>2022-12-27 21:26:38</t>
  </si>
  <si>
    <t>9e62db607ecb2d6ff484fec6cc1fa7055a796b99bff4937505d51e8352210ecf</t>
  </si>
  <si>
    <t>34</t>
  </si>
  <si>
    <t>4559845909</t>
  </si>
  <si>
    <t>2022-12-27 15:34:18</t>
  </si>
  <si>
    <t>b6f810887073d922213f4e19a3ea0bc3cdd56a30f47ee08567ad5f3a5565ea7d</t>
  </si>
  <si>
    <t>35</t>
  </si>
  <si>
    <t>4559989732</t>
  </si>
  <si>
    <t>2022-12-29 14:05:33</t>
  </si>
  <si>
    <t>1cb1b8bfb0e90098f95de1eb77b780e941fc2d09bdad19e70d741140646df007</t>
  </si>
  <si>
    <t>36</t>
  </si>
  <si>
    <t>4560224629</t>
  </si>
  <si>
    <t>2022-12-27 11:51:48</t>
  </si>
  <si>
    <t>dd36817d5dde43347e549b5c0ed5d2f5fb0aec9fece07cda37e37e9c9880a95b</t>
  </si>
  <si>
    <t>37</t>
  </si>
  <si>
    <t>4560350547</t>
  </si>
  <si>
    <t>2022-12-27 18:21:22</t>
  </si>
  <si>
    <t>6f4e9c8f97f45fec928e9ac3b8c26c1aac6d2360f9f39c29bef6e213fc58602e</t>
  </si>
  <si>
    <t>38</t>
  </si>
  <si>
    <t>4560407218</t>
  </si>
  <si>
    <t>2023-01-01 20:34:59</t>
  </si>
  <si>
    <t>aba0af6c0caa653a7d99b0eb7edcc01ddf92774160ad6d0e30268edbb5318156</t>
  </si>
  <si>
    <t>39</t>
  </si>
  <si>
    <t>4560460163</t>
  </si>
  <si>
    <t>2022-12-26 21:10:44</t>
  </si>
  <si>
    <t>40</t>
  </si>
  <si>
    <t>4560824300</t>
  </si>
  <si>
    <t>2022-12-26 12:46:03</t>
  </si>
  <si>
    <t>a8e33dca10ecc05f6d5cba0944681fa21dcf9918d0c914ce31277e83f293207e</t>
  </si>
  <si>
    <t>41</t>
  </si>
  <si>
    <t>4561127031</t>
  </si>
  <si>
    <t>2022-12-26 14:06:29</t>
  </si>
  <si>
    <t>5b91988fb980754ac74101d0e9dd591a0d9cd7d7e63ad73d7e2d4d816369ab47</t>
  </si>
  <si>
    <t>42</t>
  </si>
  <si>
    <t>4561449212</t>
  </si>
  <si>
    <t>2022-12-26 19:06:12</t>
  </si>
  <si>
    <t>388ee59433d4ecfacbb07c1929d56836f23100e74074c9483d34bfabbb0d5a53</t>
  </si>
  <si>
    <t>43</t>
  </si>
  <si>
    <t>4561596376</t>
  </si>
  <si>
    <t>2023-01-01 00:31:28</t>
  </si>
  <si>
    <t>8ef1b6d0cc3e6e08ec16ec99171915e79c74fbb1971e418e8d0a76e107b28bc6</t>
  </si>
  <si>
    <t>44</t>
  </si>
  <si>
    <t>4561601584</t>
  </si>
  <si>
    <t>2022-12-29 12:25:49</t>
  </si>
  <si>
    <t>2707ae38f6090231f71f6eee020b4b7b0ad281e1dbd7aeee4609a7acb425e715</t>
  </si>
  <si>
    <t>45</t>
  </si>
  <si>
    <t>4561671097</t>
  </si>
  <si>
    <t>2022-12-26 14:41:17</t>
  </si>
  <si>
    <t>6af15e6ab287c36a8ae9106aae5dbc6f98c3e87d511ba489489eca0064d5bc0c</t>
  </si>
  <si>
    <t>46</t>
  </si>
  <si>
    <t>4561763972</t>
  </si>
  <si>
    <t>2022-12-28 00:41:04</t>
  </si>
  <si>
    <t>4c84f2830d528c1cd1d6e1d610d8e7041e23865eaaeef3f9bdba06c678d5c605</t>
  </si>
  <si>
    <t>47</t>
  </si>
  <si>
    <t>4561964576</t>
  </si>
  <si>
    <t>2022-12-29 13:24:18</t>
  </si>
  <si>
    <t>d1634b46a3c2b32fb30f94f6e12f9aa9616ec262697b428f4b138ab6e111cc04</t>
  </si>
  <si>
    <t>48</t>
  </si>
  <si>
    <t>4561991275</t>
  </si>
  <si>
    <t>2022-12-29 01:31:39</t>
  </si>
  <si>
    <t>de4a68c2296956ae79b62fad33ea1f7f6bddcab4a061842a9b28b63eb48e16a9</t>
  </si>
  <si>
    <t>49</t>
  </si>
  <si>
    <t>4562011952</t>
  </si>
  <si>
    <t>2022-12-28 12:23:22</t>
  </si>
  <si>
    <t>6b4a3b0361bafb47c310de3d24e17a9185bc4a541264f9c588d4c6d068758c52</t>
  </si>
  <si>
    <t>50</t>
  </si>
  <si>
    <t>4562116564</t>
  </si>
  <si>
    <t>2022-12-30 21:50:43</t>
  </si>
  <si>
    <t>ff8cb5c1674bb05acc0504d3eb76256885c7b12ce3dbfadef4865faed0780ed9</t>
  </si>
  <si>
    <t>51</t>
  </si>
  <si>
    <t>4562118461</t>
  </si>
  <si>
    <t>2022-12-31 16:23:52</t>
  </si>
  <si>
    <t>c8fc60cce7ae9e0d4bbc8966a5b175daee9be64eb11b95e2fd530a4ec8afd6ba</t>
  </si>
  <si>
    <t>4562189487</t>
  </si>
  <si>
    <t>2022-12-30 15:50:27</t>
  </si>
  <si>
    <t>32c0cdc940fa778e8ba9a53b986b815299b4f2d4de4948b5616af0b37df8634a</t>
  </si>
  <si>
    <t>53</t>
  </si>
  <si>
    <t>4562216380</t>
  </si>
  <si>
    <t>2022-12-31 17:27:02</t>
  </si>
  <si>
    <t>b961b67fbf9469f7311b5d81bebf14e3cdf9bd281895e5b5a82a0b4318775a5c</t>
  </si>
  <si>
    <t>54</t>
  </si>
  <si>
    <t>4562451028</t>
  </si>
  <si>
    <t>2022-12-26 16:10:12</t>
  </si>
  <si>
    <t>55</t>
  </si>
  <si>
    <t>4562464774</t>
  </si>
  <si>
    <t>2022-12-26 13:32:21</t>
  </si>
  <si>
    <t>d827f2e411da2940511f13d573f08a657ffeb9382ccaebe02ec18eafef5c97a5</t>
  </si>
  <si>
    <t>56</t>
  </si>
  <si>
    <t>4562705141</t>
  </si>
  <si>
    <t>2022-12-26 18:56:40</t>
  </si>
  <si>
    <t>6a39b68532838b0fcc316299e59a4aae499eb5ec810177164d0692c25fa53ad0</t>
  </si>
  <si>
    <t>57</t>
  </si>
  <si>
    <t>4562705908</t>
  </si>
  <si>
    <t>2022-12-29 20:29:04</t>
  </si>
  <si>
    <t>9928112a62cf271dd05b5c12734465d02d837a473edbc9a64d8da6679b2fed7f</t>
  </si>
  <si>
    <t>58</t>
  </si>
  <si>
    <t>4562805505</t>
  </si>
  <si>
    <t>2022-12-27 12:54:21</t>
  </si>
  <si>
    <t>c65f415f60c5137dfb5d434e61509cf633a7884b3094ce6cfdc7f0c18d460b31</t>
  </si>
  <si>
    <t>59</t>
  </si>
  <si>
    <t>4562869834</t>
  </si>
  <si>
    <t>2022-12-26 20:03:48</t>
  </si>
  <si>
    <t>f64ea328111a35c0b1ef66591296541e023707c31702c0f1b02cabb1c5fa150b</t>
  </si>
  <si>
    <t>60</t>
  </si>
  <si>
    <t>4562873067</t>
  </si>
  <si>
    <t>2022-12-27 13:32:10</t>
  </si>
  <si>
    <t>4dcbf944e53206ec6145418e699dfac1b5a8a1e29c23ee8f460b9799f2e7d9a5</t>
  </si>
  <si>
    <t>61</t>
  </si>
  <si>
    <t>4563064018</t>
  </si>
  <si>
    <t>2022-12-27 14:08:22</t>
  </si>
  <si>
    <t>bbfeea4628f0ea1ceba6ffaec64506e9c4f8a0abb9d88874cbfbd471a1688171</t>
  </si>
  <si>
    <t>62</t>
  </si>
  <si>
    <t>4563066997</t>
  </si>
  <si>
    <t>2022-12-29 12:55:25</t>
  </si>
  <si>
    <t>8e4f4f65676261100970ed947b0df59bf8141181c901b111db69445d9fd293d0</t>
  </si>
  <si>
    <t>63</t>
  </si>
  <si>
    <t>4563164381</t>
  </si>
  <si>
    <t>2022-12-26 22:42:51</t>
  </si>
  <si>
    <t>8d47841dc793790dd7b2aec8ecf1dc5f43712b4d03a8c2768bbb6d95d4f7f946</t>
  </si>
  <si>
    <t>64</t>
  </si>
  <si>
    <t>4563517507</t>
  </si>
  <si>
    <t>2022-12-26 12:55:37</t>
  </si>
  <si>
    <t>da2d898cea6f17ad1e1dfd7b796cc607177639027763e6b84f4abdca108b6bf4</t>
  </si>
  <si>
    <t>65</t>
  </si>
  <si>
    <t>4563517550</t>
  </si>
  <si>
    <t>2022-12-28 13:45:19</t>
  </si>
  <si>
    <t>50a365a5ec4e8c3fb9bf61c020e6a7d9aed4fb40f1f2d1296c0a71a97033e847</t>
  </si>
  <si>
    <t>66</t>
  </si>
  <si>
    <t>4563575454</t>
  </si>
  <si>
    <t>2022-12-27 14:55:45</t>
  </si>
  <si>
    <t>306cb4c7be671fd7416a64d82385c6bf464f264e3b1a3d20f5e0c881a59c3d96</t>
  </si>
  <si>
    <t>67</t>
  </si>
  <si>
    <t>4563665289</t>
  </si>
  <si>
    <t>2022-12-28 01:42:31</t>
  </si>
  <si>
    <t>7841b1c4cede1cb56647974ecb88577164e86a96d0640131e2e4dc6430735f00</t>
  </si>
  <si>
    <t>68</t>
  </si>
  <si>
    <t>4563781226</t>
  </si>
  <si>
    <t>2022-12-30 23:06:36</t>
  </si>
  <si>
    <t>d0ee7bc4d486715d60670a6c5e4eb9481764641ac44c1d2ec79a49af7f747dee</t>
  </si>
  <si>
    <t>69</t>
  </si>
  <si>
    <t>4563824941</t>
  </si>
  <si>
    <t>2022-12-28 19:49:50</t>
  </si>
  <si>
    <t>ec977d56372430418f5fdd2b16a188913fd19108623cb16c6c2927245da1346e</t>
  </si>
  <si>
    <t>70</t>
  </si>
  <si>
    <t>4563830965</t>
  </si>
  <si>
    <t>2022-12-29 18:08:12</t>
  </si>
  <si>
    <t>d62076c0481b96b8a9972e918ee9708c3df58bcad6a61489c424a6d97ab443da</t>
  </si>
  <si>
    <t>71</t>
  </si>
  <si>
    <t>4563850076</t>
  </si>
  <si>
    <t>2022-12-27 15:52:15</t>
  </si>
  <si>
    <t>e8928c9f5d6723eeb3c375ec325b74aa999713db2bfed5d3a7820d856a26a39c</t>
  </si>
  <si>
    <t>72</t>
  </si>
  <si>
    <t>4563915973</t>
  </si>
  <si>
    <t>2022-12-27 13:00:45</t>
  </si>
  <si>
    <t>58bbbd647b8d33350729ffe95a2cc9f0f55912a3311136825dabcac361bb690c</t>
  </si>
  <si>
    <t>73</t>
  </si>
  <si>
    <t>4563922251</t>
  </si>
  <si>
    <t>2022-12-29 13:01:52</t>
  </si>
  <si>
    <t>74</t>
  </si>
  <si>
    <t>4563962501</t>
  </si>
  <si>
    <t>2022-12-26 15:01:48</t>
  </si>
  <si>
    <t>4b40a333a21ba78b5ec8cc6720de81c438ba2711903aef655bd47fb3b5181a5a</t>
  </si>
  <si>
    <t>75</t>
  </si>
  <si>
    <t>4564031777</t>
  </si>
  <si>
    <t>2022-12-28 21:27:32</t>
  </si>
  <si>
    <t>f53f99d9ca581023b0e9a38916b70ff8c5b5eb739d3457251401c2193e5c894d</t>
  </si>
  <si>
    <t>76</t>
  </si>
  <si>
    <t>4564060651</t>
  </si>
  <si>
    <t>2022-12-26 13:14:33</t>
  </si>
  <si>
    <t>4e4a4cf3a4e6d3803b022f80f0913d1d93553cb7902fcb46f106b1d9af0e1341</t>
  </si>
  <si>
    <t>77</t>
  </si>
  <si>
    <t>4564169271</t>
  </si>
  <si>
    <t>2022-12-28 12:11:51</t>
  </si>
  <si>
    <t>d24215de7878faafdccaa01258998af3de4077668ec1978dccfaacccd21e248e</t>
  </si>
  <si>
    <t>78</t>
  </si>
  <si>
    <t>4564468450</t>
  </si>
  <si>
    <t>2022-12-26 12:41:41</t>
  </si>
  <si>
    <t>a864d7a47cbc91d6299da03097e3a4b1725957e396a582b63fe22a337fc75f3a</t>
  </si>
  <si>
    <t>79</t>
  </si>
  <si>
    <t>4564625793</t>
  </si>
  <si>
    <t>2022-12-26 23:49:21</t>
  </si>
  <si>
    <t>f5101765eb1fbda2216b03e44ecdeea266281597ae584ed72c288a84dc9516cc</t>
  </si>
  <si>
    <t>80</t>
  </si>
  <si>
    <t>4564626948</t>
  </si>
  <si>
    <t>2022-12-30 23:07:38</t>
  </si>
  <si>
    <t>d57c07c023dd663efcf21de2dbb204a4689c707845623a739a512b129bbdd2f2</t>
  </si>
  <si>
    <t>81</t>
  </si>
  <si>
    <t>4564634621</t>
  </si>
  <si>
    <t>2022-12-28 01:03:40</t>
  </si>
  <si>
    <t>87672755b7bbbdffd7aa1d1cd44c8d3e6276bd8ca072648e5c202c5406c64a91</t>
  </si>
  <si>
    <t>82</t>
  </si>
  <si>
    <t>4564713463</t>
  </si>
  <si>
    <t>2022-12-26 13:51:47</t>
  </si>
  <si>
    <t>3e8c5a5b5f59213f21024536dc89ebc48770ec278193287e221cd3c2786a785b</t>
  </si>
  <si>
    <t>83</t>
  </si>
  <si>
    <t>4564782522</t>
  </si>
  <si>
    <t>2022-12-27 17:05:09</t>
  </si>
  <si>
    <t>256f0e3e1272a250df239e0e8ce79cc85442cf0356c3be90264f99a51af4b417</t>
  </si>
  <si>
    <t>84</t>
  </si>
  <si>
    <t>4564903397</t>
  </si>
  <si>
    <t>2022-12-29 12:37:27</t>
  </si>
  <si>
    <t>6ae17a0bffc4d83541046314d64a0890d9c5f60a7670602c602f2f996e85a3e7</t>
  </si>
  <si>
    <t>85</t>
  </si>
  <si>
    <t>4564912130</t>
  </si>
  <si>
    <t>2022-12-29 12:21:54</t>
  </si>
  <si>
    <t>86</t>
  </si>
  <si>
    <t>4565021202</t>
  </si>
  <si>
    <t>2022-12-26 20:06:43</t>
  </si>
  <si>
    <t>1aaa27f9871fa45fabe11fcbbd5f0bed7cfd5912137869bb60aefb2ee023ddd2</t>
  </si>
  <si>
    <t>87</t>
  </si>
  <si>
    <t>4565060085</t>
  </si>
  <si>
    <t>2022-12-26 20:15:43</t>
  </si>
  <si>
    <t>6ac05aa9a511690febe10653ce72dd32e48920e870a91f1521077f9596709350</t>
  </si>
  <si>
    <t>88</t>
  </si>
  <si>
    <t>4565095683</t>
  </si>
  <si>
    <t>2022-12-28 17:08:12</t>
  </si>
  <si>
    <t>150733147c8d718eaf9d52925ea722fafbb1a95eab7b9e04fae8f25e0f6fc58e</t>
  </si>
  <si>
    <t>89</t>
  </si>
  <si>
    <t>4565103081</t>
  </si>
  <si>
    <t>2022-12-26 16:14:06</t>
  </si>
  <si>
    <t>c35ec58808dad67a6f1ff1f1b01a14be9baea337aa08fe85dc56bd83cfd6b6ce</t>
  </si>
  <si>
    <t>90</t>
  </si>
  <si>
    <t>4565152880</t>
  </si>
  <si>
    <t>2022-12-28 22:53:24</t>
  </si>
  <si>
    <t>a5e6b3bb3c467cd0529c2eb9214e6abf59015cb6c5c03e395cdf18b14051b7b0</t>
  </si>
  <si>
    <t>91</t>
  </si>
  <si>
    <t>4565301969</t>
  </si>
  <si>
    <t>2022-12-26 14:37:16</t>
  </si>
  <si>
    <t>b2c560b8af5a6d0bc0a7bf9c0a4f0bef524c0cd624622641677e7b389c63f2d3</t>
  </si>
  <si>
    <t>92</t>
  </si>
  <si>
    <t>4565314719</t>
  </si>
  <si>
    <t>2022-12-26 23:19:28</t>
  </si>
  <si>
    <t>93</t>
  </si>
  <si>
    <t>4565461350</t>
  </si>
  <si>
    <t>2022-12-28 21:09:47</t>
  </si>
  <si>
    <t>9fbaaf6e7b43cfff55ce00fca7a38f238f5158d115f6e3eb6047f6bfa7d011fe</t>
  </si>
  <si>
    <t>94</t>
  </si>
  <si>
    <t>4565516456</t>
  </si>
  <si>
    <t>2022-12-28 14:15:53</t>
  </si>
  <si>
    <t>54295578462ac3065ec6e18565e1a50ccd2e73038662fc379e411dec59146ef2</t>
  </si>
  <si>
    <t>95</t>
  </si>
  <si>
    <t>4565595916</t>
  </si>
  <si>
    <t>2022-12-29 11:47:35</t>
  </si>
  <si>
    <t>995e7b886ef9980bfdb22ad4774f97e2eb0f211e8f39363ae5cdea5b5ecfd78b</t>
  </si>
  <si>
    <t>96</t>
  </si>
  <si>
    <t>4565597293</t>
  </si>
  <si>
    <t>2022-12-28 20:29:52</t>
  </si>
  <si>
    <t>22e4e4d0b9470ed2d0019942d2cfc2b77f426fa33586cd80d7c96b8db3fcffaa</t>
  </si>
  <si>
    <t>97</t>
  </si>
  <si>
    <t>4565703920</t>
  </si>
  <si>
    <t>2022-12-26 21:34:08</t>
  </si>
  <si>
    <t>b2f60fba1cb5ad7a397ad1a432020ac27cdfc0cae58d7cfe3ee875ba484a719d</t>
  </si>
  <si>
    <t>98</t>
  </si>
  <si>
    <t>4565708276</t>
  </si>
  <si>
    <t>2022-12-28 19:54:17</t>
  </si>
  <si>
    <t>99</t>
  </si>
  <si>
    <t>4565802210</t>
  </si>
  <si>
    <t>2022-12-26 12:28:56</t>
  </si>
  <si>
    <t>a6ede6c04813f1319dc8ad97c2f20c0196ab4aeaf8eacadfb9b0f6c805c6379a</t>
  </si>
  <si>
    <t>100</t>
  </si>
  <si>
    <t>4565872548</t>
  </si>
  <si>
    <t>2022-12-29 14:22:38</t>
  </si>
  <si>
    <t>ff00b2d000c58ed8638f2cef9110fcb4ab8e4a9ab64f17b715f14c3dcc507a24</t>
  </si>
  <si>
    <t>101</t>
  </si>
  <si>
    <t>4565872820</t>
  </si>
  <si>
    <t>2022-12-27 00:01:08</t>
  </si>
  <si>
    <t>2841fb8d5c6041e1b6262f2db788f396025277953026b4bf740bfda17f0ab3e3</t>
  </si>
  <si>
    <t>102</t>
  </si>
  <si>
    <t>4565970094</t>
  </si>
  <si>
    <t>2022-12-27 12:59:26</t>
  </si>
  <si>
    <t>b76a077849ba5e7ed15d7354a167e98288cb0614c2439eac4deae7781224cc6f</t>
  </si>
  <si>
    <t>103</t>
  </si>
  <si>
    <t>4565997440</t>
  </si>
  <si>
    <t>2022-12-28 20:39:19</t>
  </si>
  <si>
    <t>149c911e57894a13c1523545c60e085dc86cc2a5f41eb243350be377e27865fa</t>
  </si>
  <si>
    <t>104</t>
  </si>
  <si>
    <t>4566066636</t>
  </si>
  <si>
    <t>2022-12-26 19:03:00</t>
  </si>
  <si>
    <t>98b9e09462eb31afb973d6e9e997bfa25bb41f4e678d553e3734375390928f0d</t>
  </si>
  <si>
    <t>105</t>
  </si>
  <si>
    <t>4566101495</t>
  </si>
  <si>
    <t>2022-12-28 13:38:20</t>
  </si>
  <si>
    <t>9f8c293f3d66334467e2d07c20d8f156fa69f71bb5b181fcb90c1c86a5229027</t>
  </si>
  <si>
    <t>106</t>
  </si>
  <si>
    <t>4566131856</t>
  </si>
  <si>
    <t>2022-12-27 21:52:37</t>
  </si>
  <si>
    <t>107</t>
  </si>
  <si>
    <t>4566147516</t>
  </si>
  <si>
    <t>2022-12-28 14:58:14</t>
  </si>
  <si>
    <t>108</t>
  </si>
  <si>
    <t>4566174604</t>
  </si>
  <si>
    <t>2022-12-27 23:00:24</t>
  </si>
  <si>
    <t>109</t>
  </si>
  <si>
    <t>4566209148</t>
  </si>
  <si>
    <t>2023-01-01 16:46:51</t>
  </si>
  <si>
    <t>352e77be206e45a2fbb9781e84047931b19e8b1906d042c20d4111d9256a3113</t>
  </si>
  <si>
    <t>110</t>
  </si>
  <si>
    <t>4566228128</t>
  </si>
  <si>
    <t>2022-12-28 21:20:59</t>
  </si>
  <si>
    <t>52fdfc83d76d3718dbed4c615b75bbdb708c1b4c1d726b4ed992ed75b3772f69</t>
  </si>
  <si>
    <t>111</t>
  </si>
  <si>
    <t>4566237934</t>
  </si>
  <si>
    <t>2022-12-26 00:17:17</t>
  </si>
  <si>
    <t>d4c3393f3710aed0580d4234840e7f63ef4addc32ef1c5c891ecd05452f830bf</t>
  </si>
  <si>
    <t>112</t>
  </si>
  <si>
    <t>4566246638</t>
  </si>
  <si>
    <t>2022-12-27 12:35:44</t>
  </si>
  <si>
    <t>d65d36e7e717a4f6946e4b21fb4be1f1a10313440ec52d9efc936fc7a6ae1424</t>
  </si>
  <si>
    <t>113</t>
  </si>
  <si>
    <t>4566347713</t>
  </si>
  <si>
    <t>2022-12-27 22:34:22</t>
  </si>
  <si>
    <t>009f32cac55b1acddb5a18ed05af2c6cbf31b90f366163da1e3bbdf144515fef</t>
  </si>
  <si>
    <t>114</t>
  </si>
  <si>
    <t>4566365012</t>
  </si>
  <si>
    <t>2022-12-26 00:17:37</t>
  </si>
  <si>
    <t>84ca0dd300f0b99338515c2aa1941c5d4003330f2c4368f4df229f1855da20d5</t>
  </si>
  <si>
    <t>115</t>
  </si>
  <si>
    <t>4566392601</t>
  </si>
  <si>
    <t>2022-12-27 01:09:59</t>
  </si>
  <si>
    <t>d0cdace182d8c1807348d8cc9f4f2ecd6a61575348aa215b8cd0f154b6917c2c</t>
  </si>
  <si>
    <t>116</t>
  </si>
  <si>
    <t>4566422894</t>
  </si>
  <si>
    <t>2022-12-28 13:03:08</t>
  </si>
  <si>
    <t>a1f0e825afc665ca0fea9ddf97f28cbd45cddcb8ac1fcb4ee060dff382b0b60f</t>
  </si>
  <si>
    <t>117</t>
  </si>
  <si>
    <t>4566428325</t>
  </si>
  <si>
    <t>2022-12-27 00:32:17</t>
  </si>
  <si>
    <t>d1daabaf52b5077a5f605e93f4762dc006995266b7f473d5da6ccd844efc2dc4</t>
  </si>
  <si>
    <t>118</t>
  </si>
  <si>
    <t>4566459195</t>
  </si>
  <si>
    <t>2022-12-31 13:06:06</t>
  </si>
  <si>
    <t>0c5c715b40c61e62547f69e954d0ca0c3f0d2e0afe823395a819583a5c110b71</t>
  </si>
  <si>
    <t>119</t>
  </si>
  <si>
    <t>4566560200</t>
  </si>
  <si>
    <t>2022-12-26 12:47:15</t>
  </si>
  <si>
    <t>c1d800c9fc2da3a6697ad07e3ea3c1c5fa6d1bafaef8c80dc7e803e7f44c895e</t>
  </si>
  <si>
    <t>120</t>
  </si>
  <si>
    <t>4566624449</t>
  </si>
  <si>
    <t>2022-12-26 22:47:06</t>
  </si>
  <si>
    <t>121</t>
  </si>
  <si>
    <t>4566627710</t>
  </si>
  <si>
    <t>2022-12-27 19:47:42</t>
  </si>
  <si>
    <t>b78f2e308ce30e2d60822eba905845f77ea6fc67e56fc5c5a792b3f6cac9ea66</t>
  </si>
  <si>
    <t>122</t>
  </si>
  <si>
    <t>4566672533</t>
  </si>
  <si>
    <t>2022-12-26 18:58:06</t>
  </si>
  <si>
    <t>4f70029242ba02d327160c6810dc06e91701e9e1e7f7f52e9ef6aa9507e00732</t>
  </si>
  <si>
    <t>123</t>
  </si>
  <si>
    <t>4566704649</t>
  </si>
  <si>
    <t>2022-12-29 21:12:32</t>
  </si>
  <si>
    <t>f0e98bad31c5b2fa8a981becdec6cfe9ac077523b098fe981e7dde4f565112c5</t>
  </si>
  <si>
    <t>124</t>
  </si>
  <si>
    <t>4566733347</t>
  </si>
  <si>
    <t>2022-12-26 12:52:23</t>
  </si>
  <si>
    <t>af7a2abf449a3e8c06b4bb52b99b1c90559de78ab378b5ca0e53ba877a901ed9</t>
  </si>
  <si>
    <t>125</t>
  </si>
  <si>
    <t>4566881610</t>
  </si>
  <si>
    <t>2022-12-30 13:31:50</t>
  </si>
  <si>
    <t>20% off up to ₹50 (2021-11-15 - 2031-01-01)</t>
  </si>
  <si>
    <t>c67fdf8aedf5a7812f5162b3768633738644d75b2540aa9d06bedf81778e14fa</t>
  </si>
  <si>
    <t>126</t>
  </si>
  <si>
    <t>4566887406</t>
  </si>
  <si>
    <t>2022-12-26 16:05:52</t>
  </si>
  <si>
    <t>377f06492f38a8b4aee3e7b4098a4a3ba4f120d2ec7f9028a46ce5cbc8faff71</t>
  </si>
  <si>
    <t>127</t>
  </si>
  <si>
    <t>4566903617</t>
  </si>
  <si>
    <t>2022-12-28 13:05:22</t>
  </si>
  <si>
    <t>Flat 20% off (2021-10-07 - 2031-01-01)</t>
  </si>
  <si>
    <t>e7bae000d4815c673ea43437dfdd6c2c2b124a039a8bbfee67daea45c60d76f5</t>
  </si>
  <si>
    <t>128</t>
  </si>
  <si>
    <t>4566978509</t>
  </si>
  <si>
    <t>2022-12-26 17:16:22</t>
  </si>
  <si>
    <t>613301d7356f2159433163ac673c0091dce00d1125c5e6a7d6d5a80305c52949</t>
  </si>
  <si>
    <t>129</t>
  </si>
  <si>
    <t>4567008540</t>
  </si>
  <si>
    <t>2022-12-26 22:52:30</t>
  </si>
  <si>
    <t>e74a351cad590d18a907cd36e429dab65aac6ab1ef4071eed997cafc612f819d</t>
  </si>
  <si>
    <t>130</t>
  </si>
  <si>
    <t>4567082027</t>
  </si>
  <si>
    <t>2022-12-28 18:03:16</t>
  </si>
  <si>
    <t>58c66f8a886518f34a4740b9367459afeb989a66919dcd2f5db6a4065b1a3d4b</t>
  </si>
  <si>
    <t>131</t>
  </si>
  <si>
    <t>4567101520</t>
  </si>
  <si>
    <t>2022-12-26 14:21:57</t>
  </si>
  <si>
    <t>4195ba637b40afaa4e8bb8bd21ee1b0750f64d4e439e0309288693b2d24bf81f</t>
  </si>
  <si>
    <t>132</t>
  </si>
  <si>
    <t>4567172096</t>
  </si>
  <si>
    <t>2022-12-29 19:46:49</t>
  </si>
  <si>
    <t>fe891be2207b941e7ae5c50c6cc9d9e88d5a8c8da3f794f9003375a046aa9d14</t>
  </si>
  <si>
    <t>133</t>
  </si>
  <si>
    <t>4567177352</t>
  </si>
  <si>
    <t>2022-12-28 21:34:53</t>
  </si>
  <si>
    <t>82cc1cfc89a7eb62093fa4a7e580530000239bd84776dc84100132f417de921f</t>
  </si>
  <si>
    <t>134</t>
  </si>
  <si>
    <t>4567225263</t>
  </si>
  <si>
    <t>2022-12-30 19:51:33</t>
  </si>
  <si>
    <t>b24fdd2e4ac9a5df93ead398c35a8aa554eca29c1cca78cfb9ed5e20b0581904</t>
  </si>
  <si>
    <t>135</t>
  </si>
  <si>
    <t>4567260592</t>
  </si>
  <si>
    <t>2022-12-26 13:12:11</t>
  </si>
  <si>
    <t>548f71d58d306e4b8acd62f71c6d4dfd6d1c0d5ebd64972f3457958def0f99ad</t>
  </si>
  <si>
    <t>136</t>
  </si>
  <si>
    <t>4567273317</t>
  </si>
  <si>
    <t>2022-12-28 13:52:35</t>
  </si>
  <si>
    <t>0a61fdf71d4470dd9fdeb95faf8e7c1e848b3135b8e96dc135817c3bcff483d1</t>
  </si>
  <si>
    <t>137</t>
  </si>
  <si>
    <t>4567295028</t>
  </si>
  <si>
    <t>2022-12-26 18:50:26</t>
  </si>
  <si>
    <t>8b55a960c30eac1cb6b377552991cd9be84096e7eb0a977b1a9e1e1024c2c0f9</t>
  </si>
  <si>
    <t>138</t>
  </si>
  <si>
    <t>4567299883</t>
  </si>
  <si>
    <t>2022-12-27 00:43:06</t>
  </si>
  <si>
    <t>03665faa8c0b8427a5eaaf4b67d531250fd800bfe4ffa49cefcbf17b845ced60</t>
  </si>
  <si>
    <t>139</t>
  </si>
  <si>
    <t>4567347654</t>
  </si>
  <si>
    <t>2022-12-29 13:56:17</t>
  </si>
  <si>
    <t>de9543c0ed53ac2df97ba5b00c4536107c915d35b7e5751a5d9c0b27f33e2302</t>
  </si>
  <si>
    <t>140</t>
  </si>
  <si>
    <t>4567381745</t>
  </si>
  <si>
    <t>2022-12-26 19:33:24</t>
  </si>
  <si>
    <t>aa7783a9bcf9e26f334bbd24282c7a87eae606aec69eae24929c046414632a55</t>
  </si>
  <si>
    <t>141</t>
  </si>
  <si>
    <t>4567432100</t>
  </si>
  <si>
    <t>2022-12-29 21:40:56</t>
  </si>
  <si>
    <t>8542f2d715d7831507ee952cf9a1cc3350650b6ad0fbcff2f3e7d3a834377be0</t>
  </si>
  <si>
    <t>142</t>
  </si>
  <si>
    <t>4567461883</t>
  </si>
  <si>
    <t>2022-12-27 21:01:17</t>
  </si>
  <si>
    <t>97406ed8374bb2e3db57116c858416b55205c43433d2466b694fe9039a6a2bec</t>
  </si>
  <si>
    <t>143</t>
  </si>
  <si>
    <t>4567500943</t>
  </si>
  <si>
    <t>2022-12-26 19:14:18</t>
  </si>
  <si>
    <t>b59d0eeb1bccc441de47f939bf58cb39c18cd9074d27793b5721bc90658cd758</t>
  </si>
  <si>
    <t>144</t>
  </si>
  <si>
    <t>4567544144</t>
  </si>
  <si>
    <t>2022-12-31 12:50:36</t>
  </si>
  <si>
    <t>738c5c44aeeedf3e8f8b44ad8c35ce7ae6a61d6dd0753bfddcaf1767b67ec9fb</t>
  </si>
  <si>
    <t>145</t>
  </si>
  <si>
    <t>4567630338</t>
  </si>
  <si>
    <t>2022-12-26 20:22:02</t>
  </si>
  <si>
    <t>7e36ad715b42af9e3f9dc3d98dae95724b589f143826589b46071a85ac77ceee</t>
  </si>
  <si>
    <t>146</t>
  </si>
  <si>
    <t>4567682424</t>
  </si>
  <si>
    <t>2022-12-28 18:23:12</t>
  </si>
  <si>
    <t>00120d996655524357acf3930aeb1ed49ef972aa1c42d7963a531d0cf8af67ca</t>
  </si>
  <si>
    <t>147</t>
  </si>
  <si>
    <t>4567726754</t>
  </si>
  <si>
    <t>2022-12-31 12:25:42</t>
  </si>
  <si>
    <t>3fa63ce556e8f89997ffcceb1e597580bad19e31797f057abe0d3ac3a6de1164</t>
  </si>
  <si>
    <t>148</t>
  </si>
  <si>
    <t>4567752244</t>
  </si>
  <si>
    <t>2022-12-26 12:47:20</t>
  </si>
  <si>
    <t>813c7770dd49ce72f24e6ee922bd18675d14e7ed902fc73f926258e0013bae1e</t>
  </si>
  <si>
    <t>149</t>
  </si>
  <si>
    <t>4567783971</t>
  </si>
  <si>
    <t>2022-12-29 18:39:24</t>
  </si>
  <si>
    <t>150</t>
  </si>
  <si>
    <t>4567787826</t>
  </si>
  <si>
    <t>2022-12-27 13:40:06</t>
  </si>
  <si>
    <t>8128ebd45878a58bbb53054ff163e3df2a0c8ce9f6df2ed311bbdd6382f19e17</t>
  </si>
  <si>
    <t>151</t>
  </si>
  <si>
    <t>4567789351</t>
  </si>
  <si>
    <t>2022-12-27 02:37:15</t>
  </si>
  <si>
    <t>5c06529c946d8967cbaeddc392297d47c6fcc7c905760a619bf55fb72fbcb60d</t>
  </si>
  <si>
    <t>152</t>
  </si>
  <si>
    <t>4567817722</t>
  </si>
  <si>
    <t>2022-12-27 13:52:41</t>
  </si>
  <si>
    <t>478d74609acc160f74e83054c564c783ba46bf852f61a609f990a8e743f15769</t>
  </si>
  <si>
    <t>153</t>
  </si>
  <si>
    <t>4568063978</t>
  </si>
  <si>
    <t>2022-12-27 12:34:39</t>
  </si>
  <si>
    <t>154</t>
  </si>
  <si>
    <t>4568094394</t>
  </si>
  <si>
    <t>2022-12-26 19:03:27</t>
  </si>
  <si>
    <t>409b97bad5fd06bfbb49ca2eee95f3f08f09edffef37e9c125fd31f8d357c0c4</t>
  </si>
  <si>
    <t>155</t>
  </si>
  <si>
    <t>4568108368</t>
  </si>
  <si>
    <t>2022-12-27 13:09:40</t>
  </si>
  <si>
    <t>4e8554681e3744f6c373055cd03a504f62d83ba3bd3008f9b7be6056d5014ef9</t>
  </si>
  <si>
    <t>156</t>
  </si>
  <si>
    <t>4568139088</t>
  </si>
  <si>
    <t>2022-12-27 00:46:34</t>
  </si>
  <si>
    <t>35a940746c05009c92d2d4169b10f9a59ca3ca5a220ab34fdf6093040e12ff20</t>
  </si>
  <si>
    <t>157</t>
  </si>
  <si>
    <t>4568161736</t>
  </si>
  <si>
    <t>2022-12-28 21:22:51</t>
  </si>
  <si>
    <t>3667d9a6fc44c1494c34cf8b6685f1f29a6877281aaabc15b297dccbb19fd36e</t>
  </si>
  <si>
    <t>158</t>
  </si>
  <si>
    <t>4568270147</t>
  </si>
  <si>
    <t>2022-12-30 13:13:58</t>
  </si>
  <si>
    <t>7e5d562472cd99abbc01c0688bda6fb956daa155921ee9fd4581849ad8578e70</t>
  </si>
  <si>
    <t>159</t>
  </si>
  <si>
    <t>4568308774</t>
  </si>
  <si>
    <t>2022-12-26 19:44:38</t>
  </si>
  <si>
    <t>357c090050f27d811bec901ddeaf4f814fd5e0607edf409fb4c5b5e2a44e29c3</t>
  </si>
  <si>
    <t>160</t>
  </si>
  <si>
    <t>4568322798</t>
  </si>
  <si>
    <t>2022-12-28 20:52:36</t>
  </si>
  <si>
    <t>9c2e950c7305f4e4fb243bbd1f6bcbd030538488ef78c69002997a5444c55f20</t>
  </si>
  <si>
    <t>161</t>
  </si>
  <si>
    <t>4568416199</t>
  </si>
  <si>
    <t>2022-12-26 20:31:37</t>
  </si>
  <si>
    <t>162</t>
  </si>
  <si>
    <t>4568435934</t>
  </si>
  <si>
    <t>2022-12-26 20:58:25</t>
  </si>
  <si>
    <t>64e3366a13e56ea604bbc0c15945ca709a598200deb2d310884133a678d9f456</t>
  </si>
  <si>
    <t>163</t>
  </si>
  <si>
    <t>4568473379</t>
  </si>
  <si>
    <t>2022-12-28 13:34:48</t>
  </si>
  <si>
    <t>0dd9c1330ab69841014b100ab276ae60d0ab89afd0a94d5e75afbbbaa790a5ec</t>
  </si>
  <si>
    <t>164</t>
  </si>
  <si>
    <t>4568475726</t>
  </si>
  <si>
    <t>2022-12-28 13:07:45</t>
  </si>
  <si>
    <t>0d517462b3158abd67d0295ed8564f8f44de3539a36ba2c2d69740813e082832</t>
  </si>
  <si>
    <t>165</t>
  </si>
  <si>
    <t>4568587844</t>
  </si>
  <si>
    <t>2022-12-27 20:18:35</t>
  </si>
  <si>
    <t>b03f8b5f5791e776f65639ff363dbb845e88cf5ef52096df543b11371dd8071e</t>
  </si>
  <si>
    <t>166</t>
  </si>
  <si>
    <t>4568605716</t>
  </si>
  <si>
    <t>2022-12-29 16:02:27</t>
  </si>
  <si>
    <t>20c14640d96d73c5f232db862fd839a6bb0d1557d86af3c17728475d80ed6ec6</t>
  </si>
  <si>
    <t>167</t>
  </si>
  <si>
    <t>4568636960</t>
  </si>
  <si>
    <t>2022-12-26 22:33:07</t>
  </si>
  <si>
    <t>418af1c6e68c69620b734faab9488635b360a696ff661e9a504f2b3916d52992</t>
  </si>
  <si>
    <t>168</t>
  </si>
  <si>
    <t>4568639103</t>
  </si>
  <si>
    <t>2022-12-28 15:00:29</t>
  </si>
  <si>
    <t>ea70438d485fa9ada0650fc4d81afc97f0135023df24728f6d242000fa602cb5</t>
  </si>
  <si>
    <t>169</t>
  </si>
  <si>
    <t>4568673605</t>
  </si>
  <si>
    <t>2022-12-30 23:36:12</t>
  </si>
  <si>
    <t>1d8871d452190469cda5fea5812d423519353e5d6805496e0fc561338dc73ccb</t>
  </si>
  <si>
    <t>170</t>
  </si>
  <si>
    <t>4568682177</t>
  </si>
  <si>
    <t>2022-12-29 19:29:16</t>
  </si>
  <si>
    <t>66a4700267220b130da77033f001e1af675c387df352812b678e8f28153fb47d</t>
  </si>
  <si>
    <t>171</t>
  </si>
  <si>
    <t>4568692468</t>
  </si>
  <si>
    <t>2022-12-27 15:17:28</t>
  </si>
  <si>
    <t>b0d434546c132188ec158492f28d3161a870c9c827802261b5546afe1dfd17f4</t>
  </si>
  <si>
    <t>172</t>
  </si>
  <si>
    <t>4568709071</t>
  </si>
  <si>
    <t>2022-12-29 01:32:25</t>
  </si>
  <si>
    <t>271b4063aa2af26e6f81be9e2a6d1747a66c6dcc751ed47dc7da5dc1fabd1ce2</t>
  </si>
  <si>
    <t>173</t>
  </si>
  <si>
    <t>4568849600</t>
  </si>
  <si>
    <t>2022-12-27 11:53:59</t>
  </si>
  <si>
    <t>6e026a084fcfd613079b5518e1bb5da4aa6d96bd7030ee94002a596f69bf9577</t>
  </si>
  <si>
    <t>174</t>
  </si>
  <si>
    <t>4568850271</t>
  </si>
  <si>
    <t>2022-12-27 12:26:44</t>
  </si>
  <si>
    <t>175</t>
  </si>
  <si>
    <t>4568894611</t>
  </si>
  <si>
    <t>2022-12-27 14:00:37</t>
  </si>
  <si>
    <t>92e61a9a0bec6f7c79f28333b44e87ecbc19517fc61c08592889c12a6c2170b6</t>
  </si>
  <si>
    <t>176</t>
  </si>
  <si>
    <t>4568897302</t>
  </si>
  <si>
    <t>2022-12-27 15:19:46</t>
  </si>
  <si>
    <t>3c5698d3bc533bf1997da7185a6cec42cffddc66e6bb195c3b8ecc42c8f34191</t>
  </si>
  <si>
    <t>177</t>
  </si>
  <si>
    <t>4568994036</t>
  </si>
  <si>
    <t>2022-12-29 22:04:19</t>
  </si>
  <si>
    <t>0f12f6ea46e4a5782b25600277edced2fd27eb215c273423e7a1f96be8de9a7d</t>
  </si>
  <si>
    <t>178</t>
  </si>
  <si>
    <t>4569025095</t>
  </si>
  <si>
    <t>2022-12-28 13:30:40</t>
  </si>
  <si>
    <t>179</t>
  </si>
  <si>
    <t>4569025314</t>
  </si>
  <si>
    <t>2022-12-27 11:23:27</t>
  </si>
  <si>
    <t>2dc3d1cdf7767908c310806c04c6e6845d6ae7d491e801de0647e70ea1274563</t>
  </si>
  <si>
    <t>180</t>
  </si>
  <si>
    <t>4569044658</t>
  </si>
  <si>
    <t>2022-12-27 12:07:42</t>
  </si>
  <si>
    <t>40% off up to ₹120 (2022-08-01 - 2022-12-31)</t>
  </si>
  <si>
    <t>1875f7450ce257ada89f2b9b331b9f2c68cbc43442161a8b5f28443ed9318921</t>
  </si>
  <si>
    <t>181</t>
  </si>
  <si>
    <t>4569080835</t>
  </si>
  <si>
    <t>2022-12-29 21:45:52</t>
  </si>
  <si>
    <t>7e180724d190625c46b426dd1b00194f0273de76d260cfcb56b2aa77bdc5bd0d</t>
  </si>
  <si>
    <t>182</t>
  </si>
  <si>
    <t>4569102230</t>
  </si>
  <si>
    <t>2022-12-28 19:37:26</t>
  </si>
  <si>
    <t>0bb3d8593f6905ebf8e8f8963e9e4639eb25381e0534fc27b3dcacd38d010f20</t>
  </si>
  <si>
    <t>183</t>
  </si>
  <si>
    <t>4569186498</t>
  </si>
  <si>
    <t>2022-12-27 14:34:50</t>
  </si>
  <si>
    <t>76443d9f1e4e48b5edd5f57b74f2f293509f77fefd6a6e88a1230e8a9ee4e7bf</t>
  </si>
  <si>
    <t>184</t>
  </si>
  <si>
    <t>4569229055</t>
  </si>
  <si>
    <t>2022-12-28 11:33:23</t>
  </si>
  <si>
    <t>490cc6cf2041d1c24425f906266d4647b40b5ed9e7b3acdef36e53eb3566e2f6</t>
  </si>
  <si>
    <t>185</t>
  </si>
  <si>
    <t>4569268772</t>
  </si>
  <si>
    <t>2022-12-30 20:11:41</t>
  </si>
  <si>
    <t>6ff021a8f582c9b93bf32a221234a33cbebd04709644fc856fb02d05ffaae7e6</t>
  </si>
  <si>
    <t>186</t>
  </si>
  <si>
    <t>4569305427</t>
  </si>
  <si>
    <t>2022-12-27 14:15:54</t>
  </si>
  <si>
    <t>67fa5f2f0e3c5ba2f38df98e48a5a364caa28e3259674a9430183913bfcbdd36</t>
  </si>
  <si>
    <t>187</t>
  </si>
  <si>
    <t>4569332817</t>
  </si>
  <si>
    <t>2022-12-29 21:12:06</t>
  </si>
  <si>
    <t>e748664a70b46b638be6c8f53843ecc72b5c150333b83e8fe59014f2ffe5907f</t>
  </si>
  <si>
    <t>188</t>
  </si>
  <si>
    <t>4569386060</t>
  </si>
  <si>
    <t>2022-12-29 19:11:28</t>
  </si>
  <si>
    <t>62854989ea1eb6f6f9ee467b58f0758c4e7b173c6bab21f91e6654e9685cb524</t>
  </si>
  <si>
    <t>189</t>
  </si>
  <si>
    <t>4569396445</t>
  </si>
  <si>
    <t>2022-12-28 12:49:39</t>
  </si>
  <si>
    <t>697da09928b29196d082e2e8d6e01efa05619275452cf84dba066aac37393669</t>
  </si>
  <si>
    <t>190</t>
  </si>
  <si>
    <t>4569475133</t>
  </si>
  <si>
    <t>2022-12-27 11:41:18</t>
  </si>
  <si>
    <t>0ca9781f55a24b9c89fda1990df04e4ac19c46fcc7801bd773cbbffac287d412</t>
  </si>
  <si>
    <t>191</t>
  </si>
  <si>
    <t>4569476948</t>
  </si>
  <si>
    <t>2022-12-27 15:26:23</t>
  </si>
  <si>
    <t>1c4ceecc3d510859bd65ac4d177bc1429405c00a3332201dce9b8c813fa30449</t>
  </si>
  <si>
    <t>192</t>
  </si>
  <si>
    <t>4569511320</t>
  </si>
  <si>
    <t>2023-01-01 01:30:18</t>
  </si>
  <si>
    <t>cd64e01dc338394a684279d58ac8962ab599c0c7f5eea456fdfda7370b533c12</t>
  </si>
  <si>
    <t>193</t>
  </si>
  <si>
    <t>4569581815</t>
  </si>
  <si>
    <t>2022-12-30 18:34:28</t>
  </si>
  <si>
    <t>70580ceb0de39d46a0fbb93be8ad338c24b65879bd9953df8b559ea14a0d2545</t>
  </si>
  <si>
    <t>194</t>
  </si>
  <si>
    <t>4569626924</t>
  </si>
  <si>
    <t>2022-12-27 21:26:16</t>
  </si>
  <si>
    <t>1d52a644d7c98305fa53fdd4ee45b6e189382e311acfe6d753d530fb19518651</t>
  </si>
  <si>
    <t>195</t>
  </si>
  <si>
    <t>4569638883</t>
  </si>
  <si>
    <t>2022-12-29 14:41:07</t>
  </si>
  <si>
    <t>86890c183a97e2297249f39f0d577fc80d52e04a6073e679e6e4478dd7093452</t>
  </si>
  <si>
    <t>196</t>
  </si>
  <si>
    <t>4569667271</t>
  </si>
  <si>
    <t>2022-12-29 14:48:29</t>
  </si>
  <si>
    <t>68919f5d89f6551312d6414c51cdd84844ebe4bddb8ff7f4d421d7f847d6babe</t>
  </si>
  <si>
    <t>197</t>
  </si>
  <si>
    <t>4569676430</t>
  </si>
  <si>
    <t>2023-01-01 15:04:48</t>
  </si>
  <si>
    <t>ac4499d59d2ea399b636ff0c7b4589ade751c7bd446eef1ab85aad858ab4938f</t>
  </si>
  <si>
    <t>198</t>
  </si>
  <si>
    <t>4569703257</t>
  </si>
  <si>
    <t>2022-12-28 12:14:05</t>
  </si>
  <si>
    <t>1873e527144c0ce48a705ef9562d414ad1b6edfdd50414be2056167c1d6c11e9</t>
  </si>
  <si>
    <t>199</t>
  </si>
  <si>
    <t>4569722109</t>
  </si>
  <si>
    <t>2022-12-29 23:17:01</t>
  </si>
  <si>
    <t>200</t>
  </si>
  <si>
    <t>4569722155</t>
  </si>
  <si>
    <t>2022-12-29 11:51:23</t>
  </si>
  <si>
    <t>9c02f59d64ac793400c34adfc9254834ce222e516a0dcdf8c32ac509aea8403d</t>
  </si>
  <si>
    <t>201</t>
  </si>
  <si>
    <t>4569741717</t>
  </si>
  <si>
    <t>2022-12-28 12:08:02</t>
  </si>
  <si>
    <t>d1b25ee6b662c4b3cc1b46e4cb9346fc8572b3ef14ab428c0c0aa9f2fd6ebe16</t>
  </si>
  <si>
    <t>202</t>
  </si>
  <si>
    <t>4569744126</t>
  </si>
  <si>
    <t>2022-12-31 20:18:03</t>
  </si>
  <si>
    <t>aeaf35566baa08ebcd114ba91235317bc17453711d6e511d4addfaa2e461cbe1</t>
  </si>
  <si>
    <t>203</t>
  </si>
  <si>
    <t>4569752487</t>
  </si>
  <si>
    <t>2023-01-01 00:35:39</t>
  </si>
  <si>
    <t>5cee5c59001fb7becb1132129751cf4d62d46556ad5ae91ed09a5a212ca46d8a</t>
  </si>
  <si>
    <t>204</t>
  </si>
  <si>
    <t>4569799247</t>
  </si>
  <si>
    <t>2022-12-28 14:07:23</t>
  </si>
  <si>
    <t>3fb52be0f2fb3a83ed0513e7fea70ae84b18d4c07a82edf319457c3848d6b31b</t>
  </si>
  <si>
    <t>205</t>
  </si>
  <si>
    <t>4569802203</t>
  </si>
  <si>
    <t>2022-12-28 23:05:48</t>
  </si>
  <si>
    <t>cf0cfbfa2028604793e089901efe62391c4d6b07a406ca17ac4e5d39db4b1be4</t>
  </si>
  <si>
    <t>206</t>
  </si>
  <si>
    <t>4569806128</t>
  </si>
  <si>
    <t>2022-12-27 22:41:09</t>
  </si>
  <si>
    <t>9df0958755a432cd7cfd0bfdd0b715696b801dac61474a43c37c3729b19f2415</t>
  </si>
  <si>
    <t>207</t>
  </si>
  <si>
    <t>4569810484</t>
  </si>
  <si>
    <t>2022-12-27 23:32:46</t>
  </si>
  <si>
    <t>6a182223dc90e786166355560e47fedc8c808dae122d831b8f7323b7a851c986</t>
  </si>
  <si>
    <t>208</t>
  </si>
  <si>
    <t>4569847034</t>
  </si>
  <si>
    <t>2022-12-27 23:24:02</t>
  </si>
  <si>
    <t>d422b7257f5cd69dffe5abcfe0b247f3917fdc27fa63200946c302da8bfb1ee3</t>
  </si>
  <si>
    <t>209</t>
  </si>
  <si>
    <t>4569863743</t>
  </si>
  <si>
    <t>2022-12-28 13:52:41</t>
  </si>
  <si>
    <t>210</t>
  </si>
  <si>
    <t>4569886874</t>
  </si>
  <si>
    <t>2022-12-28 01:02:36</t>
  </si>
  <si>
    <t>0ef7ff0ecec5821faf6e44e4ee561db1ddba900689c40d86fb217648ae946cba</t>
  </si>
  <si>
    <t>211</t>
  </si>
  <si>
    <t>4569900014</t>
  </si>
  <si>
    <t>2022-12-27 15:05:40</t>
  </si>
  <si>
    <t>92fb7b0989e00af023433263cc2d3e2d9d0828c0cfbb1f56e4d927fb4a278ad1</t>
  </si>
  <si>
    <t>212</t>
  </si>
  <si>
    <t>4569902121</t>
  </si>
  <si>
    <t>2022-12-28 23:45:30</t>
  </si>
  <si>
    <t>93cbbc10732ed26cba3f36a7fb7a774691c782c4794f5f1222cf4bd7cbb564a1</t>
  </si>
  <si>
    <t>213</t>
  </si>
  <si>
    <t>4569989355</t>
  </si>
  <si>
    <t>2022-12-27 19:26:14</t>
  </si>
  <si>
    <t>cb51a8230f6facda338940187454c6c7c9817f0379635c6c798ceb053621b5c5</t>
  </si>
  <si>
    <t>214</t>
  </si>
  <si>
    <t>4570017831</t>
  </si>
  <si>
    <t>2022-12-28 12:07:34</t>
  </si>
  <si>
    <t>d432c0db57060dbf8a8f068f043d4b5ebe71ca78c3d79bf9abbd104f97a56d00</t>
  </si>
  <si>
    <t>215</t>
  </si>
  <si>
    <t>4570032023</t>
  </si>
  <si>
    <t>2022-12-31 15:10:51</t>
  </si>
  <si>
    <t>40% off up to ₹80 (2022-06-03 - 2031-01-01)</t>
  </si>
  <si>
    <t>1f3077a6734160d8518ca2f6688590dfa044f1098785b4afef35783582e5fb72</t>
  </si>
  <si>
    <t>216</t>
  </si>
  <si>
    <t>4570043010</t>
  </si>
  <si>
    <t>2022-12-30 00:33:36</t>
  </si>
  <si>
    <t>4c87722d92733134345379b3d5463a12e7a491f9cf1f678c1bfb40fa30ab76ff</t>
  </si>
  <si>
    <t>217</t>
  </si>
  <si>
    <t>4570151455</t>
  </si>
  <si>
    <t>2022-12-28 19:23:14</t>
  </si>
  <si>
    <t>597b0c121460c58da04895f2e58e6f754d431d542320a3605bc9a0a6565adc38</t>
  </si>
  <si>
    <t>218</t>
  </si>
  <si>
    <t>4570179822</t>
  </si>
  <si>
    <t>2022-12-29 12:27:10</t>
  </si>
  <si>
    <t>219</t>
  </si>
  <si>
    <t>4570180794</t>
  </si>
  <si>
    <t>2022-12-28 02:19:53</t>
  </si>
  <si>
    <t>8f33ada12222a8f8f2418161a62f762195db46ba35cbb76723b1f053ccba523c</t>
  </si>
  <si>
    <t>220</t>
  </si>
  <si>
    <t>4570204921</t>
  </si>
  <si>
    <t>2022-12-29 00:59:04</t>
  </si>
  <si>
    <t>7698739ffc2cf653b9bdf6ba178ff49cbb0af0da9281a32484ef523e6ba7d2de</t>
  </si>
  <si>
    <t>221</t>
  </si>
  <si>
    <t>4570214632</t>
  </si>
  <si>
    <t>2022-12-28 13:21:43</t>
  </si>
  <si>
    <t>29d11377da789c249a3e15f9b09dc6902885c63b24a5cf7a8aafc80ee5977e0d</t>
  </si>
  <si>
    <t>222</t>
  </si>
  <si>
    <t>4570243110</t>
  </si>
  <si>
    <t>2022-12-27 21:53:49</t>
  </si>
  <si>
    <t>223</t>
  </si>
  <si>
    <t>4570259786</t>
  </si>
  <si>
    <t>2022-12-28 19:07:38</t>
  </si>
  <si>
    <t>0b3e541b77609ba434ac322dde6ecd5bf5d397dc21ed9a1c0701a05089494782</t>
  </si>
  <si>
    <t>224</t>
  </si>
  <si>
    <t>4570337786</t>
  </si>
  <si>
    <t>2022-12-28 01:29:48</t>
  </si>
  <si>
    <t>54ae6666310ae9604631ef08d067113f25d614c38e3b665c24fb6c44a7a0d856</t>
  </si>
  <si>
    <t>225</t>
  </si>
  <si>
    <t>4570340297</t>
  </si>
  <si>
    <t>2022-12-27 20:31:48</t>
  </si>
  <si>
    <t>226</t>
  </si>
  <si>
    <t>4570389582</t>
  </si>
  <si>
    <t>2022-12-29 12:20:40</t>
  </si>
  <si>
    <t>77c758b40174c8b73914ea536514e078492b3e89a6bd73a14e094d14530c15cc</t>
  </si>
  <si>
    <t>227</t>
  </si>
  <si>
    <t>4570389618</t>
  </si>
  <si>
    <t>2022-12-29 19:56:46</t>
  </si>
  <si>
    <t>76d9536e525d938391a43d61de004b1a8c6fb5191d2984d191a91fab1ef33ebc</t>
  </si>
  <si>
    <t>228</t>
  </si>
  <si>
    <t>4570395802</t>
  </si>
  <si>
    <t>2022-12-29 13:07:13</t>
  </si>
  <si>
    <t>05504200ade0b694178b851e854e9229a467e57cdd6a633e9e98ca9f7aa49c6e</t>
  </si>
  <si>
    <t>229</t>
  </si>
  <si>
    <t>4570427049</t>
  </si>
  <si>
    <t>2022-12-28 22:34:18</t>
  </si>
  <si>
    <t>d7615aa219a8686b0bc139068e32f5c912e23657e9c0a2c09febd006af62b48d</t>
  </si>
  <si>
    <t>230</t>
  </si>
  <si>
    <t>4570465601</t>
  </si>
  <si>
    <t>2022-12-29 14:02:14</t>
  </si>
  <si>
    <t>1cbb8590a0ba5f87812d7e28681d24966c7fd134685fb025cbb62ebdf0282e40</t>
  </si>
  <si>
    <t>231</t>
  </si>
  <si>
    <t>4570550136</t>
  </si>
  <si>
    <t>2022-12-29 12:50:57</t>
  </si>
  <si>
    <t>fa4a3e3af74c5940b552520d008aa57b8e254231a779923991a8f0538259ff57</t>
  </si>
  <si>
    <t>232</t>
  </si>
  <si>
    <t>4570671589</t>
  </si>
  <si>
    <t>2022-12-29 15:03:20</t>
  </si>
  <si>
    <t>04386067e688c688954072de874567ffb6b7dd268b3c654f488eceac17583813</t>
  </si>
  <si>
    <t>233</t>
  </si>
  <si>
    <t>4570711668</t>
  </si>
  <si>
    <t>2022-12-27 21:11:05</t>
  </si>
  <si>
    <t>b114832a220c0900d5ca3e8556dd8de2cb0e1aadac547acbe1763cd72a7e3ef9</t>
  </si>
  <si>
    <t>234</t>
  </si>
  <si>
    <t>4570796708</t>
  </si>
  <si>
    <t>2023-01-01 02:05:30</t>
  </si>
  <si>
    <t>31e5238d681af86cfb3472518308a9a5c64508dafe95e297fa11e6e145a91376</t>
  </si>
  <si>
    <t>235</t>
  </si>
  <si>
    <t>4570939133</t>
  </si>
  <si>
    <t>2022-12-29 00:30:46</t>
  </si>
  <si>
    <t>05a67f871cdd2ffd12781e5105beb01a117f178c0659399a3f933750d1e4f9b0</t>
  </si>
  <si>
    <t>236</t>
  </si>
  <si>
    <t>4570946417</t>
  </si>
  <si>
    <t>2022-12-29 00:36:07</t>
  </si>
  <si>
    <t>5ede6982a994a72654d212ea2014a242a953d321a2354aebbfb43a60a8ad99a6</t>
  </si>
  <si>
    <t>237</t>
  </si>
  <si>
    <t>4570983821</t>
  </si>
  <si>
    <t>2022-12-27 22:37:08</t>
  </si>
  <si>
    <t>37d2b112ff72238702d470d88fa76f2680c42e211e8f31595b2e41d9d2a28266</t>
  </si>
  <si>
    <t>238</t>
  </si>
  <si>
    <t>4571000220</t>
  </si>
  <si>
    <t>2022-12-29 13:12:55</t>
  </si>
  <si>
    <t>b58491868bbcc1868f6c76834fc9f399263d9af2df7880be2c67fe4e29db674f</t>
  </si>
  <si>
    <t>239</t>
  </si>
  <si>
    <t>4571008834</t>
  </si>
  <si>
    <t>2022-12-29 13:32:01</t>
  </si>
  <si>
    <t>e78a38fd36fe5055284fbda18dfd47cdfd90d94b18b43d8c88ea2c76d0f77156</t>
  </si>
  <si>
    <t>240</t>
  </si>
  <si>
    <t>4571144971</t>
  </si>
  <si>
    <t>2022-12-29 14:19:22</t>
  </si>
  <si>
    <t>ab7d0437c0c07efd6acae89876e03319545540c4dd02042f7fbd8c2f1cc0df4f</t>
  </si>
  <si>
    <t>241</t>
  </si>
  <si>
    <t>4571178684</t>
  </si>
  <si>
    <t>2022-12-28 13:30:45</t>
  </si>
  <si>
    <t>1b8d650a889e7a2618b49608279d0328d857a969c58c6a1d0d8aa08d94f6b394</t>
  </si>
  <si>
    <t>242</t>
  </si>
  <si>
    <t>4571277235</t>
  </si>
  <si>
    <t>2022-12-29 23:06:16</t>
  </si>
  <si>
    <t>3abc18899e5e4a73b65e515a865d6c6e5290b296ae37ab2b38190dbb09896d34</t>
  </si>
  <si>
    <t>243</t>
  </si>
  <si>
    <t>4571348810</t>
  </si>
  <si>
    <t>2022-12-28 13:19:33</t>
  </si>
  <si>
    <t>84531c8bf1967ca314ea92c305d019ba7334ba63b4cb31d9cfa7200ac313475e</t>
  </si>
  <si>
    <t>244</t>
  </si>
  <si>
    <t>4571356444</t>
  </si>
  <si>
    <t>2022-12-29 12:05:59</t>
  </si>
  <si>
    <t>ee9382097deb8142e06d8bcfbb5956b0ffb7b071b89a351abae14ca1ba0461d1</t>
  </si>
  <si>
    <t>245</t>
  </si>
  <si>
    <t>4571366419</t>
  </si>
  <si>
    <t>2022-12-28 12:10:16</t>
  </si>
  <si>
    <t>a25a5846f9e657eadc24a668722bed018a105e648edf1e8915dc314b3aa238b7</t>
  </si>
  <si>
    <t>246</t>
  </si>
  <si>
    <t>4571465790</t>
  </si>
  <si>
    <t>2022-12-28 13:42:07</t>
  </si>
  <si>
    <t>d2db6f135ecd8de01b5b8e7e6f21340a6da30e462ed9e18f50f8d9ca21aafc76</t>
  </si>
  <si>
    <t>247</t>
  </si>
  <si>
    <t>4571484196</t>
  </si>
  <si>
    <t>2022-12-29 12:56:37</t>
  </si>
  <si>
    <t>45b47dab56f779ab3719121df7a0d2ed8d30e9395aec633dd3baad9ca6d4e869</t>
  </si>
  <si>
    <t>248</t>
  </si>
  <si>
    <t>4571546840</t>
  </si>
  <si>
    <t>2022-12-29 21:10:46</t>
  </si>
  <si>
    <t>96bbe608b4f03b033cf2dceca37ca002034ec54c0873c5cf790e5c955f7f2c2c</t>
  </si>
  <si>
    <t>249</t>
  </si>
  <si>
    <t>4571622632</t>
  </si>
  <si>
    <t>2022-12-29 22:09:18</t>
  </si>
  <si>
    <t>be9b75fe90ba37104729546c7ab53048a7391a58eb69c79f37b2c56402e03323</t>
  </si>
  <si>
    <t>250</t>
  </si>
  <si>
    <t>4571687982</t>
  </si>
  <si>
    <t>2022-12-30 01:22:30</t>
  </si>
  <si>
    <t>635476c00970b9939cbea2d922ceff72c5186173d3a2691c10e23435c3d89fc5</t>
  </si>
  <si>
    <t>251</t>
  </si>
  <si>
    <t>4571714174</t>
  </si>
  <si>
    <t>2022-12-29 18:25:43</t>
  </si>
  <si>
    <t>34ff16f4ce937d402465035a267f27fbfd69665658281512aefcf415fba11da0</t>
  </si>
  <si>
    <t>252</t>
  </si>
  <si>
    <t>4571815548</t>
  </si>
  <si>
    <t>2022-12-29 15:33:21</t>
  </si>
  <si>
    <t>582a463b0fff1c5139ceb2260db5d813aee95d8d321d0f1ad853854a68ec07df</t>
  </si>
  <si>
    <t>253</t>
  </si>
  <si>
    <t>4571818681</t>
  </si>
  <si>
    <t>2022-12-28 16:28:52</t>
  </si>
  <si>
    <t>5db1e290b6213866a8ac13f375b0fcbec6f49c84bf90fa396d4a0e9e4ecef33a</t>
  </si>
  <si>
    <t>254</t>
  </si>
  <si>
    <t>4571938481</t>
  </si>
  <si>
    <t>2022-12-31 00:06:30</t>
  </si>
  <si>
    <t>4dadbfa30c098a33f3a68729d44bd4fd2226479321a8b56306d18a7804f20582</t>
  </si>
  <si>
    <t>255</t>
  </si>
  <si>
    <t>4571968570</t>
  </si>
  <si>
    <t>2022-12-29 13:52:48</t>
  </si>
  <si>
    <t>0b35e0014574d87976db44047f50dda93943ea38deb7699c4e56cc57602e435a</t>
  </si>
  <si>
    <t>256</t>
  </si>
  <si>
    <t>4572048911</t>
  </si>
  <si>
    <t>2022-12-30 13:54:02</t>
  </si>
  <si>
    <t>305383c2876b4dd7f13cad7ca28fce7c6da07db9f98883e6a41d0c8dd908ab90</t>
  </si>
  <si>
    <t>257</t>
  </si>
  <si>
    <t>4572098163</t>
  </si>
  <si>
    <t>2022-12-29 14:02:05</t>
  </si>
  <si>
    <t>36d6cc53c6c8bd3af2ab99f3e8137a94ae79c4e95141aed17013676c8c31feb6</t>
  </si>
  <si>
    <t>258</t>
  </si>
  <si>
    <t>4572102030</t>
  </si>
  <si>
    <t>2022-12-28 22:28:02</t>
  </si>
  <si>
    <t>259</t>
  </si>
  <si>
    <t>4572158969</t>
  </si>
  <si>
    <t>2022-12-28 21:32:06</t>
  </si>
  <si>
    <t>6163a0baf95c6e77e5fa39d8607c94c4e7dd48f3ca1d87f1af21007b6952b8f6</t>
  </si>
  <si>
    <t>260</t>
  </si>
  <si>
    <t>4572176256</t>
  </si>
  <si>
    <t>2022-12-30 12:28:00</t>
  </si>
  <si>
    <t>9d33a229494188467311e8f5321417add93fc01607b0b14dac1e0f09fe65b089</t>
  </si>
  <si>
    <t>261</t>
  </si>
  <si>
    <t>4572222493</t>
  </si>
  <si>
    <t>2022-12-29 13:42:21</t>
  </si>
  <si>
    <t>8327a89cecf9ca79387714f326f3d651b059b8ea704c19d550358fcc3c371713</t>
  </si>
  <si>
    <t>262</t>
  </si>
  <si>
    <t>4572310215</t>
  </si>
  <si>
    <t>2022-12-29 14:52:31</t>
  </si>
  <si>
    <t>dc19dc9e27bafaa62560742f9edeec52d192cb5c9885099aa82358208a3df82c</t>
  </si>
  <si>
    <t>263</t>
  </si>
  <si>
    <t>4572322928</t>
  </si>
  <si>
    <t>2022-12-29 20:43:15</t>
  </si>
  <si>
    <t>44ca52a09106402c7b3851af20effd3d449a1d3c8d002e87698c92788fbc7473</t>
  </si>
  <si>
    <t>264</t>
  </si>
  <si>
    <t>4572386435</t>
  </si>
  <si>
    <t>2022-12-29 20:02:22</t>
  </si>
  <si>
    <t>7d2cec1f762863f082b248049989e0f95d70a924ba28ea6a58bb75d4485ee7da</t>
  </si>
  <si>
    <t>265</t>
  </si>
  <si>
    <t>4572395414</t>
  </si>
  <si>
    <t>2022-12-31 22:10:18</t>
  </si>
  <si>
    <t>266</t>
  </si>
  <si>
    <t>4572401006</t>
  </si>
  <si>
    <t>2022-12-29 11:52:09</t>
  </si>
  <si>
    <t>267</t>
  </si>
  <si>
    <t>4572412151</t>
  </si>
  <si>
    <t>2022-12-28 22:19:30</t>
  </si>
  <si>
    <t>7c149a37c31ab4f9ba583af70b3618c62d2a95db5530ec56c5cf1520e2dc912b</t>
  </si>
  <si>
    <t>268</t>
  </si>
  <si>
    <t>4572419628</t>
  </si>
  <si>
    <t>2022-12-28 20:35:30</t>
  </si>
  <si>
    <t>60ca40a8132e43d50626dfe16d41b5d4777eb3d1bec0872bab034e315f720bed</t>
  </si>
  <si>
    <t>269</t>
  </si>
  <si>
    <t>4572454576</t>
  </si>
  <si>
    <t>2022-12-29 11:48:19</t>
  </si>
  <si>
    <t>34a298fe57e75e1581e91c9fd5f088b01bb184b61a3cc1ab1e171b7908e61b51</t>
  </si>
  <si>
    <t>270</t>
  </si>
  <si>
    <t>4572536085</t>
  </si>
  <si>
    <t>2022-12-29 14:37:44</t>
  </si>
  <si>
    <t>db4c2d491f2b6bbbf4ddd65ceb0be1659c4e3c9a0351523eacb3c072c0f750dd</t>
  </si>
  <si>
    <t>271</t>
  </si>
  <si>
    <t>4572590130</t>
  </si>
  <si>
    <t>2022-12-28 21:04:11</t>
  </si>
  <si>
    <t>4f7eae20824437e09c5fc224e0398b3a4315500cd95eda066e26f05d03ecc990</t>
  </si>
  <si>
    <t>272</t>
  </si>
  <si>
    <t>4572598697</t>
  </si>
  <si>
    <t>2022-12-30 13:28:03</t>
  </si>
  <si>
    <t>a99cf55faf560a9016097e8a1e781425faa9f742505b90800eec63aa55fe9de0</t>
  </si>
  <si>
    <t>273</t>
  </si>
  <si>
    <t>4572599071</t>
  </si>
  <si>
    <t>2022-12-29 00:15:43</t>
  </si>
  <si>
    <t>1727b6ba1d3338145a4f16cb87f4623905eb2a2426437a94d8495d1aea8bc257</t>
  </si>
  <si>
    <t>274</t>
  </si>
  <si>
    <t>4572678660</t>
  </si>
  <si>
    <t>2022-12-30 13:16:44</t>
  </si>
  <si>
    <t>e911215efb9b52f1ac462fc8afd8d838e71ed425b252fb31dc89c4b442de44cf</t>
  </si>
  <si>
    <t>275</t>
  </si>
  <si>
    <t>4572696482</t>
  </si>
  <si>
    <t>2022-12-29 14:23:52</t>
  </si>
  <si>
    <t>63666bdd6a1ec527c0132d4bc23a970d34b1448e980a96612007df7a290cb4c6</t>
  </si>
  <si>
    <t>276</t>
  </si>
  <si>
    <t>4572705299</t>
  </si>
  <si>
    <t>2022-12-30 11:19:47</t>
  </si>
  <si>
    <t>f932ec06d64661bee1840319099fe9ddd3aa8a783c32a99f0489a872ce966fee</t>
  </si>
  <si>
    <t>277</t>
  </si>
  <si>
    <t>4572775177</t>
  </si>
  <si>
    <t>2022-12-29 19:11:56</t>
  </si>
  <si>
    <t>05e856e333d7fd7f891451031b05ea9489827c08b0b050898f999ba016221666</t>
  </si>
  <si>
    <t>278</t>
  </si>
  <si>
    <t>4572798639</t>
  </si>
  <si>
    <t>2022-12-29 11:22:31</t>
  </si>
  <si>
    <t>716089a35ab45d69fe45ef15f37ea38fdf91dd75d72c17f4f78678df745d35fc</t>
  </si>
  <si>
    <t>279</t>
  </si>
  <si>
    <t>4572798970</t>
  </si>
  <si>
    <t>2022-12-29 00:28:44</t>
  </si>
  <si>
    <t>78ccd44870f818e468085d063217c3045a69c2e0664550a151883da11d6d8c2c</t>
  </si>
  <si>
    <t>280</t>
  </si>
  <si>
    <t>4572822572</t>
  </si>
  <si>
    <t>2023-01-01 11:28:15</t>
  </si>
  <si>
    <t>2362a252edb91e59052c2b2fb71e07c9d29a82abf6c25983c85375745d76f90f</t>
  </si>
  <si>
    <t>281</t>
  </si>
  <si>
    <t>4572874864</t>
  </si>
  <si>
    <t>2022-12-29 20:11:30</t>
  </si>
  <si>
    <t>282</t>
  </si>
  <si>
    <t>4572916341</t>
  </si>
  <si>
    <t>2022-12-30 02:46:46</t>
  </si>
  <si>
    <t>e1a25f7d52eea94e20ad13acb15198b86107ca68fb4291ffe51345da2b9f62d7</t>
  </si>
  <si>
    <t>283</t>
  </si>
  <si>
    <t>4572960535</t>
  </si>
  <si>
    <t>2023-01-01 21:16:03</t>
  </si>
  <si>
    <t>284</t>
  </si>
  <si>
    <t>4573006232</t>
  </si>
  <si>
    <t>2022-12-31 14:10:26</t>
  </si>
  <si>
    <t>50% off up to ₹100 (2022-09-05 - 2023-01-31)</t>
  </si>
  <si>
    <t>2c2512978ddcbff936b10125a1d380705292a0ea0a83d26707b878413e1ea760</t>
  </si>
  <si>
    <t>285</t>
  </si>
  <si>
    <t>4573011540</t>
  </si>
  <si>
    <t>2022-12-28 22:46:29</t>
  </si>
  <si>
    <t>e75fd140f86197619b8a27e1423a85e6ed93bb86e006e48fa434aa9cec3cc8e2</t>
  </si>
  <si>
    <t>286</t>
  </si>
  <si>
    <t>4573015348</t>
  </si>
  <si>
    <t>2023-01-01 20:36:45</t>
  </si>
  <si>
    <t>f88221c70a598643bf95e10d57394093dc487c5929d085bb1276d85abdd39c2b</t>
  </si>
  <si>
    <t>287</t>
  </si>
  <si>
    <t>4573041613</t>
  </si>
  <si>
    <t>2023-01-01 16:15:24</t>
  </si>
  <si>
    <t>0854331bfd6811ab73a6dbf577b6d1534c12f6d4d79cebc36c4ebb4add35ed94</t>
  </si>
  <si>
    <t>288</t>
  </si>
  <si>
    <t>4573067549</t>
  </si>
  <si>
    <t>2022-12-29 01:37:15</t>
  </si>
  <si>
    <t>89b6a29a3b45827061125bdb0d030707908f220f45705f86a138495ebec043d0</t>
  </si>
  <si>
    <t>289</t>
  </si>
  <si>
    <t>4573121706</t>
  </si>
  <si>
    <t>2022-12-30 15:22:53</t>
  </si>
  <si>
    <t>290</t>
  </si>
  <si>
    <t>4573121910</t>
  </si>
  <si>
    <t>2022-12-30 13:29:56</t>
  </si>
  <si>
    <t>33d479a847d922baaae8559f101f9805c5a8b834c1c67043fee1b8c276bd2eb8</t>
  </si>
  <si>
    <t>291</t>
  </si>
  <si>
    <t>4573196820</t>
  </si>
  <si>
    <t>2022-12-29 11:49:47</t>
  </si>
  <si>
    <t>c5a2102c6452d641c98b58898fbabbe57eb4366da7be02a5ec0791820535a84a</t>
  </si>
  <si>
    <t>292</t>
  </si>
  <si>
    <t>4573227742</t>
  </si>
  <si>
    <t>2022-12-31 14:52:11</t>
  </si>
  <si>
    <t>ad1b92a01218527cb34c9bb6adcdd506887394ad185a53177b4f6df6386e5a62</t>
  </si>
  <si>
    <t>293</t>
  </si>
  <si>
    <t>4573277210</t>
  </si>
  <si>
    <t>2022-12-29 12:11:52</t>
  </si>
  <si>
    <t>294</t>
  </si>
  <si>
    <t>4573282898</t>
  </si>
  <si>
    <t>2022-12-30 20:33:15</t>
  </si>
  <si>
    <t>14dce3c1a99220d51f98e090ec4f358dbe31df2265c6033e38a1d6e2e2896cb6</t>
  </si>
  <si>
    <t>295</t>
  </si>
  <si>
    <t>4573382659</t>
  </si>
  <si>
    <t>2022-12-30 00:56:09</t>
  </si>
  <si>
    <t>97f144ef625f3c0ca7a082ec2a8e5f7752f534aeb4e357103c7e6efcd1decf20</t>
  </si>
  <si>
    <t>296</t>
  </si>
  <si>
    <t>4573396657</t>
  </si>
  <si>
    <t>2023-01-01 20:55:27</t>
  </si>
  <si>
    <t>94b1ebf0c3fe33beaf75f414058db78d07fa8becc28a0ae222b747ef2a7afdbe</t>
  </si>
  <si>
    <t>297</t>
  </si>
  <si>
    <t>4573538401</t>
  </si>
  <si>
    <t>2022-12-30 13:30:26</t>
  </si>
  <si>
    <t>3af2bfd0cffa6a4715919d269bd56286c74ed5bf5c99f3b7479f75f06f7c7f48</t>
  </si>
  <si>
    <t>298</t>
  </si>
  <si>
    <t>4573585689</t>
  </si>
  <si>
    <t>2022-12-30 19:09:59</t>
  </si>
  <si>
    <t>fff3892d5f63aa66d5a2054c28c419a68a125b2d0d6b09ede707b26359f1e0be</t>
  </si>
  <si>
    <t>299</t>
  </si>
  <si>
    <t>4573599835</t>
  </si>
  <si>
    <t>2022-12-31 20:22:47</t>
  </si>
  <si>
    <t>6a29e434537cfefa8dd00a18e5be6dee1d414fbbbfe9b3e5dcdd14ce5709bcd6</t>
  </si>
  <si>
    <t>300</t>
  </si>
  <si>
    <t>4573643853</t>
  </si>
  <si>
    <t>2022-12-29 17:25:01</t>
  </si>
  <si>
    <t>024a49e841018548ca28450e4a9194ed61f05597ce249d1883a29f62f479266d</t>
  </si>
  <si>
    <t>301</t>
  </si>
  <si>
    <t>4573675517</t>
  </si>
  <si>
    <t>2023-01-01 13:28:13</t>
  </si>
  <si>
    <t>429264ddb2741b8fbcc2b7e05121c8a954dc39f8781988c0ec4ff9217c014e80</t>
  </si>
  <si>
    <t>302</t>
  </si>
  <si>
    <t>4573754468</t>
  </si>
  <si>
    <t>2023-01-01 16:11:28</t>
  </si>
  <si>
    <t>55af76b4573b3c21c4d2bb60548ad2f95f388929d873b7e353ed25847d866752</t>
  </si>
  <si>
    <t>303</t>
  </si>
  <si>
    <t>4573823703</t>
  </si>
  <si>
    <t>2022-12-30 12:15:31</t>
  </si>
  <si>
    <t>304</t>
  </si>
  <si>
    <t>4573837437</t>
  </si>
  <si>
    <t>2022-12-30 22:18:56</t>
  </si>
  <si>
    <t>08b1f7f58f50950d29c71d3718411f507c28ecc53721db38666c5ba4ad54551e</t>
  </si>
  <si>
    <t>305</t>
  </si>
  <si>
    <t>4573849191</t>
  </si>
  <si>
    <t>2022-12-30 13:32:43</t>
  </si>
  <si>
    <t>306</t>
  </si>
  <si>
    <t>4574011404</t>
  </si>
  <si>
    <t>2022-12-30 16:39:45</t>
  </si>
  <si>
    <t>bbebf158157038d7161184d5f0929284a98c5c4203f71fe435f7d8acde3f0a73</t>
  </si>
  <si>
    <t>307</t>
  </si>
  <si>
    <t>4574065504</t>
  </si>
  <si>
    <t>2023-01-01 12:33:16</t>
  </si>
  <si>
    <t>0da675387a7bbea25820e5287c02c2f1f9a9af1b0343b4b2ac62dea22d06ce71</t>
  </si>
  <si>
    <t>308</t>
  </si>
  <si>
    <t>4574178522</t>
  </si>
  <si>
    <t>2022-12-30 12:02:03</t>
  </si>
  <si>
    <t>b416cebae7c6c44c39739c8aa807555683f183e3348c69692327c0532e28e2d0</t>
  </si>
  <si>
    <t>309</t>
  </si>
  <si>
    <t>4574253521</t>
  </si>
  <si>
    <t>2022-12-29 22:26:10</t>
  </si>
  <si>
    <t>76c5532a833c425d63e35188f9d010f9f351bd33ef987f67871bb381bfa02b15</t>
  </si>
  <si>
    <t>310</t>
  </si>
  <si>
    <t>4574280933</t>
  </si>
  <si>
    <t>2022-12-29 21:18:01</t>
  </si>
  <si>
    <t>46e9b97165f2d3d00cce0e7def2659dfb7797e056e6c02b4ff6fa4a375622532</t>
  </si>
  <si>
    <t>311</t>
  </si>
  <si>
    <t>4574380522</t>
  </si>
  <si>
    <t>2022-12-30 11:52:51</t>
  </si>
  <si>
    <t>23c064ad642e5ad5e35dd89bb18263a14329d81ddb14759ba8651ceabec43695</t>
  </si>
  <si>
    <t>312</t>
  </si>
  <si>
    <t>4574381544</t>
  </si>
  <si>
    <t>2022-12-30 12:43:09</t>
  </si>
  <si>
    <t>313</t>
  </si>
  <si>
    <t>4574398913</t>
  </si>
  <si>
    <t>2022-12-30 13:15:50</t>
  </si>
  <si>
    <t>013a0943a2e7a2909f99dd8c63d37aec307906b524e23dffdfabb44d4de4af05</t>
  </si>
  <si>
    <t>314</t>
  </si>
  <si>
    <t>4574414276</t>
  </si>
  <si>
    <t>2022-12-31 21:54:40</t>
  </si>
  <si>
    <t>315</t>
  </si>
  <si>
    <t>4574463750</t>
  </si>
  <si>
    <t>2022-12-30 12:30:43</t>
  </si>
  <si>
    <t>316</t>
  </si>
  <si>
    <t>4574508292</t>
  </si>
  <si>
    <t>2023-01-01 12:46:54</t>
  </si>
  <si>
    <t>0fdb36b6819120f66949d00235c1e29c471bc1e775b7630aa79dc27a892ff249</t>
  </si>
  <si>
    <t>317</t>
  </si>
  <si>
    <t>4574615073</t>
  </si>
  <si>
    <t>2022-12-30 13:03:41</t>
  </si>
  <si>
    <t>5779442bb44a4380ea301bf2144f717db58cc2eaaea0b41424165950d41a9c43</t>
  </si>
  <si>
    <t>318</t>
  </si>
  <si>
    <t>4574671400</t>
  </si>
  <si>
    <t>2022-12-30 13:08:44</t>
  </si>
  <si>
    <t>50a96aa9f05b7d5e7ee4e9c0fc65917f840783c1d8a4f6b8abbc0244edeb76ac</t>
  </si>
  <si>
    <t>319</t>
  </si>
  <si>
    <t>4574678897</t>
  </si>
  <si>
    <t>2022-12-31 13:25:14</t>
  </si>
  <si>
    <t>93f6256afd302f141530db1e7010dd844a65d09e6639792fd31588160945fbcc</t>
  </si>
  <si>
    <t>320</t>
  </si>
  <si>
    <t>4574693381</t>
  </si>
  <si>
    <t>2022-12-29 20:24:34</t>
  </si>
  <si>
    <t>0627d17472412db50508f842be827701e20702825964e6bc53195f796a73a13d</t>
  </si>
  <si>
    <t>321</t>
  </si>
  <si>
    <t>4574779001</t>
  </si>
  <si>
    <t>2022-12-30 14:25:31</t>
  </si>
  <si>
    <t>ff9327f7a2ef234853a99404a2524d646023efe00d81c2f7cba392b102a72016</t>
  </si>
  <si>
    <t>322</t>
  </si>
  <si>
    <t>4574783438</t>
  </si>
  <si>
    <t>2022-12-29 22:33:05</t>
  </si>
  <si>
    <t>54df3047372dea15641ead89dfd4b2d2fa8f32d614aecc1c7016e19aafa7795b</t>
  </si>
  <si>
    <t>323</t>
  </si>
  <si>
    <t>4574813859</t>
  </si>
  <si>
    <t>2023-01-01 23:23:25</t>
  </si>
  <si>
    <t>f086a0d9b4d1ff5fd96b5b502547c44408a22556123a93eb6c52cfb56e297269</t>
  </si>
  <si>
    <t>324</t>
  </si>
  <si>
    <t>4574864297</t>
  </si>
  <si>
    <t>2023-01-01 12:17:09</t>
  </si>
  <si>
    <t>69016e0ff75317ce1b258686eb2d693b674be97d91852b2732374ceafff3da38</t>
  </si>
  <si>
    <t>325</t>
  </si>
  <si>
    <t>4574905750</t>
  </si>
  <si>
    <t>2022-12-30 12:38:25</t>
  </si>
  <si>
    <t>326</t>
  </si>
  <si>
    <t>4575063644</t>
  </si>
  <si>
    <t>2022-12-31 22:00:55</t>
  </si>
  <si>
    <t>edff5b588f2677a2610a05a3264a35511dbc3e063bdd3c8abbc4a9546d4805b9</t>
  </si>
  <si>
    <t>327</t>
  </si>
  <si>
    <t>4575109282</t>
  </si>
  <si>
    <t>2022-12-30 00:08:54</t>
  </si>
  <si>
    <t>c23fe0c81535b7c69db94802914a595f05e0ec69ae3263454ce80825c0feb82f</t>
  </si>
  <si>
    <t>328</t>
  </si>
  <si>
    <t>4575116916</t>
  </si>
  <si>
    <t>2022-12-30 17:58:34</t>
  </si>
  <si>
    <t>57bc8b408f23926c2a6561a9f62f04cec090d47ae35ee60c94c72e57219e5487</t>
  </si>
  <si>
    <t>329</t>
  </si>
  <si>
    <t>4575160227</t>
  </si>
  <si>
    <t>2023-01-01 17:09:28</t>
  </si>
  <si>
    <t>b6d5a71222ec7c5b03d0243c2b68d8bf29c409b1634907d7022232596aef747e</t>
  </si>
  <si>
    <t>330</t>
  </si>
  <si>
    <t>4575252821</t>
  </si>
  <si>
    <t>2022-12-30 15:15:18</t>
  </si>
  <si>
    <t>3847f225516af23d396dd4553bcf5c9df88f93b811b341a0e13be65e23b486d1</t>
  </si>
  <si>
    <t>331</t>
  </si>
  <si>
    <t>4575330511</t>
  </si>
  <si>
    <t>2022-12-30 13:43:04</t>
  </si>
  <si>
    <t>332</t>
  </si>
  <si>
    <t>4575490166</t>
  </si>
  <si>
    <t>2022-12-31 13:28:19</t>
  </si>
  <si>
    <t>333</t>
  </si>
  <si>
    <t>4575590012</t>
  </si>
  <si>
    <t>2022-12-30 14:10:20</t>
  </si>
  <si>
    <t>3e2a705ab7f6207d1c11f7f55a348ad5a9f2c85f192cb289d343d19ac2e4f0e7</t>
  </si>
  <si>
    <t>334</t>
  </si>
  <si>
    <t>4575669175</t>
  </si>
  <si>
    <t>2023-01-01 12:32:36</t>
  </si>
  <si>
    <t>91bc56a8ac309c133dab6fbf104df527d4d0fb8703d585c31fc05fe0942d91f8</t>
  </si>
  <si>
    <t>335</t>
  </si>
  <si>
    <t>4575772105</t>
  </si>
  <si>
    <t>2022-12-31 16:20:46</t>
  </si>
  <si>
    <t>7708d9eb8edffb4337dffa217cd2afa7905cfa7534566274f9c3718de8b63477</t>
  </si>
  <si>
    <t>336</t>
  </si>
  <si>
    <t>4575789935</t>
  </si>
  <si>
    <t>2022-12-30 15:41:08</t>
  </si>
  <si>
    <t>fc9b4b3714f0aaf50e40e247f668184feba83d3954edcbb9a6c6bc8c5f6e8a57</t>
  </si>
  <si>
    <t>337</t>
  </si>
  <si>
    <t>4575792476</t>
  </si>
  <si>
    <t>2022-12-31 15:46:25</t>
  </si>
  <si>
    <t>338</t>
  </si>
  <si>
    <t>4575843788</t>
  </si>
  <si>
    <t>2022-12-31 14:56:13</t>
  </si>
  <si>
    <t>339</t>
  </si>
  <si>
    <t>4575869342</t>
  </si>
  <si>
    <t>2023-01-01 14:45:22</t>
  </si>
  <si>
    <t>340</t>
  </si>
  <si>
    <t>4575956837</t>
  </si>
  <si>
    <t>2022-12-30 23:04:17</t>
  </si>
  <si>
    <t>0596464d5956de5e3d9f44cba4de410a491477d0f789fcd2a3763d55b6bf2b5e</t>
  </si>
  <si>
    <t>341</t>
  </si>
  <si>
    <t>4575979595</t>
  </si>
  <si>
    <t>2023-01-01 23:06:11</t>
  </si>
  <si>
    <t>342</t>
  </si>
  <si>
    <t>4576058194</t>
  </si>
  <si>
    <t>2023-01-01 20:48:58</t>
  </si>
  <si>
    <t>c0caa364a141d02edd038a835ec3558821020c12f39cc1b25b8943216ca1e2e5</t>
  </si>
  <si>
    <t>343</t>
  </si>
  <si>
    <t>4576176589</t>
  </si>
  <si>
    <t>2022-12-31 13:48:47</t>
  </si>
  <si>
    <t>2212fa0496ac942a5f8b64f84982208f7ab7999402a6a7ebfd775a5e34c8419a</t>
  </si>
  <si>
    <t>344</t>
  </si>
  <si>
    <t>4576292478</t>
  </si>
  <si>
    <t>2022-12-31 21:06:43</t>
  </si>
  <si>
    <t>345</t>
  </si>
  <si>
    <t>4576354120</t>
  </si>
  <si>
    <t>2022-12-31 16:02:48</t>
  </si>
  <si>
    <t>56d48c54861daaa393e835d138c1f034f63ef2a8b844f074e3f8133b1953de94</t>
  </si>
  <si>
    <t>346</t>
  </si>
  <si>
    <t>4576416445</t>
  </si>
  <si>
    <t>2022-12-30 19:56:00</t>
  </si>
  <si>
    <t>ecb376f08efafcbe7e1739f9b84fd1adf18351fd67d99b81db2b32ce27051f8f</t>
  </si>
  <si>
    <t>347</t>
  </si>
  <si>
    <t>4576476391</t>
  </si>
  <si>
    <t>2023-01-01 21:04:55</t>
  </si>
  <si>
    <t>0e11b11a6a4851771406c1d487337515215468070e3e8a25f4dda2007c0a34b8</t>
  </si>
  <si>
    <t>348</t>
  </si>
  <si>
    <t>4576708917</t>
  </si>
  <si>
    <t>2023-01-01 20:47:47</t>
  </si>
  <si>
    <t>349</t>
  </si>
  <si>
    <t>4576825472</t>
  </si>
  <si>
    <t>2022-12-31 13:28:06</t>
  </si>
  <si>
    <t>4e59c05e482e2e54f9c24cba60d482b5ce2d461894833d84ee3e24af1b9d1a30</t>
  </si>
  <si>
    <t>350</t>
  </si>
  <si>
    <t>4576910390</t>
  </si>
  <si>
    <t>2022-12-31 20:53:54</t>
  </si>
  <si>
    <t>3216a6b39c46c3afceaecda021403cd11fa4a62c04d8c872c2e702b6d3163291</t>
  </si>
  <si>
    <t>351</t>
  </si>
  <si>
    <t>4576926429</t>
  </si>
  <si>
    <t>2022-12-31 22:42:00</t>
  </si>
  <si>
    <t>c7d987089a6bb02b2817ab336a0e55d05286ac48c01ec0943e0830d5238c122f</t>
  </si>
  <si>
    <t>352</t>
  </si>
  <si>
    <t>4576999151</t>
  </si>
  <si>
    <t>2022-12-31 20:25:35</t>
  </si>
  <si>
    <t>eec09f64ab79c40a19e9f2957dd901e7a56fba2059872a0987af236889e9c012</t>
  </si>
  <si>
    <t>353</t>
  </si>
  <si>
    <t>4577010125</t>
  </si>
  <si>
    <t>2023-01-01 21:14:04</t>
  </si>
  <si>
    <t>e3d8da0666485946875553b346378c35a3ce2f22f45c0540ad40ee3b87a7e83a</t>
  </si>
  <si>
    <t>354</t>
  </si>
  <si>
    <t>4577127036</t>
  </si>
  <si>
    <t>2022-12-31 17:53:08</t>
  </si>
  <si>
    <t>355</t>
  </si>
  <si>
    <t>4577134470</t>
  </si>
  <si>
    <t>2023-01-01 15:07:24</t>
  </si>
  <si>
    <t>34955945d2432648f705b70a7dd91af0d69ba23a528e7d06e746bc5eb72642a8</t>
  </si>
  <si>
    <t>356</t>
  </si>
  <si>
    <t>4577201625</t>
  </si>
  <si>
    <t>2022-12-31 22:36:37</t>
  </si>
  <si>
    <t>8029fe3d334e0f99efa77b5b16d1051799035253858c56913009418c25154253</t>
  </si>
  <si>
    <t>357</t>
  </si>
  <si>
    <t>4577214794</t>
  </si>
  <si>
    <t>2023-01-01 14:08:32</t>
  </si>
  <si>
    <t>2d5bb1efd5373392a27ead3e53dbaa135d61992164ac36bed9cd2fcfd54485c6</t>
  </si>
  <si>
    <t>358</t>
  </si>
  <si>
    <t>4577256590</t>
  </si>
  <si>
    <t>2023-01-01 15:19:45</t>
  </si>
  <si>
    <t>b2c45325d8d431f40e30faa307ab0427466b4505beed74c903e274aea75f7961</t>
  </si>
  <si>
    <t>359</t>
  </si>
  <si>
    <t>4577361036</t>
  </si>
  <si>
    <t>2022-12-31 14:09:26</t>
  </si>
  <si>
    <t>fb2910d60019b6708099dbd4a6ad02991f9e0e9448864bdf51c3a6c07ce9a5d5</t>
  </si>
  <si>
    <t>360</t>
  </si>
  <si>
    <t>4577477641</t>
  </si>
  <si>
    <t>2022-12-31 17:23:00</t>
  </si>
  <si>
    <t>7ee6adcf19802f81bbc1633eb3c8e0073c905fa9ffb855a6bbd0bfb39ab66629</t>
  </si>
  <si>
    <t>361</t>
  </si>
  <si>
    <t>4577529917</t>
  </si>
  <si>
    <t>2023-01-01 00:21:52</t>
  </si>
  <si>
    <t>65bcc3c3554a338bac320648cdcd974e99559020c2ababff75d6e1883991e518</t>
  </si>
  <si>
    <t>362</t>
  </si>
  <si>
    <t>4577562419</t>
  </si>
  <si>
    <t>2023-01-01 12:23:12</t>
  </si>
  <si>
    <t>c3eb0df9d5bfab3f2e6ca6e0712d2143159768d722764597132dd5b4816c7355</t>
  </si>
  <si>
    <t>363</t>
  </si>
  <si>
    <t>4577663152</t>
  </si>
  <si>
    <t>2022-12-31 13:00:29</t>
  </si>
  <si>
    <t>b7d97c8f69323ebfb3e7b50cd3b2b2ec2ba7fb8597926a78dc16307df8b17a62</t>
  </si>
  <si>
    <t>364</t>
  </si>
  <si>
    <t>4577777931</t>
  </si>
  <si>
    <t>2023-01-01 17:09:24</t>
  </si>
  <si>
    <t>cda9c3258101cb85721c67d301b96a48f6a0b9962b63e596a86ba1414c6eb96f</t>
  </si>
  <si>
    <t>365</t>
  </si>
  <si>
    <t>4577790631</t>
  </si>
  <si>
    <t>2023-01-01 20:46:03</t>
  </si>
  <si>
    <t>9f304e51da9d654328a187ade397671d49c08c80aa2aefbd3aabb6ae235d1c16</t>
  </si>
  <si>
    <t>366</t>
  </si>
  <si>
    <t>4577843405</t>
  </si>
  <si>
    <t>2022-12-31 20:03:16</t>
  </si>
  <si>
    <t>b2f8428d117dd472a35f17972655ae0dd7018e336758c17b68e5cf7049fa5034</t>
  </si>
  <si>
    <t>367</t>
  </si>
  <si>
    <t>4577897361</t>
  </si>
  <si>
    <t>2022-12-31 13:32:21</t>
  </si>
  <si>
    <t>1986828c71f6316a01a443df024914ceede1ef292ab6a837be7b1db5b7c7bf91</t>
  </si>
  <si>
    <t>368</t>
  </si>
  <si>
    <t>4578175818</t>
  </si>
  <si>
    <t>2023-01-01 20:43:46</t>
  </si>
  <si>
    <t>c2230aeae3124ee57ce28e3ccd061cabf1f5907d8a0688571cec20a5e1dd8982</t>
  </si>
  <si>
    <t>369</t>
  </si>
  <si>
    <t>4578273675</t>
  </si>
  <si>
    <t>2023-01-01 02:12:31</t>
  </si>
  <si>
    <t>af01d23825c5b9e2da272ba007d903bbe79636500f3d5c47b4c2696560e2da22</t>
  </si>
  <si>
    <t>370</t>
  </si>
  <si>
    <t>4578298833</t>
  </si>
  <si>
    <t>2023-01-01 00:13:54</t>
  </si>
  <si>
    <t>a7763fc3570be8031dcdfd8083ea2a20ea3604d1c8d631117989cad0c3692890</t>
  </si>
  <si>
    <t>371</t>
  </si>
  <si>
    <t>4578373930</t>
  </si>
  <si>
    <t>2022-12-31 17:33:18</t>
  </si>
  <si>
    <t>f369209be860dce04482fc05f78461e6b413df92e5f77223645aad686a57999d</t>
  </si>
  <si>
    <t>372</t>
  </si>
  <si>
    <t>4578436066</t>
  </si>
  <si>
    <t>2022-12-31 21:37:12</t>
  </si>
  <si>
    <t>18fb21fc604ae4a0a27b5faab03eeb0423fda92c30cc0acef6349b2aa8fcd330</t>
  </si>
  <si>
    <t>373</t>
  </si>
  <si>
    <t>4578473592</t>
  </si>
  <si>
    <t>2022-12-31 21:16:48</t>
  </si>
  <si>
    <t>12ce7b7e904cc356d76460e544275cd95c633dd8041d8d05b1fdcc08a4c6efdd</t>
  </si>
  <si>
    <t>374</t>
  </si>
  <si>
    <t>4578567756</t>
  </si>
  <si>
    <t>2023-01-01 14:45:27</t>
  </si>
  <si>
    <t>3a3bcba855e35191eca1552a771b102602f31fd3bdef74488f60e424d8fb23e4</t>
  </si>
  <si>
    <t>375</t>
  </si>
  <si>
    <t>4578646360</t>
  </si>
  <si>
    <t>2022-12-31 20:47:59</t>
  </si>
  <si>
    <t>1cddbf0e8028af8bf9186bf39a8b7c969aea52a3dd8f319ffb9ce97c810d0003</t>
  </si>
  <si>
    <t>376</t>
  </si>
  <si>
    <t>4578716711</t>
  </si>
  <si>
    <t>2023-01-01 02:39:49</t>
  </si>
  <si>
    <t>4fac045702c54a1cd147e16300085e7696ef512eaee749df8f3d24286169bf4d</t>
  </si>
  <si>
    <t>377</t>
  </si>
  <si>
    <t>4578751227</t>
  </si>
  <si>
    <t>2023-01-01 13:43:10</t>
  </si>
  <si>
    <t>c10d483f3ac6cf7ec016e1e49c933c74f5c3c1e324ded442dc6b33ee22d21fad</t>
  </si>
  <si>
    <t>378</t>
  </si>
  <si>
    <t>4578954083</t>
  </si>
  <si>
    <t>2023-01-01 14:09:47</t>
  </si>
  <si>
    <t>2c16cb2acc396976a0eb6f77e3611594ecc8ec3976950c99d5e0469ced47d269</t>
  </si>
  <si>
    <t>379</t>
  </si>
  <si>
    <t>4578974538</t>
  </si>
  <si>
    <t>2022-12-31 19:57:48</t>
  </si>
  <si>
    <t>fbb10076af1fef1e167b6446b3686a9c1925497e1022f311bb4b42ba1b0d3cdb</t>
  </si>
  <si>
    <t>380</t>
  </si>
  <si>
    <t>4579123930</t>
  </si>
  <si>
    <t>2023-01-01 16:27:00</t>
  </si>
  <si>
    <t>530afebf0d4d3baabf8e9f81140d5f2839d4f6a88a98d5aa8b4033d27105b211</t>
  </si>
  <si>
    <t>381</t>
  </si>
  <si>
    <t>4579277121</t>
  </si>
  <si>
    <t>2023-01-01 17:54:01</t>
  </si>
  <si>
    <t>48967a612871a40dd4362d44a46ef5705f35a70334c28e4469ac69c0fd8fb224</t>
  </si>
  <si>
    <t>382</t>
  </si>
  <si>
    <t>4579282645</t>
  </si>
  <si>
    <t>2022-12-31 22:16:31</t>
  </si>
  <si>
    <t>383</t>
  </si>
  <si>
    <t>4579290151</t>
  </si>
  <si>
    <t>2023-01-01 21:54:26</t>
  </si>
  <si>
    <t>8fb470055c9b7b2085ff7247633642bcf639de52a37bf1c716dd174b62035267</t>
  </si>
  <si>
    <t>384</t>
  </si>
  <si>
    <t>4579495554</t>
  </si>
  <si>
    <t>2023-01-01 22:42:55</t>
  </si>
  <si>
    <t>b52e450db7adafec10401478cadc12adce7b9028288cc8e2db3d47d36c6dfd67</t>
  </si>
  <si>
    <t>385</t>
  </si>
  <si>
    <t>4579662669</t>
  </si>
  <si>
    <t>2022-12-31 21:29:23</t>
  </si>
  <si>
    <t>4714c609c1082752dc268d11993eef325f57bb8d880e9b8883813e4f6939b662</t>
  </si>
  <si>
    <t>386</t>
  </si>
  <si>
    <t>4579663751</t>
  </si>
  <si>
    <t>2023-01-01 19:52:53</t>
  </si>
  <si>
    <t>387</t>
  </si>
  <si>
    <t>4579861055</t>
  </si>
  <si>
    <t>2023-01-01 13:44:07</t>
  </si>
  <si>
    <t>404b1b69c3db7d8bd9ac483107ae90b31b24cf43011a0628aa370b66b90ad4ed</t>
  </si>
  <si>
    <t>388</t>
  </si>
  <si>
    <t>4579918883</t>
  </si>
  <si>
    <t>2022-12-31 21:06:05</t>
  </si>
  <si>
    <t>b540fce3995ff43ef23017b19078a58aaffbdb2098c1ab8c7847cf2dadaa2f4f</t>
  </si>
  <si>
    <t>389</t>
  </si>
  <si>
    <t>4580004676</t>
  </si>
  <si>
    <t>2023-01-01 14:32:33</t>
  </si>
  <si>
    <t>0a2fac8957af994de251950b9e9213cb72d5b26b885cea22d25893a138c6e854</t>
  </si>
  <si>
    <t>390</t>
  </si>
  <si>
    <t>4580051029</t>
  </si>
  <si>
    <t>2023-01-01 12:33:15</t>
  </si>
  <si>
    <t>e5da83855d5ca4f8013257ffb265b4f10259675b8b2cb71baf724c7c602ca599</t>
  </si>
  <si>
    <t>391</t>
  </si>
  <si>
    <t>4580096927</t>
  </si>
  <si>
    <t>2023-01-01 01:33:02</t>
  </si>
  <si>
    <t>7ea83db1efe8e44e2c9d9484640b684c3886d1eb0162b1f28f9f296da586f054</t>
  </si>
  <si>
    <t>392</t>
  </si>
  <si>
    <t>4580097534</t>
  </si>
  <si>
    <t>2023-01-01 12:01:34</t>
  </si>
  <si>
    <t>a699cfeadb4cadf9a90ac2661939628d4189086104b4a3c70cdd5f7aa011b142</t>
  </si>
  <si>
    <t>393</t>
  </si>
  <si>
    <t>4580183437</t>
  </si>
  <si>
    <t>2023-01-01 19:49:29</t>
  </si>
  <si>
    <t>ba2518137f41b24dcae6246dfe6d1919163965c4060743d9ae0cfac9003f04bf</t>
  </si>
  <si>
    <t>394</t>
  </si>
  <si>
    <t>4580279741</t>
  </si>
  <si>
    <t>2023-01-01 21:57:29</t>
  </si>
  <si>
    <t>19241f5c6d409685e32ba09806db797c3dc57cc59fe77fc1bdadf0ae34f7514f</t>
  </si>
  <si>
    <t>395</t>
  </si>
  <si>
    <t>4580334283</t>
  </si>
  <si>
    <t>2023-01-01 02:17:51</t>
  </si>
  <si>
    <t>4574b21f12e1f7964f72eab113e3ce34f45b77837e186dd526d692695ab691fd</t>
  </si>
  <si>
    <t>396</t>
  </si>
  <si>
    <t>4580400441</t>
  </si>
  <si>
    <t>2023-01-01 01:44:05</t>
  </si>
  <si>
    <t>726f3b662d5c3bbafe4cb2704e93b46ab0665a3383d18884207ec80ad5995368</t>
  </si>
  <si>
    <t>397</t>
  </si>
  <si>
    <t>4580488768</t>
  </si>
  <si>
    <t>2023-01-01 21:05:56</t>
  </si>
  <si>
    <t>398</t>
  </si>
  <si>
    <t>4580534817</t>
  </si>
  <si>
    <t>2023-01-01 00:09:10</t>
  </si>
  <si>
    <t>5f0b78384d2b278313a1a9fd9fd3f48a381af88fdcd47e054781cf5f2c35c1af</t>
  </si>
  <si>
    <t>399</t>
  </si>
  <si>
    <t>4580622033</t>
  </si>
  <si>
    <t>2023-01-01 13:48:04</t>
  </si>
  <si>
    <t>400</t>
  </si>
  <si>
    <t>4580660250</t>
  </si>
  <si>
    <t>2023-01-01 15:20:30</t>
  </si>
  <si>
    <t>fb542b81491083c086bc29b1462b93e1dc09a3fa58c9d22f3ae33ab4a087946a</t>
  </si>
  <si>
    <t>401</t>
  </si>
  <si>
    <t>4580688497</t>
  </si>
  <si>
    <t>2023-01-01 13:56:38</t>
  </si>
  <si>
    <t>0a60b0804be73a6e010c648fbfc668ef3373f11a1d1e14bcf3dcc1a7b061f59e</t>
  </si>
  <si>
    <t>402</t>
  </si>
  <si>
    <t>4580903758</t>
  </si>
  <si>
    <t>2023-01-01 01:57:39</t>
  </si>
  <si>
    <t>4a4715fd87901aad16a44aaea6166157eee1c665992b1959133552dad3278473</t>
  </si>
  <si>
    <t>403</t>
  </si>
  <si>
    <t>4580935645</t>
  </si>
  <si>
    <t>2023-01-01 02:56:55</t>
  </si>
  <si>
    <t>6d480fe34b380e9607fdb5757d744df096dd08d514efff50b9ecaf7a9a524b11</t>
  </si>
  <si>
    <t>404</t>
  </si>
  <si>
    <t>4581146517</t>
  </si>
  <si>
    <t>2023-01-01 01:45:52</t>
  </si>
  <si>
    <t>3567deec21b2ba5e430ed27a727e07dc35ec45aa193d7e802b422817179d3779</t>
  </si>
  <si>
    <t>405</t>
  </si>
  <si>
    <t>4581167002</t>
  </si>
  <si>
    <t>2023-01-01 01:37:39</t>
  </si>
  <si>
    <t>738c7034989e741f043a5d36000a305f8885341518aeba295e6110a1f5d671cc</t>
  </si>
  <si>
    <t>406</t>
  </si>
  <si>
    <t>4581394887</t>
  </si>
  <si>
    <t>2023-01-01 12:00:15</t>
  </si>
  <si>
    <t>335c4116b2ed6593156a2ea15ec4dbf103bceb7cebc61ddcb4a13c611e06f52f</t>
  </si>
  <si>
    <t>407</t>
  </si>
  <si>
    <t>4581466144</t>
  </si>
  <si>
    <t>2023-01-01 18:00:42</t>
  </si>
  <si>
    <t>4f34ba9a2afde489024682be7d7880e4720af9d8df5c7a4628fab0b3b670ceb2</t>
  </si>
  <si>
    <t>408</t>
  </si>
  <si>
    <t>4581477036</t>
  </si>
  <si>
    <t>2023-01-01 16:04:17</t>
  </si>
  <si>
    <t>9c652d3ecd76107f6f90340272e4512567d3bd25c2e40eab6b83ff6cb9d7b551</t>
  </si>
  <si>
    <t>409</t>
  </si>
  <si>
    <t>4581655732</t>
  </si>
  <si>
    <t>2023-01-01 21:59:58</t>
  </si>
  <si>
    <t>89646e4ca72a3753cfeea2af44ce750f300751ad20fa1004de5c2b5ef8432139</t>
  </si>
  <si>
    <t>410</t>
  </si>
  <si>
    <t>4581688874</t>
  </si>
  <si>
    <t>2023-01-01 21:25:00</t>
  </si>
  <si>
    <t>4b57fb46860b820205cf94e856cc06d9829cf00ed57fcf2eba5a0d802046cb62</t>
  </si>
  <si>
    <t>411</t>
  </si>
  <si>
    <t>4581706924</t>
  </si>
  <si>
    <t>2023-01-01 21:37:34</t>
  </si>
  <si>
    <t>4cc9f797580d581ec6c09503cba53c3035c253b7a60fcd7f04e0ee05a02bc316</t>
  </si>
  <si>
    <t>412</t>
  </si>
  <si>
    <t>4581722049</t>
  </si>
  <si>
    <t>2023-01-01 15:29:30</t>
  </si>
  <si>
    <t>f77629859bed441ec772d7ca76102655f8b22c80e8b3d8fa21a81a57c2b1c502</t>
  </si>
  <si>
    <t>413</t>
  </si>
  <si>
    <t>4581727888</t>
  </si>
  <si>
    <t>2023-01-01 16:29:40</t>
  </si>
  <si>
    <t>414</t>
  </si>
  <si>
    <t>4582029936</t>
  </si>
  <si>
    <t>2023-01-01 20:58:07</t>
  </si>
  <si>
    <t>369e0b216373746e25d71a3b1340acdda4413209530f74b5383420bf5aac42e5</t>
  </si>
  <si>
    <t>415</t>
  </si>
  <si>
    <t>4582060963</t>
  </si>
  <si>
    <t>2023-01-01 20:23:01</t>
  </si>
  <si>
    <t>8a8837d5d08de15e4749181af7312ce245346d81872d6ac6d1624794eb3b4f50</t>
  </si>
  <si>
    <t>416</t>
  </si>
  <si>
    <t>4582414720</t>
  </si>
  <si>
    <t>2023-01-01 23:45:41</t>
  </si>
  <si>
    <t>bc3fbdc5437411efab2284c8a9bd7a18642b7405130517db6df70d6c29d940ca</t>
  </si>
  <si>
    <t>417</t>
  </si>
  <si>
    <t>4582427404</t>
  </si>
  <si>
    <t>2023-01-01 20:05:10</t>
  </si>
  <si>
    <t>1dd2aee8016ad1f0bec704bb562dfb1e3fae5814c68409258717a203fec5f037</t>
  </si>
  <si>
    <t>418</t>
  </si>
  <si>
    <t>4582660359</t>
  </si>
  <si>
    <t>2023-01-01 22:20:24</t>
  </si>
  <si>
    <t>050d641d44863839be50f2619a9bdd4e7c6865c86c8e2a7d1a189162b8b686df</t>
  </si>
  <si>
    <t>419</t>
  </si>
  <si>
    <t>4582731495</t>
  </si>
  <si>
    <t>2023-01-01 21:02:30</t>
  </si>
  <si>
    <t>420</t>
  </si>
  <si>
    <t>4582852806</t>
  </si>
  <si>
    <t>2023-01-01 23:17:37</t>
  </si>
  <si>
    <t>662496ba55eaef12f401ed8076ce2f87bddfdf025ab195fb99c1dfa6cbf3da6c</t>
  </si>
  <si>
    <t>421</t>
  </si>
  <si>
    <t>4582899091</t>
  </si>
  <si>
    <t>2023-01-01 20:01:48</t>
  </si>
  <si>
    <t>17d2d7db15cb9cefe3a8513fa1c86d449e7cb4475bd76b48b206a919b34e0b6b</t>
  </si>
  <si>
    <t>422</t>
  </si>
  <si>
    <t>4583387048</t>
  </si>
  <si>
    <t>2023-01-01 21:24:29</t>
  </si>
  <si>
    <t>0dd7228049374ceb862ef80b0916f9d7cb8f6dee8350bb84f296ac0df04781da</t>
  </si>
  <si>
    <t>423</t>
  </si>
  <si>
    <t>4583431143</t>
  </si>
  <si>
    <t>2023-01-01 20:48:55</t>
  </si>
  <si>
    <t>03f524432946ed26de87b4e3d57a75880b6fb4c77bb068582ca681b1dae3898b</t>
  </si>
  <si>
    <t>424</t>
  </si>
  <si>
    <t>4583445642</t>
  </si>
  <si>
    <t>2023-01-01 23:15:40</t>
  </si>
  <si>
    <t>425</t>
  </si>
  <si>
    <t>4583711953</t>
  </si>
  <si>
    <t>2023-01-01 23:54:58</t>
  </si>
  <si>
    <t>28b10c1659a100eb42c79b69ac4f7c1a2a0586dec621c32e16505d7c0fd08662</t>
  </si>
  <si>
    <t>PL_ADS</t>
  </si>
  <si>
    <t>10364394</t>
  </si>
  <si>
    <t>2023-01-01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</si>
</sst>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
    <numFmt numFmtId="165" formatCode="m/d/yyyy"/>
    <numFmt numFmtId="166" formatCode="0.0%"/>
    <numFmt numFmtId="167" formatCode="&quot;₹&quot;#,##0.0"/>
    <numFmt numFmtId="168" formatCode="&quot;₹&quot;#,##0"/>
    <numFmt numFmtId="169" formatCode="&quot;₹&quot;#,##0.00"/>
  </numFmts>
  <fonts count="51" x14ac:knownFonts="1">
    <font>
      <sz val="10"/>
      <color rgb="FF000000"/>
      <name val="Roboto"/>
      <scheme val="minor"/>
    </font>
    <font>
      <sz val="10"/>
      <name val="Roboto"/>
    </font>
    <font>
      <sz val="10"/>
      <color theme="1"/>
      <name val="Roboto"/>
      <scheme val="minor"/>
    </font>
    <font>
      <sz val="10"/>
      <color theme="1"/>
      <name val="Calibri"/>
      <family val="2"/>
    </font>
    <font>
      <sz val="10"/>
      <color theme="1"/>
      <name val="Calibri"/>
      <family val="2"/>
    </font>
    <font>
      <b/>
      <u/>
      <sz val="18"/>
      <color rgb="FFFFFFFF"/>
      <name val="Calibri"/>
      <family val="2"/>
    </font>
    <font>
      <b/>
      <sz val="18"/>
      <color rgb="FFFFFFFF"/>
      <name val="Calibri"/>
      <family val="2"/>
    </font>
    <font>
      <b/>
      <sz val="10"/>
      <color theme="1"/>
      <name val="Calibri"/>
      <family val="2"/>
    </font>
    <font>
      <b/>
      <sz val="12"/>
      <color theme="1"/>
      <name val="Calibri"/>
      <family val="2"/>
    </font>
    <font>
      <sz val="12"/>
      <color theme="1"/>
      <name val="Calibri"/>
      <family val="2"/>
    </font>
    <font>
      <b/>
      <sz val="12"/>
      <color rgb="FF000000"/>
      <name val="Calibri"/>
      <family val="2"/>
    </font>
    <font>
      <b/>
      <sz val="13"/>
      <color theme="1"/>
      <name val="Calibri"/>
      <family val="2"/>
    </font>
    <font>
      <sz val="13"/>
      <color theme="1"/>
      <name val="Calibri"/>
      <family val="2"/>
    </font>
    <font>
      <b/>
      <sz val="20"/>
      <color rgb="FF1D1C1D"/>
      <name val="Calibri"/>
      <family val="2"/>
    </font>
    <font>
      <sz val="14"/>
      <color theme="1"/>
      <name val="Roboto"/>
      <scheme val="minor"/>
    </font>
    <font>
      <sz val="15"/>
      <color rgb="FF666666"/>
      <name val="Calibri"/>
      <family val="2"/>
    </font>
    <font>
      <sz val="14"/>
      <color rgb="FF666666"/>
      <name val="Calibri"/>
      <family val="2"/>
    </font>
    <font>
      <b/>
      <sz val="13"/>
      <color rgb="FF1155CC"/>
      <name val="Calibri"/>
      <family val="2"/>
    </font>
    <font>
      <i/>
      <sz val="10"/>
      <color theme="7"/>
      <name val="Calibri"/>
      <family val="2"/>
    </font>
    <font>
      <i/>
      <sz val="12"/>
      <color theme="1"/>
      <name val="Calibri"/>
      <family val="2"/>
    </font>
    <font>
      <b/>
      <u/>
      <sz val="20"/>
      <color rgb="FFFFFFFF"/>
      <name val="Calibri"/>
      <family val="2"/>
    </font>
    <font>
      <b/>
      <sz val="20"/>
      <color rgb="FFFFFFFF"/>
      <name val="Calibri"/>
      <family val="2"/>
    </font>
    <font>
      <b/>
      <sz val="12"/>
      <color rgb="FF666666"/>
      <name val="Calibri"/>
      <family val="2"/>
    </font>
    <font>
      <sz val="15"/>
      <color theme="1"/>
      <name val="Calibri"/>
      <family val="2"/>
    </font>
    <font>
      <b/>
      <sz val="15"/>
      <color theme="1"/>
      <name val="Calibri"/>
      <family val="2"/>
    </font>
    <font>
      <i/>
      <sz val="12"/>
      <color rgb="FF4285F4"/>
      <name val="Calibri"/>
      <family val="2"/>
    </font>
    <font>
      <i/>
      <u/>
      <sz val="12"/>
      <color rgb="FF0563C1"/>
      <name val="Calibri"/>
      <family val="2"/>
    </font>
    <font>
      <u/>
      <sz val="12"/>
      <color rgb="FF0000FF"/>
      <name val="Calibri"/>
      <family val="2"/>
    </font>
    <font>
      <sz val="12"/>
      <color rgb="FF000000"/>
      <name val="Calibri"/>
      <family val="2"/>
    </font>
    <font>
      <sz val="10"/>
      <color rgb="FF000000"/>
      <name val="Calibri"/>
      <family val="2"/>
    </font>
    <font>
      <b/>
      <sz val="10"/>
      <color rgb="FF0000FF"/>
      <name val="Calibri"/>
      <family val="2"/>
    </font>
    <font>
      <b/>
      <sz val="12"/>
      <color rgb="FF0000FF"/>
      <name val="Calibri"/>
      <family val="2"/>
    </font>
    <font>
      <b/>
      <sz val="14"/>
      <color rgb="FF666666"/>
      <name val="Calibri"/>
      <family val="2"/>
    </font>
    <font>
      <i/>
      <sz val="12"/>
      <color rgb="FF3C78D8"/>
      <name val="Calibri"/>
      <family val="2"/>
    </font>
    <font>
      <sz val="13"/>
      <color theme="1"/>
      <name val="Calibri"/>
      <family val="2"/>
    </font>
    <font>
      <b/>
      <sz val="13"/>
      <color theme="1"/>
      <name val="Calibri"/>
      <family val="2"/>
    </font>
    <font>
      <sz val="12"/>
      <color theme="1"/>
      <name val="Calibri"/>
      <family val="2"/>
    </font>
    <font>
      <b/>
      <sz val="12"/>
      <color theme="1"/>
      <name val="Calibri"/>
      <family val="2"/>
    </font>
    <font>
      <b/>
      <sz val="14"/>
      <color theme="1"/>
      <name val="Calibri"/>
      <family val="2"/>
    </font>
    <font>
      <sz val="12"/>
      <name val="Roboto"/>
    </font>
    <font>
      <sz val="12"/>
      <color rgb="FF000000"/>
      <name val="Roboto"/>
      <scheme val="minor"/>
    </font>
    <font>
      <sz val="14"/>
      <color rgb="FF666666"/>
      <name val="Calibri"/>
      <family val="2"/>
    </font>
    <font>
      <b/>
      <sz val="13"/>
      <color rgb="FF1155CC"/>
      <name val="Calibri"/>
      <family val="2"/>
    </font>
    <font>
      <b/>
      <sz val="15"/>
      <color theme="0"/>
      <name val="Calibri"/>
      <family val="2"/>
    </font>
    <font>
      <sz val="10"/>
      <color theme="0"/>
      <name val="Calibri"/>
      <family val="2"/>
    </font>
    <font>
      <b/>
      <u/>
      <sz val="15"/>
      <color theme="1"/>
      <name val="Calibri"/>
      <family val="2"/>
    </font>
    <font>
      <sz val="10"/>
      <color rgb="FF000000"/>
      <name val="Roboto"/>
      <scheme val="minor"/>
    </font>
    <font>
      <sz val="10"/>
      <name val="Calibri"/>
      <family val="2"/>
    </font>
    <font>
      <b/>
      <sz val="15"/>
      <color rgb="FF000000"/>
      <name val="Calibri"/>
      <family val="2"/>
    </font>
    <font>
      <b/>
      <i/>
      <sz val="12"/>
      <color rgb="FF000000"/>
      <name val="Calibri"/>
      <family val="2"/>
    </font>
    <font>
      <sz val="10"/>
      <color rgb="FF000000"/>
      <name val="Roboto"/>
    </font>
  </fonts>
  <fills count="20">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C78D8"/>
        <bgColor rgb="FF3C78D8"/>
      </patternFill>
    </fill>
    <fill>
      <patternFill patternType="solid">
        <fgColor rgb="FFEFEFEF"/>
        <bgColor rgb="FFEFEFEF"/>
      </patternFill>
    </fill>
    <fill>
      <patternFill patternType="solid">
        <fgColor rgb="FF78909C"/>
        <bgColor rgb="FF78909C"/>
      </patternFill>
    </fill>
    <fill>
      <patternFill patternType="solid">
        <fgColor rgb="FFEBEFF1"/>
        <bgColor rgb="FFEBEFF1"/>
      </patternFill>
    </fill>
    <fill>
      <patternFill patternType="solid">
        <fgColor rgb="FFBDBDBD"/>
        <bgColor rgb="FFBDBDBD"/>
      </patternFill>
    </fill>
    <fill>
      <patternFill patternType="solid">
        <fgColor rgb="FFF3F3F3"/>
        <bgColor rgb="FFF3F3F3"/>
      </patternFill>
    </fill>
    <fill>
      <patternFill patternType="solid">
        <fgColor rgb="FFCFE2F3"/>
        <bgColor rgb="FFCFE2F3"/>
      </patternFill>
    </fill>
    <fill>
      <patternFill patternType="solid">
        <fgColor theme="2" tint="-4.9989318521683403E-2"/>
        <bgColor rgb="FFCFE2F3"/>
      </patternFill>
    </fill>
    <fill>
      <patternFill patternType="solid">
        <fgColor theme="0"/>
        <bgColor rgb="FFFFFFFF"/>
      </patternFill>
    </fill>
    <fill>
      <patternFill patternType="solid">
        <fgColor theme="0"/>
        <bgColor rgb="FFCFE2F3"/>
      </patternFill>
    </fill>
    <fill>
      <patternFill patternType="solid">
        <fgColor theme="0"/>
        <bgColor rgb="FFC9DAF8"/>
      </patternFill>
    </fill>
    <fill>
      <patternFill patternType="solid">
        <fgColor theme="0"/>
        <bgColor indexed="64"/>
      </patternFill>
    </fill>
    <fill>
      <patternFill patternType="none">
        <bgColor indexed="64"/>
      </patternFill>
    </fill>
    <fill>
      <patternFill patternType="solid">
        <fgColor theme="2" tint="-4.9989318521683403E-2"/>
        <bgColor indexed="64"/>
      </patternFill>
    </fill>
    <fill>
      <patternFill patternType="solid">
        <fgColor theme="8" tint="0.79998168889431442"/>
        <bgColor indexed="64"/>
      </patternFill>
    </fill>
    <fill>
      <patternFill patternType="solid">
        <fgColor theme="2" tint="-4.9989318521683403E-2"/>
        <bgColor rgb="FFEFEFEF"/>
      </patternFill>
    </fill>
  </fills>
  <borders count="65">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diagonal/>
    </border>
    <border>
      <left/>
      <right style="thin">
        <color rgb="FFCCCCCC"/>
      </right>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ck">
        <color rgb="FFCCCCCC"/>
      </left>
      <right/>
      <top/>
      <bottom/>
      <diagonal/>
    </border>
    <border>
      <left/>
      <right style="thick">
        <color rgb="FFCCCCCC"/>
      </right>
      <top/>
      <bottom/>
      <diagonal/>
    </border>
    <border>
      <left style="thick">
        <color rgb="FFCCCCCC"/>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ck">
        <color rgb="FFCCCCCC"/>
      </right>
      <top style="thin">
        <color rgb="FFCCCCCC"/>
      </top>
      <bottom style="thin">
        <color rgb="FFCCCCCC"/>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diagonal/>
    </border>
    <border>
      <left/>
      <right/>
      <top style="thin">
        <color theme="2" tint="-0.14999847407452621"/>
      </top>
      <bottom/>
      <diagonal/>
    </border>
    <border>
      <left/>
      <right style="thin">
        <color theme="2" tint="-0.14999847407452621"/>
      </right>
      <top style="thin">
        <color theme="2" tint="-0.14999847407452621"/>
      </top>
      <bottom/>
      <diagonal/>
    </border>
    <border>
      <left style="thin">
        <color theme="2" tint="-0.14999847407452621"/>
      </left>
      <right/>
      <top/>
      <bottom style="thin">
        <color theme="2" tint="-0.14999847407452621"/>
      </bottom>
      <diagonal/>
    </border>
    <border>
      <left/>
      <right/>
      <top/>
      <bottom style="thin">
        <color theme="2" tint="-0.14999847407452621"/>
      </bottom>
      <diagonal/>
    </border>
    <border>
      <left/>
      <right style="thin">
        <color theme="2" tint="-0.14999847407452621"/>
      </right>
      <top/>
      <bottom style="thin">
        <color theme="2" tint="-0.14999847407452621"/>
      </bottom>
      <diagonal/>
    </border>
    <border>
      <left style="thin">
        <color theme="2" tint="-0.14999847407452621"/>
      </left>
      <right/>
      <top/>
      <bottom/>
      <diagonal/>
    </border>
    <border>
      <left/>
      <right style="thin">
        <color theme="2" tint="-0.14999847407452621"/>
      </right>
      <top/>
      <bottom/>
      <diagonal/>
    </border>
    <border>
      <left/>
      <right/>
      <top/>
      <bottom/>
      <diagonal/>
    </border>
    <border>
      <left style="thin">
        <color theme="2" tint="-0.14999847407452621"/>
      </left>
      <right/>
      <top style="thin">
        <color theme="2" tint="-0.14999847407452621"/>
      </top>
      <bottom style="thin">
        <color theme="2" tint="-0.14999847407452621"/>
      </bottom>
      <diagonal/>
    </border>
    <border>
      <left style="thin">
        <color rgb="FFD8D8D8"/>
      </left>
      <right/>
      <top/>
      <bottom/>
      <diagonal/>
    </border>
    <border>
      <left/>
      <right style="thin">
        <color rgb="FFD8D8D8"/>
      </right>
      <top/>
      <bottom/>
      <diagonal/>
    </border>
    <border>
      <left/>
      <right/>
      <top style="thin">
        <color theme="2" tint="-0.14999847407452621"/>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rgb="FFCCCCCC"/>
      </left>
      <right style="thin">
        <color rgb="FFCCCCCC"/>
      </right>
      <top style="thin">
        <color rgb="FFCCCCCC"/>
      </top>
      <bottom/>
      <diagonal/>
    </border>
    <border>
      <left style="thick">
        <color rgb="FFCCCCCC"/>
      </left>
      <right style="thin">
        <color rgb="FFCCCCCC"/>
      </right>
      <top style="thin">
        <color rgb="FFCCCCCC"/>
      </top>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style="thin">
        <color rgb="FFCCCCCC"/>
      </top>
      <bottom/>
      <diagonal/>
    </border>
    <border>
      <left/>
      <right style="medium">
        <color theme="0" tint="-0.14999847407452621"/>
      </right>
      <top style="thin">
        <color rgb="FFCCCCCC"/>
      </top>
      <bottom/>
      <diagonal/>
    </border>
    <border>
      <left style="medium">
        <color theme="0" tint="-0.14999847407452621"/>
      </left>
      <right/>
      <top/>
      <bottom style="thin">
        <color rgb="FFCCCCCC"/>
      </bottom>
      <diagonal/>
    </border>
    <border>
      <left style="medium">
        <color theme="0" tint="-0.14999847407452621"/>
      </left>
      <right style="thin">
        <color rgb="FFCCCCCC"/>
      </right>
      <top style="thin">
        <color rgb="FFCCCCCC"/>
      </top>
      <bottom/>
      <diagonal/>
    </border>
    <border>
      <left/>
      <right style="thick">
        <color rgb="FFCCCCCC"/>
      </right>
      <top style="medium">
        <color theme="0" tint="-0.14999847407452621"/>
      </top>
      <bottom/>
      <diagonal/>
    </border>
    <border>
      <left style="thick">
        <color rgb="FFCCCCCC"/>
      </left>
      <right/>
      <top style="medium">
        <color theme="0" tint="-0.14999847407452621"/>
      </top>
      <bottom/>
      <diagonal/>
    </border>
    <border>
      <left style="medium">
        <color theme="0" tint="-0.14999847407452621"/>
      </left>
      <right/>
      <top style="thin">
        <color rgb="FFCCCCCC"/>
      </top>
      <bottom style="thin">
        <color rgb="FFCCCCCC"/>
      </bottom>
      <diagonal/>
    </border>
    <border>
      <left/>
      <right style="medium">
        <color theme="0" tint="-0.14999847407452621"/>
      </right>
      <top style="thin">
        <color rgb="FFCCCCCC"/>
      </top>
      <bottom style="thin">
        <color rgb="FFCCCCCC"/>
      </bottom>
      <diagonal/>
    </border>
    <border>
      <left style="medium">
        <color theme="0" tint="-0.14999847407452621"/>
      </left>
      <right style="thin">
        <color rgb="FFCCCCCC"/>
      </right>
      <top style="thin">
        <color rgb="FFCCCCCC"/>
      </top>
      <bottom style="thin">
        <color rgb="FFCCCCCC"/>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s>
  <cellStyleXfs count="2">
    <xf numFmtId="0" fontId="0" fillId="0" borderId="0"/>
    <xf numFmtId="43" fontId="46" fillId="0" borderId="0" applyFont="0" applyFill="0" applyBorder="0" applyAlignment="0" applyProtection="0"/>
  </cellStyleXfs>
  <cellXfs count="308">
    <xf numFmtId="0" fontId="0" fillId="0" borderId="0" xfId="0"/>
    <xf numFmtId="0" fontId="4" fillId="3" borderId="0" xfId="0" applyFont="1" applyFill="1" applyAlignment="1">
      <alignment vertical="center" wrapText="1"/>
    </xf>
    <xf numFmtId="0" fontId="4" fillId="0" borderId="0" xfId="0" applyFont="1" applyAlignment="1">
      <alignment vertical="center" wrapText="1"/>
    </xf>
    <xf numFmtId="0" fontId="5" fillId="3" borderId="0" xfId="0" applyFont="1" applyFill="1" applyAlignment="1">
      <alignment horizontal="left" vertical="center" wrapText="1"/>
    </xf>
    <xf numFmtId="0" fontId="7" fillId="3" borderId="0" xfId="0" applyFont="1" applyFill="1" applyAlignment="1">
      <alignment vertical="center" wrapText="1"/>
    </xf>
    <xf numFmtId="0" fontId="7" fillId="0" borderId="3" xfId="0" applyFont="1" applyBorder="1" applyAlignment="1">
      <alignment vertical="center" wrapText="1"/>
    </xf>
    <xf numFmtId="0" fontId="4" fillId="0" borderId="4" xfId="0" applyFont="1" applyBorder="1" applyAlignment="1">
      <alignment vertical="center" wrapText="1"/>
    </xf>
    <xf numFmtId="0" fontId="8" fillId="3" borderId="0" xfId="0" applyFont="1" applyFill="1" applyAlignment="1">
      <alignment vertical="center" wrapText="1"/>
    </xf>
    <xf numFmtId="0" fontId="9" fillId="0" borderId="3" xfId="0" applyFont="1" applyBorder="1" applyAlignment="1">
      <alignment vertical="center" wrapText="1"/>
    </xf>
    <xf numFmtId="0" fontId="10" fillId="0" borderId="4" xfId="0" applyFont="1" applyBorder="1" applyAlignment="1">
      <alignment vertical="center" wrapText="1"/>
    </xf>
    <xf numFmtId="0" fontId="8" fillId="3" borderId="0" xfId="0" applyFont="1" applyFill="1" applyAlignment="1">
      <alignment horizontal="left" vertical="center" wrapText="1"/>
    </xf>
    <xf numFmtId="0" fontId="9" fillId="0" borderId="3" xfId="0" applyFont="1" applyBorder="1" applyAlignment="1">
      <alignment horizontal="left" vertical="center" wrapText="1"/>
    </xf>
    <xf numFmtId="0" fontId="10" fillId="0" borderId="4" xfId="0" applyFont="1" applyBorder="1" applyAlignment="1">
      <alignment horizontal="left" vertical="center" wrapText="1"/>
    </xf>
    <xf numFmtId="0" fontId="4" fillId="0" borderId="3" xfId="0" applyFont="1" applyBorder="1" applyAlignment="1">
      <alignment vertical="center" wrapText="1"/>
    </xf>
    <xf numFmtId="0" fontId="11" fillId="3" borderId="0" xfId="0" applyFont="1" applyFill="1" applyAlignment="1">
      <alignment vertical="center" wrapText="1"/>
    </xf>
    <xf numFmtId="0" fontId="12" fillId="5" borderId="3" xfId="0" applyFont="1" applyFill="1" applyBorder="1" applyAlignment="1">
      <alignment vertical="center" wrapText="1"/>
    </xf>
    <xf numFmtId="0" fontId="14" fillId="0" borderId="0" xfId="0" applyFont="1"/>
    <xf numFmtId="0" fontId="15" fillId="3" borderId="0" xfId="0" applyFont="1" applyFill="1" applyAlignment="1">
      <alignment vertical="center" wrapText="1"/>
    </xf>
    <xf numFmtId="0" fontId="11" fillId="5" borderId="8" xfId="0" applyFont="1" applyFill="1" applyBorder="1" applyAlignment="1">
      <alignment vertical="center" wrapText="1"/>
    </xf>
    <xf numFmtId="0" fontId="11"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17" fillId="3" borderId="0" xfId="0" applyFont="1" applyFill="1" applyAlignment="1">
      <alignment vertical="top" wrapText="1"/>
    </xf>
    <xf numFmtId="0" fontId="17" fillId="2" borderId="11" xfId="0" applyFont="1" applyFill="1" applyBorder="1" applyAlignment="1">
      <alignment vertical="top" wrapText="1"/>
    </xf>
    <xf numFmtId="0" fontId="17" fillId="3" borderId="0" xfId="0" applyFont="1" applyFill="1" applyAlignment="1">
      <alignment horizontal="left" vertical="top" wrapText="1"/>
    </xf>
    <xf numFmtId="0" fontId="17" fillId="2" borderId="11" xfId="0" applyFont="1" applyFill="1" applyBorder="1" applyAlignment="1">
      <alignment horizontal="left" vertical="top" wrapText="1"/>
    </xf>
    <xf numFmtId="0" fontId="7" fillId="0" borderId="0" xfId="0" applyFont="1" applyAlignment="1">
      <alignment vertical="center" wrapText="1"/>
    </xf>
    <xf numFmtId="0" fontId="2" fillId="3" borderId="0" xfId="0" applyFont="1" applyFill="1"/>
    <xf numFmtId="0" fontId="9" fillId="3" borderId="0" xfId="0" applyFont="1" applyFill="1" applyAlignment="1">
      <alignment vertical="top"/>
    </xf>
    <xf numFmtId="0" fontId="9" fillId="0" borderId="0" xfId="0" applyFont="1" applyAlignment="1">
      <alignment vertical="top"/>
    </xf>
    <xf numFmtId="0" fontId="9" fillId="0" borderId="0" xfId="0" applyFont="1" applyAlignment="1">
      <alignment horizontal="left" vertical="top"/>
    </xf>
    <xf numFmtId="3" fontId="9" fillId="0" borderId="0" xfId="0" applyNumberFormat="1" applyFont="1" applyAlignment="1">
      <alignment horizontal="center" vertical="top"/>
    </xf>
    <xf numFmtId="0" fontId="19" fillId="0" borderId="0" xfId="0" applyFont="1" applyAlignment="1">
      <alignment vertical="top"/>
    </xf>
    <xf numFmtId="0" fontId="20" fillId="3" borderId="0" xfId="0" applyFont="1" applyFill="1" applyAlignment="1">
      <alignment horizontal="left" vertical="top"/>
    </xf>
    <xf numFmtId="0" fontId="22" fillId="3" borderId="0" xfId="0" applyFont="1" applyFill="1" applyAlignment="1">
      <alignment vertical="top"/>
    </xf>
    <xf numFmtId="0" fontId="23" fillId="3" borderId="0" xfId="0" applyFont="1" applyFill="1" applyAlignment="1">
      <alignment vertical="top" wrapText="1"/>
    </xf>
    <xf numFmtId="0" fontId="19" fillId="2" borderId="0" xfId="0" applyFont="1" applyFill="1" applyAlignment="1">
      <alignment vertical="top" wrapText="1"/>
    </xf>
    <xf numFmtId="0" fontId="9" fillId="2" borderId="0" xfId="0" applyFont="1" applyFill="1" applyAlignment="1">
      <alignment vertical="top" wrapText="1"/>
    </xf>
    <xf numFmtId="0" fontId="19" fillId="0" borderId="0" xfId="0" applyFont="1" applyAlignment="1">
      <alignment vertical="top" wrapText="1"/>
    </xf>
    <xf numFmtId="0" fontId="9" fillId="0" borderId="17" xfId="0" applyFont="1" applyBorder="1" applyAlignment="1">
      <alignment vertical="top"/>
    </xf>
    <xf numFmtId="0" fontId="9" fillId="2" borderId="0" xfId="0" applyFont="1" applyFill="1" applyAlignment="1">
      <alignment horizontal="left" vertical="top"/>
    </xf>
    <xf numFmtId="3" fontId="9" fillId="2" borderId="0" xfId="0" applyNumberFormat="1" applyFont="1" applyFill="1" applyAlignment="1">
      <alignment horizontal="center" vertical="top"/>
    </xf>
    <xf numFmtId="3" fontId="9" fillId="2" borderId="18" xfId="0" applyNumberFormat="1" applyFont="1" applyFill="1" applyBorder="1" applyAlignment="1">
      <alignment horizontal="center" vertical="top"/>
    </xf>
    <xf numFmtId="0" fontId="19" fillId="2" borderId="0" xfId="0" applyFont="1" applyFill="1" applyAlignment="1">
      <alignment vertical="top"/>
    </xf>
    <xf numFmtId="0" fontId="8" fillId="3" borderId="0" xfId="0" applyFont="1" applyFill="1" applyAlignment="1">
      <alignment vertical="top"/>
    </xf>
    <xf numFmtId="0" fontId="8" fillId="10" borderId="14" xfId="0" applyFont="1" applyFill="1" applyBorder="1" applyAlignment="1">
      <alignment vertical="top"/>
    </xf>
    <xf numFmtId="0" fontId="8" fillId="10" borderId="15" xfId="0" applyFont="1" applyFill="1" applyBorder="1" applyAlignment="1">
      <alignment horizontal="left" vertical="top"/>
    </xf>
    <xf numFmtId="49" fontId="9" fillId="3" borderId="0" xfId="0" applyNumberFormat="1" applyFont="1" applyFill="1" applyAlignment="1">
      <alignment vertical="top"/>
    </xf>
    <xf numFmtId="49" fontId="9" fillId="0" borderId="14" xfId="0" applyNumberFormat="1" applyFont="1" applyBorder="1" applyAlignment="1">
      <alignment vertical="top"/>
    </xf>
    <xf numFmtId="4" fontId="9" fillId="2" borderId="15" xfId="0" applyNumberFormat="1" applyFont="1" applyFill="1" applyBorder="1" applyAlignment="1">
      <alignment horizontal="left" vertical="top" wrapText="1"/>
    </xf>
    <xf numFmtId="49" fontId="9" fillId="0" borderId="17" xfId="0" applyNumberFormat="1" applyFont="1" applyBorder="1" applyAlignment="1">
      <alignment vertical="top"/>
    </xf>
    <xf numFmtId="4" fontId="9" fillId="2" borderId="0" xfId="0" applyNumberFormat="1" applyFont="1" applyFill="1" applyAlignment="1">
      <alignment horizontal="left" vertical="top"/>
    </xf>
    <xf numFmtId="0" fontId="24" fillId="3" borderId="0" xfId="0" applyFont="1" applyFill="1" applyAlignment="1">
      <alignment vertical="top"/>
    </xf>
    <xf numFmtId="0" fontId="24" fillId="5" borderId="19" xfId="0" applyFont="1" applyFill="1" applyBorder="1" applyAlignment="1">
      <alignment vertical="top"/>
    </xf>
    <xf numFmtId="0" fontId="24" fillId="5" borderId="20" xfId="0" applyFont="1" applyFill="1" applyBorder="1" applyAlignment="1">
      <alignment horizontal="left" vertical="top"/>
    </xf>
    <xf numFmtId="0" fontId="9" fillId="2" borderId="0" xfId="0" applyFont="1" applyFill="1" applyAlignment="1">
      <alignment horizontal="left" vertical="top" wrapText="1"/>
    </xf>
    <xf numFmtId="4" fontId="9" fillId="2" borderId="0" xfId="0" applyNumberFormat="1" applyFont="1" applyFill="1" applyAlignment="1">
      <alignment horizontal="left" vertical="top" wrapText="1"/>
    </xf>
    <xf numFmtId="49" fontId="8" fillId="3" borderId="0" xfId="0" applyNumberFormat="1" applyFont="1" applyFill="1" applyAlignment="1">
      <alignment vertical="top"/>
    </xf>
    <xf numFmtId="0" fontId="24" fillId="5" borderId="20" xfId="0" applyFont="1" applyFill="1" applyBorder="1" applyAlignment="1">
      <alignment horizontal="left" vertical="top" wrapText="1"/>
    </xf>
    <xf numFmtId="0" fontId="24" fillId="2" borderId="0" xfId="0" applyFont="1" applyFill="1" applyAlignment="1">
      <alignment vertical="top"/>
    </xf>
    <xf numFmtId="0" fontId="8" fillId="2" borderId="17" xfId="0" applyFont="1" applyFill="1" applyBorder="1" applyAlignment="1">
      <alignment vertical="top"/>
    </xf>
    <xf numFmtId="0" fontId="8" fillId="2" borderId="0" xfId="0" applyFont="1" applyFill="1" applyAlignment="1">
      <alignment horizontal="left" vertical="top"/>
    </xf>
    <xf numFmtId="0" fontId="9" fillId="2" borderId="0" xfId="0" applyFont="1" applyFill="1" applyAlignment="1">
      <alignment vertical="top"/>
    </xf>
    <xf numFmtId="0" fontId="9" fillId="2" borderId="15" xfId="0" applyFont="1" applyFill="1" applyBorder="1" applyAlignment="1">
      <alignment horizontal="left" vertical="top"/>
    </xf>
    <xf numFmtId="0" fontId="25" fillId="3" borderId="0" xfId="0" applyFont="1" applyFill="1" applyAlignment="1">
      <alignment vertical="top"/>
    </xf>
    <xf numFmtId="0" fontId="25" fillId="0" borderId="17" xfId="0" applyFont="1" applyBorder="1" applyAlignment="1">
      <alignment vertical="top"/>
    </xf>
    <xf numFmtId="0" fontId="25" fillId="2" borderId="0" xfId="0" applyFont="1" applyFill="1" applyAlignment="1">
      <alignment vertical="top"/>
    </xf>
    <xf numFmtId="0" fontId="9" fillId="0" borderId="0" xfId="0" applyFont="1" applyAlignment="1">
      <alignment vertical="top" wrapText="1"/>
    </xf>
    <xf numFmtId="0" fontId="26" fillId="2" borderId="0" xfId="0" applyFont="1" applyFill="1" applyAlignment="1">
      <alignment vertical="top"/>
    </xf>
    <xf numFmtId="0" fontId="24" fillId="5" borderId="22" xfId="0" applyFont="1" applyFill="1" applyBorder="1" applyAlignment="1">
      <alignment vertical="top"/>
    </xf>
    <xf numFmtId="0" fontId="24" fillId="5" borderId="23" xfId="0" applyFont="1" applyFill="1" applyBorder="1" applyAlignment="1">
      <alignment horizontal="left" vertical="top" wrapText="1"/>
    </xf>
    <xf numFmtId="0" fontId="8" fillId="2" borderId="0" xfId="0" applyFont="1" applyFill="1" applyAlignment="1">
      <alignment horizontal="left" vertical="top" wrapText="1"/>
    </xf>
    <xf numFmtId="0" fontId="24" fillId="5" borderId="14" xfId="0" applyFont="1" applyFill="1" applyBorder="1" applyAlignment="1">
      <alignment vertical="top"/>
    </xf>
    <xf numFmtId="0" fontId="8" fillId="5" borderId="15" xfId="0" applyFont="1" applyFill="1" applyBorder="1" applyAlignment="1">
      <alignment horizontal="left" vertical="top" wrapText="1"/>
    </xf>
    <xf numFmtId="0" fontId="9" fillId="10" borderId="17" xfId="0" applyFont="1" applyFill="1" applyBorder="1" applyAlignment="1">
      <alignment vertical="top"/>
    </xf>
    <xf numFmtId="0" fontId="12" fillId="10" borderId="0" xfId="0" applyFont="1" applyFill="1" applyAlignment="1">
      <alignment horizontal="left" vertical="top" wrapText="1"/>
    </xf>
    <xf numFmtId="0" fontId="9" fillId="0" borderId="19" xfId="0" applyFont="1" applyBorder="1" applyAlignment="1">
      <alignment vertical="top"/>
    </xf>
    <xf numFmtId="49" fontId="9" fillId="0" borderId="0" xfId="0" applyNumberFormat="1" applyFont="1" applyAlignment="1">
      <alignment vertical="top"/>
    </xf>
    <xf numFmtId="164" fontId="9" fillId="2" borderId="0" xfId="0" applyNumberFormat="1" applyFont="1" applyFill="1" applyAlignment="1">
      <alignment horizontal="center" vertical="top"/>
    </xf>
    <xf numFmtId="49" fontId="9" fillId="2" borderId="0" xfId="0" applyNumberFormat="1" applyFont="1" applyFill="1" applyAlignment="1">
      <alignment vertical="top"/>
    </xf>
    <xf numFmtId="0" fontId="2" fillId="2" borderId="0" xfId="0" applyFont="1" applyFill="1"/>
    <xf numFmtId="3" fontId="9" fillId="2" borderId="0" xfId="0" applyNumberFormat="1" applyFont="1" applyFill="1" applyAlignment="1">
      <alignment vertical="top"/>
    </xf>
    <xf numFmtId="0" fontId="22" fillId="0" borderId="0" xfId="0" applyFont="1" applyAlignment="1">
      <alignment vertical="top"/>
    </xf>
    <xf numFmtId="4" fontId="10" fillId="3" borderId="25" xfId="0" applyNumberFormat="1" applyFont="1" applyFill="1" applyBorder="1" applyAlignment="1">
      <alignment horizontal="center"/>
    </xf>
    <xf numFmtId="4" fontId="10" fillId="3" borderId="26" xfId="0" applyNumberFormat="1" applyFont="1" applyFill="1" applyBorder="1" applyAlignment="1">
      <alignment horizontal="center"/>
    </xf>
    <xf numFmtId="0" fontId="24" fillId="5" borderId="26" xfId="0" applyFont="1" applyFill="1" applyBorder="1" applyAlignment="1">
      <alignment horizontal="center" vertical="top" wrapText="1"/>
    </xf>
    <xf numFmtId="0" fontId="35" fillId="5" borderId="5" xfId="0" applyFont="1" applyFill="1" applyBorder="1" applyAlignment="1">
      <alignment vertical="center" wrapText="1"/>
    </xf>
    <xf numFmtId="0" fontId="0" fillId="0" borderId="0" xfId="0" applyAlignment="1">
      <alignment wrapText="1"/>
    </xf>
    <xf numFmtId="0" fontId="37" fillId="5" borderId="15" xfId="0" applyFont="1" applyFill="1" applyBorder="1" applyAlignment="1">
      <alignment horizontal="center" vertical="top"/>
    </xf>
    <xf numFmtId="0" fontId="40" fillId="0" borderId="0" xfId="0" applyFont="1"/>
    <xf numFmtId="0" fontId="37" fillId="5" borderId="20" xfId="0" applyFont="1" applyFill="1" applyBorder="1" applyAlignment="1">
      <alignment horizontal="center" vertical="top"/>
    </xf>
    <xf numFmtId="49" fontId="37" fillId="5" borderId="29" xfId="0" applyNumberFormat="1" applyFont="1" applyFill="1" applyBorder="1" applyAlignment="1">
      <alignment horizontal="center" vertical="top" wrapText="1"/>
    </xf>
    <xf numFmtId="49" fontId="37" fillId="5" borderId="30" xfId="0" applyNumberFormat="1" applyFont="1" applyFill="1" applyBorder="1" applyAlignment="1">
      <alignment horizontal="center" vertical="top" wrapText="1"/>
    </xf>
    <xf numFmtId="49" fontId="37" fillId="5" borderId="31" xfId="0" applyNumberFormat="1" applyFont="1" applyFill="1" applyBorder="1" applyAlignment="1">
      <alignment horizontal="center" vertical="top" wrapText="1"/>
    </xf>
    <xf numFmtId="0" fontId="36" fillId="0" borderId="3" xfId="0" applyFont="1" applyBorder="1" applyAlignment="1">
      <alignment vertical="center" wrapText="1"/>
    </xf>
    <xf numFmtId="0" fontId="42" fillId="2" borderId="11" xfId="0" applyFont="1" applyFill="1" applyBorder="1" applyAlignment="1">
      <alignment vertical="top" wrapText="1"/>
    </xf>
    <xf numFmtId="0" fontId="34" fillId="2" borderId="20" xfId="0" applyFont="1" applyFill="1" applyBorder="1" applyAlignment="1">
      <alignment horizontal="left" vertical="top" wrapText="1"/>
    </xf>
    <xf numFmtId="4" fontId="36" fillId="2" borderId="0" xfId="0" applyNumberFormat="1" applyFont="1" applyFill="1" applyAlignment="1">
      <alignment horizontal="right" vertical="top"/>
    </xf>
    <xf numFmtId="0" fontId="36" fillId="2" borderId="0" xfId="0" applyFont="1" applyFill="1" applyAlignment="1">
      <alignment horizontal="left" vertical="top" wrapText="1"/>
    </xf>
    <xf numFmtId="0" fontId="10" fillId="5" borderId="32" xfId="0" applyFont="1" applyFill="1" applyBorder="1" applyAlignment="1">
      <alignment vertical="top" wrapText="1"/>
    </xf>
    <xf numFmtId="0" fontId="10" fillId="5" borderId="32" xfId="0" applyFont="1" applyFill="1" applyBorder="1" applyAlignment="1">
      <alignment horizontal="center" vertical="top" wrapText="1"/>
    </xf>
    <xf numFmtId="0" fontId="28" fillId="0" borderId="32" xfId="0" applyFont="1" applyBorder="1" applyAlignment="1">
      <alignment vertical="top"/>
    </xf>
    <xf numFmtId="0" fontId="24" fillId="9" borderId="17" xfId="0" applyFont="1" applyFill="1" applyBorder="1" applyAlignment="1">
      <alignment vertical="top" wrapText="1"/>
    </xf>
    <xf numFmtId="0" fontId="24" fillId="9" borderId="0" xfId="0" applyFont="1" applyFill="1" applyAlignment="1">
      <alignment horizontal="left" vertical="top" wrapText="1"/>
    </xf>
    <xf numFmtId="3" fontId="24" fillId="9" borderId="0" xfId="0" applyNumberFormat="1" applyFont="1" applyFill="1" applyAlignment="1">
      <alignment horizontal="right" vertical="top" wrapText="1"/>
    </xf>
    <xf numFmtId="3" fontId="24" fillId="9" borderId="18" xfId="0" applyNumberFormat="1" applyFont="1" applyFill="1" applyBorder="1" applyAlignment="1">
      <alignment horizontal="right" vertical="top" wrapText="1"/>
    </xf>
    <xf numFmtId="0" fontId="0" fillId="0" borderId="0" xfId="0" applyAlignment="1">
      <alignment vertical="top"/>
    </xf>
    <xf numFmtId="0" fontId="0" fillId="0" borderId="40" xfId="0" applyBorder="1"/>
    <xf numFmtId="4" fontId="28" fillId="0" borderId="32" xfId="0" applyNumberFormat="1" applyFont="1" applyBorder="1" applyAlignment="1">
      <alignment vertical="top"/>
    </xf>
    <xf numFmtId="0" fontId="45" fillId="5" borderId="32" xfId="0" applyFont="1" applyFill="1" applyBorder="1" applyAlignment="1">
      <alignment horizontal="center" vertical="top" wrapText="1"/>
    </xf>
    <xf numFmtId="0" fontId="9" fillId="0" borderId="0" xfId="0" applyFont="1" applyAlignment="1">
      <alignment horizontal="left" vertical="top" wrapText="1"/>
    </xf>
    <xf numFmtId="0" fontId="24" fillId="5" borderId="32" xfId="0" applyFont="1" applyFill="1" applyBorder="1" applyAlignment="1">
      <alignment horizontal="left" vertical="top" wrapText="1"/>
    </xf>
    <xf numFmtId="0" fontId="9" fillId="0" borderId="0" xfId="0" applyFont="1" applyAlignment="1">
      <alignment horizontal="center" vertical="top" wrapText="1"/>
    </xf>
    <xf numFmtId="0" fontId="29" fillId="0" borderId="0" xfId="0" applyFont="1" applyAlignment="1">
      <alignment horizontal="center" vertical="top" wrapText="1"/>
    </xf>
    <xf numFmtId="0" fontId="3" fillId="12" borderId="32" xfId="0" applyFont="1" applyFill="1" applyBorder="1" applyAlignment="1">
      <alignment horizontal="center" vertical="top" wrapText="1"/>
    </xf>
    <xf numFmtId="0" fontId="3" fillId="13" borderId="32" xfId="0" applyFont="1" applyFill="1" applyBorder="1" applyAlignment="1">
      <alignment horizontal="center" vertical="top" wrapText="1"/>
    </xf>
    <xf numFmtId="0" fontId="3" fillId="14" borderId="32" xfId="0" applyFont="1" applyFill="1" applyBorder="1" applyAlignment="1">
      <alignment horizontal="center" vertical="top" wrapText="1"/>
    </xf>
    <xf numFmtId="0" fontId="3" fillId="12" borderId="32" xfId="0" applyFont="1" applyFill="1" applyBorder="1" applyAlignment="1">
      <alignment horizontal="left" vertical="top" wrapText="1"/>
    </xf>
    <xf numFmtId="49" fontId="3" fillId="12" borderId="32" xfId="0" applyNumberFormat="1" applyFont="1" applyFill="1" applyBorder="1" applyAlignment="1">
      <alignment horizontal="left" vertical="top" wrapText="1"/>
    </xf>
    <xf numFmtId="0" fontId="29" fillId="12" borderId="32" xfId="0" applyFont="1" applyFill="1" applyBorder="1" applyAlignment="1">
      <alignment horizontal="left" vertical="top" wrapText="1"/>
    </xf>
    <xf numFmtId="0" fontId="3" fillId="13" borderId="32" xfId="0" applyFont="1" applyFill="1" applyBorder="1" applyAlignment="1">
      <alignment horizontal="left" vertical="top" wrapText="1"/>
    </xf>
    <xf numFmtId="49" fontId="3" fillId="13" borderId="32" xfId="0" applyNumberFormat="1" applyFont="1" applyFill="1" applyBorder="1" applyAlignment="1">
      <alignment horizontal="left" vertical="top" wrapText="1"/>
    </xf>
    <xf numFmtId="0" fontId="3" fillId="14" borderId="32" xfId="0" applyFont="1" applyFill="1" applyBorder="1" applyAlignment="1">
      <alignment horizontal="left" vertical="top" wrapText="1"/>
    </xf>
    <xf numFmtId="49" fontId="3" fillId="14" borderId="32" xfId="0" applyNumberFormat="1" applyFont="1" applyFill="1" applyBorder="1" applyAlignment="1">
      <alignment horizontal="left" vertical="top" wrapText="1"/>
    </xf>
    <xf numFmtId="0" fontId="3" fillId="15" borderId="32" xfId="0" applyFont="1" applyFill="1" applyBorder="1" applyAlignment="1">
      <alignment horizontal="left" vertical="top" wrapText="1"/>
    </xf>
    <xf numFmtId="0" fontId="29" fillId="0" borderId="0" xfId="0" applyFont="1" applyAlignment="1">
      <alignment horizontal="left" vertical="top" wrapText="1"/>
    </xf>
    <xf numFmtId="0" fontId="44" fillId="0" borderId="0" xfId="0" applyFont="1" applyAlignment="1">
      <alignment horizontal="center" vertical="top" wrapText="1"/>
    </xf>
    <xf numFmtId="0" fontId="21" fillId="3" borderId="41" xfId="0" applyFont="1" applyFill="1" applyBorder="1" applyAlignment="1">
      <alignment horizontal="left" vertical="top"/>
    </xf>
    <xf numFmtId="0" fontId="0" fillId="0" borderId="41" xfId="0" applyBorder="1"/>
    <xf numFmtId="0" fontId="22" fillId="3" borderId="41" xfId="0" applyFont="1" applyFill="1" applyBorder="1" applyAlignment="1">
      <alignment vertical="top"/>
    </xf>
    <xf numFmtId="0" fontId="29" fillId="0" borderId="41" xfId="0" applyFont="1" applyBorder="1" applyAlignment="1">
      <alignment vertical="top"/>
    </xf>
    <xf numFmtId="0" fontId="10" fillId="3" borderId="41" xfId="0" applyFont="1" applyFill="1" applyBorder="1" applyAlignment="1">
      <alignment vertical="top"/>
    </xf>
    <xf numFmtId="0" fontId="29" fillId="3" borderId="41" xfId="0" applyFont="1" applyFill="1" applyBorder="1" applyAlignment="1">
      <alignment vertical="top"/>
    </xf>
    <xf numFmtId="0" fontId="29" fillId="16" borderId="41" xfId="0" applyFont="1" applyFill="1" applyBorder="1" applyAlignment="1">
      <alignment vertical="top"/>
    </xf>
    <xf numFmtId="0" fontId="3" fillId="3" borderId="41" xfId="0" applyFont="1" applyFill="1" applyBorder="1" applyAlignment="1">
      <alignment vertical="top"/>
    </xf>
    <xf numFmtId="4" fontId="10" fillId="5" borderId="32" xfId="0" applyNumberFormat="1" applyFont="1" applyFill="1" applyBorder="1" applyAlignment="1">
      <alignment horizontal="center" vertical="top" wrapText="1"/>
    </xf>
    <xf numFmtId="0" fontId="28" fillId="0" borderId="32" xfId="0" applyFont="1" applyBorder="1" applyAlignment="1">
      <alignment horizontal="center" vertical="top"/>
    </xf>
    <xf numFmtId="166" fontId="28" fillId="0" borderId="32" xfId="0" applyNumberFormat="1" applyFont="1" applyBorder="1" applyAlignment="1">
      <alignment horizontal="center" vertical="top"/>
    </xf>
    <xf numFmtId="0" fontId="28" fillId="0" borderId="42" xfId="0" applyFont="1" applyBorder="1" applyAlignment="1">
      <alignment vertical="top"/>
    </xf>
    <xf numFmtId="0" fontId="22" fillId="0" borderId="39" xfId="0" applyFont="1" applyBorder="1" applyAlignment="1">
      <alignment vertical="top"/>
    </xf>
    <xf numFmtId="0" fontId="10" fillId="2" borderId="41" xfId="0" applyFont="1" applyFill="1" applyBorder="1" applyAlignment="1">
      <alignment vertical="top" wrapText="1"/>
    </xf>
    <xf numFmtId="0" fontId="10" fillId="2" borderId="39" xfId="0" applyFont="1" applyFill="1" applyBorder="1" applyAlignment="1">
      <alignment vertical="top" wrapText="1"/>
    </xf>
    <xf numFmtId="0" fontId="22" fillId="0" borderId="36" xfId="0" applyFont="1" applyBorder="1" applyAlignment="1">
      <alignment horizontal="left" vertical="top" wrapText="1"/>
    </xf>
    <xf numFmtId="0" fontId="29" fillId="0" borderId="37" xfId="0" applyFont="1" applyBorder="1" applyAlignment="1">
      <alignment horizontal="left" vertical="top"/>
    </xf>
    <xf numFmtId="0" fontId="30" fillId="0" borderId="37" xfId="0" applyFont="1" applyBorder="1" applyAlignment="1">
      <alignment horizontal="left" vertical="top"/>
    </xf>
    <xf numFmtId="0" fontId="3" fillId="0" borderId="37" xfId="0" applyFont="1" applyBorder="1" applyAlignment="1">
      <alignment horizontal="left" vertical="top"/>
    </xf>
    <xf numFmtId="0" fontId="47" fillId="16" borderId="41" xfId="0" applyFont="1" applyFill="1" applyBorder="1" applyAlignment="1">
      <alignment horizontal="left" vertical="top" wrapText="1"/>
    </xf>
    <xf numFmtId="0" fontId="28" fillId="0" borderId="41" xfId="0" applyFont="1" applyBorder="1" applyAlignment="1">
      <alignment horizontal="left" vertical="top"/>
    </xf>
    <xf numFmtId="0" fontId="31" fillId="0" borderId="41" xfId="0" applyFont="1" applyBorder="1" applyAlignment="1">
      <alignment horizontal="left" vertical="top"/>
    </xf>
    <xf numFmtId="0" fontId="9" fillId="0" borderId="41" xfId="0" applyFont="1" applyBorder="1" applyAlignment="1">
      <alignment horizontal="left" vertical="top"/>
    </xf>
    <xf numFmtId="0" fontId="3" fillId="16" borderId="41" xfId="0" applyFont="1" applyFill="1" applyBorder="1" applyAlignment="1">
      <alignment horizontal="left" vertical="top"/>
    </xf>
    <xf numFmtId="0" fontId="3" fillId="0" borderId="41" xfId="0" applyFont="1" applyBorder="1" applyAlignment="1">
      <alignment horizontal="left" vertical="top"/>
    </xf>
    <xf numFmtId="0" fontId="29" fillId="0" borderId="41" xfId="0" applyFont="1" applyBorder="1" applyAlignment="1">
      <alignment horizontal="left" vertical="top"/>
    </xf>
    <xf numFmtId="0" fontId="29" fillId="0" borderId="37" xfId="0" applyFont="1" applyBorder="1" applyAlignment="1">
      <alignment horizontal="right" vertical="top"/>
    </xf>
    <xf numFmtId="0" fontId="29" fillId="0" borderId="38" xfId="0" applyFont="1" applyBorder="1" applyAlignment="1">
      <alignment horizontal="right" vertical="top"/>
    </xf>
    <xf numFmtId="0" fontId="28" fillId="0" borderId="41" xfId="0" applyFont="1" applyBorder="1" applyAlignment="1">
      <alignment horizontal="right" vertical="top"/>
    </xf>
    <xf numFmtId="0" fontId="29" fillId="0" borderId="41" xfId="0" applyFont="1" applyBorder="1" applyAlignment="1">
      <alignment horizontal="right" vertical="top"/>
    </xf>
    <xf numFmtId="0" fontId="3" fillId="0" borderId="41" xfId="0" applyFont="1" applyBorder="1" applyAlignment="1">
      <alignment horizontal="right" vertical="top"/>
    </xf>
    <xf numFmtId="167" fontId="28" fillId="0" borderId="32" xfId="0" applyNumberFormat="1" applyFont="1" applyBorder="1" applyAlignment="1">
      <alignment horizontal="center" vertical="top"/>
    </xf>
    <xf numFmtId="1" fontId="8" fillId="10" borderId="15" xfId="0" applyNumberFormat="1" applyFont="1" applyFill="1" applyBorder="1" applyAlignment="1">
      <alignment horizontal="right" vertical="top"/>
    </xf>
    <xf numFmtId="1" fontId="8" fillId="10" borderId="16" xfId="0" applyNumberFormat="1" applyFont="1" applyFill="1" applyBorder="1" applyAlignment="1">
      <alignment horizontal="right" vertical="top"/>
    </xf>
    <xf numFmtId="1" fontId="13" fillId="5" borderId="4" xfId="0" applyNumberFormat="1" applyFont="1" applyFill="1" applyBorder="1" applyAlignment="1">
      <alignment horizontal="right" vertical="center" wrapText="1"/>
    </xf>
    <xf numFmtId="0" fontId="10" fillId="17" borderId="39" xfId="0" applyFont="1" applyFill="1" applyBorder="1" applyAlignment="1">
      <alignment horizontal="left" vertical="top" wrapText="1"/>
    </xf>
    <xf numFmtId="0" fontId="10" fillId="17" borderId="41" xfId="0" applyFont="1" applyFill="1" applyBorder="1" applyAlignment="1">
      <alignment horizontal="left" vertical="top" wrapText="1"/>
    </xf>
    <xf numFmtId="0" fontId="10" fillId="17" borderId="41" xfId="0" applyFont="1" applyFill="1" applyBorder="1" applyAlignment="1">
      <alignment horizontal="right" vertical="top" wrapText="1"/>
    </xf>
    <xf numFmtId="0" fontId="10" fillId="17" borderId="40" xfId="0" applyFont="1" applyFill="1" applyBorder="1" applyAlignment="1">
      <alignment horizontal="right" vertical="top" wrapText="1"/>
    </xf>
    <xf numFmtId="0" fontId="10" fillId="0" borderId="43" xfId="0" applyFont="1" applyBorder="1" applyAlignment="1">
      <alignment vertical="top"/>
    </xf>
    <xf numFmtId="0" fontId="49" fillId="0" borderId="0" xfId="0" applyFont="1" applyAlignment="1">
      <alignment vertical="top"/>
    </xf>
    <xf numFmtId="0" fontId="50" fillId="0" borderId="0" xfId="0" applyFont="1"/>
    <xf numFmtId="0" fontId="28" fillId="0" borderId="0" xfId="0" applyFont="1" applyAlignment="1">
      <alignment vertical="top"/>
    </xf>
    <xf numFmtId="0" fontId="31" fillId="0" borderId="0" xfId="0" applyFont="1" applyAlignment="1">
      <alignment horizontal="right" vertical="top"/>
    </xf>
    <xf numFmtId="0" fontId="31" fillId="0" borderId="44" xfId="0" applyFont="1" applyBorder="1" applyAlignment="1">
      <alignment horizontal="right" vertical="top"/>
    </xf>
    <xf numFmtId="0" fontId="48" fillId="18" borderId="36" xfId="0" applyFont="1" applyFill="1" applyBorder="1" applyAlignment="1">
      <alignment horizontal="left" vertical="top"/>
    </xf>
    <xf numFmtId="0" fontId="48" fillId="18" borderId="37" xfId="0" applyFont="1" applyFill="1" applyBorder="1" applyAlignment="1">
      <alignment horizontal="left" vertical="top"/>
    </xf>
    <xf numFmtId="168" fontId="48" fillId="18" borderId="37" xfId="0" applyNumberFormat="1" applyFont="1" applyFill="1" applyBorder="1" applyAlignment="1">
      <alignment horizontal="right" vertical="top"/>
    </xf>
    <xf numFmtId="168" fontId="48" fillId="18" borderId="38" xfId="0" applyNumberFormat="1" applyFont="1" applyFill="1" applyBorder="1" applyAlignment="1">
      <alignment horizontal="right" vertical="top"/>
    </xf>
    <xf numFmtId="0" fontId="28" fillId="15" borderId="41" xfId="0" applyFont="1" applyFill="1" applyBorder="1" applyAlignment="1">
      <alignment horizontal="left" vertical="top"/>
    </xf>
    <xf numFmtId="0" fontId="28" fillId="15" borderId="41" xfId="0" applyFont="1" applyFill="1" applyBorder="1" applyAlignment="1">
      <alignment horizontal="right" vertical="top"/>
    </xf>
    <xf numFmtId="0" fontId="48" fillId="19" borderId="42" xfId="0" applyFont="1" applyFill="1" applyBorder="1" applyAlignment="1">
      <alignment horizontal="left" vertical="top"/>
    </xf>
    <xf numFmtId="0" fontId="28" fillId="17" borderId="45" xfId="0" applyFont="1" applyFill="1" applyBorder="1" applyAlignment="1">
      <alignment horizontal="left" vertical="top"/>
    </xf>
    <xf numFmtId="0" fontId="28" fillId="17" borderId="45" xfId="0" applyFont="1" applyFill="1" applyBorder="1" applyAlignment="1">
      <alignment horizontal="right" vertical="top"/>
    </xf>
    <xf numFmtId="0" fontId="28" fillId="17" borderId="46" xfId="0" applyFont="1" applyFill="1" applyBorder="1" applyAlignment="1">
      <alignment horizontal="right" vertical="top"/>
    </xf>
    <xf numFmtId="0" fontId="10" fillId="17" borderId="39" xfId="0" applyFont="1" applyFill="1" applyBorder="1" applyAlignment="1">
      <alignment horizontal="left" vertical="top"/>
    </xf>
    <xf numFmtId="0" fontId="10" fillId="17" borderId="41" xfId="0" applyFont="1" applyFill="1" applyBorder="1" applyAlignment="1">
      <alignment horizontal="left" vertical="top"/>
    </xf>
    <xf numFmtId="0" fontId="10" fillId="17" borderId="41" xfId="0" applyFont="1" applyFill="1" applyBorder="1" applyAlignment="1">
      <alignment horizontal="right" vertical="top"/>
    </xf>
    <xf numFmtId="0" fontId="10" fillId="17" borderId="40" xfId="0" applyFont="1" applyFill="1" applyBorder="1" applyAlignment="1">
      <alignment horizontal="right" vertical="top"/>
    </xf>
    <xf numFmtId="0" fontId="28" fillId="15" borderId="39" xfId="0" applyFont="1" applyFill="1" applyBorder="1" applyAlignment="1">
      <alignment horizontal="left" vertical="top"/>
    </xf>
    <xf numFmtId="168" fontId="28" fillId="15" borderId="41" xfId="0" applyNumberFormat="1" applyFont="1" applyFill="1" applyBorder="1" applyAlignment="1">
      <alignment horizontal="right" vertical="top"/>
    </xf>
    <xf numFmtId="168" fontId="28" fillId="15" borderId="40" xfId="0" applyNumberFormat="1" applyFont="1" applyFill="1" applyBorder="1" applyAlignment="1">
      <alignment horizontal="right" vertical="top"/>
    </xf>
    <xf numFmtId="168" fontId="10" fillId="17" borderId="41" xfId="0" applyNumberFormat="1" applyFont="1" applyFill="1" applyBorder="1" applyAlignment="1">
      <alignment horizontal="right" vertical="top"/>
    </xf>
    <xf numFmtId="168" fontId="10" fillId="17" borderId="40" xfId="0" applyNumberFormat="1" applyFont="1" applyFill="1" applyBorder="1" applyAlignment="1">
      <alignment horizontal="right" vertical="top"/>
    </xf>
    <xf numFmtId="0" fontId="28" fillId="15" borderId="40" xfId="0" applyFont="1" applyFill="1" applyBorder="1" applyAlignment="1">
      <alignment horizontal="right" vertical="top"/>
    </xf>
    <xf numFmtId="169" fontId="48" fillId="18" borderId="37" xfId="0" applyNumberFormat="1" applyFont="1" applyFill="1" applyBorder="1" applyAlignment="1">
      <alignment horizontal="right" vertical="top"/>
    </xf>
    <xf numFmtId="169" fontId="48" fillId="18" borderId="38" xfId="0" applyNumberFormat="1" applyFont="1" applyFill="1" applyBorder="1" applyAlignment="1">
      <alignment horizontal="right" vertical="top"/>
    </xf>
    <xf numFmtId="168" fontId="13" fillId="5" borderId="6" xfId="0" applyNumberFormat="1" applyFont="1" applyFill="1" applyBorder="1" applyAlignment="1">
      <alignment horizontal="right" vertical="center" wrapText="1"/>
    </xf>
    <xf numFmtId="168" fontId="9" fillId="2" borderId="15" xfId="0" applyNumberFormat="1" applyFont="1" applyFill="1" applyBorder="1" applyAlignment="1">
      <alignment horizontal="right" vertical="top"/>
    </xf>
    <xf numFmtId="168" fontId="9" fillId="2" borderId="16" xfId="0" applyNumberFormat="1" applyFont="1" applyFill="1" applyBorder="1" applyAlignment="1">
      <alignment horizontal="right" vertical="top"/>
    </xf>
    <xf numFmtId="168" fontId="9" fillId="2" borderId="0" xfId="0" applyNumberFormat="1" applyFont="1" applyFill="1" applyAlignment="1">
      <alignment horizontal="right" vertical="top"/>
    </xf>
    <xf numFmtId="168" fontId="9" fillId="2" borderId="18" xfId="0" applyNumberFormat="1" applyFont="1" applyFill="1" applyBorder="1" applyAlignment="1">
      <alignment horizontal="right" vertical="top"/>
    </xf>
    <xf numFmtId="168" fontId="9" fillId="2" borderId="0" xfId="0" applyNumberFormat="1" applyFont="1" applyFill="1" applyAlignment="1">
      <alignment horizontal="right" vertical="center"/>
    </xf>
    <xf numFmtId="168" fontId="24" fillId="5" borderId="20" xfId="0" applyNumberFormat="1" applyFont="1" applyFill="1" applyBorder="1" applyAlignment="1">
      <alignment horizontal="right" vertical="center"/>
    </xf>
    <xf numFmtId="168" fontId="24" fillId="5" borderId="21" xfId="0" applyNumberFormat="1" applyFont="1" applyFill="1" applyBorder="1" applyAlignment="1">
      <alignment horizontal="right" vertical="center"/>
    </xf>
    <xf numFmtId="168" fontId="24" fillId="5" borderId="21" xfId="0" applyNumberFormat="1" applyFont="1" applyFill="1" applyBorder="1" applyAlignment="1">
      <alignment horizontal="right" vertical="top"/>
    </xf>
    <xf numFmtId="168" fontId="8" fillId="2" borderId="0" xfId="0" applyNumberFormat="1" applyFont="1" applyFill="1" applyAlignment="1">
      <alignment horizontal="right" vertical="top"/>
    </xf>
    <xf numFmtId="168" fontId="8" fillId="2" borderId="18" xfId="0" applyNumberFormat="1" applyFont="1" applyFill="1" applyBorder="1" applyAlignment="1">
      <alignment horizontal="right" vertical="top"/>
    </xf>
    <xf numFmtId="168" fontId="24" fillId="5" borderId="20" xfId="0" applyNumberFormat="1" applyFont="1" applyFill="1" applyBorder="1" applyAlignment="1">
      <alignment horizontal="right" vertical="top"/>
    </xf>
    <xf numFmtId="168" fontId="24" fillId="5" borderId="23" xfId="0" applyNumberFormat="1" applyFont="1" applyFill="1" applyBorder="1" applyAlignment="1">
      <alignment horizontal="right" vertical="top"/>
    </xf>
    <xf numFmtId="168" fontId="24" fillId="5" borderId="24" xfId="0" applyNumberFormat="1" applyFont="1" applyFill="1" applyBorder="1" applyAlignment="1">
      <alignment horizontal="right" vertical="top"/>
    </xf>
    <xf numFmtId="168" fontId="8" fillId="5" borderId="15" xfId="0" applyNumberFormat="1" applyFont="1" applyFill="1" applyBorder="1" applyAlignment="1">
      <alignment horizontal="right" vertical="top"/>
    </xf>
    <xf numFmtId="168" fontId="8" fillId="5" borderId="16" xfId="0" applyNumberFormat="1" applyFont="1" applyFill="1" applyBorder="1" applyAlignment="1">
      <alignment horizontal="right" vertical="top"/>
    </xf>
    <xf numFmtId="168" fontId="11" fillId="10" borderId="0" xfId="0" applyNumberFormat="1" applyFont="1" applyFill="1" applyAlignment="1">
      <alignment horizontal="right" vertical="top"/>
    </xf>
    <xf numFmtId="168" fontId="11" fillId="10" borderId="18" xfId="0" applyNumberFormat="1" applyFont="1" applyFill="1" applyBorder="1" applyAlignment="1">
      <alignment horizontal="right" vertical="top"/>
    </xf>
    <xf numFmtId="168" fontId="12" fillId="2" borderId="20" xfId="0" applyNumberFormat="1" applyFont="1" applyFill="1" applyBorder="1" applyAlignment="1">
      <alignment horizontal="right" vertical="top"/>
    </xf>
    <xf numFmtId="168" fontId="12" fillId="2" borderId="21" xfId="0" applyNumberFormat="1" applyFont="1" applyFill="1" applyBorder="1" applyAlignment="1">
      <alignment horizontal="right" vertical="top"/>
    </xf>
    <xf numFmtId="167" fontId="28" fillId="0" borderId="32" xfId="1" applyNumberFormat="1" applyFont="1" applyBorder="1" applyAlignment="1">
      <alignment horizontal="center" vertical="top"/>
    </xf>
    <xf numFmtId="0" fontId="8" fillId="5" borderId="47" xfId="0" applyFont="1" applyFill="1" applyBorder="1" applyAlignment="1">
      <alignment horizontal="center" vertical="top" wrapText="1"/>
    </xf>
    <xf numFmtId="165"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left" vertical="top" wrapText="1"/>
    </xf>
    <xf numFmtId="4" fontId="8" fillId="5" borderId="14" xfId="0" applyNumberFormat="1" applyFont="1" applyFill="1" applyBorder="1" applyAlignment="1">
      <alignment horizontal="center" vertical="top" wrapText="1"/>
    </xf>
    <xf numFmtId="4" fontId="8" fillId="5" borderId="48" xfId="0" applyNumberFormat="1" applyFont="1" applyFill="1" applyBorder="1" applyAlignment="1">
      <alignment horizontal="center" vertical="top" wrapText="1"/>
    </xf>
    <xf numFmtId="0" fontId="24" fillId="10" borderId="41" xfId="0" applyFont="1" applyFill="1" applyBorder="1" applyAlignment="1">
      <alignment horizontal="center" vertical="top" wrapText="1"/>
    </xf>
    <xf numFmtId="4" fontId="10" fillId="3" borderId="41" xfId="0" applyNumberFormat="1" applyFont="1" applyFill="1" applyBorder="1" applyAlignment="1">
      <alignment horizontal="center"/>
    </xf>
    <xf numFmtId="4" fontId="10" fillId="4" borderId="50" xfId="0" applyNumberFormat="1" applyFont="1" applyFill="1" applyBorder="1" applyAlignment="1">
      <alignment horizontal="left"/>
    </xf>
    <xf numFmtId="0" fontId="10" fillId="4" borderId="50" xfId="0" applyFont="1" applyFill="1" applyBorder="1" applyAlignment="1">
      <alignment horizontal="center"/>
    </xf>
    <xf numFmtId="4" fontId="10" fillId="4" borderId="50" xfId="0" applyNumberFormat="1" applyFont="1" applyFill="1" applyBorder="1" applyAlignment="1">
      <alignment horizontal="center"/>
    </xf>
    <xf numFmtId="4" fontId="10" fillId="4" borderId="51" xfId="0" applyNumberFormat="1" applyFont="1" applyFill="1" applyBorder="1" applyAlignment="1">
      <alignment horizontal="center"/>
    </xf>
    <xf numFmtId="0" fontId="22" fillId="0" borderId="52" xfId="0" applyFont="1" applyBorder="1" applyAlignment="1">
      <alignment vertical="top"/>
    </xf>
    <xf numFmtId="0" fontId="10" fillId="3" borderId="41" xfId="0" applyFont="1" applyFill="1" applyBorder="1" applyAlignment="1">
      <alignment horizontal="center"/>
    </xf>
    <xf numFmtId="165" fontId="10" fillId="3" borderId="41" xfId="0" applyNumberFormat="1" applyFont="1" applyFill="1" applyBorder="1" applyAlignment="1">
      <alignment horizontal="center"/>
    </xf>
    <xf numFmtId="4" fontId="10" fillId="3" borderId="41" xfId="0" applyNumberFormat="1" applyFont="1" applyFill="1" applyBorder="1" applyAlignment="1">
      <alignment horizontal="left"/>
    </xf>
    <xf numFmtId="4" fontId="10" fillId="3" borderId="53" xfId="0" applyNumberFormat="1" applyFont="1" applyFill="1" applyBorder="1" applyAlignment="1">
      <alignment horizontal="center"/>
    </xf>
    <xf numFmtId="0" fontId="27" fillId="2" borderId="52" xfId="0" applyFont="1" applyFill="1" applyBorder="1"/>
    <xf numFmtId="0" fontId="3" fillId="0" borderId="52" xfId="0" applyFont="1" applyBorder="1"/>
    <xf numFmtId="0" fontId="37" fillId="5" borderId="54" xfId="0" applyFont="1" applyFill="1" applyBorder="1" applyAlignment="1">
      <alignment horizontal="left" vertical="top"/>
    </xf>
    <xf numFmtId="0" fontId="37" fillId="5" borderId="56" xfId="0" applyFont="1" applyFill="1" applyBorder="1" applyAlignment="1">
      <alignment horizontal="center" vertical="top"/>
    </xf>
    <xf numFmtId="0" fontId="8" fillId="5" borderId="57" xfId="0" applyFont="1" applyFill="1" applyBorder="1" applyAlignment="1">
      <alignment horizontal="center" vertical="top" wrapText="1"/>
    </xf>
    <xf numFmtId="4" fontId="10" fillId="4" borderId="49" xfId="0" applyNumberFormat="1" applyFont="1" applyFill="1" applyBorder="1" applyAlignment="1">
      <alignment horizontal="center"/>
    </xf>
    <xf numFmtId="4" fontId="10" fillId="4" borderId="58" xfId="0" applyNumberFormat="1" applyFont="1" applyFill="1" applyBorder="1" applyAlignment="1">
      <alignment horizontal="center"/>
    </xf>
    <xf numFmtId="4" fontId="10" fillId="4" borderId="59" xfId="0" applyNumberFormat="1" applyFont="1" applyFill="1" applyBorder="1" applyAlignment="1">
      <alignment horizontal="center"/>
    </xf>
    <xf numFmtId="4" fontId="10" fillId="3" borderId="52" xfId="0" applyNumberFormat="1" applyFont="1" applyFill="1" applyBorder="1" applyAlignment="1">
      <alignment horizontal="center"/>
    </xf>
    <xf numFmtId="49" fontId="37" fillId="5" borderId="62" xfId="0" applyNumberFormat="1" applyFont="1" applyFill="1" applyBorder="1" applyAlignment="1">
      <alignment horizontal="center" vertical="top" wrapText="1"/>
    </xf>
    <xf numFmtId="0" fontId="37" fillId="10" borderId="41" xfId="0" applyFont="1" applyFill="1" applyBorder="1" applyAlignment="1">
      <alignment horizontal="center" vertical="top"/>
    </xf>
    <xf numFmtId="0" fontId="37" fillId="10" borderId="53" xfId="0" applyFont="1" applyFill="1" applyBorder="1" applyAlignment="1">
      <alignment horizontal="center" vertical="top"/>
    </xf>
    <xf numFmtId="4" fontId="8" fillId="5" borderId="57" xfId="0" applyNumberFormat="1" applyFont="1" applyFill="1" applyBorder="1" applyAlignment="1">
      <alignment horizontal="center" vertical="top" wrapText="1"/>
    </xf>
    <xf numFmtId="0" fontId="24" fillId="10" borderId="53" xfId="0" applyFont="1" applyFill="1" applyBorder="1" applyAlignment="1">
      <alignment horizontal="center" vertical="top" wrapText="1"/>
    </xf>
    <xf numFmtId="4" fontId="10" fillId="4" borderId="63" xfId="0" applyNumberFormat="1" applyFont="1" applyFill="1" applyBorder="1" applyAlignment="1">
      <alignment horizontal="center"/>
    </xf>
    <xf numFmtId="4" fontId="10" fillId="3" borderId="64" xfId="0" applyNumberFormat="1" applyFont="1" applyFill="1" applyBorder="1" applyAlignment="1">
      <alignment horizontal="center"/>
    </xf>
    <xf numFmtId="49" fontId="37" fillId="10" borderId="64" xfId="0" applyNumberFormat="1" applyFont="1" applyFill="1" applyBorder="1" applyAlignment="1">
      <alignment horizontal="center" vertical="top" wrapText="1"/>
    </xf>
    <xf numFmtId="49" fontId="37" fillId="10" borderId="64" xfId="0" quotePrefix="1" applyNumberFormat="1" applyFont="1" applyFill="1" applyBorder="1" applyAlignment="1">
      <alignment horizontal="center" vertical="top" wrapText="1"/>
    </xf>
    <xf numFmtId="4" fontId="38" fillId="10" borderId="64" xfId="0" applyNumberFormat="1" applyFont="1" applyFill="1" applyBorder="1" applyAlignment="1">
      <alignment horizontal="center" vertical="top" wrapText="1"/>
    </xf>
    <xf numFmtId="49" fontId="8" fillId="5" borderId="60" xfId="0" applyNumberFormat="1" applyFont="1" applyFill="1" applyBorder="1" applyAlignment="1">
      <alignment horizontal="center" vertical="top" wrapText="1"/>
    </xf>
    <xf numFmtId="49" fontId="8" fillId="5" borderId="23" xfId="0" applyNumberFormat="1" applyFont="1" applyFill="1" applyBorder="1" applyAlignment="1">
      <alignment horizontal="center" vertical="top" wrapText="1"/>
    </xf>
    <xf numFmtId="49" fontId="8" fillId="5" borderId="61" xfId="0" applyNumberFormat="1" applyFont="1" applyFill="1" applyBorder="1" applyAlignment="1">
      <alignment horizontal="center" vertical="top" wrapText="1"/>
    </xf>
    <xf numFmtId="4" fontId="8" fillId="5" borderId="54" xfId="0" applyNumberFormat="1" applyFont="1" applyFill="1" applyBorder="1" applyAlignment="1">
      <alignment horizontal="center" vertical="top" wrapText="1"/>
    </xf>
    <xf numFmtId="4" fontId="8" fillId="5" borderId="15" xfId="0" applyNumberFormat="1" applyFont="1" applyFill="1" applyBorder="1" applyAlignment="1">
      <alignment horizontal="center" vertical="top" wrapText="1"/>
    </xf>
    <xf numFmtId="4" fontId="8" fillId="5" borderId="55" xfId="0" applyNumberFormat="1" applyFont="1" applyFill="1" applyBorder="1" applyAlignment="1">
      <alignment horizontal="center" vertical="top" wrapText="1"/>
    </xf>
    <xf numFmtId="4" fontId="38" fillId="11" borderId="64" xfId="0" applyNumberFormat="1" applyFont="1" applyFill="1" applyBorder="1" applyAlignment="1">
      <alignment horizontal="center" vertical="top" wrapText="1"/>
    </xf>
    <xf numFmtId="0" fontId="28" fillId="0" borderId="41" xfId="0" applyFont="1" applyBorder="1"/>
    <xf numFmtId="0" fontId="37" fillId="5" borderId="15" xfId="0" applyFont="1" applyFill="1" applyBorder="1" applyAlignment="1">
      <alignment horizontal="left" vertical="top"/>
    </xf>
    <xf numFmtId="0" fontId="37" fillId="5" borderId="20" xfId="0" applyFont="1" applyFill="1" applyBorder="1" applyAlignment="1">
      <alignment horizontal="left" vertical="top"/>
    </xf>
    <xf numFmtId="0" fontId="28" fillId="0" borderId="41" xfId="0" applyFont="1" applyBorder="1" applyAlignment="1">
      <alignment horizontal="left"/>
    </xf>
    <xf numFmtId="4" fontId="10" fillId="4" borderId="50" xfId="0" applyNumberFormat="1" applyFont="1" applyFill="1" applyBorder="1" applyAlignment="1">
      <alignment horizontal="left" vertical="top"/>
    </xf>
    <xf numFmtId="4" fontId="10" fillId="3" borderId="41" xfId="0" applyNumberFormat="1" applyFont="1" applyFill="1" applyBorder="1" applyAlignment="1">
      <alignment horizontal="left" vertical="top"/>
    </xf>
    <xf numFmtId="4" fontId="10" fillId="4" borderId="63" xfId="0" applyNumberFormat="1" applyFont="1" applyFill="1" applyBorder="1" applyAlignment="1">
      <alignment horizontal="left"/>
    </xf>
    <xf numFmtId="4" fontId="10" fillId="3" borderId="64" xfId="0" applyNumberFormat="1" applyFont="1" applyFill="1" applyBorder="1" applyAlignment="1">
      <alignment horizontal="left"/>
    </xf>
    <xf numFmtId="49" fontId="37" fillId="11" borderId="64" xfId="0" applyNumberFormat="1" applyFont="1" applyFill="1" applyBorder="1" applyAlignment="1">
      <alignment horizontal="left" vertical="top" wrapText="1"/>
    </xf>
    <xf numFmtId="49" fontId="37" fillId="11" borderId="64" xfId="0" quotePrefix="1" applyNumberFormat="1" applyFont="1" applyFill="1" applyBorder="1" applyAlignment="1">
      <alignment horizontal="left" vertical="top" wrapText="1"/>
    </xf>
    <xf numFmtId="169" fontId="29" fillId="0" borderId="41" xfId="0" applyNumberFormat="1" applyFont="1" applyBorder="1" applyAlignment="1">
      <alignment vertical="top"/>
    </xf>
    <xf numFmtId="49" fontId="3" fillId="0" borderId="0" xfId="0" applyNumberFormat="1" applyFont="1" applyAlignment="1">
      <alignment horizontal="center" wrapText="1"/>
    </xf>
    <xf numFmtId="0" fontId="0" fillId="0" borderId="0" xfId="0"/>
    <xf numFmtId="0" fontId="6" fillId="4" borderId="1" xfId="0" applyFont="1" applyFill="1" applyBorder="1" applyAlignment="1">
      <alignment horizontal="left" vertical="center" wrapText="1"/>
    </xf>
    <xf numFmtId="0" fontId="1" fillId="0" borderId="2" xfId="0" applyFont="1" applyBorder="1"/>
    <xf numFmtId="0" fontId="1" fillId="0" borderId="7" xfId="0" applyFont="1" applyBorder="1"/>
    <xf numFmtId="0" fontId="41" fillId="2" borderId="3" xfId="0" applyFont="1" applyFill="1" applyBorder="1" applyAlignment="1">
      <alignment vertical="center" wrapText="1"/>
    </xf>
    <xf numFmtId="0" fontId="1" fillId="6" borderId="4" xfId="0" applyFont="1" applyFill="1" applyBorder="1"/>
    <xf numFmtId="0" fontId="12" fillId="2" borderId="12" xfId="0" applyFont="1" applyFill="1" applyBorder="1" applyAlignment="1">
      <alignment horizontal="left" vertical="top" wrapText="1"/>
    </xf>
    <xf numFmtId="0" fontId="1" fillId="7" borderId="13" xfId="0" applyFont="1" applyFill="1" applyBorder="1"/>
    <xf numFmtId="0" fontId="34" fillId="2" borderId="12" xfId="0" applyFont="1" applyFill="1" applyBorder="1" applyAlignment="1">
      <alignment horizontal="left" vertical="top" wrapText="1"/>
    </xf>
    <xf numFmtId="0" fontId="1" fillId="2" borderId="13" xfId="0" applyFont="1" applyFill="1" applyBorder="1"/>
    <xf numFmtId="0" fontId="18" fillId="3" borderId="0" xfId="0" applyFont="1" applyFill="1" applyAlignment="1">
      <alignment horizontal="left" vertical="center" wrapText="1"/>
    </xf>
    <xf numFmtId="0" fontId="21" fillId="4" borderId="14" xfId="0" applyFont="1" applyFill="1" applyBorder="1" applyAlignment="1">
      <alignment horizontal="left" vertical="top"/>
    </xf>
    <xf numFmtId="0" fontId="1" fillId="0" borderId="15" xfId="0" applyFont="1" applyBorder="1"/>
    <xf numFmtId="0" fontId="1" fillId="8" borderId="15" xfId="0" applyFont="1" applyFill="1" applyBorder="1"/>
    <xf numFmtId="0" fontId="1" fillId="8" borderId="16" xfId="0" applyFont="1" applyFill="1" applyBorder="1"/>
    <xf numFmtId="0" fontId="22" fillId="0" borderId="17" xfId="0" applyFont="1" applyBorder="1" applyAlignment="1">
      <alignment vertical="center"/>
    </xf>
    <xf numFmtId="0" fontId="1" fillId="0" borderId="18" xfId="0" applyFont="1" applyBorder="1"/>
    <xf numFmtId="0" fontId="1" fillId="0" borderId="17" xfId="0" applyFont="1" applyBorder="1"/>
    <xf numFmtId="0" fontId="21" fillId="4" borderId="49" xfId="0" applyFont="1" applyFill="1" applyBorder="1" applyAlignment="1">
      <alignment horizontal="left" vertical="top"/>
    </xf>
    <xf numFmtId="0" fontId="0" fillId="0" borderId="50" xfId="0" applyBorder="1"/>
    <xf numFmtId="0" fontId="37" fillId="5" borderId="27" xfId="0" applyFont="1" applyFill="1" applyBorder="1" applyAlignment="1">
      <alignment horizontal="center" vertical="top"/>
    </xf>
    <xf numFmtId="0" fontId="39" fillId="0" borderId="23" xfId="0" applyFont="1" applyBorder="1"/>
    <xf numFmtId="0" fontId="39" fillId="0" borderId="61" xfId="0" applyFont="1" applyBorder="1"/>
    <xf numFmtId="4" fontId="37" fillId="5" borderId="60" xfId="0" applyNumberFormat="1" applyFont="1" applyFill="1" applyBorder="1" applyAlignment="1">
      <alignment horizontal="center" vertical="top"/>
    </xf>
    <xf numFmtId="0" fontId="39" fillId="0" borderId="28" xfId="0" applyFont="1" applyBorder="1"/>
    <xf numFmtId="0" fontId="21" fillId="4" borderId="33" xfId="0" applyFont="1" applyFill="1" applyBorder="1" applyAlignment="1">
      <alignment horizontal="left" vertical="top"/>
    </xf>
    <xf numFmtId="0" fontId="21" fillId="4" borderId="34" xfId="0" applyFont="1" applyFill="1" applyBorder="1" applyAlignment="1">
      <alignment horizontal="left" vertical="top"/>
    </xf>
    <xf numFmtId="0" fontId="21" fillId="4" borderId="35" xfId="0" applyFont="1" applyFill="1" applyBorder="1" applyAlignment="1">
      <alignment horizontal="left" vertical="top"/>
    </xf>
    <xf numFmtId="0" fontId="48" fillId="3" borderId="33" xfId="0" applyFont="1" applyFill="1" applyBorder="1" applyAlignment="1">
      <alignment horizontal="left" vertical="top" wrapText="1"/>
    </xf>
    <xf numFmtId="0" fontId="48" fillId="3" borderId="34" xfId="0" applyFont="1" applyFill="1" applyBorder="1" applyAlignment="1">
      <alignment horizontal="left" vertical="top" wrapText="1"/>
    </xf>
    <xf numFmtId="0" fontId="48" fillId="3" borderId="35" xfId="0" applyFont="1" applyFill="1" applyBorder="1" applyAlignment="1">
      <alignment horizontal="left" vertical="top" wrapText="1"/>
    </xf>
    <xf numFmtId="0" fontId="48" fillId="3" borderId="42" xfId="0" applyFont="1" applyFill="1" applyBorder="1" applyAlignment="1">
      <alignment horizontal="left" vertical="top" wrapText="1"/>
    </xf>
    <xf numFmtId="0" fontId="48" fillId="3" borderId="45" xfId="0" applyFont="1" applyFill="1" applyBorder="1" applyAlignment="1">
      <alignment horizontal="left" vertical="top" wrapText="1"/>
    </xf>
    <xf numFmtId="0" fontId="48" fillId="3" borderId="46" xfId="0" applyFont="1" applyFill="1" applyBorder="1" applyAlignment="1">
      <alignment horizontal="left" vertical="top" wrapText="1"/>
    </xf>
    <xf numFmtId="0" fontId="6" fillId="4" borderId="33" xfId="0" applyFont="1" applyFill="1" applyBorder="1" applyAlignment="1">
      <alignment horizontal="left" vertical="center" wrapText="1"/>
    </xf>
    <xf numFmtId="0" fontId="6" fillId="4" borderId="34" xfId="0" applyFont="1" applyFill="1" applyBorder="1" applyAlignment="1">
      <alignment horizontal="left" vertical="center" wrapText="1"/>
    </xf>
    <xf numFmtId="0" fontId="6" fillId="4" borderId="35" xfId="0" applyFont="1" applyFill="1" applyBorder="1" applyAlignment="1">
      <alignment horizontal="left" vertical="center" wrapText="1"/>
    </xf>
    <xf numFmtId="0" fontId="43" fillId="4" borderId="14" xfId="0" applyFont="1" applyFill="1" applyBorder="1" applyAlignment="1">
      <alignment horizontal="center" vertical="top" wrapText="1"/>
    </xf>
    <xf numFmtId="0" fontId="44" fillId="0" borderId="15" xfId="0" applyFont="1" applyBorder="1" applyAlignment="1">
      <alignment horizontal="center" vertical="top" wrapText="1"/>
    </xf>
  </cellXfs>
  <cellStyles count="2">
    <cellStyle name="Comma" xfId="1" builtinId="3"/>
    <cellStyle name="Normal" xfId="0" builtinId="0"/>
  </cellStyles>
  <dxfs count="6">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xr9:uid="{00000000-0011-0000-FFFF-FFFF00000000}">
      <tableStyleElement type="headerRow" dxfId="5"/>
      <tableStyleElement type="firstRowStripe" dxfId="4"/>
      <tableStyleElement type="secondRowStripe" dxfId="3"/>
    </tableStyle>
    <tableStyle name="Payout breakup-style" pivot="0" count="2" xr9:uid="{00000000-0011-0000-FFFF-FFFF01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3</xdr:col>
      <xdr:colOff>959304</xdr:colOff>
      <xdr:row>1</xdr:row>
      <xdr:rowOff>85724</xdr:rowOff>
    </xdr:from>
    <xdr:ext cx="1495425" cy="14954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5413375" y="249010"/>
          <a:ext cx="1495425" cy="14954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2619375</xdr:colOff>
      <xdr:row>0</xdr:row>
      <xdr:rowOff>104775</xdr:rowOff>
    </xdr:from>
    <xdr:ext cx="1085850" cy="10858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C16" headerRowCount="0">
  <tableColumns count="3">
    <tableColumn id="1" xr3:uid="{00000000-0010-0000-0000-000001000000}" name="Column1"/>
    <tableColumn id="2" xr3:uid="{00000000-0010-0000-0000-000002000000}" name="Column2"/>
    <tableColumn id="3" xr3:uid="{00000000-0010-0000-0000-000003000000}" name="Column3" dataDxfId="0"/>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6:F7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 Id="rId2" Target="../tables/table2.xml" Type="http://schemas.openxmlformats.org/officeDocument/2006/relationships/table"/></Relationships>
</file>

<file path=xl/worksheets/_rels/sheet6.xml.rels><?xml version="1.0" encoding="UTF-8" standalone="no"?><Relationships xmlns="http://schemas.openxmlformats.org/package/2006/relationships"><Relationship Id="rId1" Target="http://s.no/"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outlinePr summaryBelow="0" summaryRight="0"/>
  </sheetPr>
  <dimension ref="A1:G994"/>
  <sheetViews>
    <sheetView showGridLines="0" zoomScale="70" zoomScaleNormal="70" workbookViewId="0">
      <selection activeCell="C4" sqref="C4"/>
    </sheetView>
  </sheetViews>
  <sheetFormatPr baseColWidth="10" defaultColWidth="12.6640625" defaultRowHeight="15.75" customHeight="1" x14ac:dyDescent="0.15"/>
  <cols>
    <col min="1" max="1" customWidth="true" width="2.33203125" collapsed="false"/>
    <col min="2" max="2" customWidth="true" width="30.83203125" collapsed="false"/>
    <col min="3" max="3" customWidth="true" width="30.5" collapsed="false"/>
    <col min="4" max="4" customWidth="true" width="35.0" collapsed="false"/>
  </cols>
  <sheetData>
    <row r="1" spans="1:7" ht="14" x14ac:dyDescent="0.15">
      <c r="A1" s="1"/>
      <c r="B1" s="2"/>
      <c r="C1" s="2"/>
      <c r="D1" s="2"/>
      <c r="E1" s="2"/>
      <c r="F1" s="2"/>
      <c r="G1" s="2"/>
    </row>
    <row r="2" spans="1:7" ht="24" x14ac:dyDescent="0.15">
      <c r="A2" s="3"/>
      <c r="B2" s="270" t="s">
        <v>16</v>
      </c>
      <c r="C2" s="271"/>
      <c r="E2" s="2"/>
      <c r="F2" s="2"/>
      <c r="G2" s="2"/>
    </row>
    <row r="3" spans="1:7" ht="14" x14ac:dyDescent="0.15">
      <c r="A3" s="4"/>
      <c r="B3" s="5"/>
      <c r="C3" s="6"/>
      <c r="E3" s="2"/>
      <c r="F3" s="2"/>
      <c r="G3" s="2"/>
    </row>
    <row r="4" spans="1:7" ht="17" x14ac:dyDescent="0.15">
      <c r="A4" s="7"/>
      <c r="B4" s="8" t="s">
        <v>6</v>
      </c>
      <c r="C4" s="9" t="s">
        <v>214</v>
      </c>
      <c r="E4" s="2"/>
      <c r="F4" s="2"/>
      <c r="G4" s="2"/>
    </row>
    <row r="5" spans="1:7" ht="17" x14ac:dyDescent="0.15">
      <c r="A5" s="10"/>
      <c r="B5" s="11" t="s">
        <v>7</v>
      </c>
      <c r="C5" s="12" t="s">
        <v>215</v>
      </c>
      <c r="E5" s="2"/>
      <c r="F5" s="2"/>
      <c r="G5" s="2"/>
    </row>
    <row r="6" spans="1:7" ht="17" x14ac:dyDescent="0.15">
      <c r="A6" s="10"/>
      <c r="B6" s="11" t="s">
        <v>8</v>
      </c>
      <c r="C6" s="12" t="s">
        <v>216</v>
      </c>
      <c r="E6" s="2"/>
      <c r="F6" s="2"/>
      <c r="G6" s="2"/>
    </row>
    <row r="7" spans="1:7" ht="17" x14ac:dyDescent="0.15">
      <c r="A7" s="10"/>
      <c r="B7" s="11" t="s">
        <v>9</v>
      </c>
      <c r="C7" s="12" t="s">
        <v>217</v>
      </c>
      <c r="E7" s="2"/>
      <c r="F7" s="2"/>
      <c r="G7" s="2"/>
    </row>
    <row r="8" spans="1:7" ht="17" x14ac:dyDescent="0.15">
      <c r="A8" s="10"/>
      <c r="B8" s="11" t="s">
        <v>10</v>
      </c>
      <c r="C8" s="12" t="s">
        <v>218</v>
      </c>
      <c r="E8" s="2"/>
      <c r="F8" s="2"/>
      <c r="G8" s="2"/>
    </row>
    <row r="9" spans="1:7" ht="17" x14ac:dyDescent="0.15">
      <c r="A9" s="10"/>
      <c r="B9" s="11" t="s">
        <v>11</v>
      </c>
      <c r="C9" s="12" t="s">
        <v>219</v>
      </c>
      <c r="E9" s="2"/>
      <c r="F9" s="2"/>
      <c r="G9" s="2"/>
    </row>
    <row r="10" spans="1:7" ht="17" x14ac:dyDescent="0.15">
      <c r="A10" s="10"/>
      <c r="B10" s="11" t="s">
        <v>12</v>
      </c>
      <c r="C10" s="12" t="s">
        <v>220</v>
      </c>
      <c r="E10" s="2"/>
      <c r="F10" s="2"/>
      <c r="G10" s="2"/>
    </row>
    <row r="11" spans="1:7" ht="17" x14ac:dyDescent="0.15">
      <c r="A11" s="10"/>
      <c r="B11" s="11" t="s">
        <v>13</v>
      </c>
      <c r="C11" s="12" t="s">
        <v>221</v>
      </c>
      <c r="E11" s="2"/>
      <c r="F11" s="2"/>
      <c r="G11" s="2"/>
    </row>
    <row r="12" spans="1:7" ht="17" x14ac:dyDescent="0.15">
      <c r="A12" s="7"/>
      <c r="B12" s="8" t="s">
        <v>14</v>
      </c>
      <c r="C12" s="9" t="s">
        <v>196</v>
      </c>
      <c r="E12" s="2"/>
      <c r="F12" s="2"/>
      <c r="G12" s="2"/>
    </row>
    <row r="13" spans="1:7" ht="17" x14ac:dyDescent="0.15">
      <c r="A13" s="7"/>
      <c r="B13" s="93" t="s">
        <v>138</v>
      </c>
      <c r="C13" s="9" t="s">
        <v>222</v>
      </c>
      <c r="E13" s="2"/>
      <c r="F13" s="2"/>
      <c r="G13" s="2"/>
    </row>
    <row r="14" spans="1:7" ht="14" x14ac:dyDescent="0.15">
      <c r="A14" s="1"/>
      <c r="B14" s="13"/>
      <c r="C14" s="6"/>
      <c r="E14" s="2"/>
      <c r="F14" s="2"/>
      <c r="G14" s="2"/>
    </row>
    <row r="15" spans="1:7" ht="36" x14ac:dyDescent="0.15">
      <c r="A15" s="14"/>
      <c r="B15" s="15" t="s">
        <v>210</v>
      </c>
      <c r="C15" s="160" t="n">
        <f>'Payout breakup'!F7</f>
        <v>425.0</v>
      </c>
      <c r="E15" s="2"/>
      <c r="F15" s="2"/>
      <c r="G15" s="2"/>
    </row>
    <row r="16" spans="1:7" ht="36" x14ac:dyDescent="0.2">
      <c r="A16" s="14"/>
      <c r="B16" s="85" t="s">
        <v>139</v>
      </c>
      <c r="C16" s="193" t="n">
        <f>'Payout breakup'!F40</f>
        <v>60473.439999999995</v>
      </c>
      <c r="D16" s="16"/>
      <c r="E16" s="2"/>
      <c r="F16" s="2"/>
      <c r="G16" s="2"/>
    </row>
    <row r="17" spans="1:7" ht="14" x14ac:dyDescent="0.15">
      <c r="A17" s="1"/>
      <c r="B17" s="2"/>
      <c r="C17" s="2"/>
      <c r="D17" s="2"/>
      <c r="E17" s="2"/>
      <c r="F17" s="2"/>
      <c r="G17" s="2"/>
    </row>
    <row r="18" spans="1:7" ht="14" x14ac:dyDescent="0.15">
      <c r="A18" s="1"/>
      <c r="B18" s="2"/>
      <c r="C18" s="2"/>
      <c r="D18" s="2"/>
      <c r="E18" s="2"/>
      <c r="F18" s="2"/>
      <c r="G18" s="2"/>
    </row>
    <row r="19" spans="1:7" ht="14" x14ac:dyDescent="0.15">
      <c r="A19" s="1"/>
      <c r="B19" s="2"/>
      <c r="C19" s="2"/>
      <c r="D19" s="2"/>
      <c r="E19" s="2"/>
      <c r="F19" s="2"/>
      <c r="G19" s="2"/>
    </row>
    <row r="20" spans="1:7" ht="27" customHeight="1" x14ac:dyDescent="0.15">
      <c r="A20" s="3"/>
      <c r="B20" s="270" t="s">
        <v>17</v>
      </c>
      <c r="C20" s="272"/>
      <c r="D20" s="271"/>
      <c r="E20" s="2"/>
      <c r="F20" s="2"/>
      <c r="G20" s="2"/>
    </row>
    <row r="21" spans="1:7" ht="30.75" customHeight="1" x14ac:dyDescent="0.15">
      <c r="A21" s="17"/>
      <c r="B21" s="273" t="s">
        <v>140</v>
      </c>
      <c r="C21" s="269"/>
      <c r="D21" s="274"/>
      <c r="E21" s="2"/>
      <c r="F21" s="2"/>
      <c r="G21" s="2"/>
    </row>
    <row r="22" spans="1:7" ht="18" x14ac:dyDescent="0.15">
      <c r="A22" s="14"/>
      <c r="B22" s="18" t="s">
        <v>18</v>
      </c>
      <c r="C22" s="19" t="s">
        <v>19</v>
      </c>
      <c r="D22" s="20"/>
      <c r="E22" s="2"/>
      <c r="F22" s="2"/>
      <c r="G22" s="2"/>
    </row>
    <row r="23" spans="1:7" ht="18" x14ac:dyDescent="0.15">
      <c r="A23" s="21"/>
      <c r="B23" s="94" t="s">
        <v>141</v>
      </c>
      <c r="C23" s="275" t="s">
        <v>20</v>
      </c>
      <c r="D23" s="276"/>
      <c r="E23" s="2"/>
      <c r="F23" s="2"/>
      <c r="G23" s="2"/>
    </row>
    <row r="24" spans="1:7" ht="18" x14ac:dyDescent="0.15">
      <c r="A24" s="23"/>
      <c r="B24" s="24" t="s">
        <v>2</v>
      </c>
      <c r="C24" s="277" t="s">
        <v>136</v>
      </c>
      <c r="D24" s="278"/>
      <c r="E24" s="2"/>
      <c r="F24" s="2"/>
      <c r="G24" s="2"/>
    </row>
    <row r="25" spans="1:7" ht="52" customHeight="1" x14ac:dyDescent="0.15">
      <c r="A25" s="21"/>
      <c r="B25" s="22" t="s">
        <v>3</v>
      </c>
      <c r="C25" s="277" t="s">
        <v>137</v>
      </c>
      <c r="D25" s="276"/>
      <c r="E25" s="2"/>
      <c r="F25" s="2"/>
      <c r="G25" s="2"/>
    </row>
    <row r="26" spans="1:7" ht="18" x14ac:dyDescent="0.15">
      <c r="A26" s="21"/>
      <c r="B26" s="22" t="s">
        <v>21</v>
      </c>
      <c r="C26" s="275" t="s">
        <v>22</v>
      </c>
      <c r="D26" s="278"/>
      <c r="E26" s="2"/>
      <c r="F26" s="2"/>
      <c r="G26" s="2"/>
    </row>
    <row r="27" spans="1:7" ht="18" x14ac:dyDescent="0.15">
      <c r="A27" s="21"/>
      <c r="B27" s="22" t="s">
        <v>15</v>
      </c>
      <c r="C27" s="275" t="s">
        <v>23</v>
      </c>
      <c r="D27" s="276"/>
      <c r="E27" s="2"/>
      <c r="F27" s="2"/>
      <c r="G27" s="2"/>
    </row>
    <row r="28" spans="1:7" ht="14" x14ac:dyDescent="0.15">
      <c r="A28" s="1"/>
      <c r="B28" s="2"/>
      <c r="C28" s="2"/>
      <c r="D28" s="2"/>
      <c r="E28" s="2"/>
      <c r="F28" s="2"/>
      <c r="G28" s="2"/>
    </row>
    <row r="29" spans="1:7" ht="14" x14ac:dyDescent="0.15">
      <c r="A29" s="4"/>
      <c r="B29" s="25"/>
      <c r="C29" s="279"/>
      <c r="D29" s="269"/>
      <c r="E29" s="2"/>
      <c r="F29" s="2"/>
      <c r="G29" s="2"/>
    </row>
    <row r="30" spans="1:7" ht="14" x14ac:dyDescent="0.15">
      <c r="A30" s="1"/>
      <c r="B30" s="2"/>
      <c r="C30" s="2"/>
      <c r="D30" s="2"/>
      <c r="E30" s="2"/>
      <c r="F30" s="2"/>
      <c r="G30" s="2"/>
    </row>
    <row r="31" spans="1:7" ht="12" x14ac:dyDescent="0.15">
      <c r="A31" s="26"/>
    </row>
    <row r="32" spans="1:7" ht="12" x14ac:dyDescent="0.15">
      <c r="A32" s="26"/>
    </row>
    <row r="33" spans="1:1" ht="12" x14ac:dyDescent="0.15">
      <c r="A33" s="26"/>
    </row>
    <row r="34" spans="1:1" ht="12" x14ac:dyDescent="0.15">
      <c r="A34" s="26"/>
    </row>
    <row r="35" spans="1:1" ht="12" x14ac:dyDescent="0.15">
      <c r="A35" s="26"/>
    </row>
    <row r="36" spans="1:1" ht="12" x14ac:dyDescent="0.15">
      <c r="A36" s="26"/>
    </row>
    <row r="37" spans="1:1" ht="12" x14ac:dyDescent="0.15">
      <c r="A37" s="26"/>
    </row>
    <row r="38" spans="1:1" ht="12" x14ac:dyDescent="0.15">
      <c r="A38" s="26"/>
    </row>
    <row r="39" spans="1:1" ht="12" x14ac:dyDescent="0.15">
      <c r="A39" s="26"/>
    </row>
    <row r="40" spans="1:1" ht="12" x14ac:dyDescent="0.15">
      <c r="A40" s="26"/>
    </row>
    <row r="41" spans="1:1" ht="12" x14ac:dyDescent="0.15">
      <c r="A41" s="26"/>
    </row>
    <row r="42" spans="1:1" ht="12" x14ac:dyDescent="0.15">
      <c r="A42" s="26"/>
    </row>
    <row r="43" spans="1:1" ht="12" x14ac:dyDescent="0.15">
      <c r="A43" s="26"/>
    </row>
    <row r="44" spans="1:1" ht="12" x14ac:dyDescent="0.15">
      <c r="A44" s="26"/>
    </row>
    <row r="45" spans="1:1" ht="12" x14ac:dyDescent="0.15">
      <c r="A45" s="26"/>
    </row>
    <row r="46" spans="1:1" ht="12" x14ac:dyDescent="0.15">
      <c r="A46" s="26"/>
    </row>
    <row r="47" spans="1:1" ht="12" x14ac:dyDescent="0.15">
      <c r="A47" s="26"/>
    </row>
    <row r="48" spans="1:1" ht="12" x14ac:dyDescent="0.15">
      <c r="A48" s="26"/>
    </row>
    <row r="49" spans="1:1" ht="12" x14ac:dyDescent="0.15">
      <c r="A49" s="26"/>
    </row>
    <row r="50" spans="1:1" ht="12" x14ac:dyDescent="0.15">
      <c r="A50" s="26"/>
    </row>
    <row r="51" spans="1:1" ht="12" x14ac:dyDescent="0.15">
      <c r="A51" s="26"/>
    </row>
    <row r="52" spans="1:1" ht="12" x14ac:dyDescent="0.15">
      <c r="A52" s="26"/>
    </row>
    <row r="53" spans="1:1" ht="12" x14ac:dyDescent="0.15">
      <c r="A53" s="26"/>
    </row>
    <row r="54" spans="1:1" ht="12" x14ac:dyDescent="0.15">
      <c r="A54" s="26"/>
    </row>
    <row r="55" spans="1:1" ht="12" x14ac:dyDescent="0.15">
      <c r="A55" s="26"/>
    </row>
    <row r="56" spans="1:1" ht="12" x14ac:dyDescent="0.15">
      <c r="A56" s="26"/>
    </row>
    <row r="57" spans="1:1" ht="12" x14ac:dyDescent="0.15">
      <c r="A57" s="26"/>
    </row>
    <row r="58" spans="1:1" ht="12" x14ac:dyDescent="0.15">
      <c r="A58" s="26"/>
    </row>
    <row r="59" spans="1:1" ht="12" x14ac:dyDescent="0.15">
      <c r="A59" s="26"/>
    </row>
    <row r="60" spans="1:1" ht="12" x14ac:dyDescent="0.15">
      <c r="A60" s="26"/>
    </row>
    <row r="61" spans="1:1" ht="12" x14ac:dyDescent="0.15">
      <c r="A61" s="26"/>
    </row>
    <row r="62" spans="1:1" ht="12" x14ac:dyDescent="0.15">
      <c r="A62" s="26"/>
    </row>
    <row r="63" spans="1:1" ht="12" x14ac:dyDescent="0.15">
      <c r="A63" s="26"/>
    </row>
    <row r="64" spans="1:1" ht="12" x14ac:dyDescent="0.15">
      <c r="A64" s="26"/>
    </row>
    <row r="65" spans="1:7" ht="14" x14ac:dyDescent="0.15">
      <c r="A65" s="1"/>
      <c r="B65" s="2"/>
      <c r="C65" s="2"/>
      <c r="D65" s="2"/>
      <c r="E65" s="2"/>
      <c r="F65" s="2"/>
      <c r="G65" s="2"/>
    </row>
    <row r="66" spans="1:7" ht="14" x14ac:dyDescent="0.2">
      <c r="A66" s="1"/>
      <c r="B66" s="2"/>
      <c r="C66" s="2"/>
      <c r="D66" s="268"/>
      <c r="E66" s="269"/>
      <c r="F66" s="269"/>
      <c r="G66" s="269"/>
    </row>
    <row r="67" spans="1:7" ht="14" x14ac:dyDescent="0.2">
      <c r="A67" s="1"/>
      <c r="B67" s="2"/>
      <c r="C67" s="2"/>
      <c r="D67" s="268"/>
      <c r="E67" s="269"/>
      <c r="F67" s="269"/>
      <c r="G67" s="269"/>
    </row>
    <row r="68" spans="1:7" ht="14" x14ac:dyDescent="0.2">
      <c r="A68" s="1"/>
      <c r="B68" s="2"/>
      <c r="C68" s="2"/>
      <c r="D68" s="268"/>
      <c r="E68" s="269"/>
      <c r="F68" s="269"/>
      <c r="G68" s="269"/>
    </row>
    <row r="69" spans="1:7" ht="14" x14ac:dyDescent="0.2">
      <c r="A69" s="1"/>
      <c r="B69" s="2"/>
      <c r="C69" s="2"/>
      <c r="D69" s="268"/>
      <c r="E69" s="269"/>
      <c r="F69" s="269"/>
      <c r="G69" s="269"/>
    </row>
    <row r="70" spans="1:7" ht="14" x14ac:dyDescent="0.2">
      <c r="A70" s="1"/>
      <c r="B70" s="2"/>
      <c r="C70" s="2"/>
      <c r="D70" s="268"/>
      <c r="E70" s="269"/>
      <c r="F70" s="269"/>
      <c r="G70" s="269"/>
    </row>
    <row r="71" spans="1:7" ht="14" x14ac:dyDescent="0.2">
      <c r="A71" s="1"/>
      <c r="B71" s="2"/>
      <c r="C71" s="2"/>
      <c r="D71" s="268"/>
      <c r="E71" s="269"/>
      <c r="F71" s="269"/>
      <c r="G71" s="269"/>
    </row>
    <row r="72" spans="1:7" ht="14" x14ac:dyDescent="0.15">
      <c r="A72" s="1"/>
      <c r="B72" s="2"/>
      <c r="C72" s="2"/>
      <c r="D72" s="2"/>
      <c r="E72" s="2"/>
      <c r="F72" s="2"/>
      <c r="G72" s="2"/>
    </row>
    <row r="73" spans="1:7" ht="14" x14ac:dyDescent="0.15">
      <c r="A73" s="1"/>
      <c r="B73" s="2"/>
      <c r="C73" s="2"/>
      <c r="D73" s="2"/>
      <c r="E73" s="2"/>
      <c r="F73" s="2"/>
      <c r="G73" s="2"/>
    </row>
    <row r="74" spans="1:7" ht="14" x14ac:dyDescent="0.15">
      <c r="A74" s="1"/>
      <c r="B74" s="2"/>
      <c r="C74" s="2"/>
      <c r="D74" s="2"/>
      <c r="E74" s="2"/>
      <c r="F74" s="2"/>
      <c r="G74" s="2"/>
    </row>
    <row r="75" spans="1:7" ht="14" x14ac:dyDescent="0.15">
      <c r="A75" s="1"/>
      <c r="B75" s="2"/>
      <c r="C75" s="2"/>
      <c r="D75" s="2"/>
      <c r="E75" s="2"/>
      <c r="F75" s="2"/>
      <c r="G75" s="2"/>
    </row>
    <row r="76" spans="1:7" ht="14" x14ac:dyDescent="0.15">
      <c r="A76" s="1"/>
      <c r="B76" s="2"/>
      <c r="C76" s="2"/>
      <c r="D76" s="2"/>
      <c r="E76" s="2"/>
      <c r="F76" s="2"/>
      <c r="G76" s="2"/>
    </row>
    <row r="77" spans="1:7" ht="14" x14ac:dyDescent="0.15">
      <c r="A77" s="1"/>
      <c r="B77" s="2"/>
      <c r="C77" s="2"/>
      <c r="D77" s="2"/>
      <c r="E77" s="2"/>
      <c r="F77" s="2"/>
      <c r="G77" s="2"/>
    </row>
    <row r="78" spans="1:7" ht="14" x14ac:dyDescent="0.15">
      <c r="A78" s="1"/>
      <c r="B78" s="2"/>
      <c r="C78" s="2"/>
      <c r="D78" s="2"/>
      <c r="E78" s="2"/>
      <c r="F78" s="2"/>
      <c r="G78" s="2"/>
    </row>
    <row r="79" spans="1:7" ht="14" x14ac:dyDescent="0.15">
      <c r="A79" s="1"/>
      <c r="B79" s="2"/>
      <c r="C79" s="2"/>
      <c r="D79" s="2"/>
      <c r="E79" s="2"/>
      <c r="F79" s="2"/>
      <c r="G79" s="2"/>
    </row>
    <row r="80" spans="1:7" ht="14" x14ac:dyDescent="0.15">
      <c r="A80" s="1"/>
      <c r="B80" s="2"/>
      <c r="C80" s="2"/>
      <c r="D80" s="2"/>
      <c r="E80" s="2"/>
      <c r="F80" s="2"/>
      <c r="G80" s="2"/>
    </row>
    <row r="81" spans="1:7" ht="14" x14ac:dyDescent="0.15">
      <c r="A81" s="1"/>
      <c r="B81" s="2"/>
      <c r="C81" s="2"/>
      <c r="D81" s="2"/>
      <c r="E81" s="2"/>
      <c r="F81" s="2"/>
      <c r="G81" s="2"/>
    </row>
    <row r="82" spans="1:7" ht="14" x14ac:dyDescent="0.15">
      <c r="A82" s="1"/>
      <c r="B82" s="2"/>
      <c r="C82" s="2"/>
      <c r="D82" s="2"/>
      <c r="E82" s="2"/>
      <c r="F82" s="2"/>
      <c r="G82" s="2"/>
    </row>
    <row r="83" spans="1:7" ht="14" x14ac:dyDescent="0.15">
      <c r="A83" s="1"/>
      <c r="B83" s="2"/>
      <c r="C83" s="2"/>
      <c r="D83" s="2"/>
      <c r="E83" s="2"/>
      <c r="F83" s="2"/>
      <c r="G83" s="2"/>
    </row>
    <row r="84" spans="1:7" ht="14" x14ac:dyDescent="0.15">
      <c r="A84" s="1"/>
      <c r="B84" s="2"/>
      <c r="C84" s="2"/>
      <c r="D84" s="2"/>
      <c r="E84" s="2"/>
      <c r="F84" s="2"/>
      <c r="G84" s="2"/>
    </row>
    <row r="85" spans="1:7" ht="14" x14ac:dyDescent="0.15">
      <c r="A85" s="1"/>
      <c r="B85" s="2"/>
      <c r="C85" s="2"/>
      <c r="D85" s="2"/>
      <c r="E85" s="2"/>
      <c r="F85" s="2"/>
      <c r="G85" s="2"/>
    </row>
    <row r="86" spans="1:7" ht="14" x14ac:dyDescent="0.15">
      <c r="A86" s="1"/>
      <c r="B86" s="2"/>
      <c r="C86" s="2"/>
      <c r="D86" s="2"/>
      <c r="E86" s="2"/>
      <c r="F86" s="2"/>
      <c r="G86" s="2"/>
    </row>
    <row r="87" spans="1:7" ht="14" x14ac:dyDescent="0.15">
      <c r="A87" s="1"/>
      <c r="B87" s="2"/>
      <c r="C87" s="2"/>
      <c r="D87" s="2"/>
      <c r="E87" s="2"/>
      <c r="F87" s="2"/>
      <c r="G87" s="2"/>
    </row>
    <row r="88" spans="1:7" ht="14" x14ac:dyDescent="0.15">
      <c r="A88" s="1"/>
      <c r="B88" s="2"/>
      <c r="C88" s="2"/>
      <c r="D88" s="2"/>
      <c r="E88" s="2"/>
      <c r="F88" s="2"/>
      <c r="G88" s="2"/>
    </row>
    <row r="89" spans="1:7" ht="14" x14ac:dyDescent="0.15">
      <c r="A89" s="1"/>
      <c r="B89" s="2"/>
      <c r="C89" s="2"/>
      <c r="D89" s="2"/>
      <c r="E89" s="2"/>
      <c r="F89" s="2"/>
      <c r="G89" s="2"/>
    </row>
    <row r="90" spans="1:7" ht="14" x14ac:dyDescent="0.15">
      <c r="A90" s="1"/>
      <c r="B90" s="2"/>
      <c r="C90" s="2"/>
      <c r="D90" s="2"/>
      <c r="E90" s="2"/>
      <c r="F90" s="2"/>
      <c r="G90" s="2"/>
    </row>
    <row r="91" spans="1:7" ht="14" x14ac:dyDescent="0.15">
      <c r="A91" s="1"/>
      <c r="B91" s="2"/>
      <c r="C91" s="2"/>
      <c r="D91" s="2"/>
      <c r="E91" s="2"/>
      <c r="F91" s="2"/>
      <c r="G91" s="2"/>
    </row>
    <row r="92" spans="1:7" ht="14" x14ac:dyDescent="0.15">
      <c r="A92" s="1"/>
      <c r="B92" s="2"/>
      <c r="C92" s="2"/>
      <c r="D92" s="2"/>
      <c r="E92" s="2"/>
      <c r="F92" s="2"/>
      <c r="G92" s="2"/>
    </row>
    <row r="93" spans="1:7" ht="14" x14ac:dyDescent="0.15">
      <c r="A93" s="1"/>
      <c r="B93" s="2"/>
      <c r="C93" s="2"/>
      <c r="D93" s="2"/>
      <c r="E93" s="2"/>
      <c r="F93" s="2"/>
      <c r="G93" s="2"/>
    </row>
    <row r="94" spans="1:7" ht="14" x14ac:dyDescent="0.15">
      <c r="A94" s="1"/>
      <c r="B94" s="2"/>
      <c r="C94" s="2"/>
      <c r="D94" s="2"/>
      <c r="E94" s="2"/>
      <c r="F94" s="2"/>
      <c r="G94" s="2"/>
    </row>
    <row r="95" spans="1:7" ht="14" x14ac:dyDescent="0.15">
      <c r="A95" s="1"/>
      <c r="B95" s="2"/>
      <c r="C95" s="2"/>
      <c r="D95" s="2"/>
      <c r="E95" s="2"/>
      <c r="F95" s="2"/>
      <c r="G95" s="2"/>
    </row>
    <row r="96" spans="1:7" ht="14" x14ac:dyDescent="0.15">
      <c r="A96" s="1"/>
      <c r="B96" s="2"/>
      <c r="C96" s="2"/>
      <c r="D96" s="2"/>
      <c r="E96" s="2"/>
      <c r="F96" s="2"/>
      <c r="G96" s="2"/>
    </row>
    <row r="97" spans="1:7" ht="14" x14ac:dyDescent="0.15">
      <c r="A97" s="1"/>
      <c r="B97" s="2"/>
      <c r="C97" s="2"/>
      <c r="D97" s="2"/>
      <c r="E97" s="2"/>
      <c r="F97" s="2"/>
      <c r="G97" s="2"/>
    </row>
    <row r="98" spans="1:7" ht="14" x14ac:dyDescent="0.15">
      <c r="A98" s="1"/>
      <c r="B98" s="2"/>
      <c r="C98" s="2"/>
      <c r="D98" s="2"/>
      <c r="E98" s="2"/>
      <c r="F98" s="2"/>
      <c r="G98" s="2"/>
    </row>
    <row r="99" spans="1:7" ht="14" x14ac:dyDescent="0.15">
      <c r="A99" s="1"/>
      <c r="B99" s="2"/>
      <c r="C99" s="2"/>
      <c r="D99" s="2"/>
      <c r="E99" s="2"/>
      <c r="F99" s="2"/>
      <c r="G99" s="2"/>
    </row>
    <row r="100" spans="1:7" ht="14" x14ac:dyDescent="0.15">
      <c r="A100" s="1"/>
      <c r="B100" s="2"/>
      <c r="C100" s="2"/>
      <c r="D100" s="2"/>
      <c r="E100" s="2"/>
      <c r="F100" s="2"/>
      <c r="G100" s="2"/>
    </row>
    <row r="101" spans="1:7" ht="14" x14ac:dyDescent="0.15">
      <c r="A101" s="1"/>
      <c r="B101" s="2"/>
      <c r="C101" s="2"/>
      <c r="D101" s="2"/>
      <c r="E101" s="2"/>
      <c r="F101" s="2"/>
      <c r="G101" s="2"/>
    </row>
    <row r="102" spans="1:7" ht="14" x14ac:dyDescent="0.15">
      <c r="A102" s="1"/>
      <c r="B102" s="2"/>
      <c r="C102" s="2"/>
      <c r="D102" s="2"/>
      <c r="E102" s="2"/>
      <c r="F102" s="2"/>
      <c r="G102" s="2"/>
    </row>
    <row r="103" spans="1:7" ht="14" x14ac:dyDescent="0.15">
      <c r="A103" s="1"/>
      <c r="B103" s="2"/>
      <c r="C103" s="2"/>
      <c r="D103" s="2"/>
      <c r="E103" s="2"/>
      <c r="F103" s="2"/>
      <c r="G103" s="2"/>
    </row>
    <row r="104" spans="1:7" ht="14" x14ac:dyDescent="0.15">
      <c r="A104" s="1"/>
      <c r="B104" s="2"/>
      <c r="C104" s="2"/>
      <c r="D104" s="2"/>
      <c r="E104" s="2"/>
      <c r="F104" s="2"/>
      <c r="G104" s="2"/>
    </row>
    <row r="105" spans="1:7" ht="14" x14ac:dyDescent="0.15">
      <c r="A105" s="1"/>
      <c r="B105" s="2"/>
      <c r="C105" s="2"/>
      <c r="D105" s="2"/>
      <c r="E105" s="2"/>
      <c r="F105" s="2"/>
      <c r="G105" s="2"/>
    </row>
    <row r="106" spans="1:7" ht="14" x14ac:dyDescent="0.15">
      <c r="A106" s="1"/>
      <c r="B106" s="2"/>
      <c r="C106" s="2"/>
      <c r="D106" s="2"/>
      <c r="E106" s="2"/>
      <c r="F106" s="2"/>
      <c r="G106" s="2"/>
    </row>
    <row r="107" spans="1:7" ht="14" x14ac:dyDescent="0.15">
      <c r="A107" s="1"/>
      <c r="B107" s="2"/>
      <c r="C107" s="2"/>
      <c r="D107" s="2"/>
      <c r="E107" s="2"/>
      <c r="F107" s="2"/>
      <c r="G107" s="2"/>
    </row>
    <row r="108" spans="1:7" ht="14" x14ac:dyDescent="0.15">
      <c r="A108" s="1"/>
      <c r="B108" s="2"/>
      <c r="C108" s="2"/>
      <c r="D108" s="2"/>
      <c r="E108" s="2"/>
      <c r="F108" s="2"/>
      <c r="G108" s="2"/>
    </row>
    <row r="109" spans="1:7" ht="14" x14ac:dyDescent="0.15">
      <c r="A109" s="1"/>
      <c r="B109" s="2"/>
      <c r="C109" s="2"/>
      <c r="D109" s="2"/>
      <c r="E109" s="2"/>
      <c r="F109" s="2"/>
      <c r="G109" s="2"/>
    </row>
    <row r="110" spans="1:7" ht="14" x14ac:dyDescent="0.15">
      <c r="A110" s="1"/>
      <c r="B110" s="2"/>
      <c r="C110" s="2"/>
      <c r="D110" s="2"/>
      <c r="E110" s="2"/>
      <c r="F110" s="2"/>
      <c r="G110" s="2"/>
    </row>
    <row r="111" spans="1:7" ht="14" x14ac:dyDescent="0.15">
      <c r="A111" s="1"/>
      <c r="B111" s="2"/>
      <c r="C111" s="2"/>
      <c r="D111" s="2"/>
      <c r="E111" s="2"/>
      <c r="F111" s="2"/>
      <c r="G111" s="2"/>
    </row>
    <row r="112" spans="1:7" ht="14" x14ac:dyDescent="0.15">
      <c r="A112" s="1"/>
      <c r="B112" s="2"/>
      <c r="C112" s="2"/>
      <c r="D112" s="2"/>
      <c r="E112" s="2"/>
      <c r="F112" s="2"/>
      <c r="G112" s="2"/>
    </row>
    <row r="113" spans="1:7" ht="14" x14ac:dyDescent="0.15">
      <c r="A113" s="1"/>
      <c r="B113" s="2"/>
      <c r="C113" s="2"/>
      <c r="D113" s="2"/>
      <c r="E113" s="2"/>
      <c r="F113" s="2"/>
      <c r="G113" s="2"/>
    </row>
    <row r="114" spans="1:7" ht="14" x14ac:dyDescent="0.15">
      <c r="A114" s="1"/>
      <c r="B114" s="2"/>
      <c r="C114" s="2"/>
      <c r="D114" s="2"/>
      <c r="E114" s="2"/>
      <c r="F114" s="2"/>
      <c r="G114" s="2"/>
    </row>
    <row r="115" spans="1:7" ht="14" x14ac:dyDescent="0.15">
      <c r="A115" s="1"/>
      <c r="B115" s="2"/>
      <c r="C115" s="2"/>
      <c r="D115" s="2"/>
      <c r="E115" s="2"/>
      <c r="F115" s="2"/>
      <c r="G115" s="2"/>
    </row>
    <row r="116" spans="1:7" ht="14" x14ac:dyDescent="0.15">
      <c r="A116" s="1"/>
      <c r="B116" s="2"/>
      <c r="C116" s="2"/>
      <c r="D116" s="2"/>
      <c r="E116" s="2"/>
      <c r="F116" s="2"/>
      <c r="G116" s="2"/>
    </row>
    <row r="117" spans="1:7" ht="14" x14ac:dyDescent="0.15">
      <c r="A117" s="1"/>
      <c r="B117" s="2"/>
      <c r="C117" s="2"/>
      <c r="D117" s="2"/>
      <c r="E117" s="2"/>
      <c r="F117" s="2"/>
      <c r="G117" s="2"/>
    </row>
    <row r="118" spans="1:7" ht="14" x14ac:dyDescent="0.15">
      <c r="A118" s="1"/>
      <c r="B118" s="2"/>
      <c r="C118" s="2"/>
      <c r="D118" s="2"/>
      <c r="E118" s="2"/>
      <c r="F118" s="2"/>
      <c r="G118" s="2"/>
    </row>
    <row r="119" spans="1:7" ht="14" x14ac:dyDescent="0.15">
      <c r="A119" s="1"/>
      <c r="B119" s="2"/>
      <c r="C119" s="2"/>
      <c r="D119" s="2"/>
      <c r="E119" s="2"/>
      <c r="F119" s="2"/>
      <c r="G119" s="2"/>
    </row>
    <row r="120" spans="1:7" ht="14" x14ac:dyDescent="0.15">
      <c r="A120" s="1"/>
      <c r="B120" s="2"/>
      <c r="C120" s="2"/>
      <c r="D120" s="2"/>
      <c r="E120" s="2"/>
      <c r="F120" s="2"/>
      <c r="G120" s="2"/>
    </row>
    <row r="121" spans="1:7" ht="14" x14ac:dyDescent="0.15">
      <c r="A121" s="1"/>
      <c r="B121" s="2"/>
      <c r="C121" s="2"/>
      <c r="D121" s="2"/>
      <c r="E121" s="2"/>
      <c r="F121" s="2"/>
      <c r="G121" s="2"/>
    </row>
    <row r="122" spans="1:7" ht="14" x14ac:dyDescent="0.15">
      <c r="A122" s="1"/>
      <c r="B122" s="2"/>
      <c r="C122" s="2"/>
      <c r="D122" s="2"/>
      <c r="E122" s="2"/>
      <c r="F122" s="2"/>
      <c r="G122" s="2"/>
    </row>
    <row r="123" spans="1:7" ht="14" x14ac:dyDescent="0.15">
      <c r="A123" s="1"/>
      <c r="B123" s="2"/>
      <c r="C123" s="2"/>
      <c r="D123" s="2"/>
      <c r="E123" s="2"/>
      <c r="F123" s="2"/>
      <c r="G123" s="2"/>
    </row>
    <row r="124" spans="1:7" ht="14" x14ac:dyDescent="0.15">
      <c r="A124" s="1"/>
      <c r="B124" s="2"/>
      <c r="C124" s="2"/>
      <c r="D124" s="2"/>
      <c r="E124" s="2"/>
      <c r="F124" s="2"/>
      <c r="G124" s="2"/>
    </row>
    <row r="125" spans="1:7" ht="14" x14ac:dyDescent="0.15">
      <c r="A125" s="1"/>
      <c r="B125" s="2"/>
      <c r="C125" s="2"/>
      <c r="D125" s="2"/>
      <c r="E125" s="2"/>
      <c r="F125" s="2"/>
      <c r="G125" s="2"/>
    </row>
    <row r="126" spans="1:7" ht="14" x14ac:dyDescent="0.15">
      <c r="A126" s="1"/>
      <c r="B126" s="2"/>
      <c r="C126" s="2"/>
      <c r="D126" s="2"/>
      <c r="E126" s="2"/>
      <c r="F126" s="2"/>
      <c r="G126" s="2"/>
    </row>
    <row r="127" spans="1:7" ht="14" x14ac:dyDescent="0.15">
      <c r="A127" s="1"/>
      <c r="B127" s="2"/>
      <c r="C127" s="2"/>
      <c r="D127" s="2"/>
      <c r="E127" s="2"/>
      <c r="F127" s="2"/>
      <c r="G127" s="2"/>
    </row>
    <row r="128" spans="1:7" ht="14" x14ac:dyDescent="0.15">
      <c r="A128" s="1"/>
      <c r="B128" s="2"/>
      <c r="C128" s="2"/>
      <c r="D128" s="2"/>
      <c r="E128" s="2"/>
      <c r="F128" s="2"/>
      <c r="G128" s="2"/>
    </row>
    <row r="129" spans="1:7" ht="14" x14ac:dyDescent="0.15">
      <c r="A129" s="1"/>
      <c r="B129" s="2"/>
      <c r="C129" s="2"/>
      <c r="D129" s="2"/>
      <c r="E129" s="2"/>
      <c r="F129" s="2"/>
      <c r="G129" s="2"/>
    </row>
    <row r="130" spans="1:7" ht="14" x14ac:dyDescent="0.15">
      <c r="A130" s="1"/>
      <c r="B130" s="2"/>
      <c r="C130" s="2"/>
      <c r="D130" s="2"/>
      <c r="E130" s="2"/>
      <c r="F130" s="2"/>
      <c r="G130" s="2"/>
    </row>
    <row r="131" spans="1:7" ht="14" x14ac:dyDescent="0.15">
      <c r="A131" s="1"/>
      <c r="B131" s="2"/>
      <c r="C131" s="2"/>
      <c r="D131" s="2"/>
      <c r="E131" s="2"/>
      <c r="F131" s="2"/>
      <c r="G131" s="2"/>
    </row>
    <row r="132" spans="1:7" ht="14" x14ac:dyDescent="0.15">
      <c r="A132" s="1"/>
      <c r="B132" s="2"/>
      <c r="C132" s="2"/>
      <c r="D132" s="2"/>
      <c r="E132" s="2"/>
      <c r="F132" s="2"/>
      <c r="G132" s="2"/>
    </row>
    <row r="133" spans="1:7" ht="14" x14ac:dyDescent="0.15">
      <c r="A133" s="1"/>
      <c r="B133" s="2"/>
      <c r="C133" s="2"/>
      <c r="D133" s="2"/>
      <c r="E133" s="2"/>
      <c r="F133" s="2"/>
      <c r="G133" s="2"/>
    </row>
    <row r="134" spans="1:7" ht="14" x14ac:dyDescent="0.15">
      <c r="A134" s="1"/>
      <c r="B134" s="2"/>
      <c r="C134" s="2"/>
      <c r="D134" s="2"/>
      <c r="E134" s="2"/>
      <c r="F134" s="2"/>
      <c r="G134" s="2"/>
    </row>
    <row r="135" spans="1:7" ht="14" x14ac:dyDescent="0.15">
      <c r="A135" s="1"/>
      <c r="B135" s="2"/>
      <c r="C135" s="2"/>
      <c r="D135" s="2"/>
      <c r="E135" s="2"/>
      <c r="F135" s="2"/>
      <c r="G135" s="2"/>
    </row>
    <row r="136" spans="1:7" ht="14" x14ac:dyDescent="0.15">
      <c r="A136" s="1"/>
      <c r="B136" s="2"/>
      <c r="C136" s="2"/>
      <c r="D136" s="2"/>
      <c r="E136" s="2"/>
      <c r="F136" s="2"/>
      <c r="G136" s="2"/>
    </row>
    <row r="137" spans="1:7" ht="14" x14ac:dyDescent="0.15">
      <c r="A137" s="1"/>
      <c r="B137" s="2"/>
      <c r="C137" s="2"/>
      <c r="D137" s="2"/>
      <c r="E137" s="2"/>
      <c r="F137" s="2"/>
      <c r="G137" s="2"/>
    </row>
    <row r="138" spans="1:7" ht="14" x14ac:dyDescent="0.15">
      <c r="A138" s="1"/>
      <c r="B138" s="2"/>
      <c r="C138" s="2"/>
      <c r="D138" s="2"/>
      <c r="E138" s="2"/>
      <c r="F138" s="2"/>
      <c r="G138" s="2"/>
    </row>
    <row r="139" spans="1:7" ht="14" x14ac:dyDescent="0.15">
      <c r="A139" s="1"/>
      <c r="B139" s="2"/>
      <c r="C139" s="2"/>
      <c r="D139" s="2"/>
      <c r="E139" s="2"/>
      <c r="F139" s="2"/>
      <c r="G139" s="2"/>
    </row>
    <row r="140" spans="1:7" ht="14" x14ac:dyDescent="0.15">
      <c r="A140" s="1"/>
      <c r="B140" s="2"/>
      <c r="C140" s="2"/>
      <c r="D140" s="2"/>
      <c r="E140" s="2"/>
      <c r="F140" s="2"/>
      <c r="G140" s="2"/>
    </row>
    <row r="141" spans="1:7" ht="14" x14ac:dyDescent="0.15">
      <c r="A141" s="1"/>
      <c r="B141" s="2"/>
      <c r="C141" s="2"/>
      <c r="D141" s="2"/>
      <c r="E141" s="2"/>
      <c r="F141" s="2"/>
      <c r="G141" s="2"/>
    </row>
    <row r="142" spans="1:7" ht="14" x14ac:dyDescent="0.15">
      <c r="A142" s="1"/>
      <c r="B142" s="2"/>
      <c r="C142" s="2"/>
      <c r="D142" s="2"/>
      <c r="E142" s="2"/>
      <c r="F142" s="2"/>
      <c r="G142" s="2"/>
    </row>
    <row r="143" spans="1:7" ht="14" x14ac:dyDescent="0.15">
      <c r="A143" s="1"/>
      <c r="B143" s="2"/>
      <c r="C143" s="2"/>
      <c r="D143" s="2"/>
      <c r="E143" s="2"/>
      <c r="F143" s="2"/>
      <c r="G143" s="2"/>
    </row>
    <row r="144" spans="1:7" ht="14" x14ac:dyDescent="0.15">
      <c r="A144" s="1"/>
      <c r="B144" s="2"/>
      <c r="C144" s="2"/>
      <c r="D144" s="2"/>
      <c r="E144" s="2"/>
      <c r="F144" s="2"/>
      <c r="G144" s="2"/>
    </row>
    <row r="145" spans="1:7" ht="14" x14ac:dyDescent="0.15">
      <c r="A145" s="1"/>
      <c r="B145" s="2"/>
      <c r="C145" s="2"/>
      <c r="D145" s="2"/>
      <c r="E145" s="2"/>
      <c r="F145" s="2"/>
      <c r="G145" s="2"/>
    </row>
    <row r="146" spans="1:7" ht="14" x14ac:dyDescent="0.15">
      <c r="A146" s="1"/>
      <c r="B146" s="2"/>
      <c r="C146" s="2"/>
      <c r="D146" s="2"/>
      <c r="E146" s="2"/>
      <c r="F146" s="2"/>
      <c r="G146" s="2"/>
    </row>
    <row r="147" spans="1:7" ht="14" x14ac:dyDescent="0.15">
      <c r="A147" s="1"/>
      <c r="B147" s="2"/>
      <c r="C147" s="2"/>
      <c r="D147" s="2"/>
      <c r="E147" s="2"/>
      <c r="F147" s="2"/>
      <c r="G147" s="2"/>
    </row>
    <row r="148" spans="1:7" ht="14" x14ac:dyDescent="0.15">
      <c r="A148" s="1"/>
      <c r="B148" s="2"/>
      <c r="C148" s="2"/>
      <c r="D148" s="2"/>
      <c r="E148" s="2"/>
      <c r="F148" s="2"/>
      <c r="G148" s="2"/>
    </row>
    <row r="149" spans="1:7" ht="14" x14ac:dyDescent="0.15">
      <c r="A149" s="1"/>
      <c r="B149" s="2"/>
      <c r="C149" s="2"/>
      <c r="D149" s="2"/>
      <c r="E149" s="2"/>
      <c r="F149" s="2"/>
      <c r="G149" s="2"/>
    </row>
    <row r="150" spans="1:7" ht="14" x14ac:dyDescent="0.15">
      <c r="A150" s="1"/>
      <c r="B150" s="2"/>
      <c r="C150" s="2"/>
      <c r="D150" s="2"/>
      <c r="E150" s="2"/>
      <c r="F150" s="2"/>
      <c r="G150" s="2"/>
    </row>
    <row r="151" spans="1:7" ht="14" x14ac:dyDescent="0.15">
      <c r="A151" s="1"/>
      <c r="B151" s="2"/>
      <c r="C151" s="2"/>
      <c r="D151" s="2"/>
      <c r="E151" s="2"/>
      <c r="F151" s="2"/>
      <c r="G151" s="2"/>
    </row>
    <row r="152" spans="1:7" ht="14" x14ac:dyDescent="0.15">
      <c r="A152" s="1"/>
      <c r="B152" s="2"/>
      <c r="C152" s="2"/>
      <c r="D152" s="2"/>
      <c r="E152" s="2"/>
      <c r="F152" s="2"/>
      <c r="G152" s="2"/>
    </row>
    <row r="153" spans="1:7" ht="14" x14ac:dyDescent="0.15">
      <c r="A153" s="1"/>
      <c r="B153" s="2"/>
      <c r="C153" s="2"/>
      <c r="D153" s="2"/>
      <c r="E153" s="2"/>
      <c r="F153" s="2"/>
      <c r="G153" s="2"/>
    </row>
    <row r="154" spans="1:7" ht="14" x14ac:dyDescent="0.15">
      <c r="A154" s="1"/>
      <c r="B154" s="2"/>
      <c r="C154" s="2"/>
      <c r="D154" s="2"/>
      <c r="E154" s="2"/>
      <c r="F154" s="2"/>
      <c r="G154" s="2"/>
    </row>
    <row r="155" spans="1:7" ht="14" x14ac:dyDescent="0.15">
      <c r="A155" s="1"/>
      <c r="B155" s="2"/>
      <c r="C155" s="2"/>
      <c r="D155" s="2"/>
      <c r="E155" s="2"/>
      <c r="F155" s="2"/>
      <c r="G155" s="2"/>
    </row>
    <row r="156" spans="1:7" ht="14" x14ac:dyDescent="0.15">
      <c r="A156" s="1"/>
      <c r="B156" s="2"/>
      <c r="C156" s="2"/>
      <c r="D156" s="2"/>
      <c r="E156" s="2"/>
      <c r="F156" s="2"/>
      <c r="G156" s="2"/>
    </row>
    <row r="157" spans="1:7" ht="14" x14ac:dyDescent="0.15">
      <c r="A157" s="1"/>
      <c r="B157" s="2"/>
      <c r="C157" s="2"/>
      <c r="D157" s="2"/>
      <c r="E157" s="2"/>
      <c r="F157" s="2"/>
      <c r="G157" s="2"/>
    </row>
    <row r="158" spans="1:7" ht="14" x14ac:dyDescent="0.15">
      <c r="A158" s="1"/>
      <c r="B158" s="2"/>
      <c r="C158" s="2"/>
      <c r="D158" s="2"/>
      <c r="E158" s="2"/>
      <c r="F158" s="2"/>
      <c r="G158" s="2"/>
    </row>
    <row r="159" spans="1:7" ht="14" x14ac:dyDescent="0.15">
      <c r="A159" s="1"/>
      <c r="B159" s="2"/>
      <c r="C159" s="2"/>
      <c r="D159" s="2"/>
      <c r="E159" s="2"/>
      <c r="F159" s="2"/>
      <c r="G159" s="2"/>
    </row>
    <row r="160" spans="1:7" ht="14" x14ac:dyDescent="0.15">
      <c r="A160" s="1"/>
      <c r="B160" s="2"/>
      <c r="C160" s="2"/>
      <c r="D160" s="2"/>
      <c r="E160" s="2"/>
      <c r="F160" s="2"/>
      <c r="G160" s="2"/>
    </row>
    <row r="161" spans="1:7" ht="14" x14ac:dyDescent="0.15">
      <c r="A161" s="1"/>
      <c r="B161" s="2"/>
      <c r="C161" s="2"/>
      <c r="D161" s="2"/>
      <c r="E161" s="2"/>
      <c r="F161" s="2"/>
      <c r="G161" s="2"/>
    </row>
    <row r="162" spans="1:7" ht="14" x14ac:dyDescent="0.15">
      <c r="A162" s="1"/>
      <c r="B162" s="2"/>
      <c r="C162" s="2"/>
      <c r="D162" s="2"/>
      <c r="E162" s="2"/>
      <c r="F162" s="2"/>
      <c r="G162" s="2"/>
    </row>
    <row r="163" spans="1:7" ht="14" x14ac:dyDescent="0.15">
      <c r="A163" s="1"/>
      <c r="B163" s="2"/>
      <c r="C163" s="2"/>
      <c r="D163" s="2"/>
      <c r="E163" s="2"/>
      <c r="F163" s="2"/>
      <c r="G163" s="2"/>
    </row>
    <row r="164" spans="1:7" ht="14" x14ac:dyDescent="0.15">
      <c r="A164" s="1"/>
      <c r="B164" s="2"/>
      <c r="C164" s="2"/>
      <c r="D164" s="2"/>
      <c r="E164" s="2"/>
      <c r="F164" s="2"/>
      <c r="G164" s="2"/>
    </row>
    <row r="165" spans="1:7" ht="14" x14ac:dyDescent="0.15">
      <c r="A165" s="1"/>
      <c r="B165" s="2"/>
      <c r="C165" s="2"/>
      <c r="D165" s="2"/>
      <c r="E165" s="2"/>
      <c r="F165" s="2"/>
      <c r="G165" s="2"/>
    </row>
    <row r="166" spans="1:7" ht="14" x14ac:dyDescent="0.15">
      <c r="A166" s="1"/>
      <c r="B166" s="2"/>
      <c r="C166" s="2"/>
      <c r="D166" s="2"/>
      <c r="E166" s="2"/>
      <c r="F166" s="2"/>
      <c r="G166" s="2"/>
    </row>
    <row r="167" spans="1:7" ht="14" x14ac:dyDescent="0.15">
      <c r="A167" s="1"/>
      <c r="B167" s="2"/>
      <c r="C167" s="2"/>
      <c r="D167" s="2"/>
      <c r="E167" s="2"/>
      <c r="F167" s="2"/>
      <c r="G167" s="2"/>
    </row>
    <row r="168" spans="1:7" ht="14" x14ac:dyDescent="0.15">
      <c r="A168" s="1"/>
      <c r="B168" s="2"/>
      <c r="C168" s="2"/>
      <c r="D168" s="2"/>
      <c r="E168" s="2"/>
      <c r="F168" s="2"/>
      <c r="G168" s="2"/>
    </row>
    <row r="169" spans="1:7" ht="14" x14ac:dyDescent="0.15">
      <c r="A169" s="1"/>
      <c r="B169" s="2"/>
      <c r="C169" s="2"/>
      <c r="D169" s="2"/>
      <c r="E169" s="2"/>
      <c r="F169" s="2"/>
      <c r="G169" s="2"/>
    </row>
    <row r="170" spans="1:7" ht="14" x14ac:dyDescent="0.15">
      <c r="A170" s="1"/>
      <c r="B170" s="2"/>
      <c r="C170" s="2"/>
      <c r="D170" s="2"/>
      <c r="E170" s="2"/>
      <c r="F170" s="2"/>
      <c r="G170" s="2"/>
    </row>
    <row r="171" spans="1:7" ht="14" x14ac:dyDescent="0.15">
      <c r="A171" s="1"/>
      <c r="B171" s="2"/>
      <c r="C171" s="2"/>
      <c r="D171" s="2"/>
      <c r="E171" s="2"/>
      <c r="F171" s="2"/>
      <c r="G171" s="2"/>
    </row>
    <row r="172" spans="1:7" ht="14" x14ac:dyDescent="0.15">
      <c r="A172" s="1"/>
      <c r="B172" s="2"/>
      <c r="C172" s="2"/>
      <c r="D172" s="2"/>
      <c r="E172" s="2"/>
      <c r="F172" s="2"/>
      <c r="G172" s="2"/>
    </row>
    <row r="173" spans="1:7" ht="14" x14ac:dyDescent="0.15">
      <c r="A173" s="1"/>
      <c r="B173" s="2"/>
      <c r="C173" s="2"/>
      <c r="D173" s="2"/>
      <c r="E173" s="2"/>
      <c r="F173" s="2"/>
      <c r="G173" s="2"/>
    </row>
    <row r="174" spans="1:7" ht="14" x14ac:dyDescent="0.15">
      <c r="A174" s="1"/>
      <c r="B174" s="2"/>
      <c r="C174" s="2"/>
      <c r="D174" s="2"/>
      <c r="E174" s="2"/>
      <c r="F174" s="2"/>
      <c r="G174" s="2"/>
    </row>
    <row r="175" spans="1:7" ht="14" x14ac:dyDescent="0.15">
      <c r="A175" s="1"/>
      <c r="B175" s="2"/>
      <c r="C175" s="2"/>
      <c r="D175" s="2"/>
      <c r="E175" s="2"/>
      <c r="F175" s="2"/>
      <c r="G175" s="2"/>
    </row>
    <row r="176" spans="1:7" ht="14" x14ac:dyDescent="0.15">
      <c r="A176" s="1"/>
      <c r="B176" s="2"/>
      <c r="C176" s="2"/>
      <c r="D176" s="2"/>
      <c r="E176" s="2"/>
      <c r="F176" s="2"/>
      <c r="G176" s="2"/>
    </row>
    <row r="177" spans="1:7" ht="14" x14ac:dyDescent="0.15">
      <c r="A177" s="1"/>
      <c r="B177" s="2"/>
      <c r="C177" s="2"/>
      <c r="D177" s="2"/>
      <c r="E177" s="2"/>
      <c r="F177" s="2"/>
      <c r="G177" s="2"/>
    </row>
    <row r="178" spans="1:7" ht="14" x14ac:dyDescent="0.15">
      <c r="A178" s="1"/>
      <c r="B178" s="2"/>
      <c r="C178" s="2"/>
      <c r="D178" s="2"/>
      <c r="E178" s="2"/>
      <c r="F178" s="2"/>
      <c r="G178" s="2"/>
    </row>
    <row r="179" spans="1:7" ht="14" x14ac:dyDescent="0.15">
      <c r="A179" s="1"/>
      <c r="B179" s="2"/>
      <c r="C179" s="2"/>
      <c r="D179" s="2"/>
      <c r="E179" s="2"/>
      <c r="F179" s="2"/>
      <c r="G179" s="2"/>
    </row>
    <row r="180" spans="1:7" ht="14" x14ac:dyDescent="0.15">
      <c r="A180" s="1"/>
      <c r="B180" s="2"/>
      <c r="C180" s="2"/>
      <c r="D180" s="2"/>
      <c r="E180" s="2"/>
      <c r="F180" s="2"/>
      <c r="G180" s="2"/>
    </row>
    <row r="181" spans="1:7" ht="14" x14ac:dyDescent="0.15">
      <c r="A181" s="1"/>
      <c r="B181" s="2"/>
      <c r="C181" s="2"/>
      <c r="D181" s="2"/>
      <c r="E181" s="2"/>
      <c r="F181" s="2"/>
      <c r="G181" s="2"/>
    </row>
    <row r="182" spans="1:7" ht="14" x14ac:dyDescent="0.15">
      <c r="A182" s="1"/>
      <c r="B182" s="2"/>
      <c r="C182" s="2"/>
      <c r="D182" s="2"/>
      <c r="E182" s="2"/>
      <c r="F182" s="2"/>
      <c r="G182" s="2"/>
    </row>
    <row r="183" spans="1:7" ht="14" x14ac:dyDescent="0.15">
      <c r="A183" s="1"/>
      <c r="B183" s="2"/>
      <c r="C183" s="2"/>
      <c r="D183" s="2"/>
      <c r="E183" s="2"/>
      <c r="F183" s="2"/>
      <c r="G183" s="2"/>
    </row>
    <row r="184" spans="1:7" ht="14" x14ac:dyDescent="0.15">
      <c r="A184" s="1"/>
      <c r="B184" s="2"/>
      <c r="C184" s="2"/>
      <c r="D184" s="2"/>
      <c r="E184" s="2"/>
      <c r="F184" s="2"/>
      <c r="G184" s="2"/>
    </row>
    <row r="185" spans="1:7" ht="14" x14ac:dyDescent="0.15">
      <c r="A185" s="1"/>
      <c r="B185" s="2"/>
      <c r="C185" s="2"/>
      <c r="D185" s="2"/>
      <c r="E185" s="2"/>
      <c r="F185" s="2"/>
      <c r="G185" s="2"/>
    </row>
    <row r="186" spans="1:7" ht="14" x14ac:dyDescent="0.15">
      <c r="A186" s="1"/>
      <c r="B186" s="2"/>
      <c r="C186" s="2"/>
      <c r="D186" s="2"/>
      <c r="E186" s="2"/>
      <c r="F186" s="2"/>
      <c r="G186" s="2"/>
    </row>
    <row r="187" spans="1:7" ht="14" x14ac:dyDescent="0.15">
      <c r="A187" s="1"/>
      <c r="B187" s="2"/>
      <c r="C187" s="2"/>
      <c r="D187" s="2"/>
      <c r="E187" s="2"/>
      <c r="F187" s="2"/>
      <c r="G187" s="2"/>
    </row>
    <row r="188" spans="1:7" ht="14" x14ac:dyDescent="0.15">
      <c r="A188" s="1"/>
      <c r="B188" s="2"/>
      <c r="C188" s="2"/>
      <c r="D188" s="2"/>
      <c r="E188" s="2"/>
      <c r="F188" s="2"/>
      <c r="G188" s="2"/>
    </row>
    <row r="189" spans="1:7" ht="14" x14ac:dyDescent="0.15">
      <c r="A189" s="1"/>
      <c r="B189" s="2"/>
      <c r="C189" s="2"/>
      <c r="D189" s="2"/>
      <c r="E189" s="2"/>
      <c r="F189" s="2"/>
      <c r="G189" s="2"/>
    </row>
    <row r="190" spans="1:7" ht="14" x14ac:dyDescent="0.15">
      <c r="A190" s="1"/>
      <c r="B190" s="2"/>
      <c r="C190" s="2"/>
      <c r="D190" s="2"/>
      <c r="E190" s="2"/>
      <c r="F190" s="2"/>
      <c r="G190" s="2"/>
    </row>
    <row r="191" spans="1:7" ht="14" x14ac:dyDescent="0.15">
      <c r="A191" s="1"/>
      <c r="B191" s="2"/>
      <c r="C191" s="2"/>
      <c r="D191" s="2"/>
      <c r="E191" s="2"/>
      <c r="F191" s="2"/>
      <c r="G191" s="2"/>
    </row>
    <row r="192" spans="1:7" ht="14" x14ac:dyDescent="0.15">
      <c r="A192" s="1"/>
      <c r="B192" s="2"/>
      <c r="C192" s="2"/>
      <c r="D192" s="2"/>
      <c r="E192" s="2"/>
      <c r="F192" s="2"/>
      <c r="G192" s="2"/>
    </row>
    <row r="193" spans="1:7" ht="14" x14ac:dyDescent="0.15">
      <c r="A193" s="1"/>
      <c r="B193" s="2"/>
      <c r="C193" s="2"/>
      <c r="D193" s="2"/>
      <c r="E193" s="2"/>
      <c r="F193" s="2"/>
      <c r="G193" s="2"/>
    </row>
    <row r="194" spans="1:7" ht="14" x14ac:dyDescent="0.15">
      <c r="A194" s="1"/>
      <c r="B194" s="2"/>
      <c r="C194" s="2"/>
      <c r="D194" s="2"/>
      <c r="E194" s="2"/>
      <c r="F194" s="2"/>
      <c r="G194" s="2"/>
    </row>
    <row r="195" spans="1:7" ht="14" x14ac:dyDescent="0.15">
      <c r="A195" s="1"/>
      <c r="B195" s="2"/>
      <c r="C195" s="2"/>
      <c r="D195" s="2"/>
      <c r="E195" s="2"/>
      <c r="F195" s="2"/>
      <c r="G195" s="2"/>
    </row>
    <row r="196" spans="1:7" ht="14" x14ac:dyDescent="0.15">
      <c r="A196" s="1"/>
      <c r="B196" s="2"/>
      <c r="C196" s="2"/>
      <c r="D196" s="2"/>
      <c r="E196" s="2"/>
      <c r="F196" s="2"/>
      <c r="G196" s="2"/>
    </row>
    <row r="197" spans="1:7" ht="14" x14ac:dyDescent="0.15">
      <c r="A197" s="1"/>
      <c r="B197" s="2"/>
      <c r="C197" s="2"/>
      <c r="D197" s="2"/>
      <c r="E197" s="2"/>
      <c r="F197" s="2"/>
      <c r="G197" s="2"/>
    </row>
    <row r="198" spans="1:7" ht="14" x14ac:dyDescent="0.15">
      <c r="A198" s="1"/>
      <c r="B198" s="2"/>
      <c r="C198" s="2"/>
      <c r="D198" s="2"/>
      <c r="E198" s="2"/>
      <c r="F198" s="2"/>
      <c r="G198" s="2"/>
    </row>
    <row r="199" spans="1:7" ht="14" x14ac:dyDescent="0.15">
      <c r="A199" s="1"/>
      <c r="B199" s="2"/>
      <c r="C199" s="2"/>
      <c r="D199" s="2"/>
      <c r="E199" s="2"/>
      <c r="F199" s="2"/>
      <c r="G199" s="2"/>
    </row>
    <row r="200" spans="1:7" ht="14" x14ac:dyDescent="0.15">
      <c r="A200" s="1"/>
      <c r="B200" s="2"/>
      <c r="C200" s="2"/>
      <c r="D200" s="2"/>
      <c r="E200" s="2"/>
      <c r="F200" s="2"/>
      <c r="G200" s="2"/>
    </row>
    <row r="201" spans="1:7" ht="14" x14ac:dyDescent="0.15">
      <c r="A201" s="1"/>
      <c r="B201" s="2"/>
      <c r="C201" s="2"/>
      <c r="D201" s="2"/>
      <c r="E201" s="2"/>
      <c r="F201" s="2"/>
      <c r="G201" s="2"/>
    </row>
    <row r="202" spans="1:7" ht="14" x14ac:dyDescent="0.15">
      <c r="A202" s="1"/>
      <c r="B202" s="2"/>
      <c r="C202" s="2"/>
      <c r="D202" s="2"/>
      <c r="E202" s="2"/>
      <c r="F202" s="2"/>
      <c r="G202" s="2"/>
    </row>
    <row r="203" spans="1:7" ht="14" x14ac:dyDescent="0.15">
      <c r="A203" s="1"/>
      <c r="B203" s="2"/>
      <c r="C203" s="2"/>
      <c r="D203" s="2"/>
      <c r="E203" s="2"/>
      <c r="F203" s="2"/>
      <c r="G203" s="2"/>
    </row>
    <row r="204" spans="1:7" ht="14" x14ac:dyDescent="0.15">
      <c r="A204" s="1"/>
      <c r="B204" s="2"/>
      <c r="C204" s="2"/>
      <c r="D204" s="2"/>
      <c r="E204" s="2"/>
      <c r="F204" s="2"/>
      <c r="G204" s="2"/>
    </row>
    <row r="205" spans="1:7" ht="14" x14ac:dyDescent="0.15">
      <c r="A205" s="1"/>
      <c r="B205" s="2"/>
      <c r="C205" s="2"/>
      <c r="D205" s="2"/>
      <c r="E205" s="2"/>
      <c r="F205" s="2"/>
      <c r="G205" s="2"/>
    </row>
    <row r="206" spans="1:7" ht="14" x14ac:dyDescent="0.15">
      <c r="A206" s="1"/>
      <c r="B206" s="2"/>
      <c r="C206" s="2"/>
      <c r="D206" s="2"/>
      <c r="E206" s="2"/>
      <c r="F206" s="2"/>
      <c r="G206" s="2"/>
    </row>
    <row r="207" spans="1:7" ht="14" x14ac:dyDescent="0.15">
      <c r="A207" s="1"/>
      <c r="B207" s="2"/>
      <c r="C207" s="2"/>
      <c r="D207" s="2"/>
      <c r="E207" s="2"/>
      <c r="F207" s="2"/>
      <c r="G207" s="2"/>
    </row>
    <row r="208" spans="1:7" ht="14" x14ac:dyDescent="0.15">
      <c r="A208" s="1"/>
      <c r="B208" s="2"/>
      <c r="C208" s="2"/>
      <c r="D208" s="2"/>
      <c r="E208" s="2"/>
      <c r="F208" s="2"/>
      <c r="G208" s="2"/>
    </row>
    <row r="209" spans="1:7" ht="14" x14ac:dyDescent="0.15">
      <c r="A209" s="1"/>
      <c r="B209" s="2"/>
      <c r="C209" s="2"/>
      <c r="D209" s="2"/>
      <c r="E209" s="2"/>
      <c r="F209" s="2"/>
      <c r="G209" s="2"/>
    </row>
    <row r="210" spans="1:7" ht="14" x14ac:dyDescent="0.15">
      <c r="A210" s="1"/>
      <c r="B210" s="2"/>
      <c r="C210" s="2"/>
      <c r="D210" s="2"/>
      <c r="E210" s="2"/>
      <c r="F210" s="2"/>
      <c r="G210" s="2"/>
    </row>
    <row r="211" spans="1:7" ht="14" x14ac:dyDescent="0.15">
      <c r="A211" s="1"/>
      <c r="B211" s="2"/>
      <c r="C211" s="2"/>
      <c r="D211" s="2"/>
      <c r="E211" s="2"/>
      <c r="F211" s="2"/>
      <c r="G211" s="2"/>
    </row>
    <row r="212" spans="1:7" ht="14" x14ac:dyDescent="0.15">
      <c r="A212" s="1"/>
      <c r="B212" s="2"/>
      <c r="C212" s="2"/>
      <c r="D212" s="2"/>
      <c r="E212" s="2"/>
      <c r="F212" s="2"/>
      <c r="G212" s="2"/>
    </row>
    <row r="213" spans="1:7" ht="14" x14ac:dyDescent="0.15">
      <c r="A213" s="1"/>
      <c r="B213" s="2"/>
      <c r="C213" s="2"/>
      <c r="D213" s="2"/>
      <c r="E213" s="2"/>
      <c r="F213" s="2"/>
      <c r="G213" s="2"/>
    </row>
    <row r="214" spans="1:7" ht="14" x14ac:dyDescent="0.15">
      <c r="A214" s="1"/>
      <c r="B214" s="2"/>
      <c r="C214" s="2"/>
      <c r="D214" s="2"/>
      <c r="E214" s="2"/>
      <c r="F214" s="2"/>
      <c r="G214" s="2"/>
    </row>
    <row r="215" spans="1:7" ht="14" x14ac:dyDescent="0.15">
      <c r="A215" s="1"/>
      <c r="B215" s="2"/>
      <c r="C215" s="2"/>
      <c r="D215" s="2"/>
      <c r="E215" s="2"/>
      <c r="F215" s="2"/>
      <c r="G215" s="2"/>
    </row>
    <row r="216" spans="1:7" ht="14" x14ac:dyDescent="0.15">
      <c r="A216" s="1"/>
      <c r="B216" s="2"/>
      <c r="C216" s="2"/>
      <c r="D216" s="2"/>
      <c r="E216" s="2"/>
      <c r="F216" s="2"/>
      <c r="G216" s="2"/>
    </row>
    <row r="217" spans="1:7" ht="14" x14ac:dyDescent="0.15">
      <c r="A217" s="1"/>
      <c r="B217" s="2"/>
      <c r="C217" s="2"/>
      <c r="D217" s="2"/>
      <c r="E217" s="2"/>
      <c r="F217" s="2"/>
      <c r="G217" s="2"/>
    </row>
    <row r="218" spans="1:7" ht="14" x14ac:dyDescent="0.15">
      <c r="A218" s="1"/>
      <c r="B218" s="2"/>
      <c r="C218" s="2"/>
      <c r="D218" s="2"/>
      <c r="E218" s="2"/>
      <c r="F218" s="2"/>
      <c r="G218" s="2"/>
    </row>
    <row r="219" spans="1:7" ht="14" x14ac:dyDescent="0.15">
      <c r="A219" s="1"/>
      <c r="B219" s="2"/>
      <c r="C219" s="2"/>
      <c r="D219" s="2"/>
      <c r="E219" s="2"/>
      <c r="F219" s="2"/>
      <c r="G219" s="2"/>
    </row>
    <row r="220" spans="1:7" ht="14" x14ac:dyDescent="0.15">
      <c r="A220" s="1"/>
      <c r="B220" s="2"/>
      <c r="C220" s="2"/>
      <c r="D220" s="2"/>
      <c r="E220" s="2"/>
      <c r="F220" s="2"/>
      <c r="G220" s="2"/>
    </row>
    <row r="221" spans="1:7" ht="14" x14ac:dyDescent="0.15">
      <c r="A221" s="1"/>
      <c r="B221" s="2"/>
      <c r="C221" s="2"/>
      <c r="D221" s="2"/>
      <c r="E221" s="2"/>
      <c r="F221" s="2"/>
      <c r="G221" s="2"/>
    </row>
    <row r="222" spans="1:7" ht="14" x14ac:dyDescent="0.15">
      <c r="A222" s="1"/>
      <c r="B222" s="2"/>
      <c r="C222" s="2"/>
      <c r="D222" s="2"/>
      <c r="E222" s="2"/>
      <c r="F222" s="2"/>
      <c r="G222" s="2"/>
    </row>
    <row r="223" spans="1:7" ht="14" x14ac:dyDescent="0.15">
      <c r="A223" s="1"/>
      <c r="B223" s="2"/>
      <c r="C223" s="2"/>
      <c r="D223" s="2"/>
      <c r="E223" s="2"/>
      <c r="F223" s="2"/>
      <c r="G223" s="2"/>
    </row>
    <row r="224" spans="1:7" ht="14" x14ac:dyDescent="0.15">
      <c r="A224" s="1"/>
      <c r="B224" s="2"/>
      <c r="C224" s="2"/>
      <c r="D224" s="2"/>
      <c r="E224" s="2"/>
      <c r="F224" s="2"/>
      <c r="G224" s="2"/>
    </row>
    <row r="225" spans="1:7" ht="14" x14ac:dyDescent="0.15">
      <c r="A225" s="1"/>
      <c r="B225" s="2"/>
      <c r="C225" s="2"/>
      <c r="D225" s="2"/>
      <c r="E225" s="2"/>
      <c r="F225" s="2"/>
      <c r="G225" s="2"/>
    </row>
    <row r="226" spans="1:7" ht="14" x14ac:dyDescent="0.15">
      <c r="A226" s="1"/>
      <c r="B226" s="2"/>
      <c r="C226" s="2"/>
      <c r="D226" s="2"/>
      <c r="E226" s="2"/>
      <c r="F226" s="2"/>
      <c r="G226" s="2"/>
    </row>
    <row r="227" spans="1:7" ht="14" x14ac:dyDescent="0.15">
      <c r="A227" s="1"/>
      <c r="B227" s="2"/>
      <c r="C227" s="2"/>
      <c r="D227" s="2"/>
      <c r="E227" s="2"/>
      <c r="F227" s="2"/>
      <c r="G227" s="2"/>
    </row>
    <row r="228" spans="1:7" ht="14" x14ac:dyDescent="0.15">
      <c r="A228" s="1"/>
      <c r="B228" s="2"/>
      <c r="C228" s="2"/>
      <c r="D228" s="2"/>
      <c r="E228" s="2"/>
      <c r="F228" s="2"/>
      <c r="G228" s="2"/>
    </row>
    <row r="229" spans="1:7" ht="14" x14ac:dyDescent="0.15">
      <c r="A229" s="1"/>
      <c r="B229" s="2"/>
      <c r="C229" s="2"/>
      <c r="D229" s="2"/>
      <c r="E229" s="2"/>
      <c r="F229" s="2"/>
      <c r="G229" s="2"/>
    </row>
    <row r="230" spans="1:7" ht="14" x14ac:dyDescent="0.15">
      <c r="A230" s="1"/>
      <c r="B230" s="2"/>
      <c r="C230" s="2"/>
      <c r="D230" s="2"/>
      <c r="E230" s="2"/>
      <c r="F230" s="2"/>
      <c r="G230" s="2"/>
    </row>
    <row r="231" spans="1:7" ht="14" x14ac:dyDescent="0.15">
      <c r="A231" s="1"/>
      <c r="B231" s="2"/>
      <c r="C231" s="2"/>
      <c r="D231" s="2"/>
      <c r="E231" s="2"/>
      <c r="F231" s="2"/>
      <c r="G231" s="2"/>
    </row>
    <row r="232" spans="1:7" ht="14" x14ac:dyDescent="0.15">
      <c r="A232" s="1"/>
      <c r="B232" s="2"/>
      <c r="C232" s="2"/>
      <c r="D232" s="2"/>
      <c r="E232" s="2"/>
      <c r="F232" s="2"/>
      <c r="G232" s="2"/>
    </row>
    <row r="233" spans="1:7" ht="14" x14ac:dyDescent="0.15">
      <c r="A233" s="1"/>
      <c r="B233" s="2"/>
      <c r="C233" s="2"/>
      <c r="D233" s="2"/>
      <c r="E233" s="2"/>
      <c r="F233" s="2"/>
      <c r="G233" s="2"/>
    </row>
    <row r="234" spans="1:7" ht="14" x14ac:dyDescent="0.15">
      <c r="A234" s="1"/>
      <c r="B234" s="2"/>
      <c r="C234" s="2"/>
      <c r="D234" s="2"/>
      <c r="E234" s="2"/>
      <c r="F234" s="2"/>
      <c r="G234" s="2"/>
    </row>
    <row r="235" spans="1:7" ht="14" x14ac:dyDescent="0.15">
      <c r="A235" s="1"/>
      <c r="B235" s="2"/>
      <c r="C235" s="2"/>
      <c r="D235" s="2"/>
      <c r="E235" s="2"/>
      <c r="F235" s="2"/>
      <c r="G235" s="2"/>
    </row>
    <row r="236" spans="1:7" ht="14" x14ac:dyDescent="0.15">
      <c r="A236" s="1"/>
      <c r="B236" s="2"/>
      <c r="C236" s="2"/>
      <c r="D236" s="2"/>
      <c r="E236" s="2"/>
      <c r="F236" s="2"/>
      <c r="G236" s="2"/>
    </row>
    <row r="237" spans="1:7" ht="14" x14ac:dyDescent="0.15">
      <c r="A237" s="1"/>
      <c r="B237" s="2"/>
      <c r="C237" s="2"/>
      <c r="D237" s="2"/>
      <c r="E237" s="2"/>
      <c r="F237" s="2"/>
      <c r="G237" s="2"/>
    </row>
    <row r="238" spans="1:7" ht="14" x14ac:dyDescent="0.15">
      <c r="A238" s="1"/>
      <c r="B238" s="2"/>
      <c r="C238" s="2"/>
      <c r="D238" s="2"/>
      <c r="E238" s="2"/>
      <c r="F238" s="2"/>
      <c r="G238" s="2"/>
    </row>
    <row r="239" spans="1:7" ht="14" x14ac:dyDescent="0.15">
      <c r="A239" s="1"/>
      <c r="B239" s="2"/>
      <c r="C239" s="2"/>
      <c r="D239" s="2"/>
      <c r="E239" s="2"/>
      <c r="F239" s="2"/>
      <c r="G239" s="2"/>
    </row>
    <row r="240" spans="1:7" ht="14" x14ac:dyDescent="0.15">
      <c r="A240" s="1"/>
      <c r="B240" s="2"/>
      <c r="C240" s="2"/>
      <c r="D240" s="2"/>
      <c r="E240" s="2"/>
      <c r="F240" s="2"/>
      <c r="G240" s="2"/>
    </row>
    <row r="241" spans="1:7" ht="14" x14ac:dyDescent="0.15">
      <c r="A241" s="1"/>
      <c r="B241" s="2"/>
      <c r="C241" s="2"/>
      <c r="D241" s="2"/>
      <c r="E241" s="2"/>
      <c r="F241" s="2"/>
      <c r="G241" s="2"/>
    </row>
    <row r="242" spans="1:7" ht="14" x14ac:dyDescent="0.15">
      <c r="A242" s="1"/>
      <c r="B242" s="2"/>
      <c r="C242" s="2"/>
      <c r="D242" s="2"/>
      <c r="E242" s="2"/>
      <c r="F242" s="2"/>
      <c r="G242" s="2"/>
    </row>
    <row r="243" spans="1:7" ht="14" x14ac:dyDescent="0.15">
      <c r="A243" s="1"/>
      <c r="B243" s="2"/>
      <c r="C243" s="2"/>
      <c r="D243" s="2"/>
      <c r="E243" s="2"/>
      <c r="F243" s="2"/>
      <c r="G243" s="2"/>
    </row>
    <row r="244" spans="1:7" ht="14" x14ac:dyDescent="0.15">
      <c r="A244" s="1"/>
      <c r="B244" s="2"/>
      <c r="C244" s="2"/>
      <c r="D244" s="2"/>
      <c r="E244" s="2"/>
      <c r="F244" s="2"/>
      <c r="G244" s="2"/>
    </row>
    <row r="245" spans="1:7" ht="14" x14ac:dyDescent="0.15">
      <c r="A245" s="1"/>
      <c r="B245" s="2"/>
      <c r="C245" s="2"/>
      <c r="D245" s="2"/>
      <c r="E245" s="2"/>
      <c r="F245" s="2"/>
      <c r="G245" s="2"/>
    </row>
    <row r="246" spans="1:7" ht="14" x14ac:dyDescent="0.15">
      <c r="A246" s="1"/>
      <c r="B246" s="2"/>
      <c r="C246" s="2"/>
      <c r="D246" s="2"/>
      <c r="E246" s="2"/>
      <c r="F246" s="2"/>
      <c r="G246" s="2"/>
    </row>
    <row r="247" spans="1:7" ht="14" x14ac:dyDescent="0.15">
      <c r="A247" s="1"/>
      <c r="B247" s="2"/>
      <c r="C247" s="2"/>
      <c r="D247" s="2"/>
      <c r="E247" s="2"/>
      <c r="F247" s="2"/>
      <c r="G247" s="2"/>
    </row>
    <row r="248" spans="1:7" ht="14" x14ac:dyDescent="0.15">
      <c r="A248" s="1"/>
      <c r="B248" s="2"/>
      <c r="C248" s="2"/>
      <c r="D248" s="2"/>
      <c r="E248" s="2"/>
      <c r="F248" s="2"/>
      <c r="G248" s="2"/>
    </row>
    <row r="249" spans="1:7" ht="14" x14ac:dyDescent="0.15">
      <c r="A249" s="1"/>
      <c r="B249" s="2"/>
      <c r="C249" s="2"/>
      <c r="D249" s="2"/>
      <c r="E249" s="2"/>
      <c r="F249" s="2"/>
      <c r="G249" s="2"/>
    </row>
    <row r="250" spans="1:7" ht="14" x14ac:dyDescent="0.15">
      <c r="A250" s="1"/>
      <c r="B250" s="2"/>
      <c r="C250" s="2"/>
      <c r="D250" s="2"/>
      <c r="E250" s="2"/>
      <c r="F250" s="2"/>
      <c r="G250" s="2"/>
    </row>
    <row r="251" spans="1:7" ht="14" x14ac:dyDescent="0.15">
      <c r="A251" s="1"/>
      <c r="B251" s="2"/>
      <c r="C251" s="2"/>
      <c r="D251" s="2"/>
      <c r="E251" s="2"/>
      <c r="F251" s="2"/>
      <c r="G251" s="2"/>
    </row>
    <row r="252" spans="1:7" ht="14" x14ac:dyDescent="0.15">
      <c r="A252" s="1"/>
      <c r="B252" s="2"/>
      <c r="C252" s="2"/>
      <c r="D252" s="2"/>
      <c r="E252" s="2"/>
      <c r="F252" s="2"/>
      <c r="G252" s="2"/>
    </row>
    <row r="253" spans="1:7" ht="14" x14ac:dyDescent="0.15">
      <c r="A253" s="1"/>
      <c r="B253" s="2"/>
      <c r="C253" s="2"/>
      <c r="D253" s="2"/>
      <c r="E253" s="2"/>
      <c r="F253" s="2"/>
      <c r="G253" s="2"/>
    </row>
    <row r="254" spans="1:7" ht="14" x14ac:dyDescent="0.15">
      <c r="A254" s="1"/>
      <c r="B254" s="2"/>
      <c r="C254" s="2"/>
      <c r="D254" s="2"/>
      <c r="E254" s="2"/>
      <c r="F254" s="2"/>
      <c r="G254" s="2"/>
    </row>
    <row r="255" spans="1:7" ht="14" x14ac:dyDescent="0.15">
      <c r="A255" s="1"/>
      <c r="B255" s="2"/>
      <c r="C255" s="2"/>
      <c r="D255" s="2"/>
      <c r="E255" s="2"/>
      <c r="F255" s="2"/>
      <c r="G255" s="2"/>
    </row>
    <row r="256" spans="1:7" ht="14" x14ac:dyDescent="0.15">
      <c r="A256" s="1"/>
      <c r="B256" s="2"/>
      <c r="C256" s="2"/>
      <c r="D256" s="2"/>
      <c r="E256" s="2"/>
      <c r="F256" s="2"/>
      <c r="G256" s="2"/>
    </row>
    <row r="257" spans="1:7" ht="14" x14ac:dyDescent="0.15">
      <c r="A257" s="1"/>
      <c r="B257" s="2"/>
      <c r="C257" s="2"/>
      <c r="D257" s="2"/>
      <c r="E257" s="2"/>
      <c r="F257" s="2"/>
      <c r="G257" s="2"/>
    </row>
    <row r="258" spans="1:7" ht="14" x14ac:dyDescent="0.15">
      <c r="A258" s="1"/>
      <c r="B258" s="2"/>
      <c r="C258" s="2"/>
      <c r="D258" s="2"/>
      <c r="E258" s="2"/>
      <c r="F258" s="2"/>
      <c r="G258" s="2"/>
    </row>
    <row r="259" spans="1:7" ht="14" x14ac:dyDescent="0.15">
      <c r="A259" s="1"/>
      <c r="B259" s="2"/>
      <c r="C259" s="2"/>
      <c r="D259" s="2"/>
      <c r="E259" s="2"/>
      <c r="F259" s="2"/>
      <c r="G259" s="2"/>
    </row>
    <row r="260" spans="1:7" ht="14" x14ac:dyDescent="0.15">
      <c r="A260" s="1"/>
      <c r="B260" s="2"/>
      <c r="C260" s="2"/>
      <c r="D260" s="2"/>
      <c r="E260" s="2"/>
      <c r="F260" s="2"/>
      <c r="G260" s="2"/>
    </row>
    <row r="261" spans="1:7" ht="14" x14ac:dyDescent="0.15">
      <c r="A261" s="1"/>
      <c r="B261" s="2"/>
      <c r="C261" s="2"/>
      <c r="D261" s="2"/>
      <c r="E261" s="2"/>
      <c r="F261" s="2"/>
      <c r="G261" s="2"/>
    </row>
    <row r="262" spans="1:7" ht="14" x14ac:dyDescent="0.15">
      <c r="A262" s="1"/>
      <c r="B262" s="2"/>
      <c r="C262" s="2"/>
      <c r="D262" s="2"/>
      <c r="E262" s="2"/>
      <c r="F262" s="2"/>
      <c r="G262" s="2"/>
    </row>
    <row r="263" spans="1:7" ht="14" x14ac:dyDescent="0.15">
      <c r="A263" s="1"/>
      <c r="B263" s="2"/>
      <c r="C263" s="2"/>
      <c r="D263" s="2"/>
      <c r="E263" s="2"/>
      <c r="F263" s="2"/>
      <c r="G263" s="2"/>
    </row>
    <row r="264" spans="1:7" ht="14" x14ac:dyDescent="0.15">
      <c r="A264" s="1"/>
      <c r="B264" s="2"/>
      <c r="C264" s="2"/>
      <c r="D264" s="2"/>
      <c r="E264" s="2"/>
      <c r="F264" s="2"/>
      <c r="G264" s="2"/>
    </row>
    <row r="265" spans="1:7" ht="14" x14ac:dyDescent="0.15">
      <c r="A265" s="1"/>
      <c r="B265" s="2"/>
      <c r="C265" s="2"/>
      <c r="D265" s="2"/>
      <c r="E265" s="2"/>
      <c r="F265" s="2"/>
      <c r="G265" s="2"/>
    </row>
    <row r="266" spans="1:7" ht="14" x14ac:dyDescent="0.15">
      <c r="A266" s="1"/>
      <c r="B266" s="2"/>
      <c r="C266" s="2"/>
      <c r="D266" s="2"/>
      <c r="E266" s="2"/>
      <c r="F266" s="2"/>
      <c r="G266" s="2"/>
    </row>
    <row r="267" spans="1:7" ht="14" x14ac:dyDescent="0.15">
      <c r="A267" s="1"/>
      <c r="B267" s="2"/>
      <c r="C267" s="2"/>
      <c r="D267" s="2"/>
      <c r="E267" s="2"/>
      <c r="F267" s="2"/>
      <c r="G267" s="2"/>
    </row>
    <row r="268" spans="1:7" ht="14" x14ac:dyDescent="0.15">
      <c r="A268" s="1"/>
      <c r="B268" s="2"/>
      <c r="C268" s="2"/>
      <c r="D268" s="2"/>
      <c r="E268" s="2"/>
      <c r="F268" s="2"/>
      <c r="G268" s="2"/>
    </row>
    <row r="269" spans="1:7" ht="14" x14ac:dyDescent="0.15">
      <c r="A269" s="1"/>
      <c r="B269" s="2"/>
      <c r="C269" s="2"/>
      <c r="D269" s="2"/>
      <c r="E269" s="2"/>
      <c r="F269" s="2"/>
      <c r="G269" s="2"/>
    </row>
    <row r="270" spans="1:7" ht="14" x14ac:dyDescent="0.15">
      <c r="A270" s="1"/>
      <c r="B270" s="2"/>
      <c r="C270" s="2"/>
      <c r="D270" s="2"/>
      <c r="E270" s="2"/>
      <c r="F270" s="2"/>
      <c r="G270" s="2"/>
    </row>
    <row r="271" spans="1:7" ht="14" x14ac:dyDescent="0.15">
      <c r="A271" s="1"/>
      <c r="B271" s="2"/>
      <c r="C271" s="2"/>
      <c r="D271" s="2"/>
      <c r="E271" s="2"/>
      <c r="F271" s="2"/>
      <c r="G271" s="2"/>
    </row>
    <row r="272" spans="1:7" ht="14" x14ac:dyDescent="0.15">
      <c r="A272" s="1"/>
      <c r="B272" s="2"/>
      <c r="C272" s="2"/>
      <c r="D272" s="2"/>
      <c r="E272" s="2"/>
      <c r="F272" s="2"/>
      <c r="G272" s="2"/>
    </row>
    <row r="273" spans="1:7" ht="14" x14ac:dyDescent="0.15">
      <c r="A273" s="1"/>
      <c r="B273" s="2"/>
      <c r="C273" s="2"/>
      <c r="D273" s="2"/>
      <c r="E273" s="2"/>
      <c r="F273" s="2"/>
      <c r="G273" s="2"/>
    </row>
    <row r="274" spans="1:7" ht="14" x14ac:dyDescent="0.15">
      <c r="A274" s="1"/>
      <c r="B274" s="2"/>
      <c r="C274" s="2"/>
      <c r="D274" s="2"/>
      <c r="E274" s="2"/>
      <c r="F274" s="2"/>
      <c r="G274" s="2"/>
    </row>
    <row r="275" spans="1:7" ht="14" x14ac:dyDescent="0.15">
      <c r="A275" s="1"/>
      <c r="B275" s="2"/>
      <c r="C275" s="2"/>
      <c r="D275" s="2"/>
      <c r="E275" s="2"/>
      <c r="F275" s="2"/>
      <c r="G275" s="2"/>
    </row>
    <row r="276" spans="1:7" ht="14" x14ac:dyDescent="0.15">
      <c r="A276" s="1"/>
      <c r="B276" s="2"/>
      <c r="C276" s="2"/>
      <c r="D276" s="2"/>
      <c r="E276" s="2"/>
      <c r="F276" s="2"/>
      <c r="G276" s="2"/>
    </row>
    <row r="277" spans="1:7" ht="14" x14ac:dyDescent="0.15">
      <c r="A277" s="1"/>
      <c r="B277" s="2"/>
      <c r="C277" s="2"/>
      <c r="D277" s="2"/>
      <c r="E277" s="2"/>
      <c r="F277" s="2"/>
      <c r="G277" s="2"/>
    </row>
    <row r="278" spans="1:7" ht="14" x14ac:dyDescent="0.15">
      <c r="A278" s="1"/>
      <c r="B278" s="2"/>
      <c r="C278" s="2"/>
      <c r="D278" s="2"/>
      <c r="E278" s="2"/>
      <c r="F278" s="2"/>
      <c r="G278" s="2"/>
    </row>
    <row r="279" spans="1:7" ht="14" x14ac:dyDescent="0.15">
      <c r="A279" s="1"/>
      <c r="B279" s="2"/>
      <c r="C279" s="2"/>
      <c r="D279" s="2"/>
      <c r="E279" s="2"/>
      <c r="F279" s="2"/>
      <c r="G279" s="2"/>
    </row>
    <row r="280" spans="1:7" ht="14" x14ac:dyDescent="0.15">
      <c r="A280" s="1"/>
      <c r="B280" s="2"/>
      <c r="C280" s="2"/>
      <c r="D280" s="2"/>
      <c r="E280" s="2"/>
      <c r="F280" s="2"/>
      <c r="G280" s="2"/>
    </row>
    <row r="281" spans="1:7" ht="14" x14ac:dyDescent="0.15">
      <c r="A281" s="1"/>
      <c r="B281" s="2"/>
      <c r="C281" s="2"/>
      <c r="D281" s="2"/>
      <c r="E281" s="2"/>
      <c r="F281" s="2"/>
      <c r="G281" s="2"/>
    </row>
    <row r="282" spans="1:7" ht="14" x14ac:dyDescent="0.15">
      <c r="A282" s="1"/>
      <c r="B282" s="2"/>
      <c r="C282" s="2"/>
      <c r="D282" s="2"/>
      <c r="E282" s="2"/>
      <c r="F282" s="2"/>
      <c r="G282" s="2"/>
    </row>
    <row r="283" spans="1:7" ht="14" x14ac:dyDescent="0.15">
      <c r="A283" s="1"/>
      <c r="B283" s="2"/>
      <c r="C283" s="2"/>
      <c r="D283" s="2"/>
      <c r="E283" s="2"/>
      <c r="F283" s="2"/>
      <c r="G283" s="2"/>
    </row>
    <row r="284" spans="1:7" ht="14" x14ac:dyDescent="0.15">
      <c r="A284" s="1"/>
      <c r="B284" s="2"/>
      <c r="C284" s="2"/>
      <c r="D284" s="2"/>
      <c r="E284" s="2"/>
      <c r="F284" s="2"/>
      <c r="G284" s="2"/>
    </row>
    <row r="285" spans="1:7" ht="14" x14ac:dyDescent="0.15">
      <c r="A285" s="1"/>
      <c r="B285" s="2"/>
      <c r="C285" s="2"/>
      <c r="D285" s="2"/>
      <c r="E285" s="2"/>
      <c r="F285" s="2"/>
      <c r="G285" s="2"/>
    </row>
    <row r="286" spans="1:7" ht="14" x14ac:dyDescent="0.15">
      <c r="A286" s="1"/>
      <c r="B286" s="2"/>
      <c r="C286" s="2"/>
      <c r="D286" s="2"/>
      <c r="E286" s="2"/>
      <c r="F286" s="2"/>
      <c r="G286" s="2"/>
    </row>
    <row r="287" spans="1:7" ht="14" x14ac:dyDescent="0.15">
      <c r="A287" s="1"/>
      <c r="B287" s="2"/>
      <c r="C287" s="2"/>
      <c r="D287" s="2"/>
      <c r="E287" s="2"/>
      <c r="F287" s="2"/>
      <c r="G287" s="2"/>
    </row>
    <row r="288" spans="1:7" ht="14" x14ac:dyDescent="0.15">
      <c r="A288" s="1"/>
      <c r="B288" s="2"/>
      <c r="C288" s="2"/>
      <c r="D288" s="2"/>
      <c r="E288" s="2"/>
      <c r="F288" s="2"/>
      <c r="G288" s="2"/>
    </row>
    <row r="289" spans="1:7" ht="14" x14ac:dyDescent="0.15">
      <c r="A289" s="1"/>
      <c r="B289" s="2"/>
      <c r="C289" s="2"/>
      <c r="D289" s="2"/>
      <c r="E289" s="2"/>
      <c r="F289" s="2"/>
      <c r="G289" s="2"/>
    </row>
    <row r="290" spans="1:7" ht="14" x14ac:dyDescent="0.15">
      <c r="A290" s="1"/>
      <c r="B290" s="2"/>
      <c r="C290" s="2"/>
      <c r="D290" s="2"/>
      <c r="E290" s="2"/>
      <c r="F290" s="2"/>
      <c r="G290" s="2"/>
    </row>
    <row r="291" spans="1:7" ht="14" x14ac:dyDescent="0.15">
      <c r="A291" s="1"/>
      <c r="B291" s="2"/>
      <c r="C291" s="2"/>
      <c r="D291" s="2"/>
      <c r="E291" s="2"/>
      <c r="F291" s="2"/>
      <c r="G291" s="2"/>
    </row>
    <row r="292" spans="1:7" ht="14" x14ac:dyDescent="0.15">
      <c r="A292" s="1"/>
      <c r="B292" s="2"/>
      <c r="C292" s="2"/>
      <c r="D292" s="2"/>
      <c r="E292" s="2"/>
      <c r="F292" s="2"/>
      <c r="G292" s="2"/>
    </row>
    <row r="293" spans="1:7" ht="14" x14ac:dyDescent="0.15">
      <c r="A293" s="1"/>
      <c r="B293" s="2"/>
      <c r="C293" s="2"/>
      <c r="D293" s="2"/>
      <c r="E293" s="2"/>
      <c r="F293" s="2"/>
      <c r="G293" s="2"/>
    </row>
    <row r="294" spans="1:7" ht="14" x14ac:dyDescent="0.15">
      <c r="A294" s="1"/>
      <c r="B294" s="2"/>
      <c r="C294" s="2"/>
      <c r="D294" s="2"/>
      <c r="E294" s="2"/>
      <c r="F294" s="2"/>
      <c r="G294" s="2"/>
    </row>
    <row r="295" spans="1:7" ht="14" x14ac:dyDescent="0.15">
      <c r="A295" s="1"/>
      <c r="B295" s="2"/>
      <c r="C295" s="2"/>
      <c r="D295" s="2"/>
      <c r="E295" s="2"/>
      <c r="F295" s="2"/>
      <c r="G295" s="2"/>
    </row>
    <row r="296" spans="1:7" ht="14" x14ac:dyDescent="0.15">
      <c r="A296" s="1"/>
      <c r="B296" s="2"/>
      <c r="C296" s="2"/>
      <c r="D296" s="2"/>
      <c r="E296" s="2"/>
      <c r="F296" s="2"/>
      <c r="G296" s="2"/>
    </row>
    <row r="297" spans="1:7" ht="14" x14ac:dyDescent="0.15">
      <c r="A297" s="1"/>
      <c r="B297" s="2"/>
      <c r="C297" s="2"/>
      <c r="D297" s="2"/>
      <c r="E297" s="2"/>
      <c r="F297" s="2"/>
      <c r="G297" s="2"/>
    </row>
    <row r="298" spans="1:7" ht="14" x14ac:dyDescent="0.15">
      <c r="A298" s="1"/>
      <c r="B298" s="2"/>
      <c r="C298" s="2"/>
      <c r="D298" s="2"/>
      <c r="E298" s="2"/>
      <c r="F298" s="2"/>
      <c r="G298" s="2"/>
    </row>
    <row r="299" spans="1:7" ht="14" x14ac:dyDescent="0.15">
      <c r="A299" s="1"/>
      <c r="B299" s="2"/>
      <c r="C299" s="2"/>
      <c r="D299" s="2"/>
      <c r="E299" s="2"/>
      <c r="F299" s="2"/>
      <c r="G299" s="2"/>
    </row>
    <row r="300" spans="1:7" ht="14" x14ac:dyDescent="0.15">
      <c r="A300" s="1"/>
      <c r="B300" s="2"/>
      <c r="C300" s="2"/>
      <c r="D300" s="2"/>
      <c r="E300" s="2"/>
      <c r="F300" s="2"/>
      <c r="G300" s="2"/>
    </row>
    <row r="301" spans="1:7" ht="14" x14ac:dyDescent="0.15">
      <c r="A301" s="1"/>
      <c r="B301" s="2"/>
      <c r="C301" s="2"/>
      <c r="D301" s="2"/>
      <c r="E301" s="2"/>
      <c r="F301" s="2"/>
      <c r="G301" s="2"/>
    </row>
    <row r="302" spans="1:7" ht="14" x14ac:dyDescent="0.15">
      <c r="A302" s="1"/>
      <c r="B302" s="2"/>
      <c r="C302" s="2"/>
      <c r="D302" s="2"/>
      <c r="E302" s="2"/>
      <c r="F302" s="2"/>
      <c r="G302" s="2"/>
    </row>
    <row r="303" spans="1:7" ht="14" x14ac:dyDescent="0.15">
      <c r="A303" s="1"/>
      <c r="B303" s="2"/>
      <c r="C303" s="2"/>
      <c r="D303" s="2"/>
      <c r="E303" s="2"/>
      <c r="F303" s="2"/>
      <c r="G303" s="2"/>
    </row>
    <row r="304" spans="1:7" ht="14" x14ac:dyDescent="0.15">
      <c r="A304" s="1"/>
      <c r="B304" s="2"/>
      <c r="C304" s="2"/>
      <c r="D304" s="2"/>
      <c r="E304" s="2"/>
      <c r="F304" s="2"/>
      <c r="G304" s="2"/>
    </row>
    <row r="305" spans="1:7" ht="14" x14ac:dyDescent="0.15">
      <c r="A305" s="1"/>
      <c r="B305" s="2"/>
      <c r="C305" s="2"/>
      <c r="D305" s="2"/>
      <c r="E305" s="2"/>
      <c r="F305" s="2"/>
      <c r="G305" s="2"/>
    </row>
    <row r="306" spans="1:7" ht="14" x14ac:dyDescent="0.15">
      <c r="A306" s="1"/>
      <c r="B306" s="2"/>
      <c r="C306" s="2"/>
      <c r="D306" s="2"/>
      <c r="E306" s="2"/>
      <c r="F306" s="2"/>
      <c r="G306" s="2"/>
    </row>
    <row r="307" spans="1:7" ht="14" x14ac:dyDescent="0.15">
      <c r="A307" s="1"/>
      <c r="B307" s="2"/>
      <c r="C307" s="2"/>
      <c r="D307" s="2"/>
      <c r="E307" s="2"/>
      <c r="F307" s="2"/>
      <c r="G307" s="2"/>
    </row>
    <row r="308" spans="1:7" ht="14" x14ac:dyDescent="0.15">
      <c r="A308" s="1"/>
      <c r="B308" s="2"/>
      <c r="C308" s="2"/>
      <c r="D308" s="2"/>
      <c r="E308" s="2"/>
      <c r="F308" s="2"/>
      <c r="G308" s="2"/>
    </row>
    <row r="309" spans="1:7" ht="14" x14ac:dyDescent="0.15">
      <c r="A309" s="1"/>
      <c r="B309" s="2"/>
      <c r="C309" s="2"/>
      <c r="D309" s="2"/>
      <c r="E309" s="2"/>
      <c r="F309" s="2"/>
      <c r="G309" s="2"/>
    </row>
    <row r="310" spans="1:7" ht="14" x14ac:dyDescent="0.15">
      <c r="A310" s="1"/>
      <c r="B310" s="2"/>
      <c r="C310" s="2"/>
      <c r="D310" s="2"/>
      <c r="E310" s="2"/>
      <c r="F310" s="2"/>
      <c r="G310" s="2"/>
    </row>
    <row r="311" spans="1:7" ht="14" x14ac:dyDescent="0.15">
      <c r="A311" s="1"/>
      <c r="B311" s="2"/>
      <c r="C311" s="2"/>
      <c r="D311" s="2"/>
      <c r="E311" s="2"/>
      <c r="F311" s="2"/>
      <c r="G311" s="2"/>
    </row>
    <row r="312" spans="1:7" ht="14" x14ac:dyDescent="0.15">
      <c r="A312" s="1"/>
      <c r="B312" s="2"/>
      <c r="C312" s="2"/>
      <c r="D312" s="2"/>
      <c r="E312" s="2"/>
      <c r="F312" s="2"/>
      <c r="G312" s="2"/>
    </row>
    <row r="313" spans="1:7" ht="14" x14ac:dyDescent="0.15">
      <c r="A313" s="1"/>
      <c r="B313" s="2"/>
      <c r="C313" s="2"/>
      <c r="D313" s="2"/>
      <c r="E313" s="2"/>
      <c r="F313" s="2"/>
      <c r="G313" s="2"/>
    </row>
    <row r="314" spans="1:7" ht="14" x14ac:dyDescent="0.15">
      <c r="A314" s="1"/>
      <c r="B314" s="2"/>
      <c r="C314" s="2"/>
      <c r="D314" s="2"/>
      <c r="E314" s="2"/>
      <c r="F314" s="2"/>
      <c r="G314" s="2"/>
    </row>
    <row r="315" spans="1:7" ht="14" x14ac:dyDescent="0.15">
      <c r="A315" s="1"/>
      <c r="B315" s="2"/>
      <c r="C315" s="2"/>
      <c r="D315" s="2"/>
      <c r="E315" s="2"/>
      <c r="F315" s="2"/>
      <c r="G315" s="2"/>
    </row>
    <row r="316" spans="1:7" ht="14" x14ac:dyDescent="0.15">
      <c r="A316" s="1"/>
      <c r="B316" s="2"/>
      <c r="C316" s="2"/>
      <c r="D316" s="2"/>
      <c r="E316" s="2"/>
      <c r="F316" s="2"/>
      <c r="G316" s="2"/>
    </row>
    <row r="317" spans="1:7" ht="14" x14ac:dyDescent="0.15">
      <c r="A317" s="1"/>
      <c r="B317" s="2"/>
      <c r="C317" s="2"/>
      <c r="D317" s="2"/>
      <c r="E317" s="2"/>
      <c r="F317" s="2"/>
      <c r="G317" s="2"/>
    </row>
    <row r="318" spans="1:7" ht="14" x14ac:dyDescent="0.15">
      <c r="A318" s="1"/>
      <c r="B318" s="2"/>
      <c r="C318" s="2"/>
      <c r="D318" s="2"/>
      <c r="E318" s="2"/>
      <c r="F318" s="2"/>
      <c r="G318" s="2"/>
    </row>
    <row r="319" spans="1:7" ht="14" x14ac:dyDescent="0.15">
      <c r="A319" s="1"/>
      <c r="B319" s="2"/>
      <c r="C319" s="2"/>
      <c r="D319" s="2"/>
      <c r="E319" s="2"/>
      <c r="F319" s="2"/>
      <c r="G319" s="2"/>
    </row>
    <row r="320" spans="1:7" ht="14" x14ac:dyDescent="0.15">
      <c r="A320" s="1"/>
      <c r="B320" s="2"/>
      <c r="C320" s="2"/>
      <c r="D320" s="2"/>
      <c r="E320" s="2"/>
      <c r="F320" s="2"/>
      <c r="G320" s="2"/>
    </row>
    <row r="321" spans="1:7" ht="14" x14ac:dyDescent="0.15">
      <c r="A321" s="1"/>
      <c r="B321" s="2"/>
      <c r="C321" s="2"/>
      <c r="D321" s="2"/>
      <c r="E321" s="2"/>
      <c r="F321" s="2"/>
      <c r="G321" s="2"/>
    </row>
    <row r="322" spans="1:7" ht="14" x14ac:dyDescent="0.15">
      <c r="A322" s="1"/>
      <c r="B322" s="2"/>
      <c r="C322" s="2"/>
      <c r="D322" s="2"/>
      <c r="E322" s="2"/>
      <c r="F322" s="2"/>
      <c r="G322" s="2"/>
    </row>
    <row r="323" spans="1:7" ht="14" x14ac:dyDescent="0.15">
      <c r="A323" s="1"/>
      <c r="B323" s="2"/>
      <c r="C323" s="2"/>
      <c r="D323" s="2"/>
      <c r="E323" s="2"/>
      <c r="F323" s="2"/>
      <c r="G323" s="2"/>
    </row>
    <row r="324" spans="1:7" ht="14" x14ac:dyDescent="0.15">
      <c r="A324" s="1"/>
      <c r="B324" s="2"/>
      <c r="C324" s="2"/>
      <c r="D324" s="2"/>
      <c r="E324" s="2"/>
      <c r="F324" s="2"/>
      <c r="G324" s="2"/>
    </row>
    <row r="325" spans="1:7" ht="14" x14ac:dyDescent="0.15">
      <c r="A325" s="1"/>
      <c r="B325" s="2"/>
      <c r="C325" s="2"/>
      <c r="D325" s="2"/>
      <c r="E325" s="2"/>
      <c r="F325" s="2"/>
      <c r="G325" s="2"/>
    </row>
    <row r="326" spans="1:7" ht="14" x14ac:dyDescent="0.15">
      <c r="A326" s="1"/>
      <c r="B326" s="2"/>
      <c r="C326" s="2"/>
      <c r="D326" s="2"/>
      <c r="E326" s="2"/>
      <c r="F326" s="2"/>
      <c r="G326" s="2"/>
    </row>
    <row r="327" spans="1:7" ht="14" x14ac:dyDescent="0.15">
      <c r="A327" s="1"/>
      <c r="B327" s="2"/>
      <c r="C327" s="2"/>
      <c r="D327" s="2"/>
      <c r="E327" s="2"/>
      <c r="F327" s="2"/>
      <c r="G327" s="2"/>
    </row>
    <row r="328" spans="1:7" ht="14" x14ac:dyDescent="0.15">
      <c r="A328" s="1"/>
      <c r="B328" s="2"/>
      <c r="C328" s="2"/>
      <c r="D328" s="2"/>
      <c r="E328" s="2"/>
      <c r="F328" s="2"/>
      <c r="G328" s="2"/>
    </row>
    <row r="329" spans="1:7" ht="14" x14ac:dyDescent="0.15">
      <c r="A329" s="1"/>
      <c r="B329" s="2"/>
      <c r="C329" s="2"/>
      <c r="D329" s="2"/>
      <c r="E329" s="2"/>
      <c r="F329" s="2"/>
      <c r="G329" s="2"/>
    </row>
    <row r="330" spans="1:7" ht="14" x14ac:dyDescent="0.15">
      <c r="A330" s="1"/>
      <c r="B330" s="2"/>
      <c r="C330" s="2"/>
      <c r="D330" s="2"/>
      <c r="E330" s="2"/>
      <c r="F330" s="2"/>
      <c r="G330" s="2"/>
    </row>
    <row r="331" spans="1:7" ht="14" x14ac:dyDescent="0.15">
      <c r="A331" s="1"/>
      <c r="B331" s="2"/>
      <c r="C331" s="2"/>
      <c r="D331" s="2"/>
      <c r="E331" s="2"/>
      <c r="F331" s="2"/>
      <c r="G331" s="2"/>
    </row>
    <row r="332" spans="1:7" ht="14" x14ac:dyDescent="0.15">
      <c r="A332" s="1"/>
      <c r="B332" s="2"/>
      <c r="C332" s="2"/>
      <c r="D332" s="2"/>
      <c r="E332" s="2"/>
      <c r="F332" s="2"/>
      <c r="G332" s="2"/>
    </row>
    <row r="333" spans="1:7" ht="14" x14ac:dyDescent="0.15">
      <c r="A333" s="1"/>
      <c r="B333" s="2"/>
      <c r="C333" s="2"/>
      <c r="D333" s="2"/>
      <c r="E333" s="2"/>
      <c r="F333" s="2"/>
      <c r="G333" s="2"/>
    </row>
    <row r="334" spans="1:7" ht="14" x14ac:dyDescent="0.15">
      <c r="A334" s="1"/>
      <c r="B334" s="2"/>
      <c r="C334" s="2"/>
      <c r="D334" s="2"/>
      <c r="E334" s="2"/>
      <c r="F334" s="2"/>
      <c r="G334" s="2"/>
    </row>
    <row r="335" spans="1:7" ht="14" x14ac:dyDescent="0.15">
      <c r="A335" s="1"/>
      <c r="B335" s="2"/>
      <c r="C335" s="2"/>
      <c r="D335" s="2"/>
      <c r="E335" s="2"/>
      <c r="F335" s="2"/>
      <c r="G335" s="2"/>
    </row>
    <row r="336" spans="1:7" ht="14" x14ac:dyDescent="0.15">
      <c r="A336" s="1"/>
      <c r="B336" s="2"/>
      <c r="C336" s="2"/>
      <c r="D336" s="2"/>
      <c r="E336" s="2"/>
      <c r="F336" s="2"/>
      <c r="G336" s="2"/>
    </row>
    <row r="337" spans="1:7" ht="14" x14ac:dyDescent="0.15">
      <c r="A337" s="1"/>
      <c r="B337" s="2"/>
      <c r="C337" s="2"/>
      <c r="D337" s="2"/>
      <c r="E337" s="2"/>
      <c r="F337" s="2"/>
      <c r="G337" s="2"/>
    </row>
    <row r="338" spans="1:7" ht="14" x14ac:dyDescent="0.15">
      <c r="A338" s="1"/>
      <c r="B338" s="2"/>
      <c r="C338" s="2"/>
      <c r="D338" s="2"/>
      <c r="E338" s="2"/>
      <c r="F338" s="2"/>
      <c r="G338" s="2"/>
    </row>
    <row r="339" spans="1:7" ht="14" x14ac:dyDescent="0.15">
      <c r="A339" s="1"/>
      <c r="B339" s="2"/>
      <c r="C339" s="2"/>
      <c r="D339" s="2"/>
      <c r="E339" s="2"/>
      <c r="F339" s="2"/>
      <c r="G339" s="2"/>
    </row>
    <row r="340" spans="1:7" ht="14" x14ac:dyDescent="0.15">
      <c r="A340" s="1"/>
      <c r="B340" s="2"/>
      <c r="C340" s="2"/>
      <c r="D340" s="2"/>
      <c r="E340" s="2"/>
      <c r="F340" s="2"/>
      <c r="G340" s="2"/>
    </row>
    <row r="341" spans="1:7" ht="14" x14ac:dyDescent="0.15">
      <c r="A341" s="1"/>
      <c r="B341" s="2"/>
      <c r="C341" s="2"/>
      <c r="D341" s="2"/>
      <c r="E341" s="2"/>
      <c r="F341" s="2"/>
      <c r="G341" s="2"/>
    </row>
    <row r="342" spans="1:7" ht="14" x14ac:dyDescent="0.15">
      <c r="A342" s="1"/>
      <c r="B342" s="2"/>
      <c r="C342" s="2"/>
      <c r="D342" s="2"/>
      <c r="E342" s="2"/>
      <c r="F342" s="2"/>
      <c r="G342" s="2"/>
    </row>
    <row r="343" spans="1:7" ht="14" x14ac:dyDescent="0.15">
      <c r="A343" s="1"/>
      <c r="B343" s="2"/>
      <c r="C343" s="2"/>
      <c r="D343" s="2"/>
      <c r="E343" s="2"/>
      <c r="F343" s="2"/>
      <c r="G343" s="2"/>
    </row>
    <row r="344" spans="1:7" ht="14" x14ac:dyDescent="0.15">
      <c r="A344" s="1"/>
      <c r="B344" s="2"/>
      <c r="C344" s="2"/>
      <c r="D344" s="2"/>
      <c r="E344" s="2"/>
      <c r="F344" s="2"/>
      <c r="G344" s="2"/>
    </row>
    <row r="345" spans="1:7" ht="14" x14ac:dyDescent="0.15">
      <c r="A345" s="1"/>
      <c r="B345" s="2"/>
      <c r="C345" s="2"/>
      <c r="D345" s="2"/>
      <c r="E345" s="2"/>
      <c r="F345" s="2"/>
      <c r="G345" s="2"/>
    </row>
    <row r="346" spans="1:7" ht="14" x14ac:dyDescent="0.15">
      <c r="A346" s="1"/>
      <c r="B346" s="2"/>
      <c r="C346" s="2"/>
      <c r="D346" s="2"/>
      <c r="E346" s="2"/>
      <c r="F346" s="2"/>
      <c r="G346" s="2"/>
    </row>
    <row r="347" spans="1:7" ht="14" x14ac:dyDescent="0.15">
      <c r="A347" s="1"/>
      <c r="B347" s="2"/>
      <c r="C347" s="2"/>
      <c r="D347" s="2"/>
      <c r="E347" s="2"/>
      <c r="F347" s="2"/>
      <c r="G347" s="2"/>
    </row>
    <row r="348" spans="1:7" ht="14" x14ac:dyDescent="0.15">
      <c r="A348" s="1"/>
      <c r="B348" s="2"/>
      <c r="C348" s="2"/>
      <c r="D348" s="2"/>
      <c r="E348" s="2"/>
      <c r="F348" s="2"/>
      <c r="G348" s="2"/>
    </row>
    <row r="349" spans="1:7" ht="14" x14ac:dyDescent="0.15">
      <c r="A349" s="1"/>
      <c r="B349" s="2"/>
      <c r="C349" s="2"/>
      <c r="D349" s="2"/>
      <c r="E349" s="2"/>
      <c r="F349" s="2"/>
      <c r="G349" s="2"/>
    </row>
    <row r="350" spans="1:7" ht="14" x14ac:dyDescent="0.15">
      <c r="A350" s="1"/>
      <c r="B350" s="2"/>
      <c r="C350" s="2"/>
      <c r="D350" s="2"/>
      <c r="E350" s="2"/>
      <c r="F350" s="2"/>
      <c r="G350" s="2"/>
    </row>
    <row r="351" spans="1:7" ht="14" x14ac:dyDescent="0.15">
      <c r="A351" s="1"/>
      <c r="B351" s="2"/>
      <c r="C351" s="2"/>
      <c r="D351" s="2"/>
      <c r="E351" s="2"/>
      <c r="F351" s="2"/>
      <c r="G351" s="2"/>
    </row>
    <row r="352" spans="1:7" ht="14" x14ac:dyDescent="0.15">
      <c r="A352" s="1"/>
      <c r="B352" s="2"/>
      <c r="C352" s="2"/>
      <c r="D352" s="2"/>
      <c r="E352" s="2"/>
      <c r="F352" s="2"/>
      <c r="G352" s="2"/>
    </row>
    <row r="353" spans="1:7" ht="14" x14ac:dyDescent="0.15">
      <c r="A353" s="1"/>
      <c r="B353" s="2"/>
      <c r="C353" s="2"/>
      <c r="D353" s="2"/>
      <c r="E353" s="2"/>
      <c r="F353" s="2"/>
      <c r="G353" s="2"/>
    </row>
    <row r="354" spans="1:7" ht="14" x14ac:dyDescent="0.15">
      <c r="A354" s="1"/>
      <c r="B354" s="2"/>
      <c r="C354" s="2"/>
      <c r="D354" s="2"/>
      <c r="E354" s="2"/>
      <c r="F354" s="2"/>
      <c r="G354" s="2"/>
    </row>
    <row r="355" spans="1:7" ht="14" x14ac:dyDescent="0.15">
      <c r="A355" s="1"/>
      <c r="B355" s="2"/>
      <c r="C355" s="2"/>
      <c r="D355" s="2"/>
      <c r="E355" s="2"/>
      <c r="F355" s="2"/>
      <c r="G355" s="2"/>
    </row>
    <row r="356" spans="1:7" ht="14" x14ac:dyDescent="0.15">
      <c r="A356" s="1"/>
      <c r="B356" s="2"/>
      <c r="C356" s="2"/>
      <c r="D356" s="2"/>
      <c r="E356" s="2"/>
      <c r="F356" s="2"/>
      <c r="G356" s="2"/>
    </row>
    <row r="357" spans="1:7" ht="14" x14ac:dyDescent="0.15">
      <c r="A357" s="1"/>
      <c r="B357" s="2"/>
      <c r="C357" s="2"/>
      <c r="D357" s="2"/>
      <c r="E357" s="2"/>
      <c r="F357" s="2"/>
      <c r="G357" s="2"/>
    </row>
    <row r="358" spans="1:7" ht="14" x14ac:dyDescent="0.15">
      <c r="A358" s="1"/>
      <c r="B358" s="2"/>
      <c r="C358" s="2"/>
      <c r="D358" s="2"/>
      <c r="E358" s="2"/>
      <c r="F358" s="2"/>
      <c r="G358" s="2"/>
    </row>
    <row r="359" spans="1:7" ht="14" x14ac:dyDescent="0.15">
      <c r="A359" s="1"/>
      <c r="B359" s="2"/>
      <c r="C359" s="2"/>
      <c r="D359" s="2"/>
      <c r="E359" s="2"/>
      <c r="F359" s="2"/>
      <c r="G359" s="2"/>
    </row>
    <row r="360" spans="1:7" ht="14" x14ac:dyDescent="0.15">
      <c r="A360" s="1"/>
      <c r="B360" s="2"/>
      <c r="C360" s="2"/>
      <c r="D360" s="2"/>
      <c r="E360" s="2"/>
      <c r="F360" s="2"/>
      <c r="G360" s="2"/>
    </row>
    <row r="361" spans="1:7" ht="14" x14ac:dyDescent="0.15">
      <c r="A361" s="1"/>
      <c r="B361" s="2"/>
      <c r="C361" s="2"/>
      <c r="D361" s="2"/>
      <c r="E361" s="2"/>
      <c r="F361" s="2"/>
      <c r="G361" s="2"/>
    </row>
    <row r="362" spans="1:7" ht="14" x14ac:dyDescent="0.15">
      <c r="A362" s="1"/>
      <c r="B362" s="2"/>
      <c r="C362" s="2"/>
      <c r="D362" s="2"/>
      <c r="E362" s="2"/>
      <c r="F362" s="2"/>
      <c r="G362" s="2"/>
    </row>
    <row r="363" spans="1:7" ht="14" x14ac:dyDescent="0.15">
      <c r="A363" s="1"/>
      <c r="B363" s="2"/>
      <c r="C363" s="2"/>
      <c r="D363" s="2"/>
      <c r="E363" s="2"/>
      <c r="F363" s="2"/>
      <c r="G363" s="2"/>
    </row>
    <row r="364" spans="1:7" ht="14" x14ac:dyDescent="0.15">
      <c r="A364" s="1"/>
      <c r="B364" s="2"/>
      <c r="C364" s="2"/>
      <c r="D364" s="2"/>
      <c r="E364" s="2"/>
      <c r="F364" s="2"/>
      <c r="G364" s="2"/>
    </row>
    <row r="365" spans="1:7" ht="14" x14ac:dyDescent="0.15">
      <c r="A365" s="1"/>
      <c r="B365" s="2"/>
      <c r="C365" s="2"/>
      <c r="D365" s="2"/>
      <c r="E365" s="2"/>
      <c r="F365" s="2"/>
      <c r="G365" s="2"/>
    </row>
    <row r="366" spans="1:7" ht="14" x14ac:dyDescent="0.15">
      <c r="A366" s="1"/>
      <c r="B366" s="2"/>
      <c r="C366" s="2"/>
      <c r="D366" s="2"/>
      <c r="E366" s="2"/>
      <c r="F366" s="2"/>
      <c r="G366" s="2"/>
    </row>
    <row r="367" spans="1:7" ht="14" x14ac:dyDescent="0.15">
      <c r="A367" s="1"/>
      <c r="B367" s="2"/>
      <c r="C367" s="2"/>
      <c r="D367" s="2"/>
      <c r="E367" s="2"/>
      <c r="F367" s="2"/>
      <c r="G367" s="2"/>
    </row>
    <row r="368" spans="1:7" ht="14" x14ac:dyDescent="0.15">
      <c r="A368" s="1"/>
      <c r="B368" s="2"/>
      <c r="C368" s="2"/>
      <c r="D368" s="2"/>
      <c r="E368" s="2"/>
      <c r="F368" s="2"/>
      <c r="G368" s="2"/>
    </row>
    <row r="369" spans="1:7" ht="14" x14ac:dyDescent="0.15">
      <c r="A369" s="1"/>
      <c r="B369" s="2"/>
      <c r="C369" s="2"/>
      <c r="D369" s="2"/>
      <c r="E369" s="2"/>
      <c r="F369" s="2"/>
      <c r="G369" s="2"/>
    </row>
    <row r="370" spans="1:7" ht="14" x14ac:dyDescent="0.15">
      <c r="A370" s="1"/>
      <c r="B370" s="2"/>
      <c r="C370" s="2"/>
      <c r="D370" s="2"/>
      <c r="E370" s="2"/>
      <c r="F370" s="2"/>
      <c r="G370" s="2"/>
    </row>
    <row r="371" spans="1:7" ht="14" x14ac:dyDescent="0.15">
      <c r="A371" s="1"/>
      <c r="B371" s="2"/>
      <c r="C371" s="2"/>
      <c r="D371" s="2"/>
      <c r="E371" s="2"/>
      <c r="F371" s="2"/>
      <c r="G371" s="2"/>
    </row>
    <row r="372" spans="1:7" ht="14" x14ac:dyDescent="0.15">
      <c r="A372" s="1"/>
      <c r="B372" s="2"/>
      <c r="C372" s="2"/>
      <c r="D372" s="2"/>
      <c r="E372" s="2"/>
      <c r="F372" s="2"/>
      <c r="G372" s="2"/>
    </row>
    <row r="373" spans="1:7" ht="14" x14ac:dyDescent="0.15">
      <c r="A373" s="1"/>
      <c r="B373" s="2"/>
      <c r="C373" s="2"/>
      <c r="D373" s="2"/>
      <c r="E373" s="2"/>
      <c r="F373" s="2"/>
      <c r="G373" s="2"/>
    </row>
    <row r="374" spans="1:7" ht="14" x14ac:dyDescent="0.15">
      <c r="A374" s="1"/>
      <c r="B374" s="2"/>
      <c r="C374" s="2"/>
      <c r="D374" s="2"/>
      <c r="E374" s="2"/>
      <c r="F374" s="2"/>
      <c r="G374" s="2"/>
    </row>
    <row r="375" spans="1:7" ht="14" x14ac:dyDescent="0.15">
      <c r="A375" s="1"/>
      <c r="B375" s="2"/>
      <c r="C375" s="2"/>
      <c r="D375" s="2"/>
      <c r="E375" s="2"/>
      <c r="F375" s="2"/>
      <c r="G375" s="2"/>
    </row>
    <row r="376" spans="1:7" ht="14" x14ac:dyDescent="0.15">
      <c r="A376" s="1"/>
      <c r="B376" s="2"/>
      <c r="C376" s="2"/>
      <c r="D376" s="2"/>
      <c r="E376" s="2"/>
      <c r="F376" s="2"/>
      <c r="G376" s="2"/>
    </row>
    <row r="377" spans="1:7" ht="14" x14ac:dyDescent="0.15">
      <c r="A377" s="1"/>
      <c r="B377" s="2"/>
      <c r="C377" s="2"/>
      <c r="D377" s="2"/>
      <c r="E377" s="2"/>
      <c r="F377" s="2"/>
      <c r="G377" s="2"/>
    </row>
    <row r="378" spans="1:7" ht="14" x14ac:dyDescent="0.15">
      <c r="A378" s="1"/>
      <c r="B378" s="2"/>
      <c r="C378" s="2"/>
      <c r="D378" s="2"/>
      <c r="E378" s="2"/>
      <c r="F378" s="2"/>
      <c r="G378" s="2"/>
    </row>
    <row r="379" spans="1:7" ht="14" x14ac:dyDescent="0.15">
      <c r="A379" s="1"/>
      <c r="B379" s="2"/>
      <c r="C379" s="2"/>
      <c r="D379" s="2"/>
      <c r="E379" s="2"/>
      <c r="F379" s="2"/>
      <c r="G379" s="2"/>
    </row>
    <row r="380" spans="1:7" ht="14" x14ac:dyDescent="0.15">
      <c r="A380" s="1"/>
      <c r="B380" s="2"/>
      <c r="C380" s="2"/>
      <c r="D380" s="2"/>
      <c r="E380" s="2"/>
      <c r="F380" s="2"/>
      <c r="G380" s="2"/>
    </row>
    <row r="381" spans="1:7" ht="14" x14ac:dyDescent="0.15">
      <c r="A381" s="1"/>
      <c r="B381" s="2"/>
      <c r="C381" s="2"/>
      <c r="D381" s="2"/>
      <c r="E381" s="2"/>
      <c r="F381" s="2"/>
      <c r="G381" s="2"/>
    </row>
    <row r="382" spans="1:7" ht="14" x14ac:dyDescent="0.15">
      <c r="A382" s="1"/>
      <c r="B382" s="2"/>
      <c r="C382" s="2"/>
      <c r="D382" s="2"/>
      <c r="E382" s="2"/>
      <c r="F382" s="2"/>
      <c r="G382" s="2"/>
    </row>
    <row r="383" spans="1:7" ht="14" x14ac:dyDescent="0.15">
      <c r="A383" s="1"/>
      <c r="B383" s="2"/>
      <c r="C383" s="2"/>
      <c r="D383" s="2"/>
      <c r="E383" s="2"/>
      <c r="F383" s="2"/>
      <c r="G383" s="2"/>
    </row>
    <row r="384" spans="1:7" ht="14" x14ac:dyDescent="0.15">
      <c r="A384" s="1"/>
      <c r="B384" s="2"/>
      <c r="C384" s="2"/>
      <c r="D384" s="2"/>
      <c r="E384" s="2"/>
      <c r="F384" s="2"/>
      <c r="G384" s="2"/>
    </row>
    <row r="385" spans="1:7" ht="14" x14ac:dyDescent="0.15">
      <c r="A385" s="1"/>
      <c r="B385" s="2"/>
      <c r="C385" s="2"/>
      <c r="D385" s="2"/>
      <c r="E385" s="2"/>
      <c r="F385" s="2"/>
      <c r="G385" s="2"/>
    </row>
    <row r="386" spans="1:7" ht="14" x14ac:dyDescent="0.15">
      <c r="A386" s="1"/>
      <c r="B386" s="2"/>
      <c r="C386" s="2"/>
      <c r="D386" s="2"/>
      <c r="E386" s="2"/>
      <c r="F386" s="2"/>
      <c r="G386" s="2"/>
    </row>
    <row r="387" spans="1:7" ht="14" x14ac:dyDescent="0.15">
      <c r="A387" s="1"/>
      <c r="B387" s="2"/>
      <c r="C387" s="2"/>
      <c r="D387" s="2"/>
      <c r="E387" s="2"/>
      <c r="F387" s="2"/>
      <c r="G387" s="2"/>
    </row>
    <row r="388" spans="1:7" ht="14" x14ac:dyDescent="0.15">
      <c r="A388" s="1"/>
      <c r="B388" s="2"/>
      <c r="C388" s="2"/>
      <c r="D388" s="2"/>
      <c r="E388" s="2"/>
      <c r="F388" s="2"/>
      <c r="G388" s="2"/>
    </row>
    <row r="389" spans="1:7" ht="14" x14ac:dyDescent="0.15">
      <c r="A389" s="1"/>
      <c r="B389" s="2"/>
      <c r="C389" s="2"/>
      <c r="D389" s="2"/>
      <c r="E389" s="2"/>
      <c r="F389" s="2"/>
      <c r="G389" s="2"/>
    </row>
    <row r="390" spans="1:7" ht="14" x14ac:dyDescent="0.15">
      <c r="A390" s="1"/>
      <c r="B390" s="2"/>
      <c r="C390" s="2"/>
      <c r="D390" s="2"/>
      <c r="E390" s="2"/>
      <c r="F390" s="2"/>
      <c r="G390" s="2"/>
    </row>
    <row r="391" spans="1:7" ht="14" x14ac:dyDescent="0.15">
      <c r="A391" s="1"/>
      <c r="B391" s="2"/>
      <c r="C391" s="2"/>
      <c r="D391" s="2"/>
      <c r="E391" s="2"/>
      <c r="F391" s="2"/>
      <c r="G391" s="2"/>
    </row>
    <row r="392" spans="1:7" ht="14" x14ac:dyDescent="0.15">
      <c r="A392" s="1"/>
      <c r="B392" s="2"/>
      <c r="C392" s="2"/>
      <c r="D392" s="2"/>
      <c r="E392" s="2"/>
      <c r="F392" s="2"/>
      <c r="G392" s="2"/>
    </row>
    <row r="393" spans="1:7" ht="14" x14ac:dyDescent="0.15">
      <c r="A393" s="1"/>
      <c r="B393" s="2"/>
      <c r="C393" s="2"/>
      <c r="D393" s="2"/>
      <c r="E393" s="2"/>
      <c r="F393" s="2"/>
      <c r="G393" s="2"/>
    </row>
    <row r="394" spans="1:7" ht="14" x14ac:dyDescent="0.15">
      <c r="A394" s="1"/>
      <c r="B394" s="2"/>
      <c r="C394" s="2"/>
      <c r="D394" s="2"/>
      <c r="E394" s="2"/>
      <c r="F394" s="2"/>
      <c r="G394" s="2"/>
    </row>
    <row r="395" spans="1:7" ht="14" x14ac:dyDescent="0.15">
      <c r="A395" s="1"/>
      <c r="B395" s="2"/>
      <c r="C395" s="2"/>
      <c r="D395" s="2"/>
      <c r="E395" s="2"/>
      <c r="F395" s="2"/>
      <c r="G395" s="2"/>
    </row>
    <row r="396" spans="1:7" ht="14" x14ac:dyDescent="0.15">
      <c r="A396" s="1"/>
      <c r="B396" s="2"/>
      <c r="C396" s="2"/>
      <c r="D396" s="2"/>
      <c r="E396" s="2"/>
      <c r="F396" s="2"/>
      <c r="G396" s="2"/>
    </row>
    <row r="397" spans="1:7" ht="14" x14ac:dyDescent="0.15">
      <c r="A397" s="1"/>
      <c r="B397" s="2"/>
      <c r="C397" s="2"/>
      <c r="D397" s="2"/>
      <c r="E397" s="2"/>
      <c r="F397" s="2"/>
      <c r="G397" s="2"/>
    </row>
    <row r="398" spans="1:7" ht="14" x14ac:dyDescent="0.15">
      <c r="A398" s="1"/>
      <c r="B398" s="2"/>
      <c r="C398" s="2"/>
      <c r="D398" s="2"/>
      <c r="E398" s="2"/>
      <c r="F398" s="2"/>
      <c r="G398" s="2"/>
    </row>
    <row r="399" spans="1:7" ht="14" x14ac:dyDescent="0.15">
      <c r="A399" s="1"/>
      <c r="B399" s="2"/>
      <c r="C399" s="2"/>
      <c r="D399" s="2"/>
      <c r="E399" s="2"/>
      <c r="F399" s="2"/>
      <c r="G399" s="2"/>
    </row>
    <row r="400" spans="1:7" ht="14" x14ac:dyDescent="0.15">
      <c r="A400" s="1"/>
      <c r="B400" s="2"/>
      <c r="C400" s="2"/>
      <c r="D400" s="2"/>
      <c r="E400" s="2"/>
      <c r="F400" s="2"/>
      <c r="G400" s="2"/>
    </row>
    <row r="401" spans="1:7" ht="14" x14ac:dyDescent="0.15">
      <c r="A401" s="1"/>
      <c r="B401" s="2"/>
      <c r="C401" s="2"/>
      <c r="D401" s="2"/>
      <c r="E401" s="2"/>
      <c r="F401" s="2"/>
      <c r="G401" s="2"/>
    </row>
    <row r="402" spans="1:7" ht="14" x14ac:dyDescent="0.15">
      <c r="A402" s="1"/>
      <c r="B402" s="2"/>
      <c r="C402" s="2"/>
      <c r="D402" s="2"/>
      <c r="E402" s="2"/>
      <c r="F402" s="2"/>
      <c r="G402" s="2"/>
    </row>
    <row r="403" spans="1:7" ht="14" x14ac:dyDescent="0.15">
      <c r="A403" s="1"/>
      <c r="B403" s="2"/>
      <c r="C403" s="2"/>
      <c r="D403" s="2"/>
      <c r="E403" s="2"/>
      <c r="F403" s="2"/>
      <c r="G403" s="2"/>
    </row>
    <row r="404" spans="1:7" ht="14" x14ac:dyDescent="0.15">
      <c r="A404" s="1"/>
      <c r="B404" s="2"/>
      <c r="C404" s="2"/>
      <c r="D404" s="2"/>
      <c r="E404" s="2"/>
      <c r="F404" s="2"/>
      <c r="G404" s="2"/>
    </row>
    <row r="405" spans="1:7" ht="14" x14ac:dyDescent="0.15">
      <c r="A405" s="1"/>
      <c r="B405" s="2"/>
      <c r="C405" s="2"/>
      <c r="D405" s="2"/>
      <c r="E405" s="2"/>
      <c r="F405" s="2"/>
      <c r="G405" s="2"/>
    </row>
    <row r="406" spans="1:7" ht="14" x14ac:dyDescent="0.15">
      <c r="A406" s="1"/>
      <c r="B406" s="2"/>
      <c r="C406" s="2"/>
      <c r="D406" s="2"/>
      <c r="E406" s="2"/>
      <c r="F406" s="2"/>
      <c r="G406" s="2"/>
    </row>
    <row r="407" spans="1:7" ht="14" x14ac:dyDescent="0.15">
      <c r="A407" s="1"/>
      <c r="B407" s="2"/>
      <c r="C407" s="2"/>
      <c r="D407" s="2"/>
      <c r="E407" s="2"/>
      <c r="F407" s="2"/>
      <c r="G407" s="2"/>
    </row>
    <row r="408" spans="1:7" ht="14" x14ac:dyDescent="0.15">
      <c r="A408" s="1"/>
      <c r="B408" s="2"/>
      <c r="C408" s="2"/>
      <c r="D408" s="2"/>
      <c r="E408" s="2"/>
      <c r="F408" s="2"/>
      <c r="G408" s="2"/>
    </row>
    <row r="409" spans="1:7" ht="14" x14ac:dyDescent="0.15">
      <c r="A409" s="1"/>
      <c r="B409" s="2"/>
      <c r="C409" s="2"/>
      <c r="D409" s="2"/>
      <c r="E409" s="2"/>
      <c r="F409" s="2"/>
      <c r="G409" s="2"/>
    </row>
    <row r="410" spans="1:7" ht="14" x14ac:dyDescent="0.15">
      <c r="A410" s="1"/>
      <c r="B410" s="2"/>
      <c r="C410" s="2"/>
      <c r="D410" s="2"/>
      <c r="E410" s="2"/>
      <c r="F410" s="2"/>
      <c r="G410" s="2"/>
    </row>
    <row r="411" spans="1:7" ht="14" x14ac:dyDescent="0.15">
      <c r="A411" s="1"/>
      <c r="B411" s="2"/>
      <c r="C411" s="2"/>
      <c r="D411" s="2"/>
      <c r="E411" s="2"/>
      <c r="F411" s="2"/>
      <c r="G411" s="2"/>
    </row>
    <row r="412" spans="1:7" ht="14" x14ac:dyDescent="0.15">
      <c r="A412" s="1"/>
      <c r="B412" s="2"/>
      <c r="C412" s="2"/>
      <c r="D412" s="2"/>
      <c r="E412" s="2"/>
      <c r="F412" s="2"/>
      <c r="G412" s="2"/>
    </row>
    <row r="413" spans="1:7" ht="14" x14ac:dyDescent="0.15">
      <c r="A413" s="1"/>
      <c r="B413" s="2"/>
      <c r="C413" s="2"/>
      <c r="D413" s="2"/>
      <c r="E413" s="2"/>
      <c r="F413" s="2"/>
      <c r="G413" s="2"/>
    </row>
    <row r="414" spans="1:7" ht="14" x14ac:dyDescent="0.15">
      <c r="A414" s="1"/>
      <c r="B414" s="2"/>
      <c r="C414" s="2"/>
      <c r="D414" s="2"/>
      <c r="E414" s="2"/>
      <c r="F414" s="2"/>
      <c r="G414" s="2"/>
    </row>
    <row r="415" spans="1:7" ht="14" x14ac:dyDescent="0.15">
      <c r="A415" s="1"/>
      <c r="B415" s="2"/>
      <c r="C415" s="2"/>
      <c r="D415" s="2"/>
      <c r="E415" s="2"/>
      <c r="F415" s="2"/>
      <c r="G415" s="2"/>
    </row>
    <row r="416" spans="1:7" ht="14" x14ac:dyDescent="0.15">
      <c r="A416" s="1"/>
      <c r="B416" s="2"/>
      <c r="C416" s="2"/>
      <c r="D416" s="2"/>
      <c r="E416" s="2"/>
      <c r="F416" s="2"/>
      <c r="G416" s="2"/>
    </row>
    <row r="417" spans="1:7" ht="14" x14ac:dyDescent="0.15">
      <c r="A417" s="1"/>
      <c r="B417" s="2"/>
      <c r="C417" s="2"/>
      <c r="D417" s="2"/>
      <c r="E417" s="2"/>
      <c r="F417" s="2"/>
      <c r="G417" s="2"/>
    </row>
    <row r="418" spans="1:7" ht="14" x14ac:dyDescent="0.15">
      <c r="A418" s="1"/>
      <c r="B418" s="2"/>
      <c r="C418" s="2"/>
      <c r="D418" s="2"/>
      <c r="E418" s="2"/>
      <c r="F418" s="2"/>
      <c r="G418" s="2"/>
    </row>
    <row r="419" spans="1:7" ht="14" x14ac:dyDescent="0.15">
      <c r="A419" s="1"/>
      <c r="B419" s="2"/>
      <c r="C419" s="2"/>
      <c r="D419" s="2"/>
      <c r="E419" s="2"/>
      <c r="F419" s="2"/>
      <c r="G419" s="2"/>
    </row>
    <row r="420" spans="1:7" ht="14" x14ac:dyDescent="0.15">
      <c r="A420" s="1"/>
      <c r="B420" s="2"/>
      <c r="C420" s="2"/>
      <c r="D420" s="2"/>
      <c r="E420" s="2"/>
      <c r="F420" s="2"/>
      <c r="G420" s="2"/>
    </row>
    <row r="421" spans="1:7" ht="14" x14ac:dyDescent="0.15">
      <c r="A421" s="1"/>
      <c r="B421" s="2"/>
      <c r="C421" s="2"/>
      <c r="D421" s="2"/>
      <c r="E421" s="2"/>
      <c r="F421" s="2"/>
      <c r="G421" s="2"/>
    </row>
    <row r="422" spans="1:7" ht="14" x14ac:dyDescent="0.15">
      <c r="A422" s="1"/>
      <c r="B422" s="2"/>
      <c r="C422" s="2"/>
      <c r="D422" s="2"/>
      <c r="E422" s="2"/>
      <c r="F422" s="2"/>
      <c r="G422" s="2"/>
    </row>
    <row r="423" spans="1:7" ht="14" x14ac:dyDescent="0.15">
      <c r="A423" s="1"/>
      <c r="B423" s="2"/>
      <c r="C423" s="2"/>
      <c r="D423" s="2"/>
      <c r="E423" s="2"/>
      <c r="F423" s="2"/>
      <c r="G423" s="2"/>
    </row>
    <row r="424" spans="1:7" ht="14" x14ac:dyDescent="0.15">
      <c r="A424" s="1"/>
      <c r="B424" s="2"/>
      <c r="C424" s="2"/>
      <c r="D424" s="2"/>
      <c r="E424" s="2"/>
      <c r="F424" s="2"/>
      <c r="G424" s="2"/>
    </row>
    <row r="425" spans="1:7" ht="14" x14ac:dyDescent="0.15">
      <c r="A425" s="1"/>
      <c r="B425" s="2"/>
      <c r="C425" s="2"/>
      <c r="D425" s="2"/>
      <c r="E425" s="2"/>
      <c r="F425" s="2"/>
      <c r="G425" s="2"/>
    </row>
    <row r="426" spans="1:7" ht="14" x14ac:dyDescent="0.15">
      <c r="A426" s="1"/>
      <c r="B426" s="2"/>
      <c r="C426" s="2"/>
      <c r="D426" s="2"/>
      <c r="E426" s="2"/>
      <c r="F426" s="2"/>
      <c r="G426" s="2"/>
    </row>
    <row r="427" spans="1:7" ht="14" x14ac:dyDescent="0.15">
      <c r="A427" s="1"/>
      <c r="B427" s="2"/>
      <c r="C427" s="2"/>
      <c r="D427" s="2"/>
      <c r="E427" s="2"/>
      <c r="F427" s="2"/>
      <c r="G427" s="2"/>
    </row>
    <row r="428" spans="1:7" ht="14" x14ac:dyDescent="0.15">
      <c r="A428" s="1"/>
      <c r="B428" s="2"/>
      <c r="C428" s="2"/>
      <c r="D428" s="2"/>
      <c r="E428" s="2"/>
      <c r="F428" s="2"/>
      <c r="G428" s="2"/>
    </row>
    <row r="429" spans="1:7" ht="14" x14ac:dyDescent="0.15">
      <c r="A429" s="1"/>
      <c r="B429" s="2"/>
      <c r="C429" s="2"/>
      <c r="D429" s="2"/>
      <c r="E429" s="2"/>
      <c r="F429" s="2"/>
      <c r="G429" s="2"/>
    </row>
    <row r="430" spans="1:7" ht="14" x14ac:dyDescent="0.15">
      <c r="A430" s="1"/>
      <c r="B430" s="2"/>
      <c r="C430" s="2"/>
      <c r="D430" s="2"/>
      <c r="E430" s="2"/>
      <c r="F430" s="2"/>
      <c r="G430" s="2"/>
    </row>
    <row r="431" spans="1:7" ht="14" x14ac:dyDescent="0.15">
      <c r="A431" s="1"/>
      <c r="B431" s="2"/>
      <c r="C431" s="2"/>
      <c r="D431" s="2"/>
      <c r="E431" s="2"/>
      <c r="F431" s="2"/>
      <c r="G431" s="2"/>
    </row>
    <row r="432" spans="1:7" ht="14" x14ac:dyDescent="0.15">
      <c r="A432" s="1"/>
      <c r="B432" s="2"/>
      <c r="C432" s="2"/>
      <c r="D432" s="2"/>
      <c r="E432" s="2"/>
      <c r="F432" s="2"/>
      <c r="G432" s="2"/>
    </row>
    <row r="433" spans="1:7" ht="14" x14ac:dyDescent="0.15">
      <c r="A433" s="1"/>
      <c r="B433" s="2"/>
      <c r="C433" s="2"/>
      <c r="D433" s="2"/>
      <c r="E433" s="2"/>
      <c r="F433" s="2"/>
      <c r="G433" s="2"/>
    </row>
    <row r="434" spans="1:7" ht="14" x14ac:dyDescent="0.15">
      <c r="A434" s="1"/>
      <c r="B434" s="2"/>
      <c r="C434" s="2"/>
      <c r="D434" s="2"/>
      <c r="E434" s="2"/>
      <c r="F434" s="2"/>
      <c r="G434" s="2"/>
    </row>
    <row r="435" spans="1:7" ht="14" x14ac:dyDescent="0.15">
      <c r="A435" s="1"/>
      <c r="B435" s="2"/>
      <c r="C435" s="2"/>
      <c r="D435" s="2"/>
      <c r="E435" s="2"/>
      <c r="F435" s="2"/>
      <c r="G435" s="2"/>
    </row>
    <row r="436" spans="1:7" ht="14" x14ac:dyDescent="0.15">
      <c r="A436" s="1"/>
      <c r="B436" s="2"/>
      <c r="C436" s="2"/>
      <c r="D436" s="2"/>
      <c r="E436" s="2"/>
      <c r="F436" s="2"/>
      <c r="G436" s="2"/>
    </row>
    <row r="437" spans="1:7" ht="14" x14ac:dyDescent="0.15">
      <c r="A437" s="1"/>
      <c r="B437" s="2"/>
      <c r="C437" s="2"/>
      <c r="D437" s="2"/>
      <c r="E437" s="2"/>
      <c r="F437" s="2"/>
      <c r="G437" s="2"/>
    </row>
    <row r="438" spans="1:7" ht="14" x14ac:dyDescent="0.15">
      <c r="A438" s="1"/>
      <c r="B438" s="2"/>
      <c r="C438" s="2"/>
      <c r="D438" s="2"/>
      <c r="E438" s="2"/>
      <c r="F438" s="2"/>
      <c r="G438" s="2"/>
    </row>
    <row r="439" spans="1:7" ht="14" x14ac:dyDescent="0.15">
      <c r="A439" s="1"/>
      <c r="B439" s="2"/>
      <c r="C439" s="2"/>
      <c r="D439" s="2"/>
      <c r="E439" s="2"/>
      <c r="F439" s="2"/>
      <c r="G439" s="2"/>
    </row>
    <row r="440" spans="1:7" ht="14" x14ac:dyDescent="0.15">
      <c r="A440" s="1"/>
      <c r="B440" s="2"/>
      <c r="C440" s="2"/>
      <c r="D440" s="2"/>
      <c r="E440" s="2"/>
      <c r="F440" s="2"/>
      <c r="G440" s="2"/>
    </row>
    <row r="441" spans="1:7" ht="14" x14ac:dyDescent="0.15">
      <c r="A441" s="1"/>
      <c r="B441" s="2"/>
      <c r="C441" s="2"/>
      <c r="D441" s="2"/>
      <c r="E441" s="2"/>
      <c r="F441" s="2"/>
      <c r="G441" s="2"/>
    </row>
    <row r="442" spans="1:7" ht="14" x14ac:dyDescent="0.15">
      <c r="A442" s="1"/>
      <c r="B442" s="2"/>
      <c r="C442" s="2"/>
      <c r="D442" s="2"/>
      <c r="E442" s="2"/>
      <c r="F442" s="2"/>
      <c r="G442" s="2"/>
    </row>
    <row r="443" spans="1:7" ht="14" x14ac:dyDescent="0.15">
      <c r="A443" s="1"/>
      <c r="B443" s="2"/>
      <c r="C443" s="2"/>
      <c r="D443" s="2"/>
      <c r="E443" s="2"/>
      <c r="F443" s="2"/>
      <c r="G443" s="2"/>
    </row>
    <row r="444" spans="1:7" ht="14" x14ac:dyDescent="0.15">
      <c r="A444" s="1"/>
      <c r="B444" s="2"/>
      <c r="C444" s="2"/>
      <c r="D444" s="2"/>
      <c r="E444" s="2"/>
      <c r="F444" s="2"/>
      <c r="G444" s="2"/>
    </row>
    <row r="445" spans="1:7" ht="14" x14ac:dyDescent="0.15">
      <c r="A445" s="1"/>
      <c r="B445" s="2"/>
      <c r="C445" s="2"/>
      <c r="D445" s="2"/>
      <c r="E445" s="2"/>
      <c r="F445" s="2"/>
      <c r="G445" s="2"/>
    </row>
    <row r="446" spans="1:7" ht="14" x14ac:dyDescent="0.15">
      <c r="A446" s="1"/>
      <c r="B446" s="2"/>
      <c r="C446" s="2"/>
      <c r="D446" s="2"/>
      <c r="E446" s="2"/>
      <c r="F446" s="2"/>
      <c r="G446" s="2"/>
    </row>
    <row r="447" spans="1:7" ht="14" x14ac:dyDescent="0.15">
      <c r="A447" s="1"/>
      <c r="B447" s="2"/>
      <c r="C447" s="2"/>
      <c r="D447" s="2"/>
      <c r="E447" s="2"/>
      <c r="F447" s="2"/>
      <c r="G447" s="2"/>
    </row>
    <row r="448" spans="1:7" ht="14" x14ac:dyDescent="0.15">
      <c r="A448" s="1"/>
      <c r="B448" s="2"/>
      <c r="C448" s="2"/>
      <c r="D448" s="2"/>
      <c r="E448" s="2"/>
      <c r="F448" s="2"/>
      <c r="G448" s="2"/>
    </row>
    <row r="449" spans="1:7" ht="14" x14ac:dyDescent="0.15">
      <c r="A449" s="1"/>
      <c r="B449" s="2"/>
      <c r="C449" s="2"/>
      <c r="D449" s="2"/>
      <c r="E449" s="2"/>
      <c r="F449" s="2"/>
      <c r="G449" s="2"/>
    </row>
    <row r="450" spans="1:7" ht="14" x14ac:dyDescent="0.15">
      <c r="A450" s="1"/>
      <c r="B450" s="2"/>
      <c r="C450" s="2"/>
      <c r="D450" s="2"/>
      <c r="E450" s="2"/>
      <c r="F450" s="2"/>
      <c r="G450" s="2"/>
    </row>
    <row r="451" spans="1:7" ht="14" x14ac:dyDescent="0.15">
      <c r="A451" s="1"/>
      <c r="B451" s="2"/>
      <c r="C451" s="2"/>
      <c r="D451" s="2"/>
      <c r="E451" s="2"/>
      <c r="F451" s="2"/>
      <c r="G451" s="2"/>
    </row>
    <row r="452" spans="1:7" ht="14" x14ac:dyDescent="0.15">
      <c r="A452" s="1"/>
      <c r="B452" s="2"/>
      <c r="C452" s="2"/>
      <c r="D452" s="2"/>
      <c r="E452" s="2"/>
      <c r="F452" s="2"/>
      <c r="G452" s="2"/>
    </row>
    <row r="453" spans="1:7" ht="14" x14ac:dyDescent="0.15">
      <c r="A453" s="1"/>
      <c r="B453" s="2"/>
      <c r="C453" s="2"/>
      <c r="D453" s="2"/>
      <c r="E453" s="2"/>
      <c r="F453" s="2"/>
      <c r="G453" s="2"/>
    </row>
    <row r="454" spans="1:7" ht="14" x14ac:dyDescent="0.15">
      <c r="A454" s="1"/>
      <c r="B454" s="2"/>
      <c r="C454" s="2"/>
      <c r="D454" s="2"/>
      <c r="E454" s="2"/>
      <c r="F454" s="2"/>
      <c r="G454" s="2"/>
    </row>
    <row r="455" spans="1:7" ht="14" x14ac:dyDescent="0.15">
      <c r="A455" s="1"/>
      <c r="B455" s="2"/>
      <c r="C455" s="2"/>
      <c r="D455" s="2"/>
      <c r="E455" s="2"/>
      <c r="F455" s="2"/>
      <c r="G455" s="2"/>
    </row>
    <row r="456" spans="1:7" ht="14" x14ac:dyDescent="0.15">
      <c r="A456" s="1"/>
      <c r="B456" s="2"/>
      <c r="C456" s="2"/>
      <c r="D456" s="2"/>
      <c r="E456" s="2"/>
      <c r="F456" s="2"/>
      <c r="G456" s="2"/>
    </row>
    <row r="457" spans="1:7" ht="14" x14ac:dyDescent="0.15">
      <c r="A457" s="1"/>
      <c r="B457" s="2"/>
      <c r="C457" s="2"/>
      <c r="D457" s="2"/>
      <c r="E457" s="2"/>
      <c r="F457" s="2"/>
      <c r="G457" s="2"/>
    </row>
    <row r="458" spans="1:7" ht="14" x14ac:dyDescent="0.15">
      <c r="A458" s="1"/>
      <c r="B458" s="2"/>
      <c r="C458" s="2"/>
      <c r="D458" s="2"/>
      <c r="E458" s="2"/>
      <c r="F458" s="2"/>
      <c r="G458" s="2"/>
    </row>
    <row r="459" spans="1:7" ht="14" x14ac:dyDescent="0.15">
      <c r="A459" s="1"/>
      <c r="B459" s="2"/>
      <c r="C459" s="2"/>
      <c r="D459" s="2"/>
      <c r="E459" s="2"/>
      <c r="F459" s="2"/>
      <c r="G459" s="2"/>
    </row>
    <row r="460" spans="1:7" ht="14" x14ac:dyDescent="0.15">
      <c r="A460" s="1"/>
      <c r="B460" s="2"/>
      <c r="C460" s="2"/>
      <c r="D460" s="2"/>
      <c r="E460" s="2"/>
      <c r="F460" s="2"/>
      <c r="G460" s="2"/>
    </row>
    <row r="461" spans="1:7" ht="14" x14ac:dyDescent="0.15">
      <c r="A461" s="1"/>
      <c r="B461" s="2"/>
      <c r="C461" s="2"/>
      <c r="D461" s="2"/>
      <c r="E461" s="2"/>
      <c r="F461" s="2"/>
      <c r="G461" s="2"/>
    </row>
    <row r="462" spans="1:7" ht="14" x14ac:dyDescent="0.15">
      <c r="A462" s="1"/>
      <c r="B462" s="2"/>
      <c r="C462" s="2"/>
      <c r="D462" s="2"/>
      <c r="E462" s="2"/>
      <c r="F462" s="2"/>
      <c r="G462" s="2"/>
    </row>
    <row r="463" spans="1:7" ht="14" x14ac:dyDescent="0.15">
      <c r="A463" s="1"/>
      <c r="B463" s="2"/>
      <c r="C463" s="2"/>
      <c r="D463" s="2"/>
      <c r="E463" s="2"/>
      <c r="F463" s="2"/>
      <c r="G463" s="2"/>
    </row>
    <row r="464" spans="1:7" ht="14" x14ac:dyDescent="0.15">
      <c r="A464" s="1"/>
      <c r="B464" s="2"/>
      <c r="C464" s="2"/>
      <c r="D464" s="2"/>
      <c r="E464" s="2"/>
      <c r="F464" s="2"/>
      <c r="G464" s="2"/>
    </row>
    <row r="465" spans="1:7" ht="14" x14ac:dyDescent="0.15">
      <c r="A465" s="1"/>
      <c r="B465" s="2"/>
      <c r="C465" s="2"/>
      <c r="D465" s="2"/>
      <c r="E465" s="2"/>
      <c r="F465" s="2"/>
      <c r="G465" s="2"/>
    </row>
    <row r="466" spans="1:7" ht="14" x14ac:dyDescent="0.15">
      <c r="A466" s="1"/>
      <c r="B466" s="2"/>
      <c r="C466" s="2"/>
      <c r="D466" s="2"/>
      <c r="E466" s="2"/>
      <c r="F466" s="2"/>
      <c r="G466" s="2"/>
    </row>
    <row r="467" spans="1:7" ht="14" x14ac:dyDescent="0.15">
      <c r="A467" s="1"/>
      <c r="B467" s="2"/>
      <c r="C467" s="2"/>
      <c r="D467" s="2"/>
      <c r="E467" s="2"/>
      <c r="F467" s="2"/>
      <c r="G467" s="2"/>
    </row>
    <row r="468" spans="1:7" ht="14" x14ac:dyDescent="0.15">
      <c r="A468" s="1"/>
      <c r="B468" s="2"/>
      <c r="C468" s="2"/>
      <c r="D468" s="2"/>
      <c r="E468" s="2"/>
      <c r="F468" s="2"/>
      <c r="G468" s="2"/>
    </row>
    <row r="469" spans="1:7" ht="14" x14ac:dyDescent="0.15">
      <c r="A469" s="1"/>
      <c r="B469" s="2"/>
      <c r="C469" s="2"/>
      <c r="D469" s="2"/>
      <c r="E469" s="2"/>
      <c r="F469" s="2"/>
      <c r="G469" s="2"/>
    </row>
    <row r="470" spans="1:7" ht="14" x14ac:dyDescent="0.15">
      <c r="A470" s="1"/>
      <c r="B470" s="2"/>
      <c r="C470" s="2"/>
      <c r="D470" s="2"/>
      <c r="E470" s="2"/>
      <c r="F470" s="2"/>
      <c r="G470" s="2"/>
    </row>
    <row r="471" spans="1:7" ht="14" x14ac:dyDescent="0.15">
      <c r="A471" s="1"/>
      <c r="B471" s="2"/>
      <c r="C471" s="2"/>
      <c r="D471" s="2"/>
      <c r="E471" s="2"/>
      <c r="F471" s="2"/>
      <c r="G471" s="2"/>
    </row>
    <row r="472" spans="1:7" ht="14" x14ac:dyDescent="0.15">
      <c r="A472" s="1"/>
      <c r="B472" s="2"/>
      <c r="C472" s="2"/>
      <c r="D472" s="2"/>
      <c r="E472" s="2"/>
      <c r="F472" s="2"/>
      <c r="G472" s="2"/>
    </row>
    <row r="473" spans="1:7" ht="14" x14ac:dyDescent="0.15">
      <c r="A473" s="1"/>
      <c r="B473" s="2"/>
      <c r="C473" s="2"/>
      <c r="D473" s="2"/>
      <c r="E473" s="2"/>
      <c r="F473" s="2"/>
      <c r="G473" s="2"/>
    </row>
    <row r="474" spans="1:7" ht="14" x14ac:dyDescent="0.15">
      <c r="A474" s="1"/>
      <c r="B474" s="2"/>
      <c r="C474" s="2"/>
      <c r="D474" s="2"/>
      <c r="E474" s="2"/>
      <c r="F474" s="2"/>
      <c r="G474" s="2"/>
    </row>
    <row r="475" spans="1:7" ht="14" x14ac:dyDescent="0.15">
      <c r="A475" s="1"/>
      <c r="B475" s="2"/>
      <c r="C475" s="2"/>
      <c r="D475" s="2"/>
      <c r="E475" s="2"/>
      <c r="F475" s="2"/>
      <c r="G475" s="2"/>
    </row>
    <row r="476" spans="1:7" ht="14" x14ac:dyDescent="0.15">
      <c r="A476" s="1"/>
      <c r="B476" s="2"/>
      <c r="C476" s="2"/>
      <c r="D476" s="2"/>
      <c r="E476" s="2"/>
      <c r="F476" s="2"/>
      <c r="G476" s="2"/>
    </row>
    <row r="477" spans="1:7" ht="14" x14ac:dyDescent="0.15">
      <c r="A477" s="1"/>
      <c r="B477" s="2"/>
      <c r="C477" s="2"/>
      <c r="D477" s="2"/>
      <c r="E477" s="2"/>
      <c r="F477" s="2"/>
      <c r="G477" s="2"/>
    </row>
    <row r="478" spans="1:7" ht="14" x14ac:dyDescent="0.15">
      <c r="A478" s="1"/>
      <c r="B478" s="2"/>
      <c r="C478" s="2"/>
      <c r="D478" s="2"/>
      <c r="E478" s="2"/>
      <c r="F478" s="2"/>
      <c r="G478" s="2"/>
    </row>
    <row r="479" spans="1:7" ht="14" x14ac:dyDescent="0.15">
      <c r="A479" s="1"/>
      <c r="B479" s="2"/>
      <c r="C479" s="2"/>
      <c r="D479" s="2"/>
      <c r="E479" s="2"/>
      <c r="F479" s="2"/>
      <c r="G479" s="2"/>
    </row>
    <row r="480" spans="1:7" ht="14" x14ac:dyDescent="0.15">
      <c r="A480" s="1"/>
      <c r="B480" s="2"/>
      <c r="C480" s="2"/>
      <c r="D480" s="2"/>
      <c r="E480" s="2"/>
      <c r="F480" s="2"/>
      <c r="G480" s="2"/>
    </row>
    <row r="481" spans="1:7" ht="14" x14ac:dyDescent="0.15">
      <c r="A481" s="1"/>
      <c r="B481" s="2"/>
      <c r="C481" s="2"/>
      <c r="D481" s="2"/>
      <c r="E481" s="2"/>
      <c r="F481" s="2"/>
      <c r="G481" s="2"/>
    </row>
    <row r="482" spans="1:7" ht="14" x14ac:dyDescent="0.15">
      <c r="A482" s="1"/>
      <c r="B482" s="2"/>
      <c r="C482" s="2"/>
      <c r="D482" s="2"/>
      <c r="E482" s="2"/>
      <c r="F482" s="2"/>
      <c r="G482" s="2"/>
    </row>
    <row r="483" spans="1:7" ht="14" x14ac:dyDescent="0.15">
      <c r="A483" s="1"/>
      <c r="B483" s="2"/>
      <c r="C483" s="2"/>
      <c r="D483" s="2"/>
      <c r="E483" s="2"/>
      <c r="F483" s="2"/>
      <c r="G483" s="2"/>
    </row>
    <row r="484" spans="1:7" ht="14" x14ac:dyDescent="0.15">
      <c r="A484" s="1"/>
      <c r="B484" s="2"/>
      <c r="C484" s="2"/>
      <c r="D484" s="2"/>
      <c r="E484" s="2"/>
      <c r="F484" s="2"/>
      <c r="G484" s="2"/>
    </row>
    <row r="485" spans="1:7" ht="14" x14ac:dyDescent="0.15">
      <c r="A485" s="1"/>
      <c r="B485" s="2"/>
      <c r="C485" s="2"/>
      <c r="D485" s="2"/>
      <c r="E485" s="2"/>
      <c r="F485" s="2"/>
      <c r="G485" s="2"/>
    </row>
    <row r="486" spans="1:7" ht="14" x14ac:dyDescent="0.15">
      <c r="A486" s="1"/>
      <c r="B486" s="2"/>
      <c r="C486" s="2"/>
      <c r="D486" s="2"/>
      <c r="E486" s="2"/>
      <c r="F486" s="2"/>
      <c r="G486" s="2"/>
    </row>
    <row r="487" spans="1:7" ht="14" x14ac:dyDescent="0.15">
      <c r="A487" s="1"/>
      <c r="B487" s="2"/>
      <c r="C487" s="2"/>
      <c r="D487" s="2"/>
      <c r="E487" s="2"/>
      <c r="F487" s="2"/>
      <c r="G487" s="2"/>
    </row>
    <row r="488" spans="1:7" ht="14" x14ac:dyDescent="0.15">
      <c r="A488" s="1"/>
      <c r="B488" s="2"/>
      <c r="C488" s="2"/>
      <c r="D488" s="2"/>
      <c r="E488" s="2"/>
      <c r="F488" s="2"/>
      <c r="G488" s="2"/>
    </row>
    <row r="489" spans="1:7" ht="14" x14ac:dyDescent="0.15">
      <c r="A489" s="1"/>
      <c r="B489" s="2"/>
      <c r="C489" s="2"/>
      <c r="D489" s="2"/>
      <c r="E489" s="2"/>
      <c r="F489" s="2"/>
      <c r="G489" s="2"/>
    </row>
    <row r="490" spans="1:7" ht="14" x14ac:dyDescent="0.15">
      <c r="A490" s="1"/>
      <c r="B490" s="2"/>
      <c r="C490" s="2"/>
      <c r="D490" s="2"/>
      <c r="E490" s="2"/>
      <c r="F490" s="2"/>
      <c r="G490" s="2"/>
    </row>
    <row r="491" spans="1:7" ht="14" x14ac:dyDescent="0.15">
      <c r="A491" s="1"/>
      <c r="B491" s="2"/>
      <c r="C491" s="2"/>
      <c r="D491" s="2"/>
      <c r="E491" s="2"/>
      <c r="F491" s="2"/>
      <c r="G491" s="2"/>
    </row>
    <row r="492" spans="1:7" ht="14" x14ac:dyDescent="0.15">
      <c r="A492" s="1"/>
      <c r="B492" s="2"/>
      <c r="C492" s="2"/>
      <c r="D492" s="2"/>
      <c r="E492" s="2"/>
      <c r="F492" s="2"/>
      <c r="G492" s="2"/>
    </row>
    <row r="493" spans="1:7" ht="14" x14ac:dyDescent="0.15">
      <c r="A493" s="1"/>
      <c r="B493" s="2"/>
      <c r="C493" s="2"/>
      <c r="D493" s="2"/>
      <c r="E493" s="2"/>
      <c r="F493" s="2"/>
      <c r="G493" s="2"/>
    </row>
    <row r="494" spans="1:7" ht="14" x14ac:dyDescent="0.15">
      <c r="A494" s="1"/>
      <c r="B494" s="2"/>
      <c r="C494" s="2"/>
      <c r="D494" s="2"/>
      <c r="E494" s="2"/>
      <c r="F494" s="2"/>
      <c r="G494" s="2"/>
    </row>
    <row r="495" spans="1:7" ht="14" x14ac:dyDescent="0.15">
      <c r="A495" s="1"/>
      <c r="B495" s="2"/>
      <c r="C495" s="2"/>
      <c r="D495" s="2"/>
      <c r="E495" s="2"/>
      <c r="F495" s="2"/>
      <c r="G495" s="2"/>
    </row>
    <row r="496" spans="1:7" ht="14" x14ac:dyDescent="0.15">
      <c r="A496" s="1"/>
      <c r="B496" s="2"/>
      <c r="C496" s="2"/>
      <c r="D496" s="2"/>
      <c r="E496" s="2"/>
      <c r="F496" s="2"/>
      <c r="G496" s="2"/>
    </row>
    <row r="497" spans="1:7" ht="14" x14ac:dyDescent="0.15">
      <c r="A497" s="1"/>
      <c r="B497" s="2"/>
      <c r="C497" s="2"/>
      <c r="D497" s="2"/>
      <c r="E497" s="2"/>
      <c r="F497" s="2"/>
      <c r="G497" s="2"/>
    </row>
    <row r="498" spans="1:7" ht="14" x14ac:dyDescent="0.15">
      <c r="A498" s="1"/>
      <c r="B498" s="2"/>
      <c r="C498" s="2"/>
      <c r="D498" s="2"/>
      <c r="E498" s="2"/>
      <c r="F498" s="2"/>
      <c r="G498" s="2"/>
    </row>
    <row r="499" spans="1:7" ht="14" x14ac:dyDescent="0.15">
      <c r="A499" s="1"/>
      <c r="B499" s="2"/>
      <c r="C499" s="2"/>
      <c r="D499" s="2"/>
      <c r="E499" s="2"/>
      <c r="F499" s="2"/>
      <c r="G499" s="2"/>
    </row>
    <row r="500" spans="1:7" ht="14" x14ac:dyDescent="0.15">
      <c r="A500" s="1"/>
      <c r="B500" s="2"/>
      <c r="C500" s="2"/>
      <c r="D500" s="2"/>
      <c r="E500" s="2"/>
      <c r="F500" s="2"/>
      <c r="G500" s="2"/>
    </row>
    <row r="501" spans="1:7" ht="14" x14ac:dyDescent="0.15">
      <c r="A501" s="1"/>
      <c r="B501" s="2"/>
      <c r="C501" s="2"/>
      <c r="D501" s="2"/>
      <c r="E501" s="2"/>
      <c r="F501" s="2"/>
      <c r="G501" s="2"/>
    </row>
    <row r="502" spans="1:7" ht="14" x14ac:dyDescent="0.15">
      <c r="A502" s="1"/>
      <c r="B502" s="2"/>
      <c r="C502" s="2"/>
      <c r="D502" s="2"/>
      <c r="E502" s="2"/>
      <c r="F502" s="2"/>
      <c r="G502" s="2"/>
    </row>
    <row r="503" spans="1:7" ht="14" x14ac:dyDescent="0.15">
      <c r="A503" s="1"/>
      <c r="B503" s="2"/>
      <c r="C503" s="2"/>
      <c r="D503" s="2"/>
      <c r="E503" s="2"/>
      <c r="F503" s="2"/>
      <c r="G503" s="2"/>
    </row>
    <row r="504" spans="1:7" ht="14" x14ac:dyDescent="0.15">
      <c r="A504" s="1"/>
      <c r="B504" s="2"/>
      <c r="C504" s="2"/>
      <c r="D504" s="2"/>
      <c r="E504" s="2"/>
      <c r="F504" s="2"/>
      <c r="G504" s="2"/>
    </row>
    <row r="505" spans="1:7" ht="14" x14ac:dyDescent="0.15">
      <c r="A505" s="1"/>
      <c r="B505" s="2"/>
      <c r="C505" s="2"/>
      <c r="D505" s="2"/>
      <c r="E505" s="2"/>
      <c r="F505" s="2"/>
      <c r="G505" s="2"/>
    </row>
    <row r="506" spans="1:7" ht="14" x14ac:dyDescent="0.15">
      <c r="A506" s="1"/>
      <c r="B506" s="2"/>
      <c r="C506" s="2"/>
      <c r="D506" s="2"/>
      <c r="E506" s="2"/>
      <c r="F506" s="2"/>
      <c r="G506" s="2"/>
    </row>
    <row r="507" spans="1:7" ht="14" x14ac:dyDescent="0.15">
      <c r="A507" s="1"/>
      <c r="B507" s="2"/>
      <c r="C507" s="2"/>
      <c r="D507" s="2"/>
      <c r="E507" s="2"/>
      <c r="F507" s="2"/>
      <c r="G507" s="2"/>
    </row>
    <row r="508" spans="1:7" ht="14" x14ac:dyDescent="0.15">
      <c r="A508" s="1"/>
      <c r="B508" s="2"/>
      <c r="C508" s="2"/>
      <c r="D508" s="2"/>
      <c r="E508" s="2"/>
      <c r="F508" s="2"/>
      <c r="G508" s="2"/>
    </row>
    <row r="509" spans="1:7" ht="14" x14ac:dyDescent="0.15">
      <c r="A509" s="1"/>
      <c r="B509" s="2"/>
      <c r="C509" s="2"/>
      <c r="D509" s="2"/>
      <c r="E509" s="2"/>
      <c r="F509" s="2"/>
      <c r="G509" s="2"/>
    </row>
    <row r="510" spans="1:7" ht="14" x14ac:dyDescent="0.15">
      <c r="A510" s="1"/>
      <c r="B510" s="2"/>
      <c r="C510" s="2"/>
      <c r="D510" s="2"/>
      <c r="E510" s="2"/>
      <c r="F510" s="2"/>
      <c r="G510" s="2"/>
    </row>
    <row r="511" spans="1:7" ht="14" x14ac:dyDescent="0.15">
      <c r="A511" s="1"/>
      <c r="B511" s="2"/>
      <c r="C511" s="2"/>
      <c r="D511" s="2"/>
      <c r="E511" s="2"/>
      <c r="F511" s="2"/>
      <c r="G511" s="2"/>
    </row>
    <row r="512" spans="1:7" ht="14" x14ac:dyDescent="0.15">
      <c r="A512" s="1"/>
      <c r="B512" s="2"/>
      <c r="C512" s="2"/>
      <c r="D512" s="2"/>
      <c r="E512" s="2"/>
      <c r="F512" s="2"/>
      <c r="G512" s="2"/>
    </row>
    <row r="513" spans="1:7" ht="14" x14ac:dyDescent="0.15">
      <c r="A513" s="1"/>
      <c r="B513" s="2"/>
      <c r="C513" s="2"/>
      <c r="D513" s="2"/>
      <c r="E513" s="2"/>
      <c r="F513" s="2"/>
      <c r="G513" s="2"/>
    </row>
    <row r="514" spans="1:7" ht="14" x14ac:dyDescent="0.15">
      <c r="A514" s="1"/>
      <c r="B514" s="2"/>
      <c r="C514" s="2"/>
      <c r="D514" s="2"/>
      <c r="E514" s="2"/>
      <c r="F514" s="2"/>
      <c r="G514" s="2"/>
    </row>
    <row r="515" spans="1:7" ht="14" x14ac:dyDescent="0.15">
      <c r="A515" s="1"/>
      <c r="B515" s="2"/>
      <c r="C515" s="2"/>
      <c r="D515" s="2"/>
      <c r="E515" s="2"/>
      <c r="F515" s="2"/>
      <c r="G515" s="2"/>
    </row>
    <row r="516" spans="1:7" ht="14" x14ac:dyDescent="0.15">
      <c r="A516" s="1"/>
      <c r="B516" s="2"/>
      <c r="C516" s="2"/>
      <c r="D516" s="2"/>
      <c r="E516" s="2"/>
      <c r="F516" s="2"/>
      <c r="G516" s="2"/>
    </row>
    <row r="517" spans="1:7" ht="14" x14ac:dyDescent="0.15">
      <c r="A517" s="1"/>
      <c r="B517" s="2"/>
      <c r="C517" s="2"/>
      <c r="D517" s="2"/>
      <c r="E517" s="2"/>
      <c r="F517" s="2"/>
      <c r="G517" s="2"/>
    </row>
    <row r="518" spans="1:7" ht="14" x14ac:dyDescent="0.15">
      <c r="A518" s="1"/>
      <c r="B518" s="2"/>
      <c r="C518" s="2"/>
      <c r="D518" s="2"/>
      <c r="E518" s="2"/>
      <c r="F518" s="2"/>
      <c r="G518" s="2"/>
    </row>
    <row r="519" spans="1:7" ht="14" x14ac:dyDescent="0.15">
      <c r="A519" s="1"/>
      <c r="B519" s="2"/>
      <c r="C519" s="2"/>
      <c r="D519" s="2"/>
      <c r="E519" s="2"/>
      <c r="F519" s="2"/>
      <c r="G519" s="2"/>
    </row>
    <row r="520" spans="1:7" ht="14" x14ac:dyDescent="0.15">
      <c r="A520" s="1"/>
      <c r="B520" s="2"/>
      <c r="C520" s="2"/>
      <c r="D520" s="2"/>
      <c r="E520" s="2"/>
      <c r="F520" s="2"/>
      <c r="G520" s="2"/>
    </row>
    <row r="521" spans="1:7" ht="14" x14ac:dyDescent="0.15">
      <c r="A521" s="1"/>
      <c r="B521" s="2"/>
      <c r="C521" s="2"/>
      <c r="D521" s="2"/>
      <c r="E521" s="2"/>
      <c r="F521" s="2"/>
      <c r="G521" s="2"/>
    </row>
    <row r="522" spans="1:7" ht="14" x14ac:dyDescent="0.15">
      <c r="A522" s="1"/>
      <c r="B522" s="2"/>
      <c r="C522" s="2"/>
      <c r="D522" s="2"/>
      <c r="E522" s="2"/>
      <c r="F522" s="2"/>
      <c r="G522" s="2"/>
    </row>
    <row r="523" spans="1:7" ht="14" x14ac:dyDescent="0.15">
      <c r="A523" s="1"/>
      <c r="B523" s="2"/>
      <c r="C523" s="2"/>
      <c r="D523" s="2"/>
      <c r="E523" s="2"/>
      <c r="F523" s="2"/>
      <c r="G523" s="2"/>
    </row>
    <row r="524" spans="1:7" ht="14" x14ac:dyDescent="0.15">
      <c r="A524" s="1"/>
      <c r="B524" s="2"/>
      <c r="C524" s="2"/>
      <c r="D524" s="2"/>
      <c r="E524" s="2"/>
      <c r="F524" s="2"/>
      <c r="G524" s="2"/>
    </row>
    <row r="525" spans="1:7" ht="14" x14ac:dyDescent="0.15">
      <c r="A525" s="1"/>
      <c r="B525" s="2"/>
      <c r="C525" s="2"/>
      <c r="D525" s="2"/>
      <c r="E525" s="2"/>
      <c r="F525" s="2"/>
      <c r="G525" s="2"/>
    </row>
    <row r="526" spans="1:7" ht="14" x14ac:dyDescent="0.15">
      <c r="A526" s="1"/>
      <c r="B526" s="2"/>
      <c r="C526" s="2"/>
      <c r="D526" s="2"/>
      <c r="E526" s="2"/>
      <c r="F526" s="2"/>
      <c r="G526" s="2"/>
    </row>
    <row r="527" spans="1:7" ht="14" x14ac:dyDescent="0.15">
      <c r="A527" s="1"/>
      <c r="B527" s="2"/>
      <c r="C527" s="2"/>
      <c r="D527" s="2"/>
      <c r="E527" s="2"/>
      <c r="F527" s="2"/>
      <c r="G527" s="2"/>
    </row>
    <row r="528" spans="1:7" ht="14" x14ac:dyDescent="0.15">
      <c r="A528" s="1"/>
      <c r="B528" s="2"/>
      <c r="C528" s="2"/>
      <c r="D528" s="2"/>
      <c r="E528" s="2"/>
      <c r="F528" s="2"/>
      <c r="G528" s="2"/>
    </row>
    <row r="529" spans="1:7" ht="14" x14ac:dyDescent="0.15">
      <c r="A529" s="1"/>
      <c r="B529" s="2"/>
      <c r="C529" s="2"/>
      <c r="D529" s="2"/>
      <c r="E529" s="2"/>
      <c r="F529" s="2"/>
      <c r="G529" s="2"/>
    </row>
    <row r="530" spans="1:7" ht="14" x14ac:dyDescent="0.15">
      <c r="A530" s="1"/>
      <c r="B530" s="2"/>
      <c r="C530" s="2"/>
      <c r="D530" s="2"/>
      <c r="E530" s="2"/>
      <c r="F530" s="2"/>
      <c r="G530" s="2"/>
    </row>
    <row r="531" spans="1:7" ht="14" x14ac:dyDescent="0.15">
      <c r="A531" s="1"/>
      <c r="B531" s="2"/>
      <c r="C531" s="2"/>
      <c r="D531" s="2"/>
      <c r="E531" s="2"/>
      <c r="F531" s="2"/>
      <c r="G531" s="2"/>
    </row>
    <row r="532" spans="1:7" ht="14" x14ac:dyDescent="0.15">
      <c r="A532" s="1"/>
      <c r="B532" s="2"/>
      <c r="C532" s="2"/>
      <c r="D532" s="2"/>
      <c r="E532" s="2"/>
      <c r="F532" s="2"/>
      <c r="G532" s="2"/>
    </row>
    <row r="533" spans="1:7" ht="14" x14ac:dyDescent="0.15">
      <c r="A533" s="1"/>
      <c r="B533" s="2"/>
      <c r="C533" s="2"/>
      <c r="D533" s="2"/>
      <c r="E533" s="2"/>
      <c r="F533" s="2"/>
      <c r="G533" s="2"/>
    </row>
    <row r="534" spans="1:7" ht="14" x14ac:dyDescent="0.15">
      <c r="A534" s="1"/>
      <c r="B534" s="2"/>
      <c r="C534" s="2"/>
      <c r="D534" s="2"/>
      <c r="E534" s="2"/>
      <c r="F534" s="2"/>
      <c r="G534" s="2"/>
    </row>
    <row r="535" spans="1:7" ht="14" x14ac:dyDescent="0.15">
      <c r="A535" s="1"/>
      <c r="B535" s="2"/>
      <c r="C535" s="2"/>
      <c r="D535" s="2"/>
      <c r="E535" s="2"/>
      <c r="F535" s="2"/>
      <c r="G535" s="2"/>
    </row>
    <row r="536" spans="1:7" ht="14" x14ac:dyDescent="0.15">
      <c r="A536" s="1"/>
      <c r="B536" s="2"/>
      <c r="C536" s="2"/>
      <c r="D536" s="2"/>
      <c r="E536" s="2"/>
      <c r="F536" s="2"/>
      <c r="G536" s="2"/>
    </row>
    <row r="537" spans="1:7" ht="14" x14ac:dyDescent="0.15">
      <c r="A537" s="1"/>
      <c r="B537" s="2"/>
      <c r="C537" s="2"/>
      <c r="D537" s="2"/>
      <c r="E537" s="2"/>
      <c r="F537" s="2"/>
      <c r="G537" s="2"/>
    </row>
    <row r="538" spans="1:7" ht="14" x14ac:dyDescent="0.15">
      <c r="A538" s="1"/>
      <c r="B538" s="2"/>
      <c r="C538" s="2"/>
      <c r="D538" s="2"/>
      <c r="E538" s="2"/>
      <c r="F538" s="2"/>
      <c r="G538" s="2"/>
    </row>
    <row r="539" spans="1:7" ht="14" x14ac:dyDescent="0.15">
      <c r="A539" s="1"/>
      <c r="B539" s="2"/>
      <c r="C539" s="2"/>
      <c r="D539" s="2"/>
      <c r="E539" s="2"/>
      <c r="F539" s="2"/>
      <c r="G539" s="2"/>
    </row>
    <row r="540" spans="1:7" ht="14" x14ac:dyDescent="0.15">
      <c r="A540" s="1"/>
      <c r="B540" s="2"/>
      <c r="C540" s="2"/>
      <c r="D540" s="2"/>
      <c r="E540" s="2"/>
      <c r="F540" s="2"/>
      <c r="G540" s="2"/>
    </row>
    <row r="541" spans="1:7" ht="14" x14ac:dyDescent="0.15">
      <c r="A541" s="1"/>
      <c r="B541" s="2"/>
      <c r="C541" s="2"/>
      <c r="D541" s="2"/>
      <c r="E541" s="2"/>
      <c r="F541" s="2"/>
      <c r="G541" s="2"/>
    </row>
    <row r="542" spans="1:7" ht="14" x14ac:dyDescent="0.15">
      <c r="A542" s="1"/>
      <c r="B542" s="2"/>
      <c r="C542" s="2"/>
      <c r="D542" s="2"/>
      <c r="E542" s="2"/>
      <c r="F542" s="2"/>
      <c r="G542" s="2"/>
    </row>
    <row r="543" spans="1:7" ht="14" x14ac:dyDescent="0.15">
      <c r="A543" s="1"/>
      <c r="B543" s="2"/>
      <c r="C543" s="2"/>
      <c r="D543" s="2"/>
      <c r="E543" s="2"/>
      <c r="F543" s="2"/>
      <c r="G543" s="2"/>
    </row>
    <row r="544" spans="1:7" ht="14" x14ac:dyDescent="0.15">
      <c r="A544" s="1"/>
      <c r="B544" s="2"/>
      <c r="C544" s="2"/>
      <c r="D544" s="2"/>
      <c r="E544" s="2"/>
      <c r="F544" s="2"/>
      <c r="G544" s="2"/>
    </row>
    <row r="545" spans="1:7" ht="14" x14ac:dyDescent="0.15">
      <c r="A545" s="1"/>
      <c r="B545" s="2"/>
      <c r="C545" s="2"/>
      <c r="D545" s="2"/>
      <c r="E545" s="2"/>
      <c r="F545" s="2"/>
      <c r="G545" s="2"/>
    </row>
    <row r="546" spans="1:7" ht="14" x14ac:dyDescent="0.15">
      <c r="A546" s="1"/>
      <c r="B546" s="2"/>
      <c r="C546" s="2"/>
      <c r="D546" s="2"/>
      <c r="E546" s="2"/>
      <c r="F546" s="2"/>
      <c r="G546" s="2"/>
    </row>
    <row r="547" spans="1:7" ht="14" x14ac:dyDescent="0.15">
      <c r="A547" s="1"/>
      <c r="B547" s="2"/>
      <c r="C547" s="2"/>
      <c r="D547" s="2"/>
      <c r="E547" s="2"/>
      <c r="F547" s="2"/>
      <c r="G547" s="2"/>
    </row>
    <row r="548" spans="1:7" ht="14" x14ac:dyDescent="0.15">
      <c r="A548" s="1"/>
      <c r="B548" s="2"/>
      <c r="C548" s="2"/>
      <c r="D548" s="2"/>
      <c r="E548" s="2"/>
      <c r="F548" s="2"/>
      <c r="G548" s="2"/>
    </row>
    <row r="549" spans="1:7" ht="14" x14ac:dyDescent="0.15">
      <c r="A549" s="1"/>
      <c r="B549" s="2"/>
      <c r="C549" s="2"/>
      <c r="D549" s="2"/>
      <c r="E549" s="2"/>
      <c r="F549" s="2"/>
      <c r="G549" s="2"/>
    </row>
    <row r="550" spans="1:7" ht="14" x14ac:dyDescent="0.15">
      <c r="A550" s="1"/>
      <c r="B550" s="2"/>
      <c r="C550" s="2"/>
      <c r="D550" s="2"/>
      <c r="E550" s="2"/>
      <c r="F550" s="2"/>
      <c r="G550" s="2"/>
    </row>
    <row r="551" spans="1:7" ht="14" x14ac:dyDescent="0.15">
      <c r="A551" s="1"/>
      <c r="B551" s="2"/>
      <c r="C551" s="2"/>
      <c r="D551" s="2"/>
      <c r="E551" s="2"/>
      <c r="F551" s="2"/>
      <c r="G551" s="2"/>
    </row>
    <row r="552" spans="1:7" ht="14" x14ac:dyDescent="0.15">
      <c r="A552" s="1"/>
      <c r="B552" s="2"/>
      <c r="C552" s="2"/>
      <c r="D552" s="2"/>
      <c r="E552" s="2"/>
      <c r="F552" s="2"/>
      <c r="G552" s="2"/>
    </row>
    <row r="553" spans="1:7" ht="14" x14ac:dyDescent="0.15">
      <c r="A553" s="1"/>
      <c r="B553" s="2"/>
      <c r="C553" s="2"/>
      <c r="D553" s="2"/>
      <c r="E553" s="2"/>
      <c r="F553" s="2"/>
      <c r="G553" s="2"/>
    </row>
    <row r="554" spans="1:7" ht="14" x14ac:dyDescent="0.15">
      <c r="A554" s="1"/>
      <c r="B554" s="2"/>
      <c r="C554" s="2"/>
      <c r="D554" s="2"/>
      <c r="E554" s="2"/>
      <c r="F554" s="2"/>
      <c r="G554" s="2"/>
    </row>
    <row r="555" spans="1:7" ht="14" x14ac:dyDescent="0.15">
      <c r="A555" s="1"/>
      <c r="B555" s="2"/>
      <c r="C555" s="2"/>
      <c r="D555" s="2"/>
      <c r="E555" s="2"/>
      <c r="F555" s="2"/>
      <c r="G555" s="2"/>
    </row>
    <row r="556" spans="1:7" ht="14" x14ac:dyDescent="0.15">
      <c r="A556" s="1"/>
      <c r="B556" s="2"/>
      <c r="C556" s="2"/>
      <c r="D556" s="2"/>
      <c r="E556" s="2"/>
      <c r="F556" s="2"/>
      <c r="G556" s="2"/>
    </row>
    <row r="557" spans="1:7" ht="14" x14ac:dyDescent="0.15">
      <c r="A557" s="1"/>
      <c r="B557" s="2"/>
      <c r="C557" s="2"/>
      <c r="D557" s="2"/>
      <c r="E557" s="2"/>
      <c r="F557" s="2"/>
      <c r="G557" s="2"/>
    </row>
    <row r="558" spans="1:7" ht="14" x14ac:dyDescent="0.15">
      <c r="A558" s="1"/>
      <c r="B558" s="2"/>
      <c r="C558" s="2"/>
      <c r="D558" s="2"/>
      <c r="E558" s="2"/>
      <c r="F558" s="2"/>
      <c r="G558" s="2"/>
    </row>
    <row r="559" spans="1:7" ht="14" x14ac:dyDescent="0.15">
      <c r="A559" s="1"/>
      <c r="B559" s="2"/>
      <c r="C559" s="2"/>
      <c r="D559" s="2"/>
      <c r="E559" s="2"/>
      <c r="F559" s="2"/>
      <c r="G559" s="2"/>
    </row>
    <row r="560" spans="1:7" ht="14" x14ac:dyDescent="0.15">
      <c r="A560" s="1"/>
      <c r="B560" s="2"/>
      <c r="C560" s="2"/>
      <c r="D560" s="2"/>
      <c r="E560" s="2"/>
      <c r="F560" s="2"/>
      <c r="G560" s="2"/>
    </row>
    <row r="561" spans="1:7" ht="14" x14ac:dyDescent="0.15">
      <c r="A561" s="1"/>
      <c r="B561" s="2"/>
      <c r="C561" s="2"/>
      <c r="D561" s="2"/>
      <c r="E561" s="2"/>
      <c r="F561" s="2"/>
      <c r="G561" s="2"/>
    </row>
    <row r="562" spans="1:7" ht="14" x14ac:dyDescent="0.15">
      <c r="A562" s="1"/>
      <c r="B562" s="2"/>
      <c r="C562" s="2"/>
      <c r="D562" s="2"/>
      <c r="E562" s="2"/>
      <c r="F562" s="2"/>
      <c r="G562" s="2"/>
    </row>
    <row r="563" spans="1:7" ht="14" x14ac:dyDescent="0.15">
      <c r="A563" s="1"/>
      <c r="B563" s="2"/>
      <c r="C563" s="2"/>
      <c r="D563" s="2"/>
      <c r="E563" s="2"/>
      <c r="F563" s="2"/>
      <c r="G563" s="2"/>
    </row>
    <row r="564" spans="1:7" ht="14" x14ac:dyDescent="0.15">
      <c r="A564" s="1"/>
      <c r="B564" s="2"/>
      <c r="C564" s="2"/>
      <c r="D564" s="2"/>
      <c r="E564" s="2"/>
      <c r="F564" s="2"/>
      <c r="G564" s="2"/>
    </row>
    <row r="565" spans="1:7" ht="14" x14ac:dyDescent="0.15">
      <c r="A565" s="1"/>
      <c r="B565" s="2"/>
      <c r="C565" s="2"/>
      <c r="D565" s="2"/>
      <c r="E565" s="2"/>
      <c r="F565" s="2"/>
      <c r="G565" s="2"/>
    </row>
    <row r="566" spans="1:7" ht="14" x14ac:dyDescent="0.15">
      <c r="A566" s="1"/>
      <c r="B566" s="2"/>
      <c r="C566" s="2"/>
      <c r="D566" s="2"/>
      <c r="E566" s="2"/>
      <c r="F566" s="2"/>
      <c r="G566" s="2"/>
    </row>
    <row r="567" spans="1:7" ht="14" x14ac:dyDescent="0.15">
      <c r="A567" s="1"/>
      <c r="B567" s="2"/>
      <c r="C567" s="2"/>
      <c r="D567" s="2"/>
      <c r="E567" s="2"/>
      <c r="F567" s="2"/>
      <c r="G567" s="2"/>
    </row>
    <row r="568" spans="1:7" ht="14" x14ac:dyDescent="0.15">
      <c r="A568" s="1"/>
      <c r="B568" s="2"/>
      <c r="C568" s="2"/>
      <c r="D568" s="2"/>
      <c r="E568" s="2"/>
      <c r="F568" s="2"/>
      <c r="G568" s="2"/>
    </row>
    <row r="569" spans="1:7" ht="14" x14ac:dyDescent="0.15">
      <c r="A569" s="1"/>
      <c r="B569" s="2"/>
      <c r="C569" s="2"/>
      <c r="D569" s="2"/>
      <c r="E569" s="2"/>
      <c r="F569" s="2"/>
      <c r="G569" s="2"/>
    </row>
    <row r="570" spans="1:7" ht="14" x14ac:dyDescent="0.15">
      <c r="A570" s="1"/>
      <c r="B570" s="2"/>
      <c r="C570" s="2"/>
      <c r="D570" s="2"/>
      <c r="E570" s="2"/>
      <c r="F570" s="2"/>
      <c r="G570" s="2"/>
    </row>
    <row r="571" spans="1:7" ht="14" x14ac:dyDescent="0.15">
      <c r="A571" s="1"/>
      <c r="B571" s="2"/>
      <c r="C571" s="2"/>
      <c r="D571" s="2"/>
      <c r="E571" s="2"/>
      <c r="F571" s="2"/>
      <c r="G571" s="2"/>
    </row>
    <row r="572" spans="1:7" ht="14" x14ac:dyDescent="0.15">
      <c r="A572" s="1"/>
      <c r="B572" s="2"/>
      <c r="C572" s="2"/>
      <c r="D572" s="2"/>
      <c r="E572" s="2"/>
      <c r="F572" s="2"/>
      <c r="G572" s="2"/>
    </row>
    <row r="573" spans="1:7" ht="14" x14ac:dyDescent="0.15">
      <c r="A573" s="1"/>
      <c r="B573" s="2"/>
      <c r="C573" s="2"/>
      <c r="D573" s="2"/>
      <c r="E573" s="2"/>
      <c r="F573" s="2"/>
      <c r="G573" s="2"/>
    </row>
    <row r="574" spans="1:7" ht="14" x14ac:dyDescent="0.15">
      <c r="A574" s="1"/>
      <c r="B574" s="2"/>
      <c r="C574" s="2"/>
      <c r="D574" s="2"/>
      <c r="E574" s="2"/>
      <c r="F574" s="2"/>
      <c r="G574" s="2"/>
    </row>
    <row r="575" spans="1:7" ht="14" x14ac:dyDescent="0.15">
      <c r="A575" s="1"/>
      <c r="B575" s="2"/>
      <c r="C575" s="2"/>
      <c r="D575" s="2"/>
      <c r="E575" s="2"/>
      <c r="F575" s="2"/>
      <c r="G575" s="2"/>
    </row>
    <row r="576" spans="1:7" ht="14" x14ac:dyDescent="0.15">
      <c r="A576" s="1"/>
      <c r="B576" s="2"/>
      <c r="C576" s="2"/>
      <c r="D576" s="2"/>
      <c r="E576" s="2"/>
      <c r="F576" s="2"/>
      <c r="G576" s="2"/>
    </row>
    <row r="577" spans="1:7" ht="14" x14ac:dyDescent="0.15">
      <c r="A577" s="1"/>
      <c r="B577" s="2"/>
      <c r="C577" s="2"/>
      <c r="D577" s="2"/>
      <c r="E577" s="2"/>
      <c r="F577" s="2"/>
      <c r="G577" s="2"/>
    </row>
    <row r="578" spans="1:7" ht="14" x14ac:dyDescent="0.15">
      <c r="A578" s="1"/>
      <c r="B578" s="2"/>
      <c r="C578" s="2"/>
      <c r="D578" s="2"/>
      <c r="E578" s="2"/>
      <c r="F578" s="2"/>
      <c r="G578" s="2"/>
    </row>
    <row r="579" spans="1:7" ht="14" x14ac:dyDescent="0.15">
      <c r="A579" s="1"/>
      <c r="B579" s="2"/>
      <c r="C579" s="2"/>
      <c r="D579" s="2"/>
      <c r="E579" s="2"/>
      <c r="F579" s="2"/>
      <c r="G579" s="2"/>
    </row>
    <row r="580" spans="1:7" ht="14" x14ac:dyDescent="0.15">
      <c r="A580" s="1"/>
      <c r="B580" s="2"/>
      <c r="C580" s="2"/>
      <c r="D580" s="2"/>
      <c r="E580" s="2"/>
      <c r="F580" s="2"/>
      <c r="G580" s="2"/>
    </row>
    <row r="581" spans="1:7" ht="14" x14ac:dyDescent="0.15">
      <c r="A581" s="1"/>
      <c r="B581" s="2"/>
      <c r="C581" s="2"/>
      <c r="D581" s="2"/>
      <c r="E581" s="2"/>
      <c r="F581" s="2"/>
      <c r="G581" s="2"/>
    </row>
    <row r="582" spans="1:7" ht="14" x14ac:dyDescent="0.15">
      <c r="A582" s="1"/>
      <c r="B582" s="2"/>
      <c r="C582" s="2"/>
      <c r="D582" s="2"/>
      <c r="E582" s="2"/>
      <c r="F582" s="2"/>
      <c r="G582" s="2"/>
    </row>
    <row r="583" spans="1:7" ht="14" x14ac:dyDescent="0.15">
      <c r="A583" s="1"/>
      <c r="B583" s="2"/>
      <c r="C583" s="2"/>
      <c r="D583" s="2"/>
      <c r="E583" s="2"/>
      <c r="F583" s="2"/>
      <c r="G583" s="2"/>
    </row>
    <row r="584" spans="1:7" ht="14" x14ac:dyDescent="0.15">
      <c r="A584" s="1"/>
      <c r="B584" s="2"/>
      <c r="C584" s="2"/>
      <c r="D584" s="2"/>
      <c r="E584" s="2"/>
      <c r="F584" s="2"/>
      <c r="G584" s="2"/>
    </row>
    <row r="585" spans="1:7" ht="14" x14ac:dyDescent="0.15">
      <c r="A585" s="1"/>
      <c r="B585" s="2"/>
      <c r="C585" s="2"/>
      <c r="D585" s="2"/>
      <c r="E585" s="2"/>
      <c r="F585" s="2"/>
      <c r="G585" s="2"/>
    </row>
    <row r="586" spans="1:7" ht="14" x14ac:dyDescent="0.15">
      <c r="A586" s="1"/>
      <c r="B586" s="2"/>
      <c r="C586" s="2"/>
      <c r="D586" s="2"/>
      <c r="E586" s="2"/>
      <c r="F586" s="2"/>
      <c r="G586" s="2"/>
    </row>
    <row r="587" spans="1:7" ht="14" x14ac:dyDescent="0.15">
      <c r="A587" s="1"/>
      <c r="B587" s="2"/>
      <c r="C587" s="2"/>
      <c r="D587" s="2"/>
      <c r="E587" s="2"/>
      <c r="F587" s="2"/>
      <c r="G587" s="2"/>
    </row>
    <row r="588" spans="1:7" ht="14" x14ac:dyDescent="0.15">
      <c r="A588" s="1"/>
      <c r="B588" s="2"/>
      <c r="C588" s="2"/>
      <c r="D588" s="2"/>
      <c r="E588" s="2"/>
      <c r="F588" s="2"/>
      <c r="G588" s="2"/>
    </row>
    <row r="589" spans="1:7" ht="14" x14ac:dyDescent="0.15">
      <c r="A589" s="1"/>
      <c r="B589" s="2"/>
      <c r="C589" s="2"/>
      <c r="D589" s="2"/>
      <c r="E589" s="2"/>
      <c r="F589" s="2"/>
      <c r="G589" s="2"/>
    </row>
    <row r="590" spans="1:7" ht="14" x14ac:dyDescent="0.15">
      <c r="A590" s="1"/>
      <c r="B590" s="2"/>
      <c r="C590" s="2"/>
      <c r="D590" s="2"/>
      <c r="E590" s="2"/>
      <c r="F590" s="2"/>
      <c r="G590" s="2"/>
    </row>
    <row r="591" spans="1:7" ht="14" x14ac:dyDescent="0.15">
      <c r="A591" s="1"/>
      <c r="B591" s="2"/>
      <c r="C591" s="2"/>
      <c r="D591" s="2"/>
      <c r="E591" s="2"/>
      <c r="F591" s="2"/>
      <c r="G591" s="2"/>
    </row>
    <row r="592" spans="1:7" ht="14" x14ac:dyDescent="0.15">
      <c r="A592" s="1"/>
      <c r="B592" s="2"/>
      <c r="C592" s="2"/>
      <c r="D592" s="2"/>
      <c r="E592" s="2"/>
      <c r="F592" s="2"/>
      <c r="G592" s="2"/>
    </row>
    <row r="593" spans="1:7" ht="14" x14ac:dyDescent="0.15">
      <c r="A593" s="1"/>
      <c r="B593" s="2"/>
      <c r="C593" s="2"/>
      <c r="D593" s="2"/>
      <c r="E593" s="2"/>
      <c r="F593" s="2"/>
      <c r="G593" s="2"/>
    </row>
    <row r="594" spans="1:7" ht="14" x14ac:dyDescent="0.15">
      <c r="A594" s="1"/>
      <c r="B594" s="2"/>
      <c r="C594" s="2"/>
      <c r="D594" s="2"/>
      <c r="E594" s="2"/>
      <c r="F594" s="2"/>
      <c r="G594" s="2"/>
    </row>
    <row r="595" spans="1:7" ht="14" x14ac:dyDescent="0.15">
      <c r="A595" s="1"/>
      <c r="B595" s="2"/>
      <c r="C595" s="2"/>
      <c r="D595" s="2"/>
      <c r="E595" s="2"/>
      <c r="F595" s="2"/>
      <c r="G595" s="2"/>
    </row>
    <row r="596" spans="1:7" ht="14" x14ac:dyDescent="0.15">
      <c r="A596" s="1"/>
      <c r="B596" s="2"/>
      <c r="C596" s="2"/>
      <c r="D596" s="2"/>
      <c r="E596" s="2"/>
      <c r="F596" s="2"/>
      <c r="G596" s="2"/>
    </row>
    <row r="597" spans="1:7" ht="14" x14ac:dyDescent="0.15">
      <c r="A597" s="1"/>
      <c r="B597" s="2"/>
      <c r="C597" s="2"/>
      <c r="D597" s="2"/>
      <c r="E597" s="2"/>
      <c r="F597" s="2"/>
      <c r="G597" s="2"/>
    </row>
    <row r="598" spans="1:7" ht="14" x14ac:dyDescent="0.15">
      <c r="A598" s="1"/>
      <c r="B598" s="2"/>
      <c r="C598" s="2"/>
      <c r="D598" s="2"/>
      <c r="E598" s="2"/>
      <c r="F598" s="2"/>
      <c r="G598" s="2"/>
    </row>
    <row r="599" spans="1:7" ht="14" x14ac:dyDescent="0.15">
      <c r="A599" s="1"/>
      <c r="B599" s="2"/>
      <c r="C599" s="2"/>
      <c r="D599" s="2"/>
      <c r="E599" s="2"/>
      <c r="F599" s="2"/>
      <c r="G599" s="2"/>
    </row>
    <row r="600" spans="1:7" ht="14" x14ac:dyDescent="0.15">
      <c r="A600" s="1"/>
      <c r="B600" s="2"/>
      <c r="C600" s="2"/>
      <c r="D600" s="2"/>
      <c r="E600" s="2"/>
      <c r="F600" s="2"/>
      <c r="G600" s="2"/>
    </row>
    <row r="601" spans="1:7" ht="14" x14ac:dyDescent="0.15">
      <c r="A601" s="1"/>
      <c r="B601" s="2"/>
      <c r="C601" s="2"/>
      <c r="D601" s="2"/>
      <c r="E601" s="2"/>
      <c r="F601" s="2"/>
      <c r="G601" s="2"/>
    </row>
    <row r="602" spans="1:7" ht="14" x14ac:dyDescent="0.15">
      <c r="A602" s="1"/>
      <c r="B602" s="2"/>
      <c r="C602" s="2"/>
      <c r="D602" s="2"/>
      <c r="E602" s="2"/>
      <c r="F602" s="2"/>
      <c r="G602" s="2"/>
    </row>
    <row r="603" spans="1:7" ht="14" x14ac:dyDescent="0.15">
      <c r="A603" s="1"/>
      <c r="B603" s="2"/>
      <c r="C603" s="2"/>
      <c r="D603" s="2"/>
      <c r="E603" s="2"/>
      <c r="F603" s="2"/>
      <c r="G603" s="2"/>
    </row>
    <row r="604" spans="1:7" ht="14" x14ac:dyDescent="0.15">
      <c r="A604" s="1"/>
      <c r="B604" s="2"/>
      <c r="C604" s="2"/>
      <c r="D604" s="2"/>
      <c r="E604" s="2"/>
      <c r="F604" s="2"/>
      <c r="G604" s="2"/>
    </row>
    <row r="605" spans="1:7" ht="14" x14ac:dyDescent="0.15">
      <c r="A605" s="1"/>
      <c r="B605" s="2"/>
      <c r="C605" s="2"/>
      <c r="D605" s="2"/>
      <c r="E605" s="2"/>
      <c r="F605" s="2"/>
      <c r="G605" s="2"/>
    </row>
    <row r="606" spans="1:7" ht="14" x14ac:dyDescent="0.15">
      <c r="A606" s="1"/>
      <c r="B606" s="2"/>
      <c r="C606" s="2"/>
      <c r="D606" s="2"/>
      <c r="E606" s="2"/>
      <c r="F606" s="2"/>
      <c r="G606" s="2"/>
    </row>
    <row r="607" spans="1:7" ht="14" x14ac:dyDescent="0.15">
      <c r="A607" s="1"/>
      <c r="B607" s="2"/>
      <c r="C607" s="2"/>
      <c r="D607" s="2"/>
      <c r="E607" s="2"/>
      <c r="F607" s="2"/>
      <c r="G607" s="2"/>
    </row>
    <row r="608" spans="1:7" ht="14" x14ac:dyDescent="0.15">
      <c r="A608" s="1"/>
      <c r="B608" s="2"/>
      <c r="C608" s="2"/>
      <c r="D608" s="2"/>
      <c r="E608" s="2"/>
      <c r="F608" s="2"/>
      <c r="G608" s="2"/>
    </row>
    <row r="609" spans="1:7" ht="14" x14ac:dyDescent="0.15">
      <c r="A609" s="1"/>
      <c r="B609" s="2"/>
      <c r="C609" s="2"/>
      <c r="D609" s="2"/>
      <c r="E609" s="2"/>
      <c r="F609" s="2"/>
      <c r="G609" s="2"/>
    </row>
    <row r="610" spans="1:7" ht="14" x14ac:dyDescent="0.15">
      <c r="A610" s="1"/>
      <c r="B610" s="2"/>
      <c r="C610" s="2"/>
      <c r="D610" s="2"/>
      <c r="E610" s="2"/>
      <c r="F610" s="2"/>
      <c r="G610" s="2"/>
    </row>
    <row r="611" spans="1:7" ht="14" x14ac:dyDescent="0.15">
      <c r="A611" s="1"/>
      <c r="B611" s="2"/>
      <c r="C611" s="2"/>
      <c r="D611" s="2"/>
      <c r="E611" s="2"/>
      <c r="F611" s="2"/>
      <c r="G611" s="2"/>
    </row>
    <row r="612" spans="1:7" ht="14" x14ac:dyDescent="0.15">
      <c r="A612" s="1"/>
      <c r="B612" s="2"/>
      <c r="C612" s="2"/>
      <c r="D612" s="2"/>
      <c r="E612" s="2"/>
      <c r="F612" s="2"/>
      <c r="G612" s="2"/>
    </row>
    <row r="613" spans="1:7" ht="14" x14ac:dyDescent="0.15">
      <c r="A613" s="1"/>
      <c r="B613" s="2"/>
      <c r="C613" s="2"/>
      <c r="D613" s="2"/>
      <c r="E613" s="2"/>
      <c r="F613" s="2"/>
      <c r="G613" s="2"/>
    </row>
    <row r="614" spans="1:7" ht="14" x14ac:dyDescent="0.15">
      <c r="A614" s="1"/>
      <c r="B614" s="2"/>
      <c r="C614" s="2"/>
      <c r="D614" s="2"/>
      <c r="E614" s="2"/>
      <c r="F614" s="2"/>
      <c r="G614" s="2"/>
    </row>
    <row r="615" spans="1:7" ht="14" x14ac:dyDescent="0.15">
      <c r="A615" s="1"/>
      <c r="B615" s="2"/>
      <c r="C615" s="2"/>
      <c r="D615" s="2"/>
      <c r="E615" s="2"/>
      <c r="F615" s="2"/>
      <c r="G615" s="2"/>
    </row>
    <row r="616" spans="1:7" ht="14" x14ac:dyDescent="0.15">
      <c r="A616" s="1"/>
      <c r="B616" s="2"/>
      <c r="C616" s="2"/>
      <c r="D616" s="2"/>
      <c r="E616" s="2"/>
      <c r="F616" s="2"/>
      <c r="G616" s="2"/>
    </row>
    <row r="617" spans="1:7" ht="14" x14ac:dyDescent="0.15">
      <c r="A617" s="1"/>
      <c r="B617" s="2"/>
      <c r="C617" s="2"/>
      <c r="D617" s="2"/>
      <c r="E617" s="2"/>
      <c r="F617" s="2"/>
      <c r="G617" s="2"/>
    </row>
    <row r="618" spans="1:7" ht="14" x14ac:dyDescent="0.15">
      <c r="A618" s="1"/>
      <c r="B618" s="2"/>
      <c r="C618" s="2"/>
      <c r="D618" s="2"/>
      <c r="E618" s="2"/>
      <c r="F618" s="2"/>
      <c r="G618" s="2"/>
    </row>
    <row r="619" spans="1:7" ht="14" x14ac:dyDescent="0.15">
      <c r="A619" s="1"/>
      <c r="B619" s="2"/>
      <c r="C619" s="2"/>
      <c r="D619" s="2"/>
      <c r="E619" s="2"/>
      <c r="F619" s="2"/>
      <c r="G619" s="2"/>
    </row>
    <row r="620" spans="1:7" ht="14" x14ac:dyDescent="0.15">
      <c r="A620" s="1"/>
      <c r="B620" s="2"/>
      <c r="C620" s="2"/>
      <c r="D620" s="2"/>
      <c r="E620" s="2"/>
      <c r="F620" s="2"/>
      <c r="G620" s="2"/>
    </row>
    <row r="621" spans="1:7" ht="14" x14ac:dyDescent="0.15">
      <c r="A621" s="1"/>
      <c r="B621" s="2"/>
      <c r="C621" s="2"/>
      <c r="D621" s="2"/>
      <c r="E621" s="2"/>
      <c r="F621" s="2"/>
      <c r="G621" s="2"/>
    </row>
    <row r="622" spans="1:7" ht="14" x14ac:dyDescent="0.15">
      <c r="A622" s="1"/>
      <c r="B622" s="2"/>
      <c r="C622" s="2"/>
      <c r="D622" s="2"/>
      <c r="E622" s="2"/>
      <c r="F622" s="2"/>
      <c r="G622" s="2"/>
    </row>
    <row r="623" spans="1:7" ht="14" x14ac:dyDescent="0.15">
      <c r="A623" s="1"/>
      <c r="B623" s="2"/>
      <c r="C623" s="2"/>
      <c r="D623" s="2"/>
      <c r="E623" s="2"/>
      <c r="F623" s="2"/>
      <c r="G623" s="2"/>
    </row>
    <row r="624" spans="1:7" ht="14" x14ac:dyDescent="0.15">
      <c r="A624" s="1"/>
      <c r="B624" s="2"/>
      <c r="C624" s="2"/>
      <c r="D624" s="2"/>
      <c r="E624" s="2"/>
      <c r="F624" s="2"/>
      <c r="G624" s="2"/>
    </row>
    <row r="625" spans="1:7" ht="14" x14ac:dyDescent="0.15">
      <c r="A625" s="1"/>
      <c r="B625" s="2"/>
      <c r="C625" s="2"/>
      <c r="D625" s="2"/>
      <c r="E625" s="2"/>
      <c r="F625" s="2"/>
      <c r="G625" s="2"/>
    </row>
    <row r="626" spans="1:7" ht="14" x14ac:dyDescent="0.15">
      <c r="A626" s="1"/>
      <c r="B626" s="2"/>
      <c r="C626" s="2"/>
      <c r="D626" s="2"/>
      <c r="E626" s="2"/>
      <c r="F626" s="2"/>
      <c r="G626" s="2"/>
    </row>
    <row r="627" spans="1:7" ht="14" x14ac:dyDescent="0.15">
      <c r="A627" s="1"/>
      <c r="B627" s="2"/>
      <c r="C627" s="2"/>
      <c r="D627" s="2"/>
      <c r="E627" s="2"/>
      <c r="F627" s="2"/>
      <c r="G627" s="2"/>
    </row>
    <row r="628" spans="1:7" ht="14" x14ac:dyDescent="0.15">
      <c r="A628" s="1"/>
      <c r="B628" s="2"/>
      <c r="C628" s="2"/>
      <c r="D628" s="2"/>
      <c r="E628" s="2"/>
      <c r="F628" s="2"/>
      <c r="G628" s="2"/>
    </row>
    <row r="629" spans="1:7" ht="14" x14ac:dyDescent="0.15">
      <c r="A629" s="1"/>
      <c r="B629" s="2"/>
      <c r="C629" s="2"/>
      <c r="D629" s="2"/>
      <c r="E629" s="2"/>
      <c r="F629" s="2"/>
      <c r="G629" s="2"/>
    </row>
    <row r="630" spans="1:7" ht="14" x14ac:dyDescent="0.15">
      <c r="A630" s="1"/>
      <c r="B630" s="2"/>
      <c r="C630" s="2"/>
      <c r="D630" s="2"/>
      <c r="E630" s="2"/>
      <c r="F630" s="2"/>
      <c r="G630" s="2"/>
    </row>
    <row r="631" spans="1:7" ht="14" x14ac:dyDescent="0.15">
      <c r="A631" s="1"/>
      <c r="B631" s="2"/>
      <c r="C631" s="2"/>
      <c r="D631" s="2"/>
      <c r="E631" s="2"/>
      <c r="F631" s="2"/>
      <c r="G631" s="2"/>
    </row>
    <row r="632" spans="1:7" ht="14" x14ac:dyDescent="0.15">
      <c r="A632" s="1"/>
      <c r="B632" s="2"/>
      <c r="C632" s="2"/>
      <c r="D632" s="2"/>
      <c r="E632" s="2"/>
      <c r="F632" s="2"/>
      <c r="G632" s="2"/>
    </row>
    <row r="633" spans="1:7" ht="14" x14ac:dyDescent="0.15">
      <c r="A633" s="1"/>
      <c r="B633" s="2"/>
      <c r="C633" s="2"/>
      <c r="D633" s="2"/>
      <c r="E633" s="2"/>
      <c r="F633" s="2"/>
      <c r="G633" s="2"/>
    </row>
    <row r="634" spans="1:7" ht="14" x14ac:dyDescent="0.15">
      <c r="A634" s="1"/>
      <c r="B634" s="2"/>
      <c r="C634" s="2"/>
      <c r="D634" s="2"/>
      <c r="E634" s="2"/>
      <c r="F634" s="2"/>
      <c r="G634" s="2"/>
    </row>
    <row r="635" spans="1:7" ht="14" x14ac:dyDescent="0.15">
      <c r="A635" s="1"/>
      <c r="B635" s="2"/>
      <c r="C635" s="2"/>
      <c r="D635" s="2"/>
      <c r="E635" s="2"/>
      <c r="F635" s="2"/>
      <c r="G635" s="2"/>
    </row>
    <row r="636" spans="1:7" ht="14" x14ac:dyDescent="0.15">
      <c r="A636" s="1"/>
      <c r="B636" s="2"/>
      <c r="C636" s="2"/>
      <c r="D636" s="2"/>
      <c r="E636" s="2"/>
      <c r="F636" s="2"/>
      <c r="G636" s="2"/>
    </row>
    <row r="637" spans="1:7" ht="14" x14ac:dyDescent="0.15">
      <c r="A637" s="1"/>
      <c r="B637" s="2"/>
      <c r="C637" s="2"/>
      <c r="D637" s="2"/>
      <c r="E637" s="2"/>
      <c r="F637" s="2"/>
      <c r="G637" s="2"/>
    </row>
    <row r="638" spans="1:7" ht="14" x14ac:dyDescent="0.15">
      <c r="A638" s="1"/>
      <c r="B638" s="2"/>
      <c r="C638" s="2"/>
      <c r="D638" s="2"/>
      <c r="E638" s="2"/>
      <c r="F638" s="2"/>
      <c r="G638" s="2"/>
    </row>
    <row r="639" spans="1:7" ht="14" x14ac:dyDescent="0.15">
      <c r="A639" s="1"/>
      <c r="B639" s="2"/>
      <c r="C639" s="2"/>
      <c r="D639" s="2"/>
      <c r="E639" s="2"/>
      <c r="F639" s="2"/>
      <c r="G639" s="2"/>
    </row>
    <row r="640" spans="1:7" ht="14" x14ac:dyDescent="0.15">
      <c r="A640" s="1"/>
      <c r="B640" s="2"/>
      <c r="C640" s="2"/>
      <c r="D640" s="2"/>
      <c r="E640" s="2"/>
      <c r="F640" s="2"/>
      <c r="G640" s="2"/>
    </row>
    <row r="641" spans="1:7" ht="14" x14ac:dyDescent="0.15">
      <c r="A641" s="1"/>
      <c r="B641" s="2"/>
      <c r="C641" s="2"/>
      <c r="D641" s="2"/>
      <c r="E641" s="2"/>
      <c r="F641" s="2"/>
      <c r="G641" s="2"/>
    </row>
    <row r="642" spans="1:7" ht="14" x14ac:dyDescent="0.15">
      <c r="A642" s="1"/>
      <c r="B642" s="2"/>
      <c r="C642" s="2"/>
      <c r="D642" s="2"/>
      <c r="E642" s="2"/>
      <c r="F642" s="2"/>
      <c r="G642" s="2"/>
    </row>
    <row r="643" spans="1:7" ht="14" x14ac:dyDescent="0.15">
      <c r="A643" s="1"/>
      <c r="B643" s="2"/>
      <c r="C643" s="2"/>
      <c r="D643" s="2"/>
      <c r="E643" s="2"/>
      <c r="F643" s="2"/>
      <c r="G643" s="2"/>
    </row>
    <row r="644" spans="1:7" ht="14" x14ac:dyDescent="0.15">
      <c r="A644" s="1"/>
      <c r="B644" s="2"/>
      <c r="C644" s="2"/>
      <c r="D644" s="2"/>
      <c r="E644" s="2"/>
      <c r="F644" s="2"/>
      <c r="G644" s="2"/>
    </row>
    <row r="645" spans="1:7" ht="14" x14ac:dyDescent="0.15">
      <c r="A645" s="1"/>
      <c r="B645" s="2"/>
      <c r="C645" s="2"/>
      <c r="D645" s="2"/>
      <c r="E645" s="2"/>
      <c r="F645" s="2"/>
      <c r="G645" s="2"/>
    </row>
    <row r="646" spans="1:7" ht="14" x14ac:dyDescent="0.15">
      <c r="A646" s="1"/>
      <c r="B646" s="2"/>
      <c r="C646" s="2"/>
      <c r="D646" s="2"/>
      <c r="E646" s="2"/>
      <c r="F646" s="2"/>
      <c r="G646" s="2"/>
    </row>
    <row r="647" spans="1:7" ht="14" x14ac:dyDescent="0.15">
      <c r="A647" s="1"/>
      <c r="B647" s="2"/>
      <c r="C647" s="2"/>
      <c r="D647" s="2"/>
      <c r="E647" s="2"/>
      <c r="F647" s="2"/>
      <c r="G647" s="2"/>
    </row>
    <row r="648" spans="1:7" ht="14" x14ac:dyDescent="0.15">
      <c r="A648" s="1"/>
      <c r="B648" s="2"/>
      <c r="C648" s="2"/>
      <c r="D648" s="2"/>
      <c r="E648" s="2"/>
      <c r="F648" s="2"/>
      <c r="G648" s="2"/>
    </row>
    <row r="649" spans="1:7" ht="14" x14ac:dyDescent="0.15">
      <c r="A649" s="1"/>
      <c r="B649" s="2"/>
      <c r="C649" s="2"/>
      <c r="D649" s="2"/>
      <c r="E649" s="2"/>
      <c r="F649" s="2"/>
      <c r="G649" s="2"/>
    </row>
    <row r="650" spans="1:7" ht="14" x14ac:dyDescent="0.15">
      <c r="A650" s="1"/>
      <c r="B650" s="2"/>
      <c r="C650" s="2"/>
      <c r="D650" s="2"/>
      <c r="E650" s="2"/>
      <c r="F650" s="2"/>
      <c r="G650" s="2"/>
    </row>
    <row r="651" spans="1:7" ht="14" x14ac:dyDescent="0.15">
      <c r="A651" s="1"/>
      <c r="B651" s="2"/>
      <c r="C651" s="2"/>
      <c r="D651" s="2"/>
      <c r="E651" s="2"/>
      <c r="F651" s="2"/>
      <c r="G651" s="2"/>
    </row>
    <row r="652" spans="1:7" ht="14" x14ac:dyDescent="0.15">
      <c r="A652" s="1"/>
      <c r="B652" s="2"/>
      <c r="C652" s="2"/>
      <c r="D652" s="2"/>
      <c r="E652" s="2"/>
      <c r="F652" s="2"/>
      <c r="G652" s="2"/>
    </row>
    <row r="653" spans="1:7" ht="14" x14ac:dyDescent="0.15">
      <c r="A653" s="1"/>
      <c r="B653" s="2"/>
      <c r="C653" s="2"/>
      <c r="D653" s="2"/>
      <c r="E653" s="2"/>
      <c r="F653" s="2"/>
      <c r="G653" s="2"/>
    </row>
    <row r="654" spans="1:7" ht="14" x14ac:dyDescent="0.15">
      <c r="A654" s="1"/>
      <c r="B654" s="2"/>
      <c r="C654" s="2"/>
      <c r="D654" s="2"/>
      <c r="E654" s="2"/>
      <c r="F654" s="2"/>
      <c r="G654" s="2"/>
    </row>
    <row r="655" spans="1:7" ht="14" x14ac:dyDescent="0.15">
      <c r="A655" s="1"/>
      <c r="B655" s="2"/>
      <c r="C655" s="2"/>
      <c r="D655" s="2"/>
      <c r="E655" s="2"/>
      <c r="F655" s="2"/>
      <c r="G655" s="2"/>
    </row>
    <row r="656" spans="1:7" ht="14" x14ac:dyDescent="0.15">
      <c r="A656" s="1"/>
      <c r="B656" s="2"/>
      <c r="C656" s="2"/>
      <c r="D656" s="2"/>
      <c r="E656" s="2"/>
      <c r="F656" s="2"/>
      <c r="G656" s="2"/>
    </row>
    <row r="657" spans="1:7" ht="14" x14ac:dyDescent="0.15">
      <c r="A657" s="1"/>
      <c r="B657" s="2"/>
      <c r="C657" s="2"/>
      <c r="D657" s="2"/>
      <c r="E657" s="2"/>
      <c r="F657" s="2"/>
      <c r="G657" s="2"/>
    </row>
    <row r="658" spans="1:7" ht="14" x14ac:dyDescent="0.15">
      <c r="A658" s="1"/>
      <c r="B658" s="2"/>
      <c r="C658" s="2"/>
      <c r="D658" s="2"/>
      <c r="E658" s="2"/>
      <c r="F658" s="2"/>
      <c r="G658" s="2"/>
    </row>
    <row r="659" spans="1:7" ht="14" x14ac:dyDescent="0.15">
      <c r="A659" s="1"/>
      <c r="B659" s="2"/>
      <c r="C659" s="2"/>
      <c r="D659" s="2"/>
      <c r="E659" s="2"/>
      <c r="F659" s="2"/>
      <c r="G659" s="2"/>
    </row>
    <row r="660" spans="1:7" ht="14" x14ac:dyDescent="0.15">
      <c r="A660" s="1"/>
      <c r="B660" s="2"/>
      <c r="C660" s="2"/>
      <c r="D660" s="2"/>
      <c r="E660" s="2"/>
      <c r="F660" s="2"/>
      <c r="G660" s="2"/>
    </row>
    <row r="661" spans="1:7" ht="14" x14ac:dyDescent="0.15">
      <c r="A661" s="1"/>
      <c r="B661" s="2"/>
      <c r="C661" s="2"/>
      <c r="D661" s="2"/>
      <c r="E661" s="2"/>
      <c r="F661" s="2"/>
      <c r="G661" s="2"/>
    </row>
    <row r="662" spans="1:7" ht="14" x14ac:dyDescent="0.15">
      <c r="A662" s="1"/>
      <c r="B662" s="2"/>
      <c r="C662" s="2"/>
      <c r="D662" s="2"/>
      <c r="E662" s="2"/>
      <c r="F662" s="2"/>
      <c r="G662" s="2"/>
    </row>
    <row r="663" spans="1:7" ht="14" x14ac:dyDescent="0.15">
      <c r="A663" s="1"/>
      <c r="B663" s="2"/>
      <c r="C663" s="2"/>
      <c r="D663" s="2"/>
      <c r="E663" s="2"/>
      <c r="F663" s="2"/>
      <c r="G663" s="2"/>
    </row>
    <row r="664" spans="1:7" ht="14" x14ac:dyDescent="0.15">
      <c r="A664" s="1"/>
      <c r="B664" s="2"/>
      <c r="C664" s="2"/>
      <c r="D664" s="2"/>
      <c r="E664" s="2"/>
      <c r="F664" s="2"/>
      <c r="G664" s="2"/>
    </row>
    <row r="665" spans="1:7" ht="14" x14ac:dyDescent="0.15">
      <c r="A665" s="1"/>
      <c r="B665" s="2"/>
      <c r="C665" s="2"/>
      <c r="D665" s="2"/>
      <c r="E665" s="2"/>
      <c r="F665" s="2"/>
      <c r="G665" s="2"/>
    </row>
    <row r="666" spans="1:7" ht="14" x14ac:dyDescent="0.15">
      <c r="A666" s="1"/>
      <c r="B666" s="2"/>
      <c r="C666" s="2"/>
      <c r="D666" s="2"/>
      <c r="E666" s="2"/>
      <c r="F666" s="2"/>
      <c r="G666" s="2"/>
    </row>
    <row r="667" spans="1:7" ht="14" x14ac:dyDescent="0.15">
      <c r="A667" s="1"/>
      <c r="B667" s="2"/>
      <c r="C667" s="2"/>
      <c r="D667" s="2"/>
      <c r="E667" s="2"/>
      <c r="F667" s="2"/>
      <c r="G667" s="2"/>
    </row>
    <row r="668" spans="1:7" ht="14" x14ac:dyDescent="0.15">
      <c r="A668" s="1"/>
      <c r="B668" s="2"/>
      <c r="C668" s="2"/>
      <c r="D668" s="2"/>
      <c r="E668" s="2"/>
      <c r="F668" s="2"/>
      <c r="G668" s="2"/>
    </row>
    <row r="669" spans="1:7" ht="14" x14ac:dyDescent="0.15">
      <c r="A669" s="1"/>
      <c r="B669" s="2"/>
      <c r="C669" s="2"/>
      <c r="D669" s="2"/>
      <c r="E669" s="2"/>
      <c r="F669" s="2"/>
      <c r="G669" s="2"/>
    </row>
    <row r="670" spans="1:7" ht="14" x14ac:dyDescent="0.15">
      <c r="A670" s="1"/>
      <c r="B670" s="2"/>
      <c r="C670" s="2"/>
      <c r="D670" s="2"/>
      <c r="E670" s="2"/>
      <c r="F670" s="2"/>
      <c r="G670" s="2"/>
    </row>
    <row r="671" spans="1:7" ht="14" x14ac:dyDescent="0.15">
      <c r="A671" s="1"/>
      <c r="B671" s="2"/>
      <c r="C671" s="2"/>
      <c r="D671" s="2"/>
      <c r="E671" s="2"/>
      <c r="F671" s="2"/>
      <c r="G671" s="2"/>
    </row>
    <row r="672" spans="1:7" ht="14" x14ac:dyDescent="0.15">
      <c r="A672" s="1"/>
      <c r="B672" s="2"/>
      <c r="C672" s="2"/>
      <c r="D672" s="2"/>
      <c r="E672" s="2"/>
      <c r="F672" s="2"/>
      <c r="G672" s="2"/>
    </row>
    <row r="673" spans="1:7" ht="14" x14ac:dyDescent="0.15">
      <c r="A673" s="1"/>
      <c r="B673" s="2"/>
      <c r="C673" s="2"/>
      <c r="D673" s="2"/>
      <c r="E673" s="2"/>
      <c r="F673" s="2"/>
      <c r="G673" s="2"/>
    </row>
    <row r="674" spans="1:7" ht="14" x14ac:dyDescent="0.15">
      <c r="A674" s="1"/>
      <c r="B674" s="2"/>
      <c r="C674" s="2"/>
      <c r="D674" s="2"/>
      <c r="E674" s="2"/>
      <c r="F674" s="2"/>
      <c r="G674" s="2"/>
    </row>
    <row r="675" spans="1:7" ht="14" x14ac:dyDescent="0.15">
      <c r="A675" s="1"/>
      <c r="B675" s="2"/>
      <c r="C675" s="2"/>
      <c r="D675" s="2"/>
      <c r="E675" s="2"/>
      <c r="F675" s="2"/>
      <c r="G675" s="2"/>
    </row>
    <row r="676" spans="1:7" ht="14" x14ac:dyDescent="0.15">
      <c r="A676" s="1"/>
      <c r="B676" s="2"/>
      <c r="C676" s="2"/>
      <c r="D676" s="2"/>
      <c r="E676" s="2"/>
      <c r="F676" s="2"/>
      <c r="G676" s="2"/>
    </row>
    <row r="677" spans="1:7" ht="14" x14ac:dyDescent="0.15">
      <c r="A677" s="1"/>
      <c r="B677" s="2"/>
      <c r="C677" s="2"/>
      <c r="D677" s="2"/>
      <c r="E677" s="2"/>
      <c r="F677" s="2"/>
      <c r="G677" s="2"/>
    </row>
    <row r="678" spans="1:7" ht="14" x14ac:dyDescent="0.15">
      <c r="A678" s="1"/>
      <c r="B678" s="2"/>
      <c r="C678" s="2"/>
      <c r="D678" s="2"/>
      <c r="E678" s="2"/>
      <c r="F678" s="2"/>
      <c r="G678" s="2"/>
    </row>
    <row r="679" spans="1:7" ht="14" x14ac:dyDescent="0.15">
      <c r="A679" s="1"/>
      <c r="B679" s="2"/>
      <c r="C679" s="2"/>
      <c r="D679" s="2"/>
      <c r="E679" s="2"/>
      <c r="F679" s="2"/>
      <c r="G679" s="2"/>
    </row>
    <row r="680" spans="1:7" ht="14" x14ac:dyDescent="0.15">
      <c r="A680" s="1"/>
      <c r="B680" s="2"/>
      <c r="C680" s="2"/>
      <c r="D680" s="2"/>
      <c r="E680" s="2"/>
      <c r="F680" s="2"/>
      <c r="G680" s="2"/>
    </row>
    <row r="681" spans="1:7" ht="14" x14ac:dyDescent="0.15">
      <c r="A681" s="1"/>
      <c r="B681" s="2"/>
      <c r="C681" s="2"/>
      <c r="D681" s="2"/>
      <c r="E681" s="2"/>
      <c r="F681" s="2"/>
      <c r="G681" s="2"/>
    </row>
    <row r="682" spans="1:7" ht="14" x14ac:dyDescent="0.15">
      <c r="A682" s="1"/>
      <c r="B682" s="2"/>
      <c r="C682" s="2"/>
      <c r="D682" s="2"/>
      <c r="E682" s="2"/>
      <c r="F682" s="2"/>
      <c r="G682" s="2"/>
    </row>
    <row r="683" spans="1:7" ht="14" x14ac:dyDescent="0.15">
      <c r="A683" s="1"/>
      <c r="B683" s="2"/>
      <c r="C683" s="2"/>
      <c r="D683" s="2"/>
      <c r="E683" s="2"/>
      <c r="F683" s="2"/>
      <c r="G683" s="2"/>
    </row>
    <row r="684" spans="1:7" ht="14" x14ac:dyDescent="0.15">
      <c r="A684" s="1"/>
      <c r="B684" s="2"/>
      <c r="C684" s="2"/>
      <c r="D684" s="2"/>
      <c r="E684" s="2"/>
      <c r="F684" s="2"/>
      <c r="G684" s="2"/>
    </row>
    <row r="685" spans="1:7" ht="14" x14ac:dyDescent="0.15">
      <c r="A685" s="1"/>
      <c r="B685" s="2"/>
      <c r="C685" s="2"/>
      <c r="D685" s="2"/>
      <c r="E685" s="2"/>
      <c r="F685" s="2"/>
      <c r="G685" s="2"/>
    </row>
    <row r="686" spans="1:7" ht="14" x14ac:dyDescent="0.15">
      <c r="A686" s="1"/>
      <c r="B686" s="2"/>
      <c r="C686" s="2"/>
      <c r="D686" s="2"/>
      <c r="E686" s="2"/>
      <c r="F686" s="2"/>
      <c r="G686" s="2"/>
    </row>
    <row r="687" spans="1:7" ht="14" x14ac:dyDescent="0.15">
      <c r="A687" s="1"/>
      <c r="B687" s="2"/>
      <c r="C687" s="2"/>
      <c r="D687" s="2"/>
      <c r="E687" s="2"/>
      <c r="F687" s="2"/>
      <c r="G687" s="2"/>
    </row>
    <row r="688" spans="1:7" ht="14" x14ac:dyDescent="0.15">
      <c r="A688" s="1"/>
      <c r="B688" s="2"/>
      <c r="C688" s="2"/>
      <c r="D688" s="2"/>
      <c r="E688" s="2"/>
      <c r="F688" s="2"/>
      <c r="G688" s="2"/>
    </row>
    <row r="689" spans="1:7" ht="14" x14ac:dyDescent="0.15">
      <c r="A689" s="1"/>
      <c r="B689" s="2"/>
      <c r="C689" s="2"/>
      <c r="D689" s="2"/>
      <c r="E689" s="2"/>
      <c r="F689" s="2"/>
      <c r="G689" s="2"/>
    </row>
    <row r="690" spans="1:7" ht="14" x14ac:dyDescent="0.15">
      <c r="A690" s="1"/>
      <c r="B690" s="2"/>
      <c r="C690" s="2"/>
      <c r="D690" s="2"/>
      <c r="E690" s="2"/>
      <c r="F690" s="2"/>
      <c r="G690" s="2"/>
    </row>
    <row r="691" spans="1:7" ht="14" x14ac:dyDescent="0.15">
      <c r="A691" s="1"/>
      <c r="B691" s="2"/>
      <c r="C691" s="2"/>
      <c r="D691" s="2"/>
      <c r="E691" s="2"/>
      <c r="F691" s="2"/>
      <c r="G691" s="2"/>
    </row>
    <row r="692" spans="1:7" ht="14" x14ac:dyDescent="0.15">
      <c r="A692" s="1"/>
      <c r="B692" s="2"/>
      <c r="C692" s="2"/>
      <c r="D692" s="2"/>
      <c r="E692" s="2"/>
      <c r="F692" s="2"/>
      <c r="G692" s="2"/>
    </row>
    <row r="693" spans="1:7" ht="14" x14ac:dyDescent="0.15">
      <c r="A693" s="1"/>
      <c r="B693" s="2"/>
      <c r="C693" s="2"/>
      <c r="D693" s="2"/>
      <c r="E693" s="2"/>
      <c r="F693" s="2"/>
      <c r="G693" s="2"/>
    </row>
    <row r="694" spans="1:7" ht="14" x14ac:dyDescent="0.15">
      <c r="A694" s="1"/>
      <c r="B694" s="2"/>
      <c r="C694" s="2"/>
      <c r="D694" s="2"/>
      <c r="E694" s="2"/>
      <c r="F694" s="2"/>
      <c r="G694" s="2"/>
    </row>
    <row r="695" spans="1:7" ht="14" x14ac:dyDescent="0.15">
      <c r="A695" s="1"/>
      <c r="B695" s="2"/>
      <c r="C695" s="2"/>
      <c r="D695" s="2"/>
      <c r="E695" s="2"/>
      <c r="F695" s="2"/>
      <c r="G695" s="2"/>
    </row>
    <row r="696" spans="1:7" ht="14" x14ac:dyDescent="0.15">
      <c r="A696" s="1"/>
      <c r="B696" s="2"/>
      <c r="C696" s="2"/>
      <c r="D696" s="2"/>
      <c r="E696" s="2"/>
      <c r="F696" s="2"/>
      <c r="G696" s="2"/>
    </row>
    <row r="697" spans="1:7" ht="14" x14ac:dyDescent="0.15">
      <c r="A697" s="1"/>
      <c r="B697" s="2"/>
      <c r="C697" s="2"/>
      <c r="D697" s="2"/>
      <c r="E697" s="2"/>
      <c r="F697" s="2"/>
      <c r="G697" s="2"/>
    </row>
    <row r="698" spans="1:7" ht="14" x14ac:dyDescent="0.15">
      <c r="A698" s="1"/>
      <c r="B698" s="2"/>
      <c r="C698" s="2"/>
      <c r="D698" s="2"/>
      <c r="E698" s="2"/>
      <c r="F698" s="2"/>
      <c r="G698" s="2"/>
    </row>
    <row r="699" spans="1:7" ht="14" x14ac:dyDescent="0.15">
      <c r="A699" s="1"/>
      <c r="B699" s="2"/>
      <c r="C699" s="2"/>
      <c r="D699" s="2"/>
      <c r="E699" s="2"/>
      <c r="F699" s="2"/>
      <c r="G699" s="2"/>
    </row>
    <row r="700" spans="1:7" ht="14" x14ac:dyDescent="0.15">
      <c r="A700" s="1"/>
      <c r="B700" s="2"/>
      <c r="C700" s="2"/>
      <c r="D700" s="2"/>
      <c r="E700" s="2"/>
      <c r="F700" s="2"/>
      <c r="G700" s="2"/>
    </row>
    <row r="701" spans="1:7" ht="14" x14ac:dyDescent="0.15">
      <c r="A701" s="1"/>
      <c r="B701" s="2"/>
      <c r="C701" s="2"/>
      <c r="D701" s="2"/>
      <c r="E701" s="2"/>
      <c r="F701" s="2"/>
      <c r="G701" s="2"/>
    </row>
    <row r="702" spans="1:7" ht="14" x14ac:dyDescent="0.15">
      <c r="A702" s="1"/>
      <c r="B702" s="2"/>
      <c r="C702" s="2"/>
      <c r="D702" s="2"/>
      <c r="E702" s="2"/>
      <c r="F702" s="2"/>
      <c r="G702" s="2"/>
    </row>
    <row r="703" spans="1:7" ht="14" x14ac:dyDescent="0.15">
      <c r="A703" s="1"/>
      <c r="B703" s="2"/>
      <c r="C703" s="2"/>
      <c r="D703" s="2"/>
      <c r="E703" s="2"/>
      <c r="F703" s="2"/>
      <c r="G703" s="2"/>
    </row>
    <row r="704" spans="1:7" ht="14" x14ac:dyDescent="0.15">
      <c r="A704" s="1"/>
      <c r="B704" s="2"/>
      <c r="C704" s="2"/>
      <c r="D704" s="2"/>
      <c r="E704" s="2"/>
      <c r="F704" s="2"/>
      <c r="G704" s="2"/>
    </row>
    <row r="705" spans="1:7" ht="14" x14ac:dyDescent="0.15">
      <c r="A705" s="1"/>
      <c r="B705" s="2"/>
      <c r="C705" s="2"/>
      <c r="D705" s="2"/>
      <c r="E705" s="2"/>
      <c r="F705" s="2"/>
      <c r="G705" s="2"/>
    </row>
    <row r="706" spans="1:7" ht="14" x14ac:dyDescent="0.15">
      <c r="A706" s="1"/>
      <c r="B706" s="2"/>
      <c r="C706" s="2"/>
      <c r="D706" s="2"/>
      <c r="E706" s="2"/>
      <c r="F706" s="2"/>
      <c r="G706" s="2"/>
    </row>
    <row r="707" spans="1:7" ht="14" x14ac:dyDescent="0.15">
      <c r="A707" s="1"/>
      <c r="B707" s="2"/>
      <c r="C707" s="2"/>
      <c r="D707" s="2"/>
      <c r="E707" s="2"/>
      <c r="F707" s="2"/>
      <c r="G707" s="2"/>
    </row>
    <row r="708" spans="1:7" ht="14" x14ac:dyDescent="0.15">
      <c r="A708" s="1"/>
      <c r="B708" s="2"/>
      <c r="C708" s="2"/>
      <c r="D708" s="2"/>
      <c r="E708" s="2"/>
      <c r="F708" s="2"/>
      <c r="G708" s="2"/>
    </row>
    <row r="709" spans="1:7" ht="14" x14ac:dyDescent="0.15">
      <c r="A709" s="1"/>
      <c r="B709" s="2"/>
      <c r="C709" s="2"/>
      <c r="D709" s="2"/>
      <c r="E709" s="2"/>
      <c r="F709" s="2"/>
      <c r="G709" s="2"/>
    </row>
    <row r="710" spans="1:7" ht="14" x14ac:dyDescent="0.15">
      <c r="A710" s="1"/>
      <c r="B710" s="2"/>
      <c r="C710" s="2"/>
      <c r="D710" s="2"/>
      <c r="E710" s="2"/>
      <c r="F710" s="2"/>
      <c r="G710" s="2"/>
    </row>
    <row r="711" spans="1:7" ht="14" x14ac:dyDescent="0.15">
      <c r="A711" s="1"/>
      <c r="B711" s="2"/>
      <c r="C711" s="2"/>
      <c r="D711" s="2"/>
      <c r="E711" s="2"/>
      <c r="F711" s="2"/>
      <c r="G711" s="2"/>
    </row>
    <row r="712" spans="1:7" ht="14" x14ac:dyDescent="0.15">
      <c r="A712" s="1"/>
      <c r="B712" s="2"/>
      <c r="C712" s="2"/>
      <c r="D712" s="2"/>
      <c r="E712" s="2"/>
      <c r="F712" s="2"/>
      <c r="G712" s="2"/>
    </row>
    <row r="713" spans="1:7" ht="14" x14ac:dyDescent="0.15">
      <c r="A713" s="1"/>
      <c r="B713" s="2"/>
      <c r="C713" s="2"/>
      <c r="D713" s="2"/>
      <c r="E713" s="2"/>
      <c r="F713" s="2"/>
      <c r="G713" s="2"/>
    </row>
    <row r="714" spans="1:7" ht="14" x14ac:dyDescent="0.15">
      <c r="A714" s="1"/>
      <c r="B714" s="2"/>
      <c r="C714" s="2"/>
      <c r="D714" s="2"/>
      <c r="E714" s="2"/>
      <c r="F714" s="2"/>
      <c r="G714" s="2"/>
    </row>
    <row r="715" spans="1:7" ht="14" x14ac:dyDescent="0.15">
      <c r="A715" s="1"/>
      <c r="B715" s="2"/>
      <c r="C715" s="2"/>
      <c r="D715" s="2"/>
      <c r="E715" s="2"/>
      <c r="F715" s="2"/>
      <c r="G715" s="2"/>
    </row>
    <row r="716" spans="1:7" ht="14" x14ac:dyDescent="0.15">
      <c r="A716" s="1"/>
      <c r="B716" s="2"/>
      <c r="C716" s="2"/>
      <c r="D716" s="2"/>
      <c r="E716" s="2"/>
      <c r="F716" s="2"/>
      <c r="G716" s="2"/>
    </row>
    <row r="717" spans="1:7" ht="14" x14ac:dyDescent="0.15">
      <c r="A717" s="1"/>
      <c r="B717" s="2"/>
      <c r="C717" s="2"/>
      <c r="D717" s="2"/>
      <c r="E717" s="2"/>
      <c r="F717" s="2"/>
      <c r="G717" s="2"/>
    </row>
    <row r="718" spans="1:7" ht="14" x14ac:dyDescent="0.15">
      <c r="A718" s="1"/>
      <c r="B718" s="2"/>
      <c r="C718" s="2"/>
      <c r="D718" s="2"/>
      <c r="E718" s="2"/>
      <c r="F718" s="2"/>
      <c r="G718" s="2"/>
    </row>
    <row r="719" spans="1:7" ht="14" x14ac:dyDescent="0.15">
      <c r="A719" s="1"/>
      <c r="B719" s="2"/>
      <c r="C719" s="2"/>
      <c r="D719" s="2"/>
      <c r="E719" s="2"/>
      <c r="F719" s="2"/>
      <c r="G719" s="2"/>
    </row>
    <row r="720" spans="1:7" ht="14" x14ac:dyDescent="0.15">
      <c r="A720" s="1"/>
      <c r="B720" s="2"/>
      <c r="C720" s="2"/>
      <c r="D720" s="2"/>
      <c r="E720" s="2"/>
      <c r="F720" s="2"/>
      <c r="G720" s="2"/>
    </row>
    <row r="721" spans="1:7" ht="14" x14ac:dyDescent="0.15">
      <c r="A721" s="1"/>
      <c r="B721" s="2"/>
      <c r="C721" s="2"/>
      <c r="D721" s="2"/>
      <c r="E721" s="2"/>
      <c r="F721" s="2"/>
      <c r="G721" s="2"/>
    </row>
    <row r="722" spans="1:7" ht="14" x14ac:dyDescent="0.15">
      <c r="A722" s="1"/>
      <c r="B722" s="2"/>
      <c r="C722" s="2"/>
      <c r="D722" s="2"/>
      <c r="E722" s="2"/>
      <c r="F722" s="2"/>
      <c r="G722" s="2"/>
    </row>
    <row r="723" spans="1:7" ht="14" x14ac:dyDescent="0.15">
      <c r="A723" s="1"/>
      <c r="B723" s="2"/>
      <c r="C723" s="2"/>
      <c r="D723" s="2"/>
      <c r="E723" s="2"/>
      <c r="F723" s="2"/>
      <c r="G723" s="2"/>
    </row>
    <row r="724" spans="1:7" ht="14" x14ac:dyDescent="0.15">
      <c r="A724" s="1"/>
      <c r="B724" s="2"/>
      <c r="C724" s="2"/>
      <c r="D724" s="2"/>
      <c r="E724" s="2"/>
      <c r="F724" s="2"/>
      <c r="G724" s="2"/>
    </row>
    <row r="725" spans="1:7" ht="14" x14ac:dyDescent="0.15">
      <c r="A725" s="1"/>
      <c r="B725" s="2"/>
      <c r="C725" s="2"/>
      <c r="D725" s="2"/>
      <c r="E725" s="2"/>
      <c r="F725" s="2"/>
      <c r="G725" s="2"/>
    </row>
    <row r="726" spans="1:7" ht="14" x14ac:dyDescent="0.15">
      <c r="A726" s="1"/>
      <c r="B726" s="2"/>
      <c r="C726" s="2"/>
      <c r="D726" s="2"/>
      <c r="E726" s="2"/>
      <c r="F726" s="2"/>
      <c r="G726" s="2"/>
    </row>
    <row r="727" spans="1:7" ht="14" x14ac:dyDescent="0.15">
      <c r="A727" s="1"/>
      <c r="B727" s="2"/>
      <c r="C727" s="2"/>
      <c r="D727" s="2"/>
      <c r="E727" s="2"/>
      <c r="F727" s="2"/>
      <c r="G727" s="2"/>
    </row>
    <row r="728" spans="1:7" ht="14" x14ac:dyDescent="0.15">
      <c r="A728" s="1"/>
      <c r="B728" s="2"/>
      <c r="C728" s="2"/>
      <c r="D728" s="2"/>
      <c r="E728" s="2"/>
      <c r="F728" s="2"/>
      <c r="G728" s="2"/>
    </row>
    <row r="729" spans="1:7" ht="14" x14ac:dyDescent="0.15">
      <c r="A729" s="1"/>
      <c r="B729" s="2"/>
      <c r="C729" s="2"/>
      <c r="D729" s="2"/>
      <c r="E729" s="2"/>
      <c r="F729" s="2"/>
      <c r="G729" s="2"/>
    </row>
    <row r="730" spans="1:7" ht="14" x14ac:dyDescent="0.15">
      <c r="A730" s="1"/>
      <c r="B730" s="2"/>
      <c r="C730" s="2"/>
      <c r="D730" s="2"/>
      <c r="E730" s="2"/>
      <c r="F730" s="2"/>
      <c r="G730" s="2"/>
    </row>
    <row r="731" spans="1:7" ht="14" x14ac:dyDescent="0.15">
      <c r="A731" s="1"/>
      <c r="B731" s="2"/>
      <c r="C731" s="2"/>
      <c r="D731" s="2"/>
      <c r="E731" s="2"/>
      <c r="F731" s="2"/>
      <c r="G731" s="2"/>
    </row>
    <row r="732" spans="1:7" ht="14" x14ac:dyDescent="0.15">
      <c r="A732" s="1"/>
      <c r="B732" s="2"/>
      <c r="C732" s="2"/>
      <c r="D732" s="2"/>
      <c r="E732" s="2"/>
      <c r="F732" s="2"/>
      <c r="G732" s="2"/>
    </row>
    <row r="733" spans="1:7" ht="14" x14ac:dyDescent="0.15">
      <c r="A733" s="1"/>
      <c r="B733" s="2"/>
      <c r="C733" s="2"/>
      <c r="D733" s="2"/>
      <c r="E733" s="2"/>
      <c r="F733" s="2"/>
      <c r="G733" s="2"/>
    </row>
    <row r="734" spans="1:7" ht="14" x14ac:dyDescent="0.15">
      <c r="A734" s="1"/>
      <c r="B734" s="2"/>
      <c r="C734" s="2"/>
      <c r="D734" s="2"/>
      <c r="E734" s="2"/>
      <c r="F734" s="2"/>
      <c r="G734" s="2"/>
    </row>
    <row r="735" spans="1:7" ht="14" x14ac:dyDescent="0.15">
      <c r="A735" s="1"/>
      <c r="B735" s="2"/>
      <c r="C735" s="2"/>
      <c r="D735" s="2"/>
      <c r="E735" s="2"/>
      <c r="F735" s="2"/>
      <c r="G735" s="2"/>
    </row>
    <row r="736" spans="1:7" ht="14" x14ac:dyDescent="0.15">
      <c r="A736" s="1"/>
      <c r="B736" s="2"/>
      <c r="C736" s="2"/>
      <c r="D736" s="2"/>
      <c r="E736" s="2"/>
      <c r="F736" s="2"/>
      <c r="G736" s="2"/>
    </row>
    <row r="737" spans="1:7" ht="14" x14ac:dyDescent="0.15">
      <c r="A737" s="1"/>
      <c r="B737" s="2"/>
      <c r="C737" s="2"/>
      <c r="D737" s="2"/>
      <c r="E737" s="2"/>
      <c r="F737" s="2"/>
      <c r="G737" s="2"/>
    </row>
    <row r="738" spans="1:7" ht="14" x14ac:dyDescent="0.15">
      <c r="A738" s="1"/>
      <c r="B738" s="2"/>
      <c r="C738" s="2"/>
      <c r="D738" s="2"/>
      <c r="E738" s="2"/>
      <c r="F738" s="2"/>
      <c r="G738" s="2"/>
    </row>
    <row r="739" spans="1:7" ht="14" x14ac:dyDescent="0.15">
      <c r="A739" s="1"/>
      <c r="B739" s="2"/>
      <c r="C739" s="2"/>
      <c r="D739" s="2"/>
      <c r="E739" s="2"/>
      <c r="F739" s="2"/>
      <c r="G739" s="2"/>
    </row>
    <row r="740" spans="1:7" ht="14" x14ac:dyDescent="0.15">
      <c r="A740" s="1"/>
      <c r="B740" s="2"/>
      <c r="C740" s="2"/>
      <c r="D740" s="2"/>
      <c r="E740" s="2"/>
      <c r="F740" s="2"/>
      <c r="G740" s="2"/>
    </row>
    <row r="741" spans="1:7" ht="14" x14ac:dyDescent="0.15">
      <c r="A741" s="1"/>
      <c r="B741" s="2"/>
      <c r="C741" s="2"/>
      <c r="D741" s="2"/>
      <c r="E741" s="2"/>
      <c r="F741" s="2"/>
      <c r="G741" s="2"/>
    </row>
    <row r="742" spans="1:7" ht="14" x14ac:dyDescent="0.15">
      <c r="A742" s="1"/>
      <c r="B742" s="2"/>
      <c r="C742" s="2"/>
      <c r="D742" s="2"/>
      <c r="E742" s="2"/>
      <c r="F742" s="2"/>
      <c r="G742" s="2"/>
    </row>
    <row r="743" spans="1:7" ht="14" x14ac:dyDescent="0.15">
      <c r="A743" s="1"/>
      <c r="B743" s="2"/>
      <c r="C743" s="2"/>
      <c r="D743" s="2"/>
      <c r="E743" s="2"/>
      <c r="F743" s="2"/>
      <c r="G743" s="2"/>
    </row>
    <row r="744" spans="1:7" ht="14" x14ac:dyDescent="0.15">
      <c r="A744" s="1"/>
      <c r="B744" s="2"/>
      <c r="C744" s="2"/>
      <c r="D744" s="2"/>
      <c r="E744" s="2"/>
      <c r="F744" s="2"/>
      <c r="G744" s="2"/>
    </row>
    <row r="745" spans="1:7" ht="14" x14ac:dyDescent="0.15">
      <c r="A745" s="1"/>
      <c r="B745" s="2"/>
      <c r="C745" s="2"/>
      <c r="D745" s="2"/>
      <c r="E745" s="2"/>
      <c r="F745" s="2"/>
      <c r="G745" s="2"/>
    </row>
    <row r="746" spans="1:7" ht="14" x14ac:dyDescent="0.15">
      <c r="A746" s="1"/>
      <c r="B746" s="2"/>
      <c r="C746" s="2"/>
      <c r="D746" s="2"/>
      <c r="E746" s="2"/>
      <c r="F746" s="2"/>
      <c r="G746" s="2"/>
    </row>
    <row r="747" spans="1:7" ht="14" x14ac:dyDescent="0.15">
      <c r="A747" s="1"/>
      <c r="B747" s="2"/>
      <c r="C747" s="2"/>
      <c r="D747" s="2"/>
      <c r="E747" s="2"/>
      <c r="F747" s="2"/>
      <c r="G747" s="2"/>
    </row>
    <row r="748" spans="1:7" ht="14" x14ac:dyDescent="0.15">
      <c r="A748" s="1"/>
      <c r="B748" s="2"/>
      <c r="C748" s="2"/>
      <c r="D748" s="2"/>
      <c r="E748" s="2"/>
      <c r="F748" s="2"/>
      <c r="G748" s="2"/>
    </row>
    <row r="749" spans="1:7" ht="14" x14ac:dyDescent="0.15">
      <c r="A749" s="1"/>
      <c r="B749" s="2"/>
      <c r="C749" s="2"/>
      <c r="D749" s="2"/>
      <c r="E749" s="2"/>
      <c r="F749" s="2"/>
      <c r="G749" s="2"/>
    </row>
    <row r="750" spans="1:7" ht="14" x14ac:dyDescent="0.15">
      <c r="A750" s="1"/>
      <c r="B750" s="2"/>
      <c r="C750" s="2"/>
      <c r="D750" s="2"/>
      <c r="E750" s="2"/>
      <c r="F750" s="2"/>
      <c r="G750" s="2"/>
    </row>
    <row r="751" spans="1:7" ht="14" x14ac:dyDescent="0.15">
      <c r="A751" s="1"/>
      <c r="B751" s="2"/>
      <c r="C751" s="2"/>
      <c r="D751" s="2"/>
      <c r="E751" s="2"/>
      <c r="F751" s="2"/>
      <c r="G751" s="2"/>
    </row>
    <row r="752" spans="1:7" ht="14" x14ac:dyDescent="0.15">
      <c r="A752" s="1"/>
      <c r="B752" s="2"/>
      <c r="C752" s="2"/>
      <c r="D752" s="2"/>
      <c r="E752" s="2"/>
      <c r="F752" s="2"/>
      <c r="G752" s="2"/>
    </row>
    <row r="753" spans="1:7" ht="14" x14ac:dyDescent="0.15">
      <c r="A753" s="1"/>
      <c r="B753" s="2"/>
      <c r="C753" s="2"/>
      <c r="D753" s="2"/>
      <c r="E753" s="2"/>
      <c r="F753" s="2"/>
      <c r="G753" s="2"/>
    </row>
    <row r="754" spans="1:7" ht="14" x14ac:dyDescent="0.15">
      <c r="A754" s="1"/>
      <c r="B754" s="2"/>
      <c r="C754" s="2"/>
      <c r="D754" s="2"/>
      <c r="E754" s="2"/>
      <c r="F754" s="2"/>
      <c r="G754" s="2"/>
    </row>
    <row r="755" spans="1:7" ht="14" x14ac:dyDescent="0.15">
      <c r="A755" s="1"/>
      <c r="B755" s="2"/>
      <c r="C755" s="2"/>
      <c r="D755" s="2"/>
      <c r="E755" s="2"/>
      <c r="F755" s="2"/>
      <c r="G755" s="2"/>
    </row>
    <row r="756" spans="1:7" ht="14" x14ac:dyDescent="0.15">
      <c r="A756" s="1"/>
      <c r="B756" s="2"/>
      <c r="C756" s="2"/>
      <c r="D756" s="2"/>
      <c r="E756" s="2"/>
      <c r="F756" s="2"/>
      <c r="G756" s="2"/>
    </row>
    <row r="757" spans="1:7" ht="14" x14ac:dyDescent="0.15">
      <c r="A757" s="1"/>
      <c r="B757" s="2"/>
      <c r="C757" s="2"/>
      <c r="D757" s="2"/>
      <c r="E757" s="2"/>
      <c r="F757" s="2"/>
      <c r="G757" s="2"/>
    </row>
    <row r="758" spans="1:7" ht="14" x14ac:dyDescent="0.15">
      <c r="A758" s="1"/>
      <c r="B758" s="2"/>
      <c r="C758" s="2"/>
      <c r="D758" s="2"/>
      <c r="E758" s="2"/>
      <c r="F758" s="2"/>
      <c r="G758" s="2"/>
    </row>
    <row r="759" spans="1:7" ht="14" x14ac:dyDescent="0.15">
      <c r="A759" s="1"/>
      <c r="B759" s="2"/>
      <c r="C759" s="2"/>
      <c r="D759" s="2"/>
      <c r="E759" s="2"/>
      <c r="F759" s="2"/>
      <c r="G759" s="2"/>
    </row>
    <row r="760" spans="1:7" ht="14" x14ac:dyDescent="0.15">
      <c r="A760" s="1"/>
      <c r="B760" s="2"/>
      <c r="C760" s="2"/>
      <c r="D760" s="2"/>
      <c r="E760" s="2"/>
      <c r="F760" s="2"/>
      <c r="G760" s="2"/>
    </row>
    <row r="761" spans="1:7" ht="14" x14ac:dyDescent="0.15">
      <c r="A761" s="1"/>
      <c r="B761" s="2"/>
      <c r="C761" s="2"/>
      <c r="D761" s="2"/>
      <c r="E761" s="2"/>
      <c r="F761" s="2"/>
      <c r="G761" s="2"/>
    </row>
    <row r="762" spans="1:7" ht="14" x14ac:dyDescent="0.15">
      <c r="A762" s="1"/>
      <c r="B762" s="2"/>
      <c r="C762" s="2"/>
      <c r="D762" s="2"/>
      <c r="E762" s="2"/>
      <c r="F762" s="2"/>
      <c r="G762" s="2"/>
    </row>
    <row r="763" spans="1:7" ht="14" x14ac:dyDescent="0.15">
      <c r="A763" s="1"/>
      <c r="B763" s="2"/>
      <c r="C763" s="2"/>
      <c r="D763" s="2"/>
      <c r="E763" s="2"/>
      <c r="F763" s="2"/>
      <c r="G763" s="2"/>
    </row>
    <row r="764" spans="1:7" ht="14" x14ac:dyDescent="0.15">
      <c r="A764" s="1"/>
      <c r="B764" s="2"/>
      <c r="C764" s="2"/>
      <c r="D764" s="2"/>
      <c r="E764" s="2"/>
      <c r="F764" s="2"/>
      <c r="G764" s="2"/>
    </row>
    <row r="765" spans="1:7" ht="14" x14ac:dyDescent="0.15">
      <c r="A765" s="1"/>
      <c r="B765" s="2"/>
      <c r="C765" s="2"/>
      <c r="D765" s="2"/>
      <c r="E765" s="2"/>
      <c r="F765" s="2"/>
      <c r="G765" s="2"/>
    </row>
    <row r="766" spans="1:7" ht="14" x14ac:dyDescent="0.15">
      <c r="A766" s="1"/>
      <c r="B766" s="2"/>
      <c r="C766" s="2"/>
      <c r="D766" s="2"/>
      <c r="E766" s="2"/>
      <c r="F766" s="2"/>
      <c r="G766" s="2"/>
    </row>
    <row r="767" spans="1:7" ht="14" x14ac:dyDescent="0.15">
      <c r="A767" s="1"/>
      <c r="B767" s="2"/>
      <c r="C767" s="2"/>
      <c r="D767" s="2"/>
      <c r="E767" s="2"/>
      <c r="F767" s="2"/>
      <c r="G767" s="2"/>
    </row>
    <row r="768" spans="1:7" ht="14" x14ac:dyDescent="0.15">
      <c r="A768" s="1"/>
      <c r="B768" s="2"/>
      <c r="C768" s="2"/>
      <c r="D768" s="2"/>
      <c r="E768" s="2"/>
      <c r="F768" s="2"/>
      <c r="G768" s="2"/>
    </row>
    <row r="769" spans="1:7" ht="14" x14ac:dyDescent="0.15">
      <c r="A769" s="1"/>
      <c r="B769" s="2"/>
      <c r="C769" s="2"/>
      <c r="D769" s="2"/>
      <c r="E769" s="2"/>
      <c r="F769" s="2"/>
      <c r="G769" s="2"/>
    </row>
    <row r="770" spans="1:7" ht="14" x14ac:dyDescent="0.15">
      <c r="A770" s="1"/>
      <c r="B770" s="2"/>
      <c r="C770" s="2"/>
      <c r="D770" s="2"/>
      <c r="E770" s="2"/>
      <c r="F770" s="2"/>
      <c r="G770" s="2"/>
    </row>
    <row r="771" spans="1:7" ht="14" x14ac:dyDescent="0.15">
      <c r="A771" s="1"/>
      <c r="B771" s="2"/>
      <c r="C771" s="2"/>
      <c r="D771" s="2"/>
      <c r="E771" s="2"/>
      <c r="F771" s="2"/>
      <c r="G771" s="2"/>
    </row>
    <row r="772" spans="1:7" ht="14" x14ac:dyDescent="0.15">
      <c r="A772" s="1"/>
      <c r="B772" s="2"/>
      <c r="C772" s="2"/>
      <c r="D772" s="2"/>
      <c r="E772" s="2"/>
      <c r="F772" s="2"/>
      <c r="G772" s="2"/>
    </row>
    <row r="773" spans="1:7" ht="14" x14ac:dyDescent="0.15">
      <c r="A773" s="1"/>
      <c r="B773" s="2"/>
      <c r="C773" s="2"/>
      <c r="D773" s="2"/>
      <c r="E773" s="2"/>
      <c r="F773" s="2"/>
      <c r="G773" s="2"/>
    </row>
    <row r="774" spans="1:7" ht="14" x14ac:dyDescent="0.15">
      <c r="A774" s="1"/>
      <c r="B774" s="2"/>
      <c r="C774" s="2"/>
      <c r="D774" s="2"/>
      <c r="E774" s="2"/>
      <c r="F774" s="2"/>
      <c r="G774" s="2"/>
    </row>
    <row r="775" spans="1:7" ht="14" x14ac:dyDescent="0.15">
      <c r="A775" s="1"/>
      <c r="B775" s="2"/>
      <c r="C775" s="2"/>
      <c r="D775" s="2"/>
      <c r="E775" s="2"/>
      <c r="F775" s="2"/>
      <c r="G775" s="2"/>
    </row>
    <row r="776" spans="1:7" ht="14" x14ac:dyDescent="0.15">
      <c r="A776" s="1"/>
      <c r="B776" s="2"/>
      <c r="C776" s="2"/>
      <c r="D776" s="2"/>
      <c r="E776" s="2"/>
      <c r="F776" s="2"/>
      <c r="G776" s="2"/>
    </row>
    <row r="777" spans="1:7" ht="14" x14ac:dyDescent="0.15">
      <c r="A777" s="1"/>
      <c r="B777" s="2"/>
      <c r="C777" s="2"/>
      <c r="D777" s="2"/>
      <c r="E777" s="2"/>
      <c r="F777" s="2"/>
      <c r="G777" s="2"/>
    </row>
    <row r="778" spans="1:7" ht="14" x14ac:dyDescent="0.15">
      <c r="A778" s="1"/>
      <c r="B778" s="2"/>
      <c r="C778" s="2"/>
      <c r="D778" s="2"/>
      <c r="E778" s="2"/>
      <c r="F778" s="2"/>
      <c r="G778" s="2"/>
    </row>
    <row r="779" spans="1:7" ht="14" x14ac:dyDescent="0.15">
      <c r="A779" s="1"/>
      <c r="B779" s="2"/>
      <c r="C779" s="2"/>
      <c r="D779" s="2"/>
      <c r="E779" s="2"/>
      <c r="F779" s="2"/>
      <c r="G779" s="2"/>
    </row>
    <row r="780" spans="1:7" ht="14" x14ac:dyDescent="0.15">
      <c r="A780" s="1"/>
      <c r="B780" s="2"/>
      <c r="C780" s="2"/>
      <c r="D780" s="2"/>
      <c r="E780" s="2"/>
      <c r="F780" s="2"/>
      <c r="G780" s="2"/>
    </row>
    <row r="781" spans="1:7" ht="14" x14ac:dyDescent="0.15">
      <c r="A781" s="1"/>
      <c r="B781" s="2"/>
      <c r="C781" s="2"/>
      <c r="D781" s="2"/>
      <c r="E781" s="2"/>
      <c r="F781" s="2"/>
      <c r="G781" s="2"/>
    </row>
    <row r="782" spans="1:7" ht="14" x14ac:dyDescent="0.15">
      <c r="A782" s="1"/>
      <c r="B782" s="2"/>
      <c r="C782" s="2"/>
      <c r="D782" s="2"/>
      <c r="E782" s="2"/>
      <c r="F782" s="2"/>
      <c r="G782" s="2"/>
    </row>
    <row r="783" spans="1:7" ht="14" x14ac:dyDescent="0.15">
      <c r="A783" s="1"/>
      <c r="B783" s="2"/>
      <c r="C783" s="2"/>
      <c r="D783" s="2"/>
      <c r="E783" s="2"/>
      <c r="F783" s="2"/>
      <c r="G783" s="2"/>
    </row>
    <row r="784" spans="1:7" ht="14" x14ac:dyDescent="0.15">
      <c r="A784" s="1"/>
      <c r="B784" s="2"/>
      <c r="C784" s="2"/>
      <c r="D784" s="2"/>
      <c r="E784" s="2"/>
      <c r="F784" s="2"/>
      <c r="G784" s="2"/>
    </row>
    <row r="785" spans="1:7" ht="14" x14ac:dyDescent="0.15">
      <c r="A785" s="1"/>
      <c r="B785" s="2"/>
      <c r="C785" s="2"/>
      <c r="D785" s="2"/>
      <c r="E785" s="2"/>
      <c r="F785" s="2"/>
      <c r="G785" s="2"/>
    </row>
    <row r="786" spans="1:7" ht="14" x14ac:dyDescent="0.15">
      <c r="A786" s="1"/>
      <c r="B786" s="2"/>
      <c r="C786" s="2"/>
      <c r="D786" s="2"/>
      <c r="E786" s="2"/>
      <c r="F786" s="2"/>
      <c r="G786" s="2"/>
    </row>
    <row r="787" spans="1:7" ht="14" x14ac:dyDescent="0.15">
      <c r="A787" s="1"/>
      <c r="B787" s="2"/>
      <c r="C787" s="2"/>
      <c r="D787" s="2"/>
      <c r="E787" s="2"/>
      <c r="F787" s="2"/>
      <c r="G787" s="2"/>
    </row>
    <row r="788" spans="1:7" ht="14" x14ac:dyDescent="0.15">
      <c r="A788" s="1"/>
      <c r="B788" s="2"/>
      <c r="C788" s="2"/>
      <c r="D788" s="2"/>
      <c r="E788" s="2"/>
      <c r="F788" s="2"/>
      <c r="G788" s="2"/>
    </row>
    <row r="789" spans="1:7" ht="14" x14ac:dyDescent="0.15">
      <c r="A789" s="1"/>
      <c r="B789" s="2"/>
      <c r="C789" s="2"/>
      <c r="D789" s="2"/>
      <c r="E789" s="2"/>
      <c r="F789" s="2"/>
      <c r="G789" s="2"/>
    </row>
    <row r="790" spans="1:7" ht="14" x14ac:dyDescent="0.15">
      <c r="A790" s="1"/>
      <c r="B790" s="2"/>
      <c r="C790" s="2"/>
      <c r="D790" s="2"/>
      <c r="E790" s="2"/>
      <c r="F790" s="2"/>
      <c r="G790" s="2"/>
    </row>
    <row r="791" spans="1:7" ht="14" x14ac:dyDescent="0.15">
      <c r="A791" s="1"/>
      <c r="B791" s="2"/>
      <c r="C791" s="2"/>
      <c r="D791" s="2"/>
      <c r="E791" s="2"/>
      <c r="F791" s="2"/>
      <c r="G791" s="2"/>
    </row>
    <row r="792" spans="1:7" ht="14" x14ac:dyDescent="0.15">
      <c r="A792" s="1"/>
      <c r="B792" s="2"/>
      <c r="C792" s="2"/>
      <c r="D792" s="2"/>
      <c r="E792" s="2"/>
      <c r="F792" s="2"/>
      <c r="G792" s="2"/>
    </row>
    <row r="793" spans="1:7" ht="14" x14ac:dyDescent="0.15">
      <c r="A793" s="1"/>
      <c r="B793" s="2"/>
      <c r="C793" s="2"/>
      <c r="D793" s="2"/>
      <c r="E793" s="2"/>
      <c r="F793" s="2"/>
      <c r="G793" s="2"/>
    </row>
    <row r="794" spans="1:7" ht="14" x14ac:dyDescent="0.15">
      <c r="A794" s="1"/>
      <c r="B794" s="2"/>
      <c r="C794" s="2"/>
      <c r="D794" s="2"/>
      <c r="E794" s="2"/>
      <c r="F794" s="2"/>
      <c r="G794" s="2"/>
    </row>
    <row r="795" spans="1:7" ht="14" x14ac:dyDescent="0.15">
      <c r="A795" s="1"/>
      <c r="B795" s="2"/>
      <c r="C795" s="2"/>
      <c r="D795" s="2"/>
      <c r="E795" s="2"/>
      <c r="F795" s="2"/>
      <c r="G795" s="2"/>
    </row>
    <row r="796" spans="1:7" ht="14" x14ac:dyDescent="0.15">
      <c r="A796" s="1"/>
      <c r="B796" s="2"/>
      <c r="C796" s="2"/>
      <c r="D796" s="2"/>
      <c r="E796" s="2"/>
      <c r="F796" s="2"/>
      <c r="G796" s="2"/>
    </row>
    <row r="797" spans="1:7" ht="14" x14ac:dyDescent="0.15">
      <c r="A797" s="1"/>
      <c r="B797" s="2"/>
      <c r="C797" s="2"/>
      <c r="D797" s="2"/>
      <c r="E797" s="2"/>
      <c r="F797" s="2"/>
      <c r="G797" s="2"/>
    </row>
    <row r="798" spans="1:7" ht="14" x14ac:dyDescent="0.15">
      <c r="A798" s="1"/>
      <c r="B798" s="2"/>
      <c r="C798" s="2"/>
      <c r="D798" s="2"/>
      <c r="E798" s="2"/>
      <c r="F798" s="2"/>
      <c r="G798" s="2"/>
    </row>
    <row r="799" spans="1:7" ht="14" x14ac:dyDescent="0.15">
      <c r="A799" s="1"/>
      <c r="B799" s="2"/>
      <c r="C799" s="2"/>
      <c r="D799" s="2"/>
      <c r="E799" s="2"/>
      <c r="F799" s="2"/>
      <c r="G799" s="2"/>
    </row>
    <row r="800" spans="1:7" ht="14" x14ac:dyDescent="0.15">
      <c r="A800" s="1"/>
      <c r="B800" s="2"/>
      <c r="C800" s="2"/>
      <c r="D800" s="2"/>
      <c r="E800" s="2"/>
      <c r="F800" s="2"/>
      <c r="G800" s="2"/>
    </row>
    <row r="801" spans="1:7" ht="14" x14ac:dyDescent="0.15">
      <c r="A801" s="1"/>
      <c r="B801" s="2"/>
      <c r="C801" s="2"/>
      <c r="D801" s="2"/>
      <c r="E801" s="2"/>
      <c r="F801" s="2"/>
      <c r="G801" s="2"/>
    </row>
    <row r="802" spans="1:7" ht="14" x14ac:dyDescent="0.15">
      <c r="A802" s="1"/>
      <c r="B802" s="2"/>
      <c r="C802" s="2"/>
      <c r="D802" s="2"/>
      <c r="E802" s="2"/>
      <c r="F802" s="2"/>
      <c r="G802" s="2"/>
    </row>
    <row r="803" spans="1:7" ht="14" x14ac:dyDescent="0.15">
      <c r="A803" s="1"/>
      <c r="B803" s="2"/>
      <c r="C803" s="2"/>
      <c r="D803" s="2"/>
      <c r="E803" s="2"/>
      <c r="F803" s="2"/>
      <c r="G803" s="2"/>
    </row>
    <row r="804" spans="1:7" ht="14" x14ac:dyDescent="0.15">
      <c r="A804" s="1"/>
      <c r="B804" s="2"/>
      <c r="C804" s="2"/>
      <c r="D804" s="2"/>
      <c r="E804" s="2"/>
      <c r="F804" s="2"/>
      <c r="G804" s="2"/>
    </row>
    <row r="805" spans="1:7" ht="14" x14ac:dyDescent="0.15">
      <c r="A805" s="1"/>
      <c r="B805" s="2"/>
      <c r="C805" s="2"/>
      <c r="D805" s="2"/>
      <c r="E805" s="2"/>
      <c r="F805" s="2"/>
      <c r="G805" s="2"/>
    </row>
    <row r="806" spans="1:7" ht="14" x14ac:dyDescent="0.15">
      <c r="A806" s="1"/>
      <c r="B806" s="2"/>
      <c r="C806" s="2"/>
      <c r="D806" s="2"/>
      <c r="E806" s="2"/>
      <c r="F806" s="2"/>
      <c r="G806" s="2"/>
    </row>
    <row r="807" spans="1:7" ht="14" x14ac:dyDescent="0.15">
      <c r="A807" s="1"/>
      <c r="B807" s="2"/>
      <c r="C807" s="2"/>
      <c r="D807" s="2"/>
      <c r="E807" s="2"/>
      <c r="F807" s="2"/>
      <c r="G807" s="2"/>
    </row>
    <row r="808" spans="1:7" ht="14" x14ac:dyDescent="0.15">
      <c r="A808" s="1"/>
      <c r="B808" s="2"/>
      <c r="C808" s="2"/>
      <c r="D808" s="2"/>
      <c r="E808" s="2"/>
      <c r="F808" s="2"/>
      <c r="G808" s="2"/>
    </row>
    <row r="809" spans="1:7" ht="14" x14ac:dyDescent="0.15">
      <c r="A809" s="1"/>
      <c r="B809" s="2"/>
      <c r="C809" s="2"/>
      <c r="D809" s="2"/>
      <c r="E809" s="2"/>
      <c r="F809" s="2"/>
      <c r="G809" s="2"/>
    </row>
    <row r="810" spans="1:7" ht="14" x14ac:dyDescent="0.15">
      <c r="A810" s="1"/>
      <c r="B810" s="2"/>
      <c r="C810" s="2"/>
      <c r="D810" s="2"/>
      <c r="E810" s="2"/>
      <c r="F810" s="2"/>
      <c r="G810" s="2"/>
    </row>
    <row r="811" spans="1:7" ht="14" x14ac:dyDescent="0.15">
      <c r="A811" s="1"/>
      <c r="B811" s="2"/>
      <c r="C811" s="2"/>
      <c r="D811" s="2"/>
      <c r="E811" s="2"/>
      <c r="F811" s="2"/>
      <c r="G811" s="2"/>
    </row>
    <row r="812" spans="1:7" ht="14" x14ac:dyDescent="0.15">
      <c r="A812" s="1"/>
      <c r="B812" s="2"/>
      <c r="C812" s="2"/>
      <c r="D812" s="2"/>
      <c r="E812" s="2"/>
      <c r="F812" s="2"/>
      <c r="G812" s="2"/>
    </row>
    <row r="813" spans="1:7" ht="14" x14ac:dyDescent="0.15">
      <c r="A813" s="1"/>
      <c r="B813" s="2"/>
      <c r="C813" s="2"/>
      <c r="D813" s="2"/>
      <c r="E813" s="2"/>
      <c r="F813" s="2"/>
      <c r="G813" s="2"/>
    </row>
    <row r="814" spans="1:7" ht="14" x14ac:dyDescent="0.15">
      <c r="A814" s="1"/>
      <c r="B814" s="2"/>
      <c r="C814" s="2"/>
      <c r="D814" s="2"/>
      <c r="E814" s="2"/>
      <c r="F814" s="2"/>
      <c r="G814" s="2"/>
    </row>
    <row r="815" spans="1:7" ht="14" x14ac:dyDescent="0.15">
      <c r="A815" s="1"/>
      <c r="B815" s="2"/>
      <c r="C815" s="2"/>
      <c r="D815" s="2"/>
      <c r="E815" s="2"/>
      <c r="F815" s="2"/>
      <c r="G815" s="2"/>
    </row>
    <row r="816" spans="1:7" ht="14" x14ac:dyDescent="0.15">
      <c r="A816" s="1"/>
      <c r="B816" s="2"/>
      <c r="C816" s="2"/>
      <c r="D816" s="2"/>
      <c r="E816" s="2"/>
      <c r="F816" s="2"/>
      <c r="G816" s="2"/>
    </row>
    <row r="817" spans="1:7" ht="14" x14ac:dyDescent="0.15">
      <c r="A817" s="1"/>
      <c r="B817" s="2"/>
      <c r="C817" s="2"/>
      <c r="D817" s="2"/>
      <c r="E817" s="2"/>
      <c r="F817" s="2"/>
      <c r="G817" s="2"/>
    </row>
    <row r="818" spans="1:7" ht="14" x14ac:dyDescent="0.15">
      <c r="A818" s="1"/>
      <c r="B818" s="2"/>
      <c r="C818" s="2"/>
      <c r="D818" s="2"/>
      <c r="E818" s="2"/>
      <c r="F818" s="2"/>
      <c r="G818" s="2"/>
    </row>
    <row r="819" spans="1:7" ht="14" x14ac:dyDescent="0.15">
      <c r="A819" s="1"/>
      <c r="B819" s="2"/>
      <c r="C819" s="2"/>
      <c r="D819" s="2"/>
      <c r="E819" s="2"/>
      <c r="F819" s="2"/>
      <c r="G819" s="2"/>
    </row>
    <row r="820" spans="1:7" ht="14" x14ac:dyDescent="0.15">
      <c r="A820" s="1"/>
      <c r="B820" s="2"/>
      <c r="C820" s="2"/>
      <c r="D820" s="2"/>
      <c r="E820" s="2"/>
      <c r="F820" s="2"/>
      <c r="G820" s="2"/>
    </row>
    <row r="821" spans="1:7" ht="14" x14ac:dyDescent="0.15">
      <c r="A821" s="1"/>
      <c r="B821" s="2"/>
      <c r="C821" s="2"/>
      <c r="D821" s="2"/>
      <c r="E821" s="2"/>
      <c r="F821" s="2"/>
      <c r="G821" s="2"/>
    </row>
    <row r="822" spans="1:7" ht="14" x14ac:dyDescent="0.15">
      <c r="A822" s="1"/>
      <c r="B822" s="2"/>
      <c r="C822" s="2"/>
      <c r="D822" s="2"/>
      <c r="E822" s="2"/>
      <c r="F822" s="2"/>
      <c r="G822" s="2"/>
    </row>
    <row r="823" spans="1:7" ht="14" x14ac:dyDescent="0.15">
      <c r="A823" s="1"/>
      <c r="B823" s="2"/>
      <c r="C823" s="2"/>
      <c r="D823" s="2"/>
      <c r="E823" s="2"/>
      <c r="F823" s="2"/>
      <c r="G823" s="2"/>
    </row>
    <row r="824" spans="1:7" ht="14" x14ac:dyDescent="0.15">
      <c r="A824" s="1"/>
      <c r="B824" s="2"/>
      <c r="C824" s="2"/>
      <c r="D824" s="2"/>
      <c r="E824" s="2"/>
      <c r="F824" s="2"/>
      <c r="G824" s="2"/>
    </row>
    <row r="825" spans="1:7" ht="14" x14ac:dyDescent="0.15">
      <c r="A825" s="1"/>
      <c r="B825" s="2"/>
      <c r="C825" s="2"/>
      <c r="D825" s="2"/>
      <c r="E825" s="2"/>
      <c r="F825" s="2"/>
      <c r="G825" s="2"/>
    </row>
    <row r="826" spans="1:7" ht="14" x14ac:dyDescent="0.15">
      <c r="A826" s="1"/>
      <c r="B826" s="2"/>
      <c r="C826" s="2"/>
      <c r="D826" s="2"/>
      <c r="E826" s="2"/>
      <c r="F826" s="2"/>
      <c r="G826" s="2"/>
    </row>
    <row r="827" spans="1:7" ht="14" x14ac:dyDescent="0.15">
      <c r="A827" s="1"/>
      <c r="B827" s="2"/>
      <c r="C827" s="2"/>
      <c r="D827" s="2"/>
      <c r="E827" s="2"/>
      <c r="F827" s="2"/>
      <c r="G827" s="2"/>
    </row>
    <row r="828" spans="1:7" ht="14" x14ac:dyDescent="0.15">
      <c r="A828" s="1"/>
      <c r="B828" s="2"/>
      <c r="C828" s="2"/>
      <c r="D828" s="2"/>
      <c r="E828" s="2"/>
      <c r="F828" s="2"/>
      <c r="G828" s="2"/>
    </row>
    <row r="829" spans="1:7" ht="14" x14ac:dyDescent="0.15">
      <c r="A829" s="1"/>
      <c r="B829" s="2"/>
      <c r="C829" s="2"/>
      <c r="D829" s="2"/>
      <c r="E829" s="2"/>
      <c r="F829" s="2"/>
      <c r="G829" s="2"/>
    </row>
    <row r="830" spans="1:7" ht="14" x14ac:dyDescent="0.15">
      <c r="A830" s="1"/>
      <c r="B830" s="2"/>
      <c r="C830" s="2"/>
      <c r="D830" s="2"/>
      <c r="E830" s="2"/>
      <c r="F830" s="2"/>
      <c r="G830" s="2"/>
    </row>
    <row r="831" spans="1:7" ht="14" x14ac:dyDescent="0.15">
      <c r="A831" s="1"/>
      <c r="B831" s="2"/>
      <c r="C831" s="2"/>
      <c r="D831" s="2"/>
      <c r="E831" s="2"/>
      <c r="F831" s="2"/>
      <c r="G831" s="2"/>
    </row>
    <row r="832" spans="1:7" ht="14" x14ac:dyDescent="0.15">
      <c r="A832" s="1"/>
      <c r="B832" s="2"/>
      <c r="C832" s="2"/>
      <c r="D832" s="2"/>
      <c r="E832" s="2"/>
      <c r="F832" s="2"/>
      <c r="G832" s="2"/>
    </row>
    <row r="833" spans="1:7" ht="14" x14ac:dyDescent="0.15">
      <c r="A833" s="1"/>
      <c r="B833" s="2"/>
      <c r="C833" s="2"/>
      <c r="D833" s="2"/>
      <c r="E833" s="2"/>
      <c r="F833" s="2"/>
      <c r="G833" s="2"/>
    </row>
    <row r="834" spans="1:7" ht="14" x14ac:dyDescent="0.15">
      <c r="A834" s="1"/>
      <c r="B834" s="2"/>
      <c r="C834" s="2"/>
      <c r="D834" s="2"/>
      <c r="E834" s="2"/>
      <c r="F834" s="2"/>
      <c r="G834" s="2"/>
    </row>
    <row r="835" spans="1:7" ht="14" x14ac:dyDescent="0.15">
      <c r="A835" s="1"/>
      <c r="B835" s="2"/>
      <c r="C835" s="2"/>
      <c r="D835" s="2"/>
      <c r="E835" s="2"/>
      <c r="F835" s="2"/>
      <c r="G835" s="2"/>
    </row>
    <row r="836" spans="1:7" ht="14" x14ac:dyDescent="0.15">
      <c r="A836" s="1"/>
      <c r="B836" s="2"/>
      <c r="C836" s="2"/>
      <c r="D836" s="2"/>
      <c r="E836" s="2"/>
      <c r="F836" s="2"/>
      <c r="G836" s="2"/>
    </row>
    <row r="837" spans="1:7" ht="14" x14ac:dyDescent="0.15">
      <c r="A837" s="1"/>
      <c r="B837" s="2"/>
      <c r="C837" s="2"/>
      <c r="D837" s="2"/>
      <c r="E837" s="2"/>
      <c r="F837" s="2"/>
      <c r="G837" s="2"/>
    </row>
    <row r="838" spans="1:7" ht="14" x14ac:dyDescent="0.15">
      <c r="A838" s="1"/>
      <c r="B838" s="2"/>
      <c r="C838" s="2"/>
      <c r="D838" s="2"/>
      <c r="E838" s="2"/>
      <c r="F838" s="2"/>
      <c r="G838" s="2"/>
    </row>
    <row r="839" spans="1:7" ht="14" x14ac:dyDescent="0.15">
      <c r="A839" s="1"/>
      <c r="B839" s="2"/>
      <c r="C839" s="2"/>
      <c r="D839" s="2"/>
      <c r="E839" s="2"/>
      <c r="F839" s="2"/>
      <c r="G839" s="2"/>
    </row>
    <row r="840" spans="1:7" ht="14" x14ac:dyDescent="0.15">
      <c r="A840" s="1"/>
      <c r="B840" s="2"/>
      <c r="C840" s="2"/>
      <c r="D840" s="2"/>
      <c r="E840" s="2"/>
      <c r="F840" s="2"/>
      <c r="G840" s="2"/>
    </row>
    <row r="841" spans="1:7" ht="14" x14ac:dyDescent="0.15">
      <c r="A841" s="1"/>
      <c r="B841" s="2"/>
      <c r="C841" s="2"/>
      <c r="D841" s="2"/>
      <c r="E841" s="2"/>
      <c r="F841" s="2"/>
      <c r="G841" s="2"/>
    </row>
    <row r="842" spans="1:7" ht="14" x14ac:dyDescent="0.15">
      <c r="A842" s="1"/>
      <c r="B842" s="2"/>
      <c r="C842" s="2"/>
      <c r="D842" s="2"/>
      <c r="E842" s="2"/>
      <c r="F842" s="2"/>
      <c r="G842" s="2"/>
    </row>
    <row r="843" spans="1:7" ht="14" x14ac:dyDescent="0.15">
      <c r="A843" s="1"/>
      <c r="B843" s="2"/>
      <c r="C843" s="2"/>
      <c r="D843" s="2"/>
      <c r="E843" s="2"/>
      <c r="F843" s="2"/>
      <c r="G843" s="2"/>
    </row>
    <row r="844" spans="1:7" ht="14" x14ac:dyDescent="0.15">
      <c r="A844" s="1"/>
      <c r="B844" s="2"/>
      <c r="C844" s="2"/>
      <c r="D844" s="2"/>
      <c r="E844" s="2"/>
      <c r="F844" s="2"/>
      <c r="G844" s="2"/>
    </row>
    <row r="845" spans="1:7" ht="14" x14ac:dyDescent="0.15">
      <c r="A845" s="1"/>
      <c r="B845" s="2"/>
      <c r="C845" s="2"/>
      <c r="D845" s="2"/>
      <c r="E845" s="2"/>
      <c r="F845" s="2"/>
      <c r="G845" s="2"/>
    </row>
    <row r="846" spans="1:7" ht="14" x14ac:dyDescent="0.15">
      <c r="A846" s="1"/>
      <c r="B846" s="2"/>
      <c r="C846" s="2"/>
      <c r="D846" s="2"/>
      <c r="E846" s="2"/>
      <c r="F846" s="2"/>
      <c r="G846" s="2"/>
    </row>
    <row r="847" spans="1:7" ht="14" x14ac:dyDescent="0.15">
      <c r="A847" s="1"/>
      <c r="B847" s="2"/>
      <c r="C847" s="2"/>
      <c r="D847" s="2"/>
      <c r="E847" s="2"/>
      <c r="F847" s="2"/>
      <c r="G847" s="2"/>
    </row>
    <row r="848" spans="1:7" ht="14" x14ac:dyDescent="0.15">
      <c r="A848" s="1"/>
      <c r="B848" s="2"/>
      <c r="C848" s="2"/>
      <c r="D848" s="2"/>
      <c r="E848" s="2"/>
      <c r="F848" s="2"/>
      <c r="G848" s="2"/>
    </row>
    <row r="849" spans="1:7" ht="14" x14ac:dyDescent="0.15">
      <c r="A849" s="1"/>
      <c r="B849" s="2"/>
      <c r="C849" s="2"/>
      <c r="D849" s="2"/>
      <c r="E849" s="2"/>
      <c r="F849" s="2"/>
      <c r="G849" s="2"/>
    </row>
    <row r="850" spans="1:7" ht="14" x14ac:dyDescent="0.15">
      <c r="A850" s="1"/>
      <c r="B850" s="2"/>
      <c r="C850" s="2"/>
      <c r="D850" s="2"/>
      <c r="E850" s="2"/>
      <c r="F850" s="2"/>
      <c r="G850" s="2"/>
    </row>
    <row r="851" spans="1:7" ht="14" x14ac:dyDescent="0.15">
      <c r="A851" s="1"/>
      <c r="B851" s="2"/>
      <c r="C851" s="2"/>
      <c r="D851" s="2"/>
      <c r="E851" s="2"/>
      <c r="F851" s="2"/>
      <c r="G851" s="2"/>
    </row>
    <row r="852" spans="1:7" ht="14" x14ac:dyDescent="0.15">
      <c r="A852" s="1"/>
      <c r="B852" s="2"/>
      <c r="C852" s="2"/>
      <c r="D852" s="2"/>
      <c r="E852" s="2"/>
      <c r="F852" s="2"/>
      <c r="G852" s="2"/>
    </row>
    <row r="853" spans="1:7" ht="14" x14ac:dyDescent="0.15">
      <c r="A853" s="1"/>
      <c r="B853" s="2"/>
      <c r="C853" s="2"/>
      <c r="D853" s="2"/>
      <c r="E853" s="2"/>
      <c r="F853" s="2"/>
      <c r="G853" s="2"/>
    </row>
    <row r="854" spans="1:7" ht="14" x14ac:dyDescent="0.15">
      <c r="A854" s="1"/>
      <c r="B854" s="2"/>
      <c r="C854" s="2"/>
      <c r="D854" s="2"/>
      <c r="E854" s="2"/>
      <c r="F854" s="2"/>
      <c r="G854" s="2"/>
    </row>
    <row r="855" spans="1:7" ht="14" x14ac:dyDescent="0.15">
      <c r="A855" s="1"/>
      <c r="B855" s="2"/>
      <c r="C855" s="2"/>
      <c r="D855" s="2"/>
      <c r="E855" s="2"/>
      <c r="F855" s="2"/>
      <c r="G855" s="2"/>
    </row>
    <row r="856" spans="1:7" ht="14" x14ac:dyDescent="0.15">
      <c r="A856" s="1"/>
      <c r="B856" s="2"/>
      <c r="C856" s="2"/>
      <c r="D856" s="2"/>
      <c r="E856" s="2"/>
      <c r="F856" s="2"/>
      <c r="G856" s="2"/>
    </row>
    <row r="857" spans="1:7" ht="14" x14ac:dyDescent="0.15">
      <c r="A857" s="1"/>
      <c r="B857" s="2"/>
      <c r="C857" s="2"/>
      <c r="D857" s="2"/>
      <c r="E857" s="2"/>
      <c r="F857" s="2"/>
      <c r="G857" s="2"/>
    </row>
    <row r="858" spans="1:7" ht="14" x14ac:dyDescent="0.15">
      <c r="A858" s="1"/>
      <c r="B858" s="2"/>
      <c r="C858" s="2"/>
      <c r="D858" s="2"/>
      <c r="E858" s="2"/>
      <c r="F858" s="2"/>
      <c r="G858" s="2"/>
    </row>
    <row r="859" spans="1:7" ht="14" x14ac:dyDescent="0.15">
      <c r="A859" s="1"/>
      <c r="B859" s="2"/>
      <c r="C859" s="2"/>
      <c r="D859" s="2"/>
      <c r="E859" s="2"/>
      <c r="F859" s="2"/>
      <c r="G859" s="2"/>
    </row>
    <row r="860" spans="1:7" ht="14" x14ac:dyDescent="0.15">
      <c r="A860" s="1"/>
      <c r="B860" s="2"/>
      <c r="C860" s="2"/>
      <c r="D860" s="2"/>
      <c r="E860" s="2"/>
      <c r="F860" s="2"/>
      <c r="G860" s="2"/>
    </row>
    <row r="861" spans="1:7" ht="14" x14ac:dyDescent="0.15">
      <c r="A861" s="1"/>
      <c r="B861" s="2"/>
      <c r="C861" s="2"/>
      <c r="D861" s="2"/>
      <c r="E861" s="2"/>
      <c r="F861" s="2"/>
      <c r="G861" s="2"/>
    </row>
    <row r="862" spans="1:7" ht="14" x14ac:dyDescent="0.15">
      <c r="A862" s="1"/>
      <c r="B862" s="2"/>
      <c r="C862" s="2"/>
      <c r="D862" s="2"/>
      <c r="E862" s="2"/>
      <c r="F862" s="2"/>
      <c r="G862" s="2"/>
    </row>
    <row r="863" spans="1:7" ht="14" x14ac:dyDescent="0.15">
      <c r="A863" s="1"/>
      <c r="B863" s="2"/>
      <c r="C863" s="2"/>
      <c r="D863" s="2"/>
      <c r="E863" s="2"/>
      <c r="F863" s="2"/>
      <c r="G863" s="2"/>
    </row>
    <row r="864" spans="1:7" ht="14" x14ac:dyDescent="0.15">
      <c r="A864" s="1"/>
      <c r="B864" s="2"/>
      <c r="C864" s="2"/>
      <c r="D864" s="2"/>
      <c r="E864" s="2"/>
      <c r="F864" s="2"/>
      <c r="G864" s="2"/>
    </row>
    <row r="865" spans="1:7" ht="14" x14ac:dyDescent="0.15">
      <c r="A865" s="1"/>
      <c r="B865" s="2"/>
      <c r="C865" s="2"/>
      <c r="D865" s="2"/>
      <c r="E865" s="2"/>
      <c r="F865" s="2"/>
      <c r="G865" s="2"/>
    </row>
    <row r="866" spans="1:7" ht="14" x14ac:dyDescent="0.15">
      <c r="A866" s="1"/>
      <c r="B866" s="2"/>
      <c r="C866" s="2"/>
      <c r="D866" s="2"/>
      <c r="E866" s="2"/>
      <c r="F866" s="2"/>
      <c r="G866" s="2"/>
    </row>
    <row r="867" spans="1:7" ht="14" x14ac:dyDescent="0.15">
      <c r="A867" s="1"/>
      <c r="B867" s="2"/>
      <c r="C867" s="2"/>
      <c r="D867" s="2"/>
      <c r="E867" s="2"/>
      <c r="F867" s="2"/>
      <c r="G867" s="2"/>
    </row>
    <row r="868" spans="1:7" ht="14" x14ac:dyDescent="0.15">
      <c r="A868" s="1"/>
      <c r="B868" s="2"/>
      <c r="C868" s="2"/>
      <c r="D868" s="2"/>
      <c r="E868" s="2"/>
      <c r="F868" s="2"/>
      <c r="G868" s="2"/>
    </row>
    <row r="869" spans="1:7" ht="14" x14ac:dyDescent="0.15">
      <c r="A869" s="1"/>
      <c r="B869" s="2"/>
      <c r="C869" s="2"/>
      <c r="D869" s="2"/>
      <c r="E869" s="2"/>
      <c r="F869" s="2"/>
      <c r="G869" s="2"/>
    </row>
    <row r="870" spans="1:7" ht="14" x14ac:dyDescent="0.15">
      <c r="A870" s="1"/>
      <c r="B870" s="2"/>
      <c r="C870" s="2"/>
      <c r="D870" s="2"/>
      <c r="E870" s="2"/>
      <c r="F870" s="2"/>
      <c r="G870" s="2"/>
    </row>
    <row r="871" spans="1:7" ht="14" x14ac:dyDescent="0.15">
      <c r="A871" s="1"/>
      <c r="B871" s="2"/>
      <c r="C871" s="2"/>
      <c r="D871" s="2"/>
      <c r="E871" s="2"/>
      <c r="F871" s="2"/>
      <c r="G871" s="2"/>
    </row>
    <row r="872" spans="1:7" ht="14" x14ac:dyDescent="0.15">
      <c r="A872" s="1"/>
      <c r="B872" s="2"/>
      <c r="C872" s="2"/>
      <c r="D872" s="2"/>
      <c r="E872" s="2"/>
      <c r="F872" s="2"/>
      <c r="G872" s="2"/>
    </row>
    <row r="873" spans="1:7" ht="14" x14ac:dyDescent="0.15">
      <c r="A873" s="1"/>
      <c r="B873" s="2"/>
      <c r="C873" s="2"/>
      <c r="D873" s="2"/>
      <c r="E873" s="2"/>
      <c r="F873" s="2"/>
      <c r="G873" s="2"/>
    </row>
    <row r="874" spans="1:7" ht="14" x14ac:dyDescent="0.15">
      <c r="A874" s="1"/>
      <c r="B874" s="2"/>
      <c r="C874" s="2"/>
      <c r="D874" s="2"/>
      <c r="E874" s="2"/>
      <c r="F874" s="2"/>
      <c r="G874" s="2"/>
    </row>
    <row r="875" spans="1:7" ht="14" x14ac:dyDescent="0.15">
      <c r="A875" s="1"/>
      <c r="B875" s="2"/>
      <c r="C875" s="2"/>
      <c r="D875" s="2"/>
      <c r="E875" s="2"/>
      <c r="F875" s="2"/>
      <c r="G875" s="2"/>
    </row>
    <row r="876" spans="1:7" ht="14" x14ac:dyDescent="0.15">
      <c r="A876" s="1"/>
      <c r="B876" s="2"/>
      <c r="C876" s="2"/>
      <c r="D876" s="2"/>
      <c r="E876" s="2"/>
      <c r="F876" s="2"/>
      <c r="G876" s="2"/>
    </row>
    <row r="877" spans="1:7" ht="14" x14ac:dyDescent="0.15">
      <c r="A877" s="1"/>
      <c r="B877" s="2"/>
      <c r="C877" s="2"/>
      <c r="D877" s="2"/>
      <c r="E877" s="2"/>
      <c r="F877" s="2"/>
      <c r="G877" s="2"/>
    </row>
    <row r="878" spans="1:7" ht="14" x14ac:dyDescent="0.15">
      <c r="A878" s="1"/>
      <c r="B878" s="2"/>
      <c r="C878" s="2"/>
      <c r="D878" s="2"/>
      <c r="E878" s="2"/>
      <c r="F878" s="2"/>
      <c r="G878" s="2"/>
    </row>
    <row r="879" spans="1:7" ht="14" x14ac:dyDescent="0.15">
      <c r="A879" s="1"/>
      <c r="B879" s="2"/>
      <c r="C879" s="2"/>
      <c r="D879" s="2"/>
      <c r="E879" s="2"/>
      <c r="F879" s="2"/>
      <c r="G879" s="2"/>
    </row>
    <row r="880" spans="1:7" ht="14" x14ac:dyDescent="0.15">
      <c r="A880" s="1"/>
      <c r="B880" s="2"/>
      <c r="C880" s="2"/>
      <c r="D880" s="2"/>
      <c r="E880" s="2"/>
      <c r="F880" s="2"/>
      <c r="G880" s="2"/>
    </row>
    <row r="881" spans="1:7" ht="14" x14ac:dyDescent="0.15">
      <c r="A881" s="1"/>
      <c r="B881" s="2"/>
      <c r="C881" s="2"/>
      <c r="D881" s="2"/>
      <c r="E881" s="2"/>
      <c r="F881" s="2"/>
      <c r="G881" s="2"/>
    </row>
    <row r="882" spans="1:7" ht="14" x14ac:dyDescent="0.15">
      <c r="A882" s="1"/>
      <c r="B882" s="2"/>
      <c r="C882" s="2"/>
      <c r="D882" s="2"/>
      <c r="E882" s="2"/>
      <c r="F882" s="2"/>
      <c r="G882" s="2"/>
    </row>
    <row r="883" spans="1:7" ht="14" x14ac:dyDescent="0.15">
      <c r="A883" s="1"/>
      <c r="B883" s="2"/>
      <c r="C883" s="2"/>
      <c r="D883" s="2"/>
      <c r="E883" s="2"/>
      <c r="F883" s="2"/>
      <c r="G883" s="2"/>
    </row>
    <row r="884" spans="1:7" ht="14" x14ac:dyDescent="0.15">
      <c r="A884" s="1"/>
      <c r="B884" s="2"/>
      <c r="C884" s="2"/>
      <c r="D884" s="2"/>
      <c r="E884" s="2"/>
      <c r="F884" s="2"/>
      <c r="G884" s="2"/>
    </row>
    <row r="885" spans="1:7" ht="14" x14ac:dyDescent="0.15">
      <c r="A885" s="1"/>
      <c r="B885" s="2"/>
      <c r="C885" s="2"/>
      <c r="D885" s="2"/>
      <c r="E885" s="2"/>
      <c r="F885" s="2"/>
      <c r="G885" s="2"/>
    </row>
    <row r="886" spans="1:7" ht="14" x14ac:dyDescent="0.15">
      <c r="A886" s="1"/>
      <c r="B886" s="2"/>
      <c r="C886" s="2"/>
      <c r="D886" s="2"/>
      <c r="E886" s="2"/>
      <c r="F886" s="2"/>
      <c r="G886" s="2"/>
    </row>
    <row r="887" spans="1:7" ht="14" x14ac:dyDescent="0.15">
      <c r="A887" s="1"/>
      <c r="B887" s="2"/>
      <c r="C887" s="2"/>
      <c r="D887" s="2"/>
      <c r="E887" s="2"/>
      <c r="F887" s="2"/>
      <c r="G887" s="2"/>
    </row>
    <row r="888" spans="1:7" ht="14" x14ac:dyDescent="0.15">
      <c r="A888" s="1"/>
      <c r="B888" s="2"/>
      <c r="C888" s="2"/>
      <c r="D888" s="2"/>
      <c r="E888" s="2"/>
      <c r="F888" s="2"/>
      <c r="G888" s="2"/>
    </row>
    <row r="889" spans="1:7" ht="14" x14ac:dyDescent="0.15">
      <c r="A889" s="1"/>
      <c r="B889" s="2"/>
      <c r="C889" s="2"/>
      <c r="D889" s="2"/>
      <c r="E889" s="2"/>
      <c r="F889" s="2"/>
      <c r="G889" s="2"/>
    </row>
    <row r="890" spans="1:7" ht="14" x14ac:dyDescent="0.15">
      <c r="A890" s="1"/>
      <c r="B890" s="2"/>
      <c r="C890" s="2"/>
      <c r="D890" s="2"/>
      <c r="E890" s="2"/>
      <c r="F890" s="2"/>
      <c r="G890" s="2"/>
    </row>
    <row r="891" spans="1:7" ht="14" x14ac:dyDescent="0.15">
      <c r="A891" s="1"/>
      <c r="B891" s="2"/>
      <c r="C891" s="2"/>
      <c r="D891" s="2"/>
      <c r="E891" s="2"/>
      <c r="F891" s="2"/>
      <c r="G891" s="2"/>
    </row>
    <row r="892" spans="1:7" ht="14" x14ac:dyDescent="0.15">
      <c r="A892" s="1"/>
      <c r="B892" s="2"/>
      <c r="C892" s="2"/>
      <c r="D892" s="2"/>
      <c r="E892" s="2"/>
      <c r="F892" s="2"/>
      <c r="G892" s="2"/>
    </row>
    <row r="893" spans="1:7" ht="14" x14ac:dyDescent="0.15">
      <c r="A893" s="1"/>
      <c r="B893" s="2"/>
      <c r="C893" s="2"/>
      <c r="D893" s="2"/>
      <c r="E893" s="2"/>
      <c r="F893" s="2"/>
      <c r="G893" s="2"/>
    </row>
    <row r="894" spans="1:7" ht="14" x14ac:dyDescent="0.15">
      <c r="A894" s="1"/>
      <c r="B894" s="2"/>
      <c r="C894" s="2"/>
      <c r="D894" s="2"/>
      <c r="E894" s="2"/>
      <c r="F894" s="2"/>
      <c r="G894" s="2"/>
    </row>
    <row r="895" spans="1:7" ht="14" x14ac:dyDescent="0.15">
      <c r="A895" s="1"/>
      <c r="B895" s="2"/>
      <c r="C895" s="2"/>
      <c r="D895" s="2"/>
      <c r="E895" s="2"/>
      <c r="F895" s="2"/>
      <c r="G895" s="2"/>
    </row>
    <row r="896" spans="1:7" ht="14" x14ac:dyDescent="0.15">
      <c r="A896" s="1"/>
      <c r="B896" s="2"/>
      <c r="C896" s="2"/>
      <c r="D896" s="2"/>
      <c r="E896" s="2"/>
      <c r="F896" s="2"/>
      <c r="G896" s="2"/>
    </row>
    <row r="897" spans="1:7" ht="14" x14ac:dyDescent="0.15">
      <c r="A897" s="1"/>
      <c r="B897" s="2"/>
      <c r="C897" s="2"/>
      <c r="D897" s="2"/>
      <c r="E897" s="2"/>
      <c r="F897" s="2"/>
      <c r="G897" s="2"/>
    </row>
    <row r="898" spans="1:7" ht="14" x14ac:dyDescent="0.15">
      <c r="A898" s="1"/>
      <c r="B898" s="2"/>
      <c r="C898" s="2"/>
      <c r="D898" s="2"/>
      <c r="E898" s="2"/>
      <c r="F898" s="2"/>
      <c r="G898" s="2"/>
    </row>
    <row r="899" spans="1:7" ht="14" x14ac:dyDescent="0.15">
      <c r="A899" s="1"/>
      <c r="B899" s="2"/>
      <c r="C899" s="2"/>
      <c r="D899" s="2"/>
      <c r="E899" s="2"/>
      <c r="F899" s="2"/>
      <c r="G899" s="2"/>
    </row>
    <row r="900" spans="1:7" ht="14" x14ac:dyDescent="0.15">
      <c r="A900" s="1"/>
      <c r="B900" s="2"/>
      <c r="C900" s="2"/>
      <c r="D900" s="2"/>
      <c r="E900" s="2"/>
      <c r="F900" s="2"/>
      <c r="G900" s="2"/>
    </row>
    <row r="901" spans="1:7" ht="14" x14ac:dyDescent="0.15">
      <c r="A901" s="1"/>
      <c r="B901" s="2"/>
      <c r="C901" s="2"/>
      <c r="D901" s="2"/>
      <c r="E901" s="2"/>
      <c r="F901" s="2"/>
      <c r="G901" s="2"/>
    </row>
    <row r="902" spans="1:7" ht="14" x14ac:dyDescent="0.15">
      <c r="A902" s="1"/>
      <c r="B902" s="2"/>
      <c r="C902" s="2"/>
      <c r="D902" s="2"/>
      <c r="E902" s="2"/>
      <c r="F902" s="2"/>
      <c r="G902" s="2"/>
    </row>
    <row r="903" spans="1:7" ht="14" x14ac:dyDescent="0.15">
      <c r="A903" s="1"/>
      <c r="B903" s="2"/>
      <c r="C903" s="2"/>
      <c r="D903" s="2"/>
      <c r="E903" s="2"/>
      <c r="F903" s="2"/>
      <c r="G903" s="2"/>
    </row>
    <row r="904" spans="1:7" ht="14" x14ac:dyDescent="0.15">
      <c r="A904" s="1"/>
      <c r="B904" s="2"/>
      <c r="C904" s="2"/>
      <c r="D904" s="2"/>
      <c r="E904" s="2"/>
      <c r="F904" s="2"/>
      <c r="G904" s="2"/>
    </row>
    <row r="905" spans="1:7" ht="14" x14ac:dyDescent="0.15">
      <c r="A905" s="1"/>
      <c r="B905" s="2"/>
      <c r="C905" s="2"/>
      <c r="D905" s="2"/>
      <c r="E905" s="2"/>
      <c r="F905" s="2"/>
      <c r="G905" s="2"/>
    </row>
    <row r="906" spans="1:7" ht="14" x14ac:dyDescent="0.15">
      <c r="A906" s="1"/>
      <c r="B906" s="2"/>
      <c r="C906" s="2"/>
      <c r="D906" s="2"/>
      <c r="E906" s="2"/>
      <c r="F906" s="2"/>
      <c r="G906" s="2"/>
    </row>
    <row r="907" spans="1:7" ht="14" x14ac:dyDescent="0.15">
      <c r="A907" s="1"/>
      <c r="B907" s="2"/>
      <c r="C907" s="2"/>
      <c r="D907" s="2"/>
      <c r="E907" s="2"/>
      <c r="F907" s="2"/>
      <c r="G907" s="2"/>
    </row>
    <row r="908" spans="1:7" ht="14" x14ac:dyDescent="0.15">
      <c r="A908" s="1"/>
      <c r="B908" s="2"/>
      <c r="C908" s="2"/>
      <c r="D908" s="2"/>
      <c r="E908" s="2"/>
      <c r="F908" s="2"/>
      <c r="G908" s="2"/>
    </row>
    <row r="909" spans="1:7" ht="14" x14ac:dyDescent="0.15">
      <c r="A909" s="1"/>
      <c r="B909" s="2"/>
      <c r="C909" s="2"/>
      <c r="D909" s="2"/>
      <c r="E909" s="2"/>
      <c r="F909" s="2"/>
      <c r="G909" s="2"/>
    </row>
    <row r="910" spans="1:7" ht="14" x14ac:dyDescent="0.15">
      <c r="A910" s="1"/>
      <c r="B910" s="2"/>
      <c r="C910" s="2"/>
      <c r="D910" s="2"/>
      <c r="E910" s="2"/>
      <c r="F910" s="2"/>
      <c r="G910" s="2"/>
    </row>
    <row r="911" spans="1:7" ht="14" x14ac:dyDescent="0.15">
      <c r="A911" s="1"/>
      <c r="B911" s="2"/>
      <c r="C911" s="2"/>
      <c r="D911" s="2"/>
      <c r="E911" s="2"/>
      <c r="F911" s="2"/>
      <c r="G911" s="2"/>
    </row>
    <row r="912" spans="1:7" ht="14" x14ac:dyDescent="0.15">
      <c r="A912" s="1"/>
      <c r="B912" s="2"/>
      <c r="C912" s="2"/>
      <c r="D912" s="2"/>
      <c r="E912" s="2"/>
      <c r="F912" s="2"/>
      <c r="G912" s="2"/>
    </row>
    <row r="913" spans="1:7" ht="14" x14ac:dyDescent="0.15">
      <c r="A913" s="1"/>
      <c r="B913" s="2"/>
      <c r="C913" s="2"/>
      <c r="D913" s="2"/>
      <c r="E913" s="2"/>
      <c r="F913" s="2"/>
      <c r="G913" s="2"/>
    </row>
    <row r="914" spans="1:7" ht="14" x14ac:dyDescent="0.15">
      <c r="A914" s="1"/>
      <c r="B914" s="2"/>
      <c r="C914" s="2"/>
      <c r="D914" s="2"/>
      <c r="E914" s="2"/>
      <c r="F914" s="2"/>
      <c r="G914" s="2"/>
    </row>
    <row r="915" spans="1:7" ht="14" x14ac:dyDescent="0.15">
      <c r="A915" s="1"/>
      <c r="B915" s="2"/>
      <c r="C915" s="2"/>
      <c r="D915" s="2"/>
      <c r="E915" s="2"/>
      <c r="F915" s="2"/>
      <c r="G915" s="2"/>
    </row>
    <row r="916" spans="1:7" ht="14" x14ac:dyDescent="0.15">
      <c r="A916" s="1"/>
      <c r="B916" s="2"/>
      <c r="C916" s="2"/>
      <c r="D916" s="2"/>
      <c r="E916" s="2"/>
      <c r="F916" s="2"/>
      <c r="G916" s="2"/>
    </row>
    <row r="917" spans="1:7" ht="14" x14ac:dyDescent="0.15">
      <c r="A917" s="1"/>
      <c r="B917" s="2"/>
      <c r="C917" s="2"/>
      <c r="D917" s="2"/>
      <c r="E917" s="2"/>
      <c r="F917" s="2"/>
      <c r="G917" s="2"/>
    </row>
    <row r="918" spans="1:7" ht="14" x14ac:dyDescent="0.15">
      <c r="A918" s="1"/>
      <c r="B918" s="2"/>
      <c r="C918" s="2"/>
      <c r="D918" s="2"/>
      <c r="E918" s="2"/>
      <c r="F918" s="2"/>
      <c r="G918" s="2"/>
    </row>
    <row r="919" spans="1:7" ht="14" x14ac:dyDescent="0.15">
      <c r="A919" s="1"/>
      <c r="B919" s="2"/>
      <c r="C919" s="2"/>
      <c r="D919" s="2"/>
      <c r="E919" s="2"/>
      <c r="F919" s="2"/>
      <c r="G919" s="2"/>
    </row>
    <row r="920" spans="1:7" ht="14" x14ac:dyDescent="0.15">
      <c r="A920" s="1"/>
      <c r="B920" s="2"/>
      <c r="C920" s="2"/>
      <c r="D920" s="2"/>
      <c r="E920" s="2"/>
      <c r="F920" s="2"/>
      <c r="G920" s="2"/>
    </row>
    <row r="921" spans="1:7" ht="14" x14ac:dyDescent="0.15">
      <c r="A921" s="1"/>
      <c r="B921" s="2"/>
      <c r="C921" s="2"/>
      <c r="D921" s="2"/>
      <c r="E921" s="2"/>
      <c r="F921" s="2"/>
      <c r="G921" s="2"/>
    </row>
    <row r="922" spans="1:7" ht="14" x14ac:dyDescent="0.15">
      <c r="A922" s="1"/>
      <c r="B922" s="2"/>
      <c r="C922" s="2"/>
      <c r="D922" s="2"/>
      <c r="E922" s="2"/>
      <c r="F922" s="2"/>
      <c r="G922" s="2"/>
    </row>
    <row r="923" spans="1:7" ht="14" x14ac:dyDescent="0.15">
      <c r="A923" s="1"/>
      <c r="B923" s="2"/>
      <c r="C923" s="2"/>
      <c r="D923" s="2"/>
      <c r="E923" s="2"/>
      <c r="F923" s="2"/>
      <c r="G923" s="2"/>
    </row>
    <row r="924" spans="1:7" ht="14" x14ac:dyDescent="0.15">
      <c r="A924" s="1"/>
      <c r="B924" s="2"/>
      <c r="C924" s="2"/>
      <c r="D924" s="2"/>
      <c r="E924" s="2"/>
      <c r="F924" s="2"/>
      <c r="G924" s="2"/>
    </row>
    <row r="925" spans="1:7" ht="14" x14ac:dyDescent="0.15">
      <c r="A925" s="1"/>
      <c r="B925" s="2"/>
      <c r="C925" s="2"/>
      <c r="D925" s="2"/>
      <c r="E925" s="2"/>
      <c r="F925" s="2"/>
      <c r="G925" s="2"/>
    </row>
    <row r="926" spans="1:7" ht="14" x14ac:dyDescent="0.15">
      <c r="A926" s="1"/>
      <c r="B926" s="2"/>
      <c r="C926" s="2"/>
      <c r="D926" s="2"/>
      <c r="E926" s="2"/>
      <c r="F926" s="2"/>
      <c r="G926" s="2"/>
    </row>
    <row r="927" spans="1:7" ht="14" x14ac:dyDescent="0.15">
      <c r="A927" s="1"/>
      <c r="B927" s="2"/>
      <c r="C927" s="2"/>
      <c r="D927" s="2"/>
      <c r="E927" s="2"/>
      <c r="F927" s="2"/>
      <c r="G927" s="2"/>
    </row>
    <row r="928" spans="1:7" ht="14" x14ac:dyDescent="0.15">
      <c r="A928" s="1"/>
      <c r="B928" s="2"/>
      <c r="C928" s="2"/>
      <c r="D928" s="2"/>
      <c r="E928" s="2"/>
      <c r="F928" s="2"/>
      <c r="G928" s="2"/>
    </row>
    <row r="929" spans="1:7" ht="14" x14ac:dyDescent="0.15">
      <c r="A929" s="1"/>
      <c r="B929" s="2"/>
      <c r="C929" s="2"/>
      <c r="D929" s="2"/>
      <c r="E929" s="2"/>
      <c r="F929" s="2"/>
      <c r="G929" s="2"/>
    </row>
    <row r="930" spans="1:7" ht="14" x14ac:dyDescent="0.15">
      <c r="A930" s="1"/>
      <c r="B930" s="2"/>
      <c r="C930" s="2"/>
      <c r="D930" s="2"/>
      <c r="E930" s="2"/>
      <c r="F930" s="2"/>
      <c r="G930" s="2"/>
    </row>
    <row r="931" spans="1:7" ht="14" x14ac:dyDescent="0.15">
      <c r="A931" s="1"/>
      <c r="B931" s="2"/>
      <c r="C931" s="2"/>
      <c r="D931" s="2"/>
      <c r="E931" s="2"/>
      <c r="F931" s="2"/>
      <c r="G931" s="2"/>
    </row>
    <row r="932" spans="1:7" ht="14" x14ac:dyDescent="0.15">
      <c r="A932" s="1"/>
      <c r="B932" s="2"/>
      <c r="C932" s="2"/>
      <c r="D932" s="2"/>
      <c r="E932" s="2"/>
      <c r="F932" s="2"/>
      <c r="G932" s="2"/>
    </row>
    <row r="933" spans="1:7" ht="14" x14ac:dyDescent="0.15">
      <c r="A933" s="1"/>
      <c r="B933" s="2"/>
      <c r="C933" s="2"/>
      <c r="D933" s="2"/>
      <c r="E933" s="2"/>
      <c r="F933" s="2"/>
      <c r="G933" s="2"/>
    </row>
    <row r="934" spans="1:7" ht="14" x14ac:dyDescent="0.15">
      <c r="A934" s="1"/>
      <c r="B934" s="2"/>
      <c r="C934" s="2"/>
      <c r="D934" s="2"/>
      <c r="E934" s="2"/>
      <c r="F934" s="2"/>
      <c r="G934" s="2"/>
    </row>
    <row r="935" spans="1:7" ht="14" x14ac:dyDescent="0.15">
      <c r="A935" s="1"/>
      <c r="B935" s="2"/>
      <c r="C935" s="2"/>
      <c r="D935" s="2"/>
      <c r="E935" s="2"/>
      <c r="F935" s="2"/>
      <c r="G935" s="2"/>
    </row>
    <row r="936" spans="1:7" ht="14" x14ac:dyDescent="0.15">
      <c r="A936" s="1"/>
      <c r="B936" s="2"/>
      <c r="C936" s="2"/>
      <c r="D936" s="2"/>
      <c r="E936" s="2"/>
      <c r="F936" s="2"/>
      <c r="G936" s="2"/>
    </row>
    <row r="937" spans="1:7" ht="14" x14ac:dyDescent="0.15">
      <c r="A937" s="1"/>
      <c r="B937" s="2"/>
      <c r="C937" s="2"/>
      <c r="D937" s="2"/>
      <c r="E937" s="2"/>
      <c r="F937" s="2"/>
      <c r="G937" s="2"/>
    </row>
    <row r="938" spans="1:7" ht="14" x14ac:dyDescent="0.15">
      <c r="A938" s="1"/>
      <c r="B938" s="2"/>
      <c r="C938" s="2"/>
      <c r="D938" s="2"/>
      <c r="E938" s="2"/>
      <c r="F938" s="2"/>
      <c r="G938" s="2"/>
    </row>
    <row r="939" spans="1:7" ht="14" x14ac:dyDescent="0.15">
      <c r="A939" s="1"/>
      <c r="B939" s="2"/>
      <c r="C939" s="2"/>
      <c r="D939" s="2"/>
      <c r="E939" s="2"/>
      <c r="F939" s="2"/>
      <c r="G939" s="2"/>
    </row>
    <row r="940" spans="1:7" ht="14" x14ac:dyDescent="0.15">
      <c r="A940" s="1"/>
      <c r="B940" s="2"/>
      <c r="C940" s="2"/>
      <c r="D940" s="2"/>
      <c r="E940" s="2"/>
      <c r="F940" s="2"/>
      <c r="G940" s="2"/>
    </row>
    <row r="941" spans="1:7" ht="14" x14ac:dyDescent="0.15">
      <c r="A941" s="1"/>
      <c r="B941" s="2"/>
      <c r="C941" s="2"/>
      <c r="D941" s="2"/>
      <c r="E941" s="2"/>
      <c r="F941" s="2"/>
      <c r="G941" s="2"/>
    </row>
    <row r="942" spans="1:7" ht="14" x14ac:dyDescent="0.15">
      <c r="A942" s="1"/>
      <c r="B942" s="2"/>
      <c r="C942" s="2"/>
      <c r="D942" s="2"/>
      <c r="E942" s="2"/>
      <c r="F942" s="2"/>
      <c r="G942" s="2"/>
    </row>
    <row r="943" spans="1:7" ht="14" x14ac:dyDescent="0.15">
      <c r="A943" s="1"/>
      <c r="B943" s="2"/>
      <c r="C943" s="2"/>
      <c r="D943" s="2"/>
      <c r="E943" s="2"/>
      <c r="F943" s="2"/>
      <c r="G943" s="2"/>
    </row>
    <row r="944" spans="1:7" ht="14" x14ac:dyDescent="0.15">
      <c r="A944" s="1"/>
      <c r="B944" s="2"/>
      <c r="C944" s="2"/>
      <c r="D944" s="2"/>
      <c r="E944" s="2"/>
      <c r="F944" s="2"/>
      <c r="G944" s="2"/>
    </row>
    <row r="945" spans="1:7" ht="14" x14ac:dyDescent="0.15">
      <c r="A945" s="1"/>
      <c r="B945" s="2"/>
      <c r="C945" s="2"/>
      <c r="D945" s="2"/>
      <c r="E945" s="2"/>
      <c r="F945" s="2"/>
      <c r="G945" s="2"/>
    </row>
    <row r="946" spans="1:7" ht="14" x14ac:dyDescent="0.15">
      <c r="A946" s="1"/>
      <c r="B946" s="2"/>
      <c r="C946" s="2"/>
      <c r="D946" s="2"/>
      <c r="E946" s="2"/>
      <c r="F946" s="2"/>
      <c r="G946" s="2"/>
    </row>
    <row r="947" spans="1:7" ht="14" x14ac:dyDescent="0.15">
      <c r="A947" s="1"/>
      <c r="B947" s="2"/>
      <c r="C947" s="2"/>
      <c r="D947" s="2"/>
      <c r="E947" s="2"/>
      <c r="F947" s="2"/>
      <c r="G947" s="2"/>
    </row>
    <row r="948" spans="1:7" ht="14" x14ac:dyDescent="0.15">
      <c r="A948" s="1"/>
      <c r="B948" s="2"/>
      <c r="C948" s="2"/>
      <c r="D948" s="2"/>
      <c r="E948" s="2"/>
      <c r="F948" s="2"/>
      <c r="G948" s="2"/>
    </row>
    <row r="949" spans="1:7" ht="14" x14ac:dyDescent="0.15">
      <c r="A949" s="1"/>
      <c r="B949" s="2"/>
      <c r="C949" s="2"/>
      <c r="D949" s="2"/>
      <c r="E949" s="2"/>
      <c r="F949" s="2"/>
      <c r="G949" s="2"/>
    </row>
    <row r="950" spans="1:7" ht="14" x14ac:dyDescent="0.15">
      <c r="A950" s="1"/>
      <c r="B950" s="2"/>
      <c r="C950" s="2"/>
      <c r="D950" s="2"/>
      <c r="E950" s="2"/>
      <c r="F950" s="2"/>
      <c r="G950" s="2"/>
    </row>
    <row r="951" spans="1:7" ht="14" x14ac:dyDescent="0.15">
      <c r="A951" s="1"/>
      <c r="B951" s="2"/>
      <c r="C951" s="2"/>
      <c r="D951" s="2"/>
      <c r="E951" s="2"/>
      <c r="F951" s="2"/>
      <c r="G951" s="2"/>
    </row>
    <row r="952" spans="1:7" ht="14" x14ac:dyDescent="0.15">
      <c r="A952" s="1"/>
      <c r="B952" s="2"/>
      <c r="C952" s="2"/>
      <c r="D952" s="2"/>
      <c r="E952" s="2"/>
      <c r="F952" s="2"/>
      <c r="G952" s="2"/>
    </row>
    <row r="953" spans="1:7" ht="14" x14ac:dyDescent="0.15">
      <c r="A953" s="1"/>
      <c r="B953" s="2"/>
      <c r="C953" s="2"/>
      <c r="D953" s="2"/>
      <c r="E953" s="2"/>
      <c r="F953" s="2"/>
      <c r="G953" s="2"/>
    </row>
    <row r="954" spans="1:7" ht="14" x14ac:dyDescent="0.15">
      <c r="A954" s="1"/>
      <c r="B954" s="2"/>
      <c r="C954" s="2"/>
      <c r="D954" s="2"/>
      <c r="E954" s="2"/>
      <c r="F954" s="2"/>
      <c r="G954" s="2"/>
    </row>
    <row r="955" spans="1:7" ht="14" x14ac:dyDescent="0.15">
      <c r="A955" s="1"/>
      <c r="B955" s="2"/>
      <c r="C955" s="2"/>
      <c r="D955" s="2"/>
      <c r="E955" s="2"/>
      <c r="F955" s="2"/>
      <c r="G955" s="2"/>
    </row>
    <row r="956" spans="1:7" ht="14" x14ac:dyDescent="0.15">
      <c r="A956" s="1"/>
      <c r="B956" s="2"/>
      <c r="C956" s="2"/>
      <c r="D956" s="2"/>
      <c r="E956" s="2"/>
      <c r="F956" s="2"/>
      <c r="G956" s="2"/>
    </row>
    <row r="957" spans="1:7" ht="14" x14ac:dyDescent="0.15">
      <c r="A957" s="1"/>
      <c r="B957" s="2"/>
      <c r="C957" s="2"/>
      <c r="D957" s="2"/>
      <c r="E957" s="2"/>
      <c r="F957" s="2"/>
      <c r="G957" s="2"/>
    </row>
    <row r="958" spans="1:7" ht="14" x14ac:dyDescent="0.15">
      <c r="A958" s="1"/>
      <c r="B958" s="2"/>
      <c r="C958" s="2"/>
      <c r="D958" s="2"/>
      <c r="E958" s="2"/>
      <c r="F958" s="2"/>
      <c r="G958" s="2"/>
    </row>
    <row r="959" spans="1:7" ht="14" x14ac:dyDescent="0.15">
      <c r="A959" s="1"/>
      <c r="B959" s="2"/>
      <c r="C959" s="2"/>
      <c r="D959" s="2"/>
      <c r="E959" s="2"/>
      <c r="F959" s="2"/>
      <c r="G959" s="2"/>
    </row>
    <row r="960" spans="1:7" ht="14" x14ac:dyDescent="0.15">
      <c r="A960" s="1"/>
      <c r="B960" s="2"/>
      <c r="C960" s="2"/>
      <c r="D960" s="2"/>
      <c r="E960" s="2"/>
      <c r="F960" s="2"/>
      <c r="G960" s="2"/>
    </row>
    <row r="961" spans="1:7" ht="14" x14ac:dyDescent="0.15">
      <c r="A961" s="1"/>
      <c r="B961" s="2"/>
      <c r="C961" s="2"/>
      <c r="D961" s="2"/>
      <c r="E961" s="2"/>
      <c r="F961" s="2"/>
      <c r="G961" s="2"/>
    </row>
    <row r="962" spans="1:7" ht="14" x14ac:dyDescent="0.15">
      <c r="A962" s="1"/>
      <c r="B962" s="2"/>
      <c r="C962" s="2"/>
      <c r="D962" s="2"/>
      <c r="E962" s="2"/>
      <c r="F962" s="2"/>
      <c r="G962" s="2"/>
    </row>
    <row r="963" spans="1:7" ht="14" x14ac:dyDescent="0.15">
      <c r="A963" s="1"/>
      <c r="B963" s="2"/>
      <c r="C963" s="2"/>
      <c r="D963" s="2"/>
      <c r="E963" s="2"/>
      <c r="F963" s="2"/>
      <c r="G963" s="2"/>
    </row>
    <row r="964" spans="1:7" ht="14" x14ac:dyDescent="0.15">
      <c r="A964" s="1"/>
      <c r="B964" s="2"/>
      <c r="C964" s="2"/>
      <c r="D964" s="2"/>
      <c r="E964" s="2"/>
      <c r="F964" s="2"/>
      <c r="G964" s="2"/>
    </row>
    <row r="965" spans="1:7" ht="14" x14ac:dyDescent="0.15">
      <c r="A965" s="1"/>
      <c r="B965" s="2"/>
      <c r="C965" s="2"/>
      <c r="D965" s="2"/>
      <c r="E965" s="2"/>
      <c r="F965" s="2"/>
      <c r="G965" s="2"/>
    </row>
    <row r="966" spans="1:7" ht="14" x14ac:dyDescent="0.15">
      <c r="A966" s="1"/>
      <c r="B966" s="2"/>
      <c r="C966" s="2"/>
      <c r="D966" s="2"/>
      <c r="E966" s="2"/>
      <c r="F966" s="2"/>
      <c r="G966" s="2"/>
    </row>
    <row r="967" spans="1:7" ht="14" x14ac:dyDescent="0.15">
      <c r="A967" s="1"/>
      <c r="B967" s="2"/>
      <c r="C967" s="2"/>
      <c r="D967" s="2"/>
      <c r="E967" s="2"/>
      <c r="F967" s="2"/>
      <c r="G967" s="2"/>
    </row>
    <row r="968" spans="1:7" ht="14" x14ac:dyDescent="0.15">
      <c r="A968" s="1"/>
      <c r="B968" s="2"/>
      <c r="C968" s="2"/>
      <c r="D968" s="2"/>
      <c r="E968" s="2"/>
      <c r="F968" s="2"/>
      <c r="G968" s="2"/>
    </row>
    <row r="969" spans="1:7" ht="14" x14ac:dyDescent="0.15">
      <c r="A969" s="1"/>
      <c r="B969" s="2"/>
      <c r="C969" s="2"/>
      <c r="D969" s="2"/>
      <c r="E969" s="2"/>
      <c r="F969" s="2"/>
      <c r="G969" s="2"/>
    </row>
    <row r="970" spans="1:7" ht="14" x14ac:dyDescent="0.15">
      <c r="A970" s="1"/>
      <c r="B970" s="2"/>
      <c r="C970" s="2"/>
      <c r="D970" s="2"/>
      <c r="E970" s="2"/>
      <c r="F970" s="2"/>
      <c r="G970" s="2"/>
    </row>
    <row r="971" spans="1:7" ht="14" x14ac:dyDescent="0.15">
      <c r="A971" s="1"/>
      <c r="B971" s="2"/>
      <c r="C971" s="2"/>
      <c r="D971" s="2"/>
      <c r="E971" s="2"/>
      <c r="F971" s="2"/>
      <c r="G971" s="2"/>
    </row>
    <row r="972" spans="1:7" ht="14" x14ac:dyDescent="0.15">
      <c r="A972" s="1"/>
      <c r="B972" s="2"/>
      <c r="C972" s="2"/>
      <c r="D972" s="2"/>
      <c r="E972" s="2"/>
      <c r="F972" s="2"/>
      <c r="G972" s="2"/>
    </row>
    <row r="973" spans="1:7" ht="14" x14ac:dyDescent="0.15">
      <c r="A973" s="1"/>
      <c r="B973" s="2"/>
      <c r="C973" s="2"/>
      <c r="D973" s="2"/>
      <c r="E973" s="2"/>
      <c r="F973" s="2"/>
      <c r="G973" s="2"/>
    </row>
    <row r="974" spans="1:7" ht="14" x14ac:dyDescent="0.15">
      <c r="A974" s="1"/>
      <c r="B974" s="2"/>
      <c r="C974" s="2"/>
      <c r="D974" s="2"/>
      <c r="E974" s="2"/>
      <c r="F974" s="2"/>
      <c r="G974" s="2"/>
    </row>
    <row r="975" spans="1:7" ht="14" x14ac:dyDescent="0.15">
      <c r="A975" s="1"/>
      <c r="B975" s="2"/>
      <c r="C975" s="2"/>
      <c r="D975" s="2"/>
      <c r="E975" s="2"/>
      <c r="F975" s="2"/>
      <c r="G975" s="2"/>
    </row>
    <row r="976" spans="1:7" ht="14" x14ac:dyDescent="0.15">
      <c r="A976" s="1"/>
      <c r="B976" s="2"/>
      <c r="C976" s="2"/>
      <c r="D976" s="2"/>
      <c r="E976" s="2"/>
      <c r="F976" s="2"/>
      <c r="G976" s="2"/>
    </row>
    <row r="977" spans="1:7" ht="14" x14ac:dyDescent="0.15">
      <c r="A977" s="1"/>
      <c r="B977" s="2"/>
      <c r="C977" s="2"/>
      <c r="D977" s="2"/>
      <c r="E977" s="2"/>
      <c r="F977" s="2"/>
      <c r="G977" s="2"/>
    </row>
    <row r="978" spans="1:7" ht="14" x14ac:dyDescent="0.15">
      <c r="A978" s="1"/>
      <c r="B978" s="2"/>
      <c r="C978" s="2"/>
      <c r="D978" s="2"/>
      <c r="E978" s="2"/>
      <c r="F978" s="2"/>
      <c r="G978" s="2"/>
    </row>
    <row r="979" spans="1:7" ht="14" x14ac:dyDescent="0.15">
      <c r="A979" s="1"/>
      <c r="B979" s="2"/>
      <c r="C979" s="2"/>
      <c r="D979" s="2"/>
      <c r="E979" s="2"/>
      <c r="F979" s="2"/>
      <c r="G979" s="2"/>
    </row>
    <row r="980" spans="1:7" ht="14" x14ac:dyDescent="0.15">
      <c r="A980" s="1"/>
      <c r="B980" s="2"/>
      <c r="C980" s="2"/>
      <c r="D980" s="2"/>
      <c r="E980" s="2"/>
      <c r="F980" s="2"/>
      <c r="G980" s="2"/>
    </row>
    <row r="981" spans="1:7" ht="14" x14ac:dyDescent="0.15">
      <c r="A981" s="1"/>
      <c r="B981" s="2"/>
      <c r="C981" s="2"/>
      <c r="D981" s="2"/>
      <c r="E981" s="2"/>
      <c r="F981" s="2"/>
      <c r="G981" s="2"/>
    </row>
    <row r="982" spans="1:7" ht="14" x14ac:dyDescent="0.15">
      <c r="A982" s="1"/>
      <c r="B982" s="2"/>
      <c r="C982" s="2"/>
      <c r="D982" s="2"/>
      <c r="E982" s="2"/>
      <c r="F982" s="2"/>
      <c r="G982" s="2"/>
    </row>
    <row r="983" spans="1:7" ht="14" x14ac:dyDescent="0.15">
      <c r="A983" s="1"/>
      <c r="B983" s="2"/>
      <c r="C983" s="2"/>
      <c r="D983" s="2"/>
      <c r="E983" s="2"/>
      <c r="F983" s="2"/>
      <c r="G983" s="2"/>
    </row>
    <row r="984" spans="1:7" ht="14" x14ac:dyDescent="0.15">
      <c r="A984" s="1"/>
      <c r="B984" s="2"/>
      <c r="C984" s="2"/>
      <c r="D984" s="2"/>
      <c r="E984" s="2"/>
      <c r="F984" s="2"/>
      <c r="G984" s="2"/>
    </row>
    <row r="985" spans="1:7" ht="14" x14ac:dyDescent="0.15">
      <c r="A985" s="1"/>
      <c r="B985" s="2"/>
      <c r="C985" s="2"/>
      <c r="D985" s="2"/>
      <c r="E985" s="2"/>
      <c r="F985" s="2"/>
      <c r="G985" s="2"/>
    </row>
    <row r="986" spans="1:7" ht="14" x14ac:dyDescent="0.15">
      <c r="A986" s="1"/>
      <c r="B986" s="2"/>
      <c r="C986" s="2"/>
      <c r="D986" s="2"/>
      <c r="E986" s="2"/>
      <c r="F986" s="2"/>
      <c r="G986" s="2"/>
    </row>
    <row r="987" spans="1:7" ht="14" x14ac:dyDescent="0.15">
      <c r="A987" s="1"/>
      <c r="B987" s="2"/>
      <c r="C987" s="2"/>
      <c r="D987" s="2"/>
      <c r="E987" s="2"/>
      <c r="F987" s="2"/>
      <c r="G987" s="2"/>
    </row>
    <row r="988" spans="1:7" ht="14" x14ac:dyDescent="0.15">
      <c r="A988" s="1"/>
      <c r="B988" s="2"/>
      <c r="C988" s="2"/>
      <c r="D988" s="2"/>
      <c r="E988" s="2"/>
      <c r="F988" s="2"/>
      <c r="G988" s="2"/>
    </row>
    <row r="989" spans="1:7" ht="14" x14ac:dyDescent="0.15">
      <c r="A989" s="1"/>
      <c r="B989" s="2"/>
      <c r="C989" s="2"/>
      <c r="D989" s="2"/>
      <c r="E989" s="2"/>
      <c r="F989" s="2"/>
      <c r="G989" s="2"/>
    </row>
    <row r="990" spans="1:7" ht="14" x14ac:dyDescent="0.15">
      <c r="A990" s="1"/>
      <c r="B990" s="2"/>
      <c r="C990" s="2"/>
      <c r="D990" s="2"/>
      <c r="E990" s="2"/>
      <c r="F990" s="2"/>
      <c r="G990" s="2"/>
    </row>
    <row r="991" spans="1:7" ht="14" x14ac:dyDescent="0.15">
      <c r="A991" s="1"/>
      <c r="B991" s="2"/>
      <c r="C991" s="2"/>
      <c r="D991" s="2"/>
      <c r="E991" s="2"/>
      <c r="F991" s="2"/>
      <c r="G991" s="2"/>
    </row>
    <row r="992" spans="1:7" ht="14" x14ac:dyDescent="0.15">
      <c r="A992" s="1"/>
      <c r="B992" s="2"/>
      <c r="C992" s="2"/>
      <c r="D992" s="2"/>
      <c r="E992" s="2"/>
      <c r="F992" s="2"/>
      <c r="G992" s="2"/>
    </row>
    <row r="993" spans="1:7" ht="14" x14ac:dyDescent="0.15">
      <c r="A993" s="1"/>
      <c r="B993" s="2"/>
      <c r="C993" s="2"/>
      <c r="D993" s="2"/>
      <c r="E993" s="2"/>
      <c r="F993" s="2"/>
      <c r="G993" s="2"/>
    </row>
    <row r="994" spans="1:7" ht="14" x14ac:dyDescent="0.15">
      <c r="A994" s="1"/>
      <c r="B994" s="2"/>
      <c r="C994" s="2"/>
      <c r="D994" s="2"/>
      <c r="E994" s="2"/>
      <c r="F994" s="2"/>
      <c r="G994" s="2"/>
    </row>
  </sheetData>
  <mergeCells count="15">
    <mergeCell ref="D70:G70"/>
    <mergeCell ref="D71:G71"/>
    <mergeCell ref="B2:C2"/>
    <mergeCell ref="B20:D20"/>
    <mergeCell ref="B21:D21"/>
    <mergeCell ref="C23:D23"/>
    <mergeCell ref="C24:D24"/>
    <mergeCell ref="C25:D25"/>
    <mergeCell ref="C26:D26"/>
    <mergeCell ref="C27:D27"/>
    <mergeCell ref="C29:D29"/>
    <mergeCell ref="D66:G66"/>
    <mergeCell ref="D67:G67"/>
    <mergeCell ref="D68:G68"/>
    <mergeCell ref="D69:G69"/>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outlinePr summaryBelow="0" summaryRight="0"/>
  </sheetPr>
  <dimension ref="A1:H1041"/>
  <sheetViews>
    <sheetView showGridLines="0" tabSelected="1" zoomScale="70" zoomScaleNormal="70" workbookViewId="0">
      <pane ySplit="5" topLeftCell="A6" activePane="bottomLeft" state="frozen"/>
      <selection pane="bottomLeft" activeCell="D8" sqref="D8"/>
    </sheetView>
  </sheetViews>
  <sheetFormatPr baseColWidth="10" defaultColWidth="12.6640625" defaultRowHeight="15.75" customHeight="1" outlineLevelRow="1" x14ac:dyDescent="0.15"/>
  <cols>
    <col min="1" max="1" customWidth="true" width="2.83203125" collapsed="false"/>
    <col min="2" max="2" customWidth="true" width="7.33203125" collapsed="false"/>
    <col min="3" max="3" customWidth="true" width="64.1640625" collapsed="false"/>
    <col min="4" max="4" customWidth="true" width="29.33203125" collapsed="false"/>
    <col min="5" max="5" customWidth="true" width="27.1640625" collapsed="false"/>
    <col min="6" max="6" customWidth="true" width="22.5" collapsed="false"/>
    <col min="8" max="8" customWidth="true" width="53.0" collapsed="false"/>
  </cols>
  <sheetData>
    <row r="1" spans="1:8" ht="16" x14ac:dyDescent="0.15">
      <c r="A1" s="27"/>
      <c r="B1" s="28"/>
      <c r="C1" s="29"/>
      <c r="D1" s="30"/>
      <c r="E1" s="30"/>
      <c r="F1" s="30"/>
      <c r="G1" s="31"/>
      <c r="H1" s="28"/>
    </row>
    <row r="2" spans="1:8" ht="26" x14ac:dyDescent="0.15">
      <c r="A2" s="32"/>
      <c r="B2" s="280" t="s">
        <v>24</v>
      </c>
      <c r="C2" s="281"/>
      <c r="D2" s="282"/>
      <c r="E2" s="282"/>
      <c r="F2" s="283"/>
      <c r="G2" s="31"/>
      <c r="H2" s="28"/>
    </row>
    <row r="3" spans="1:8" ht="16" x14ac:dyDescent="0.15">
      <c r="A3" s="33"/>
      <c r="B3" s="284" t="str">
        <f>Summary!C23</f>
        <v>Breakup of your total earnings during this report period</v>
      </c>
      <c r="C3" s="269"/>
      <c r="D3" s="269"/>
      <c r="E3" s="269"/>
      <c r="F3" s="285"/>
      <c r="G3" s="31"/>
      <c r="H3" s="28"/>
    </row>
    <row r="4" spans="1:8" ht="20" x14ac:dyDescent="0.15">
      <c r="A4" s="34"/>
      <c r="B4" s="286"/>
      <c r="C4" s="269"/>
      <c r="D4" s="269"/>
      <c r="E4" s="269"/>
      <c r="F4" s="285"/>
      <c r="G4" s="35"/>
      <c r="H4" s="36"/>
    </row>
    <row r="5" spans="1:8" s="105" customFormat="1" ht="42" x14ac:dyDescent="0.15">
      <c r="A5" s="34"/>
      <c r="B5" s="101" t="s">
        <v>25</v>
      </c>
      <c r="C5" s="102" t="s">
        <v>1</v>
      </c>
      <c r="D5" s="103" t="s">
        <v>151</v>
      </c>
      <c r="E5" s="103" t="s">
        <v>209</v>
      </c>
      <c r="F5" s="104" t="s">
        <v>26</v>
      </c>
      <c r="G5" s="37"/>
    </row>
    <row r="6" spans="1:8" ht="16" x14ac:dyDescent="0.15">
      <c r="A6" s="27"/>
      <c r="B6" s="38"/>
      <c r="C6" s="39"/>
      <c r="D6" s="40"/>
      <c r="E6" s="40"/>
      <c r="F6" s="41"/>
      <c r="G6" s="42"/>
      <c r="H6" s="28"/>
    </row>
    <row r="7" spans="1:8" ht="16" x14ac:dyDescent="0.15">
      <c r="A7" s="43"/>
      <c r="B7" s="44"/>
      <c r="C7" s="45" t="s">
        <v>27</v>
      </c>
      <c r="D7" s="158" t="n">
        <f>IFERROR(COUNTIF('Order level'!I:I,"Delivered"),0)</f>
        <v>425.0</v>
      </c>
      <c r="E7" s="158" t="n">
        <f>IFERROR(COUNTIF('Order level'!I:I,"CANCELLED")+COUNTIF('Order level'!I:I,"REJECTED")+COUNTIF('Order level'!I:I,"TIMEDOUT"),0)</f>
        <v>0.0</v>
      </c>
      <c r="F7" s="159" t="n">
        <f>SUM(D7:E7)</f>
        <v>425.0</v>
      </c>
      <c r="G7" s="42"/>
      <c r="H7" s="28"/>
    </row>
    <row r="8" spans="1:8" ht="17" x14ac:dyDescent="0.15">
      <c r="A8" s="46"/>
      <c r="B8" s="47" t="s">
        <v>28</v>
      </c>
      <c r="C8" s="48" t="str">
        <f>'Order level'!O7</f>
        <v>Subtotal (items total)</v>
      </c>
      <c r="D8" s="194" t="n">
        <f>SUMIFS('Order level'!$O:$O,'Order level'!$I:$I,"DELIVERED")</f>
        <v>126555.0</v>
      </c>
      <c r="E8" s="194" t="n">
        <f>IFERROR(SUMIFS('Order level'!$O:$O,'Order level'!$I:$I,"CANCELLED")+SUMIFS('Order level'!$O:$O,'Order level'!$I:$I,"REJECTED")+SUMIFS('Order level'!$O:$O,'Order level'!$I:$I,"TIMEDOUT"),0)</f>
        <v>0.0</v>
      </c>
      <c r="F8" s="195" t="n">
        <f>SUM(D8:E8)</f>
        <v>126555.0</v>
      </c>
      <c r="G8" s="42"/>
      <c r="H8" s="28"/>
    </row>
    <row r="9" spans="1:8" ht="16" x14ac:dyDescent="0.15">
      <c r="A9" s="46"/>
      <c r="B9" s="49" t="s">
        <v>29</v>
      </c>
      <c r="C9" s="50" t="str">
        <f>'Order level'!P7</f>
        <v>Packaging charge</v>
      </c>
      <c r="D9" s="196" t="n">
        <f>IFERROR(SUMIFS('Order level'!$P:$P,'Order level'!$I:$I,"DELIVERED"),0)</f>
        <v>8176.0</v>
      </c>
      <c r="E9" s="196" t="n">
        <f>IFERROR(SUMIFS('Order level'!$P:$P,'Order level'!$I:$I,"CANCELLED")+SUMIFS('Order level'!$P:$P,'Order level'!$I:$I,"REJECTED")+SUMIFS('Order level'!$P:$P,'Order level'!$I:$I,"TIMEDOUT"),0)</f>
        <v>0.0</v>
      </c>
      <c r="F9" s="197" t="n">
        <f t="shared" ref="F9:F12" si="0">SUM(D9:E9)</f>
        <v>8176.0</v>
      </c>
      <c r="G9" s="42"/>
      <c r="H9" s="28"/>
    </row>
    <row r="10" spans="1:8" ht="16" x14ac:dyDescent="0.15">
      <c r="A10" s="46"/>
      <c r="B10" s="49" t="s">
        <v>30</v>
      </c>
      <c r="C10" s="50" t="str">
        <f>'Order level'!Q7</f>
        <v>Delivery charge</v>
      </c>
      <c r="D10" s="196" t="n">
        <f>IFERROR(SUMIFS('Order level'!$Q:$Q,'Order level'!$I:$I,"DELIVERED"),0)</f>
        <v>0.0</v>
      </c>
      <c r="E10" s="196" t="n">
        <f>IFERROR(SUMIFS('Order level'!$Q:$Q,'Order level'!$I:$I,"CANCELLED")+SUMIFS('Order level'!$Q:$Q,'Order level'!$I:$I,"REJECTED")+SUMIFS('Order level'!$Q:$Q,'Order level'!$I:$I,"TIMEDOUT"),0)</f>
        <v>0.0</v>
      </c>
      <c r="F10" s="197" t="n">
        <f t="shared" si="0"/>
        <v>0.0</v>
      </c>
      <c r="G10" s="42"/>
      <c r="H10" s="28"/>
    </row>
    <row r="11" spans="1:8" ht="16" x14ac:dyDescent="0.15">
      <c r="A11" s="46"/>
      <c r="B11" s="49" t="s">
        <v>31</v>
      </c>
      <c r="C11" s="50" t="str">
        <f>'Order level'!R7</f>
        <v>Restaurant discount [Promo]</v>
      </c>
      <c r="D11" s="196" t="n">
        <f>IFERROR(SUMIFS('Order level'!$R:$R,'Order level'!$I:$I,"DELIVERED"),0)</f>
        <v>32788.140000000014</v>
      </c>
      <c r="E11" s="196" t="n">
        <f>IFERROR(SUMIFS('Order level'!$R:$R,'Order level'!$I:$I,"CANCELLED")+SUMIFS('Order level'!$R:$R,'Order level'!$I:$I,"REJECTED")+SUMIFS('Order level'!$R:$R,'Order level'!$I:$I,"TIMEDOUT"),0)</f>
        <v>0.0</v>
      </c>
      <c r="F11" s="197" t="n">
        <f t="shared" si="0"/>
        <v>32788.140000000014</v>
      </c>
      <c r="G11" s="42"/>
      <c r="H11" s="28"/>
    </row>
    <row r="12" spans="1:8" ht="16" x14ac:dyDescent="0.15">
      <c r="A12" s="46"/>
      <c r="B12" s="49" t="s">
        <v>32</v>
      </c>
      <c r="C12" s="50" t="str">
        <f>'Order level'!S7</f>
        <v>Restaurant discount [Salt, Freebie, Pro &amp; other discounts]</v>
      </c>
      <c r="D12" s="198" t="n">
        <f>IFERROR(SUMIFS('Order level'!$S:$S,'Order level'!$I:$I,"DELIVERED"),0)</f>
        <v>3829.0</v>
      </c>
      <c r="E12" s="196" t="n">
        <f>IFERROR(SUMIFS('Order level'!$S:$S,'Order level'!$I:$I,"CANCELLED")+SUMIFS('Order level'!$S:$S,'Order level'!$I:$I,"REJECTED")+SUMIFS('Order level'!$S:$S,'Order level'!$I:$I,"TIMEDOUT"),0)</f>
        <v>0.0</v>
      </c>
      <c r="F12" s="197" t="n">
        <f t="shared" si="0"/>
        <v>3829.0</v>
      </c>
      <c r="G12" s="42"/>
      <c r="H12" s="28"/>
    </row>
    <row r="13" spans="1:8" ht="20" x14ac:dyDescent="0.15">
      <c r="A13" s="51"/>
      <c r="B13" s="52" t="s">
        <v>33</v>
      </c>
      <c r="C13" s="53" t="s">
        <v>34</v>
      </c>
      <c r="D13" s="199" t="n">
        <f t="shared" ref="D13:F13" si="1">D8+D9+D10-D11-D12</f>
        <v>98113.85999999999</v>
      </c>
      <c r="E13" s="199" t="n">
        <f t="shared" si="1"/>
        <v>0.0</v>
      </c>
      <c r="F13" s="200" t="n">
        <f t="shared" si="1"/>
        <v>98113.85999999999</v>
      </c>
      <c r="G13" s="42"/>
      <c r="H13" s="28"/>
    </row>
    <row r="14" spans="1:8" ht="16" x14ac:dyDescent="0.15">
      <c r="A14" s="27"/>
      <c r="B14" s="38"/>
      <c r="C14" s="54"/>
      <c r="D14" s="196"/>
      <c r="E14" s="196"/>
      <c r="F14" s="197"/>
      <c r="G14" s="42"/>
      <c r="H14" s="28"/>
    </row>
    <row r="15" spans="1:8" ht="17" x14ac:dyDescent="0.15">
      <c r="A15" s="46"/>
      <c r="B15" s="47" t="s">
        <v>35</v>
      </c>
      <c r="C15" s="48" t="str">
        <f>'Order level'!U7</f>
        <v>Total GST collected from customers</v>
      </c>
      <c r="D15" s="194" t="n">
        <f>IFERROR(SUMIFS('Order level'!$U:$U,'Order level'!$I:$I,"DELIVERED"),0)</f>
        <v>4907.500000000003</v>
      </c>
      <c r="E15" s="194" t="n">
        <f>IFERROR(SUMIFS('Order level'!$U:$U,'Order level'!$I:$I,"CANCELLED")+SUMIFS('Order level'!$U:$U,'Order level'!$I:$I,"REJECTED")+SUMIFS('Order level'!$U:$U,'Order level'!$I:$I,"TIMEDOUT"),0)</f>
        <v>0.0</v>
      </c>
      <c r="F15" s="195" t="n">
        <f t="shared" ref="F15:F18" si="2">SUM(D15:E15)</f>
        <v>4907.500000000003</v>
      </c>
      <c r="G15" s="42"/>
      <c r="H15" s="28"/>
    </row>
    <row r="16" spans="1:8" ht="34" x14ac:dyDescent="0.15">
      <c r="A16" s="46"/>
      <c r="B16" s="49" t="s">
        <v>36</v>
      </c>
      <c r="C16" s="55" t="str">
        <f>'Order level'!V7</f>
        <v>GST retained by Zomato - Amount of tax paid by Zomato under section 9(5)</v>
      </c>
      <c r="D16" s="196" t="n">
        <f>IFERROR(SUMIFS('Order level'!$V:$V,'Order level'!$I:$I,"DELIVERED"),0)</f>
        <v>4907.500000000003</v>
      </c>
      <c r="E16" s="196" t="n">
        <f>IFERROR(SUMIFS('Order level'!$V:$V,'Order level'!$I:$I,"CANCELLED")+SUMIFS('Order level'!$V:$V,'Order level'!$I:$I,"REJECTED")+SUMIFS('Order level'!$V:$V,'Order level'!$I:$I,"TIMEDOUT"),0)</f>
        <v>0.0</v>
      </c>
      <c r="F16" s="197" t="n">
        <f t="shared" si="2"/>
        <v>4907.500000000003</v>
      </c>
      <c r="G16" s="42"/>
      <c r="H16" s="28"/>
    </row>
    <row r="17" spans="1:8" ht="16" x14ac:dyDescent="0.15">
      <c r="A17" s="46"/>
      <c r="B17" s="49" t="s">
        <v>37</v>
      </c>
      <c r="C17" s="50" t="str">
        <f>'Order level'!W7</f>
        <v>GST to be paid by Restaurant partner to Govt.</v>
      </c>
      <c r="D17" s="196" t="n">
        <f t="shared" ref="D17:E17" si="3">D15-D16</f>
        <v>0.0</v>
      </c>
      <c r="E17" s="196" t="n">
        <f t="shared" si="3"/>
        <v>0.0</v>
      </c>
      <c r="F17" s="197" t="n">
        <f t="shared" si="2"/>
        <v>0.0</v>
      </c>
      <c r="G17" s="42"/>
      <c r="H17" s="28"/>
    </row>
    <row r="18" spans="1:8" ht="38" x14ac:dyDescent="0.15">
      <c r="A18" s="56"/>
      <c r="B18" s="52" t="s">
        <v>38</v>
      </c>
      <c r="C18" s="57" t="s">
        <v>39</v>
      </c>
      <c r="D18" s="199" t="n">
        <f t="shared" ref="D18:E18" si="4">D13+D15</f>
        <v>103021.35999999999</v>
      </c>
      <c r="E18" s="199" t="n">
        <f t="shared" si="4"/>
        <v>0.0</v>
      </c>
      <c r="F18" s="201" t="n">
        <f t="shared" si="2"/>
        <v>103021.35999999999</v>
      </c>
      <c r="G18" s="42"/>
      <c r="H18" s="28"/>
    </row>
    <row r="19" spans="1:8" ht="20" x14ac:dyDescent="0.15">
      <c r="A19" s="58"/>
      <c r="B19" s="59"/>
      <c r="C19" s="60"/>
      <c r="D19" s="202"/>
      <c r="E19" s="202"/>
      <c r="F19" s="203"/>
      <c r="G19" s="42"/>
      <c r="H19" s="61"/>
    </row>
    <row r="20" spans="1:8" ht="18.75" customHeight="1" x14ac:dyDescent="0.15">
      <c r="A20" s="51"/>
      <c r="B20" s="47" t="s">
        <v>40</v>
      </c>
      <c r="C20" s="62" t="s">
        <v>41</v>
      </c>
      <c r="D20" s="194" t="n">
        <f>D13-D10</f>
        <v>98113.85999999999</v>
      </c>
      <c r="E20" s="194" t="n">
        <f>E18-E16</f>
        <v>0.0</v>
      </c>
      <c r="F20" s="195" t="n">
        <f>D20+E20</f>
        <v>98113.85999999999</v>
      </c>
      <c r="G20" s="42"/>
      <c r="H20" s="28"/>
    </row>
    <row r="21" spans="1:8" ht="16" x14ac:dyDescent="0.15">
      <c r="A21" s="46"/>
      <c r="B21" s="49" t="s">
        <v>42</v>
      </c>
      <c r="C21" s="39" t="str">
        <f>LEFT('Order level'!AB7,FIND("[",'Order level'!AB7)-2)</f>
        <v xml:space="preserve">Commission value </v>
      </c>
      <c r="D21" s="196" t="n">
        <f>IFERROR(SUMIFS('Order level'!$AB:$AB,'Order level'!$I:$I,"DELIVERED"),0)</f>
        <v>21585.229999999996</v>
      </c>
      <c r="E21" s="196" t="n">
        <f>IFERROR(SUMIFS('Order level'!$AB:$AB,'Order level'!$I:$I,"CANCELLED")+SUMIFS('Order level'!$AB:$AB,'Order level'!$I:$I,"REJECTED")+SUMIFS('Order level'!$AB:$AB,'Order level'!$I:$I,"TIMEDOUT"),0)</f>
        <v>0.0</v>
      </c>
      <c r="F21" s="197" t="n">
        <f t="shared" ref="F21:F32" si="5">SUM(D21:E21)</f>
        <v>21585.229999999996</v>
      </c>
      <c r="G21" s="42"/>
      <c r="H21" s="28"/>
    </row>
    <row r="22" spans="1:8" ht="16" x14ac:dyDescent="0.15">
      <c r="A22" s="46"/>
      <c r="B22" s="49" t="s">
        <v>43</v>
      </c>
      <c r="C22" s="50" t="str">
        <f>'Order level'!AC7</f>
        <v>Payment mechanism fee</v>
      </c>
      <c r="D22" s="196" t="n">
        <f>IFERROR(SUMIFS('Order level'!$AC:$AC,'Order level'!$I:$I,"DELIVERED"),0)</f>
        <v>1895.7699999999988</v>
      </c>
      <c r="E22" s="196" t="n">
        <f>IFERROR(SUMIFS('Order level'!$AC:$AC,'Order level'!$I:$I,"CANCELLED")+SUMIFS('Order level'!$AC:$AC,'Order level'!$I:$I,"REJECTED")++SUMIFS('Order level'!$AC:$AC,'Order level'!$I:$I,"TIMEDOUT"),0)</f>
        <v>0.0</v>
      </c>
      <c r="F22" s="197" t="n">
        <f t="shared" si="5"/>
        <v>1895.7699999999988</v>
      </c>
      <c r="G22" s="42"/>
      <c r="H22" s="28"/>
    </row>
    <row r="23" spans="1:8" ht="16" x14ac:dyDescent="0.15">
      <c r="A23" s="46"/>
      <c r="B23" s="49" t="s">
        <v>44</v>
      </c>
      <c r="C23" s="50" t="str">
        <f>'Order level'!AD7</f>
        <v>Logistics charge</v>
      </c>
      <c r="D23" s="196" t="n">
        <f>IFERROR(SUMIFS('Order level'!$AD:$AD,'Order level'!$I:$I,"DELIVERED"),0)</f>
        <v>0.0</v>
      </c>
      <c r="E23" s="196" t="n">
        <f>IFERROR(SUMIFS('Order level'!$AD:$AD,'Order level'!$I:$I,"CANCELLED")+SUMIFS('Order level'!$AD:$AD,'Order level'!$I:$I,"REJECTED")+SUMIFS('Order level'!$AD:$AD,'Order level'!$I:$I,"TIMEDOUT"),0)</f>
        <v>0.0</v>
      </c>
      <c r="F23" s="197" t="n">
        <f t="shared" si="5"/>
        <v>0.0</v>
      </c>
      <c r="G23" s="42"/>
      <c r="H23" s="28"/>
    </row>
    <row r="24" spans="1:8" ht="16" x14ac:dyDescent="0.15">
      <c r="A24" s="46"/>
      <c r="B24" s="49" t="s">
        <v>45</v>
      </c>
      <c r="C24" s="39" t="str">
        <f>LEFT('Order level'!AG7,FIND("[",'Order level'!AG7)-2)</f>
        <v>Taxes on Zomato fees</v>
      </c>
      <c r="D24" s="196" t="n">
        <f>IFERROR(SUMIFS('Order level'!$AG:$AG,'Order level'!$I:$I,"DELIVERED"),0)</f>
        <v>4226.189999999997</v>
      </c>
      <c r="E24" s="196" t="n">
        <f>SUMIFS('Order level'!$AG:$AG,'Order level'!$I:$I,"CANCELLED")+SUMIFS('Order level'!$AG:$AG,'Order level'!$I:$I,"REJECTED")+SUMIFS('Order level'!$AG:$AG,'Order level'!$I:$I,"TIMEDOUT")</f>
        <v>0.0</v>
      </c>
      <c r="F24" s="197" t="n">
        <f t="shared" si="5"/>
        <v>4226.189999999997</v>
      </c>
      <c r="G24" s="42"/>
      <c r="H24" s="28"/>
    </row>
    <row r="25" spans="1:8" ht="16" x14ac:dyDescent="0.15">
      <c r="A25" s="46"/>
      <c r="B25" s="49" t="s">
        <v>46</v>
      </c>
      <c r="C25" s="39" t="str">
        <f>'Order level'!AH7&amp;" + "&amp;'Order level'!AI7</f>
        <v>Tax collected at source + TCS IGST amount</v>
      </c>
      <c r="D25" s="196" t="n">
        <f>IFERROR(SUMIFS('Order level'!$AH:$AH,'Order level'!$I:$I,"DELIVERED")+SUMIFS('Order level'!$AI:$AI,'Order level'!$I:$I,"DELIVERED"),0)</f>
        <v>0.0</v>
      </c>
      <c r="E25" s="196" t="n">
        <f>SUMIFS('Order level'!$AH:$AH,'Order level'!$I:$I,"CANCELLED")+SUMIFS('Order level'!$AI:$AI,'Order level'!$I:$I,"CANCELLED")+SUMIFS('Order level'!$AH:$AH,'Order level'!$I:$I,"REJECTED")+SUMIFS('Order level'!$AI:$AI,'Order level'!$I:$I,"REJECTED")+SUMIFS('Order level'!$AH:$AH,'Order level'!$I:$I,"TIMEDOUT")+SUMIFS('Order level'!$AI:$AI,'Order level'!$I:$I,"TIMEDOUT")</f>
        <v>0.0</v>
      </c>
      <c r="F25" s="197" t="n">
        <f t="shared" si="5"/>
        <v>0.0</v>
      </c>
      <c r="G25" s="42"/>
      <c r="H25" s="28"/>
    </row>
    <row r="26" spans="1:8" ht="16" x14ac:dyDescent="0.15">
      <c r="A26" s="46"/>
      <c r="B26" s="49" t="s">
        <v>47</v>
      </c>
      <c r="C26" s="50" t="str">
        <f>'Order level'!AJ7</f>
        <v>TDS 194O amount</v>
      </c>
      <c r="D26" s="196" t="n">
        <f>IFERROR(SUMIFS('Order level'!$AJ:$AJ,'Order level'!$I:$I,"DELIVERED"),0)</f>
        <v>981.2299999999994</v>
      </c>
      <c r="E26" s="196" t="n">
        <f>IFERROR(SUMIFS('Order level'!$AJ:$AJ,'Order level'!$I:$I,"CANCELLED")+SUMIFS('Order level'!$AJ:$AJ,'Order level'!$I:$I,"REJECTED")+SUMIFS('Order level'!$AJ:$AJ,'Order level'!$I:$I,"TIMEDOUT"),0)</f>
        <v>0.0</v>
      </c>
      <c r="F26" s="197" t="n">
        <f t="shared" si="5"/>
        <v>981.2299999999994</v>
      </c>
      <c r="G26" s="42"/>
      <c r="H26" s="28"/>
    </row>
    <row r="27" spans="1:8" ht="16" x14ac:dyDescent="0.15">
      <c r="A27" s="46"/>
      <c r="B27" s="49" t="s">
        <v>48</v>
      </c>
      <c r="C27" s="39" t="s">
        <v>49</v>
      </c>
      <c r="D27" s="196" t="n">
        <f t="shared" ref="D27:E27" si="6">SUM(D28:D31)</f>
        <v>0.0</v>
      </c>
      <c r="E27" s="196" t="n">
        <f t="shared" si="6"/>
        <v>0.0</v>
      </c>
      <c r="F27" s="197" t="n">
        <f t="shared" si="5"/>
        <v>0.0</v>
      </c>
      <c r="G27" s="42"/>
      <c r="H27" s="28"/>
    </row>
    <row r="28" spans="1:8" ht="16" outlineLevel="1" x14ac:dyDescent="0.15">
      <c r="A28" s="63"/>
      <c r="B28" s="64"/>
      <c r="C28" s="96" t="str">
        <f>'Order level'!AK7</f>
        <v>Customer Compensation/Recoupment</v>
      </c>
      <c r="D28" s="196" t="n">
        <f>IFERROR(SUMIFS('Order level'!$AK:$AK,'Order level'!$I:$I,"DELIVERED"),0)</f>
        <v>0.0</v>
      </c>
      <c r="E28" s="196" t="n">
        <f>IFERROR(SUMIFS('Order level'!$AK:$AK,'Order level'!$I:$I,"CANCELLED")+SUMIFS('Order level'!$AK:$AK,'Order level'!$I:$I,"REJECTED")+SUMIFS('Order level'!$AK:$AK,'Order level'!$I:$I,"TIMEDOUT"),0)</f>
        <v>0.0</v>
      </c>
      <c r="F28" s="197" t="n">
        <f t="shared" si="5"/>
        <v>0.0</v>
      </c>
      <c r="G28" s="65"/>
      <c r="H28" s="28"/>
    </row>
    <row r="29" spans="1:8" ht="16" outlineLevel="1" x14ac:dyDescent="0.15">
      <c r="A29" s="63"/>
      <c r="B29" s="64"/>
      <c r="C29" s="96" t="str">
        <f>'Order level'!AL7</f>
        <v>Delivery Charges Recovery</v>
      </c>
      <c r="D29" s="196" t="n">
        <f>IFERROR(SUMIFS('Order level'!$AL:$AL,'Order level'!$I:$I,"DELIVERED"),0)</f>
        <v>0.0</v>
      </c>
      <c r="E29" s="196" t="n">
        <f>IFERROR(SUMIFS('Order level'!$AL:$AL,'Order level'!$I:$I,"CANCELLED")+SUMIFS('Order level'!$AL:$AL,'Order level'!$I:$I,"REJECTED")+SUMIFS('Order level'!$AL:$AL,'Order level'!$I:$I,"TIMEDOUT"),0)</f>
        <v>0.0</v>
      </c>
      <c r="F29" s="197" t="n">
        <f t="shared" si="5"/>
        <v>0.0</v>
      </c>
      <c r="G29" s="65"/>
      <c r="H29" s="28"/>
    </row>
    <row r="30" spans="1:8" ht="16" outlineLevel="1" x14ac:dyDescent="0.15">
      <c r="A30" s="63"/>
      <c r="B30" s="64"/>
      <c r="C30" s="96" t="str">
        <f>'Order level'!AN7</f>
        <v>Credit note/(Debit Note) adjustment</v>
      </c>
      <c r="D30" s="196" t="n">
        <f>IFERROR(SUMIFS('Order level'!$AN:$AN,'Order level'!$I:$I,"DELIVERED"),0)</f>
        <v>0.0</v>
      </c>
      <c r="E30" s="196" t="n">
        <f>IFERROR(SUMIFS('Order level'!$AN:$AN,'Order level'!$I:$I,"CANCELLED")+SUMIFS('Order level'!$AN:$AN,'Order level'!$I:$I,"REJECTED")+SUMIFS('Order level'!$AN:$AN,'Order level'!$I:$I,"TIMEDOUT"),0)</f>
        <v>0.0</v>
      </c>
      <c r="F30" s="197" t="n">
        <f t="shared" si="5"/>
        <v>0.0</v>
      </c>
      <c r="G30" s="65"/>
      <c r="H30" s="28"/>
    </row>
    <row r="31" spans="1:8" ht="16" outlineLevel="1" x14ac:dyDescent="0.15">
      <c r="A31" s="63"/>
      <c r="B31" s="64"/>
      <c r="C31" s="96" t="str">
        <f>'Order level'!AO7</f>
        <v>Promo recovery adjustment</v>
      </c>
      <c r="D31" s="196" t="n">
        <f>IFERROR(SUMIFS('Order level'!$AO:$AO,'Order level'!$I:$I,"DELIVERED"),0)</f>
        <v>0.0</v>
      </c>
      <c r="E31" s="196" t="n">
        <f>IFERROR(SUMIFS('Order level'!$AO:$AO,'Order level'!$I:$I,"CANCELLED")+SUMIFS('Order level'!$AO:$AO,'Order level'!$I:$I,"REJECTED")+SUMIFS('Order level'!$AO:$AO,'Order level'!$I:$I,"TIMEDOUT"),0)</f>
        <v>0.0</v>
      </c>
      <c r="F31" s="197" t="n">
        <f t="shared" si="5"/>
        <v>0.0</v>
      </c>
      <c r="G31" s="65"/>
      <c r="H31" s="28"/>
    </row>
    <row r="32" spans="1:8" ht="16" x14ac:dyDescent="0.15">
      <c r="A32" s="46"/>
      <c r="B32" s="49" t="s">
        <v>50</v>
      </c>
      <c r="C32" s="50" t="str">
        <f>'Order level'!AM7</f>
        <v>Amount received in cash (on self delivery orders)</v>
      </c>
      <c r="D32" s="196" t="n">
        <f>IFERROR(SUMIFS('Order level'!$AM:$AM,'Order level'!$I:$I,"DELIVERED"),0)</f>
        <v>0.0</v>
      </c>
      <c r="E32" s="196" t="n">
        <f>IFERROR(SUMIFS('Order level'!$AM:$AM,'Order level'!$I:$I,"CANCELLED")+SUMIFS('Order level'!$AM:$AM,'Order level'!$I:$I,"REJECTED")+SUMIFS('Order level'!$AM:$AM,'Order level'!$I:$I,"TIMEDOUT"),0)</f>
        <v>0.0</v>
      </c>
      <c r="F32" s="197" t="n">
        <f t="shared" si="5"/>
        <v>0.0</v>
      </c>
      <c r="G32" s="35"/>
      <c r="H32" s="66"/>
    </row>
    <row r="33" spans="1:8" ht="34" x14ac:dyDescent="0.15">
      <c r="A33" s="46"/>
      <c r="B33" s="49" t="s">
        <v>51</v>
      </c>
      <c r="C33" s="54" t="s">
        <v>52</v>
      </c>
      <c r="D33" s="196" t="n">
        <f>IFERROR(SUMIFS('AdditionDeductions Details'!H:H,'AdditionDeductions Details'!B:B,"Total Deductions (A) + (B)"),0)</f>
        <v>8952.0</v>
      </c>
      <c r="E33" s="196" t="s">
        <v>0</v>
      </c>
      <c r="F33" s="197" t="n">
        <f>SUM(D33:E33)</f>
        <v>8952.0</v>
      </c>
      <c r="G33" s="35"/>
      <c r="H33" s="66"/>
    </row>
    <row r="34" spans="1:8" ht="38" x14ac:dyDescent="0.15">
      <c r="A34" s="51"/>
      <c r="B34" s="52" t="s">
        <v>53</v>
      </c>
      <c r="C34" s="57" t="s">
        <v>54</v>
      </c>
      <c r="D34" s="204" t="n">
        <f t="shared" ref="D34:F34" si="7">SUM(D32:D33,D27,D21:D26)</f>
        <v>37640.41999999999</v>
      </c>
      <c r="E34" s="204" t="n">
        <f t="shared" si="7"/>
        <v>0.0</v>
      </c>
      <c r="F34" s="201" t="n">
        <f t="shared" si="7"/>
        <v>37640.41999999999</v>
      </c>
      <c r="G34" s="31"/>
      <c r="H34" s="28"/>
    </row>
    <row r="35" spans="1:8" ht="16" x14ac:dyDescent="0.15">
      <c r="A35" s="46"/>
      <c r="B35" s="49"/>
      <c r="C35" s="39"/>
      <c r="D35" s="196"/>
      <c r="E35" s="196"/>
      <c r="F35" s="197"/>
      <c r="G35" s="42"/>
      <c r="H35" s="28"/>
    </row>
    <row r="36" spans="1:8" ht="16" x14ac:dyDescent="0.15">
      <c r="A36" s="46"/>
      <c r="B36" s="47" t="s">
        <v>55</v>
      </c>
      <c r="C36" s="62" t="s">
        <v>56</v>
      </c>
      <c r="D36" s="194" t="n">
        <f>IFERROR(SUMIFS('Order level'!$AQ:$AQ,'Order level'!$I:$I,"DELIVERED"),0)</f>
        <v>0.0</v>
      </c>
      <c r="E36" s="194" t="n">
        <f>IFERROR(SUMIFS('Order level'!$AQ:$AQ,'Order level'!$I:$I,"CANCELLED")+SUMIFS('Order level'!$AQ:$AQ,'Order level'!$I:$I,"REJECTED")+SUMIFS('Order level'!$AQ:$AQ,'Order level'!$I:$I,"TIMEDOUT"),0)</f>
        <v>0.0</v>
      </c>
      <c r="F36" s="195" t="n">
        <f>SUM(D36:E36)</f>
        <v>0.0</v>
      </c>
      <c r="G36" s="42"/>
      <c r="H36" s="28"/>
    </row>
    <row r="37" spans="1:8" ht="35.5" customHeight="1" x14ac:dyDescent="0.15">
      <c r="A37" s="46"/>
      <c r="B37" s="49" t="s">
        <v>57</v>
      </c>
      <c r="C37" s="97" t="s">
        <v>143</v>
      </c>
      <c r="D37" s="196" t="n">
        <f>IFERROR(SUMIFS('AdditionDeductions Details'!H:H,'AdditionDeductions Details'!B:B,"Total Additions"),0)</f>
        <v>0.0</v>
      </c>
      <c r="E37" s="196" t="s">
        <v>0</v>
      </c>
      <c r="F37" s="197" t="n">
        <f>SUM(D37:E37)</f>
        <v>0.0</v>
      </c>
      <c r="G37" s="67"/>
      <c r="H37" s="28"/>
    </row>
    <row r="38" spans="1:8" ht="20" x14ac:dyDescent="0.15">
      <c r="A38" s="51"/>
      <c r="B38" s="52" t="s">
        <v>58</v>
      </c>
      <c r="C38" s="53" t="s">
        <v>59</v>
      </c>
      <c r="D38" s="204" t="n">
        <f t="shared" ref="D38:F38" si="8">SUM(D36:D37)</f>
        <v>0.0</v>
      </c>
      <c r="E38" s="204" t="n">
        <f t="shared" si="8"/>
        <v>0.0</v>
      </c>
      <c r="F38" s="201" t="n">
        <f t="shared" si="8"/>
        <v>0.0</v>
      </c>
      <c r="G38" s="31"/>
      <c r="H38" s="28"/>
    </row>
    <row r="39" spans="1:8" ht="16" x14ac:dyDescent="0.15">
      <c r="A39" s="46"/>
      <c r="B39" s="49"/>
      <c r="C39" s="39"/>
      <c r="D39" s="196"/>
      <c r="E39" s="196"/>
      <c r="F39" s="197"/>
      <c r="G39" s="42"/>
      <c r="H39" s="28"/>
    </row>
    <row r="40" spans="1:8" ht="38" x14ac:dyDescent="0.15">
      <c r="A40" s="51"/>
      <c r="B40" s="68" t="s">
        <v>60</v>
      </c>
      <c r="C40" s="69" t="s">
        <v>61</v>
      </c>
      <c r="D40" s="205" t="n">
        <f>D18-D34+D38-D16</f>
        <v>60473.439999999995</v>
      </c>
      <c r="E40" s="205" t="n">
        <f>E18-E34+E38</f>
        <v>0.0</v>
      </c>
      <c r="F40" s="206" t="n">
        <f>SUM(D40:E40)</f>
        <v>60473.439999999995</v>
      </c>
      <c r="G40" s="31"/>
      <c r="H40" s="28"/>
    </row>
    <row r="41" spans="1:8" ht="16" x14ac:dyDescent="0.15">
      <c r="A41" s="27"/>
      <c r="B41" s="38"/>
      <c r="C41" s="70"/>
      <c r="D41" s="202"/>
      <c r="E41" s="202"/>
      <c r="F41" s="203"/>
      <c r="G41" s="42"/>
      <c r="H41" s="28"/>
    </row>
    <row r="42" spans="1:8" ht="20" x14ac:dyDescent="0.15">
      <c r="A42" s="51"/>
      <c r="B42" s="71" t="s">
        <v>62</v>
      </c>
      <c r="C42" s="72"/>
      <c r="D42" s="207"/>
      <c r="E42" s="207"/>
      <c r="F42" s="208"/>
      <c r="G42" s="42"/>
      <c r="H42" s="28"/>
    </row>
    <row r="43" spans="1:8" ht="18" x14ac:dyDescent="0.15">
      <c r="A43" s="27"/>
      <c r="B43" s="73"/>
      <c r="C43" s="74" t="s">
        <v>63</v>
      </c>
      <c r="D43" s="209" t="n">
        <f>IFERROR(SUMIFS('Order level'!$AR:$AR,'Order level'!I:I,"DELIVERED",'Order level'!$AS:$AS,"Settled")+SUMIFS('Order level'!$AR:$AR,'Order level'!I:I,"DELIVERED",'Order level'!$AS:$AS,"Partial")-SUMIFS('Order level'!$AV:$AV,'Order level'!I:I,"DELIVERED",'Order level'!$AS:$AS,"Partial")+SUMIFS('AdditionDeductions Details'!H:H,'AdditionDeductions Details'!B:B,"Total Additions")-SUMIFS('AdditionDeductions Details'!I:I,'AdditionDeductions Details'!B:B,"Total Additions")-SUMIFS('AdditionDeductions Details'!H:H,'AdditionDeductions Details'!B:B,"Total Deductions (A) + (B)")+SUMIFS('AdditionDeductions Details'!I:I,'AdditionDeductions Details'!B:B,"Total Deductions (A) + (B)"),0)</f>
        <v>60471.68000000002</v>
      </c>
      <c r="E43" s="209" t="n">
        <f>IFERROR(SUMIFS('Order level'!$AR:$AR,'Order level'!I:I,"CANCELLED",'Order level'!$AS:$AS,"Settled")+SUMIFS('Order level'!$AR:$AR,'Order level'!I:I,"CANCELLED",'Order level'!$AS:$AS,"Partial")-SUMIFS('Order level'!$AV:$AV,'Order level'!I:I,"CANCELLED",'Order level'!$AS:$AS,"Partial")+SUMIFS('Order level'!$AR:$AR,'Order level'!I:I,"REJECTED",'Order level'!$AS:$AS,"Settled")+SUMIFS('Order level'!$AR:$AR,'Order level'!I:I,"REJECTED",'Order level'!$AS:$AS,"Partial")-SUMIFS('Order level'!$AV:$AV,'Order level'!I:I,"REJECTED",'Order level'!$AS:$AS,"Partial")+SUMIFS('Order level'!$AR:$AR,'Order level'!I:I,"TIMEDOUT",'Order level'!$AS:$AS,"Settled")+SUMIFS('Order level'!$AR:$AR,'Order level'!I:I,"TIMEDOUT",'Order level'!$AS:$AS,"Partial")-SUMIFS('Order level'!$AV:$AV,'Order level'!I:I,"TIMEDOUT",'Order level'!$AS:$AS,"Partial"),0)</f>
        <v>0.0</v>
      </c>
      <c r="F43" s="210" t="n">
        <f t="shared" ref="F43:F44" si="9">SUM(D43:E43)</f>
        <v>60471.68000000002</v>
      </c>
      <c r="G43" s="42"/>
      <c r="H43" s="28"/>
    </row>
    <row r="44" spans="1:8" ht="18" x14ac:dyDescent="0.15">
      <c r="A44" s="27"/>
      <c r="B44" s="75"/>
      <c r="C44" s="95" t="s">
        <v>142</v>
      </c>
      <c r="D44" s="211" t="n">
        <f>IFERROR(SUMIFS('Order level'!$AR:$AR,'Order level'!I:I,"DELIVERED",'Order level'!$AS:$AS,"Pending")+SUMIFS('Order level'!$AV:$AV,'Order level'!I:I,"DELIVERED",'Order level'!$AS:$AS,"Partial")+SUMIFS('AdditionDeductions Details'!H:H,'AdditionDeductions Details'!B:B,"Total Additions",'AdditionDeductions Details'!G:G,"Pending")+SUMIFS('AdditionDeductions Details'!I:I,'AdditionDeductions Details'!B:B,"Total Additions",'AdditionDeductions Details'!G:G,"Partial")-SUMIFS('AdditionDeductions Details'!I:I,'AdditionDeductions Details'!B:B,"Total Deductions (A) + (B)")+SUMIFS('AdditionDeductions Details'!I:I,'AdditionDeductions Details'!B:B,"Total Additions"),0)</f>
        <v>0.0</v>
      </c>
      <c r="E44" s="211" t="n">
        <f>IFERROR(SUMIFS('Order level'!$AR:$AR,'Order level'!I:I,"CANCELLED",'Order level'!$AS:$AS,"Pending")+SUMIFS('Order level'!$AV:$AV,'Order level'!I:I,"CANCELLED",'Order level'!$AS:$AS,"Partial")+SUMIFS('Order level'!$AR:$AR,'Order level'!I:I,"REJECTED",'Order level'!$AS:$AS,"Pending")+SUMIFS('Order level'!$AV:$AV,'Order level'!I:I,"REJECTED",'Order level'!$AS:$AS,"Partial")+SUMIFS('Order level'!$AR:$AR,'Order level'!I:I,"TIMEDOUT",'Order level'!$AS:$AS,"Pending")+SUMIFS('Order level'!$AV:$AV,'Order level'!I:I,"TIMEDOUT",'Order level'!$AS:$AS,"Partial"),0)</f>
        <v>0.0</v>
      </c>
      <c r="F44" s="212" t="n">
        <f t="shared" si="9"/>
        <v>0.0</v>
      </c>
      <c r="G44" s="42"/>
      <c r="H44" s="28"/>
    </row>
    <row r="45" spans="1:8" ht="16" x14ac:dyDescent="0.15">
      <c r="A45" s="46"/>
      <c r="B45" s="76"/>
      <c r="C45" s="39"/>
      <c r="D45" s="77"/>
      <c r="E45" s="77"/>
      <c r="F45" s="77"/>
      <c r="G45" s="42"/>
      <c r="H45" s="28"/>
    </row>
    <row r="46" spans="1:8" ht="16" x14ac:dyDescent="0.15">
      <c r="A46" s="78"/>
      <c r="B46" s="78"/>
      <c r="C46" s="39"/>
      <c r="D46" s="77"/>
      <c r="E46" s="77"/>
      <c r="F46" s="77"/>
      <c r="G46" s="42"/>
      <c r="H46" s="61"/>
    </row>
    <row r="47" spans="1:8" ht="16" x14ac:dyDescent="0.15">
      <c r="A47" s="78"/>
      <c r="B47" s="78"/>
      <c r="C47" s="39"/>
      <c r="D47" s="77"/>
      <c r="E47" s="77"/>
      <c r="F47" s="77"/>
      <c r="G47" s="42"/>
      <c r="H47" s="61"/>
    </row>
    <row r="48" spans="1:8" ht="16" x14ac:dyDescent="0.15">
      <c r="A48" s="78"/>
      <c r="B48" s="78"/>
      <c r="C48" s="39"/>
      <c r="D48" s="77"/>
      <c r="E48" s="77"/>
      <c r="F48" s="77"/>
      <c r="G48" s="42"/>
      <c r="H48" s="61"/>
    </row>
    <row r="49" spans="1:8" ht="16" x14ac:dyDescent="0.15">
      <c r="A49" s="78"/>
      <c r="B49" s="78"/>
      <c r="C49" s="39"/>
      <c r="D49" s="77"/>
      <c r="E49" s="77"/>
      <c r="F49" s="77"/>
      <c r="G49" s="42"/>
      <c r="H49" s="61"/>
    </row>
    <row r="50" spans="1:8" ht="16" x14ac:dyDescent="0.15">
      <c r="A50" s="78"/>
      <c r="B50" s="78"/>
      <c r="C50" s="39"/>
      <c r="D50" s="77"/>
      <c r="E50" s="77"/>
      <c r="F50" s="77"/>
      <c r="G50" s="42"/>
      <c r="H50" s="61"/>
    </row>
    <row r="51" spans="1:8" ht="16" x14ac:dyDescent="0.15">
      <c r="A51" s="78"/>
      <c r="B51" s="78"/>
      <c r="C51" s="39"/>
      <c r="D51" s="77"/>
      <c r="E51" s="77"/>
      <c r="F51" s="77"/>
      <c r="G51" s="42"/>
      <c r="H51" s="61"/>
    </row>
    <row r="52" spans="1:8" ht="16" x14ac:dyDescent="0.15">
      <c r="A52" s="78"/>
      <c r="B52" s="78"/>
      <c r="C52" s="39"/>
      <c r="D52" s="77"/>
      <c r="E52" s="77"/>
      <c r="F52" s="77"/>
      <c r="G52" s="42"/>
      <c r="H52" s="61"/>
    </row>
    <row r="53" spans="1:8" ht="16" x14ac:dyDescent="0.15">
      <c r="A53" s="78"/>
      <c r="B53" s="78"/>
      <c r="C53" s="39"/>
      <c r="D53" s="77"/>
      <c r="E53" s="77"/>
      <c r="F53" s="77"/>
      <c r="G53" s="42"/>
      <c r="H53" s="61"/>
    </row>
    <row r="54" spans="1:8" ht="16" x14ac:dyDescent="0.15">
      <c r="A54" s="78"/>
      <c r="B54" s="78"/>
      <c r="C54" s="39"/>
      <c r="D54" s="77"/>
      <c r="E54" s="77"/>
      <c r="F54" s="77"/>
      <c r="G54" s="42"/>
      <c r="H54" s="61"/>
    </row>
    <row r="55" spans="1:8" ht="16" x14ac:dyDescent="0.15">
      <c r="A55" s="78"/>
      <c r="B55" s="78"/>
      <c r="C55" s="39"/>
      <c r="D55" s="77"/>
      <c r="E55" s="77"/>
      <c r="F55" s="77"/>
      <c r="G55" s="42"/>
      <c r="H55" s="61"/>
    </row>
    <row r="56" spans="1:8" ht="16" x14ac:dyDescent="0.15">
      <c r="A56" s="78"/>
      <c r="B56" s="78"/>
      <c r="C56" s="39"/>
      <c r="D56" s="77"/>
      <c r="E56" s="77"/>
      <c r="F56" s="77"/>
      <c r="G56" s="42"/>
      <c r="H56" s="61"/>
    </row>
    <row r="57" spans="1:8" ht="12" x14ac:dyDescent="0.15">
      <c r="A57" s="79"/>
      <c r="B57" s="79"/>
      <c r="C57" s="79"/>
      <c r="D57" s="79"/>
      <c r="E57" s="79"/>
      <c r="F57" s="79"/>
      <c r="G57" s="79"/>
      <c r="H57" s="79"/>
    </row>
    <row r="58" spans="1:8" ht="12" x14ac:dyDescent="0.15">
      <c r="A58" s="79"/>
      <c r="B58" s="79"/>
      <c r="C58" s="79"/>
      <c r="D58" s="79"/>
      <c r="E58" s="79"/>
      <c r="F58" s="79"/>
      <c r="G58" s="79"/>
      <c r="H58" s="79"/>
    </row>
    <row r="59" spans="1:8" ht="12" x14ac:dyDescent="0.15">
      <c r="A59" s="79"/>
      <c r="B59" s="79"/>
      <c r="C59" s="79"/>
      <c r="D59" s="79"/>
      <c r="E59" s="79"/>
      <c r="F59" s="79"/>
      <c r="G59" s="79"/>
      <c r="H59" s="79"/>
    </row>
    <row r="60" spans="1:8" ht="12" x14ac:dyDescent="0.15">
      <c r="A60" s="79"/>
      <c r="B60" s="79"/>
      <c r="C60" s="79"/>
      <c r="D60" s="79"/>
      <c r="E60" s="79"/>
      <c r="F60" s="79"/>
      <c r="G60" s="79"/>
      <c r="H60" s="79"/>
    </row>
    <row r="61" spans="1:8" ht="16" x14ac:dyDescent="0.15">
      <c r="A61" s="61"/>
      <c r="B61" s="61"/>
      <c r="C61" s="39"/>
      <c r="D61" s="40"/>
      <c r="E61" s="40"/>
      <c r="F61" s="40"/>
      <c r="G61" s="42"/>
      <c r="H61" s="61"/>
    </row>
    <row r="62" spans="1:8" ht="12" x14ac:dyDescent="0.15">
      <c r="A62" s="79"/>
      <c r="B62" s="79"/>
      <c r="C62" s="79"/>
      <c r="D62" s="79"/>
      <c r="E62" s="79"/>
      <c r="F62" s="79"/>
      <c r="G62" s="79"/>
      <c r="H62" s="79"/>
    </row>
    <row r="63" spans="1:8" ht="12" x14ac:dyDescent="0.15">
      <c r="A63" s="79"/>
      <c r="B63" s="79"/>
      <c r="C63" s="79"/>
      <c r="D63" s="79"/>
      <c r="E63" s="79"/>
      <c r="F63" s="79"/>
      <c r="G63" s="79"/>
      <c r="H63" s="79"/>
    </row>
    <row r="64" spans="1:8" ht="12" x14ac:dyDescent="0.15">
      <c r="A64" s="79"/>
      <c r="B64" s="79"/>
      <c r="C64" s="79"/>
      <c r="D64" s="79"/>
      <c r="E64" s="79"/>
      <c r="F64" s="79"/>
      <c r="G64" s="79"/>
      <c r="H64" s="79"/>
    </row>
    <row r="65" spans="1:8" ht="12" x14ac:dyDescent="0.15">
      <c r="A65" s="79"/>
      <c r="B65" s="79"/>
      <c r="C65" s="79"/>
      <c r="D65" s="79"/>
      <c r="E65" s="79"/>
      <c r="F65" s="79"/>
      <c r="G65" s="79"/>
      <c r="H65" s="79"/>
    </row>
    <row r="66" spans="1:8" ht="12" x14ac:dyDescent="0.15">
      <c r="A66" s="79"/>
      <c r="B66" s="79"/>
      <c r="C66" s="79"/>
      <c r="D66" s="79"/>
      <c r="E66" s="79"/>
      <c r="F66" s="79"/>
      <c r="G66" s="79"/>
      <c r="H66" s="79"/>
    </row>
    <row r="67" spans="1:8" ht="12" x14ac:dyDescent="0.15">
      <c r="A67" s="79"/>
      <c r="B67" s="79"/>
      <c r="C67" s="79"/>
      <c r="D67" s="79"/>
      <c r="E67" s="79"/>
      <c r="F67" s="79"/>
      <c r="G67" s="79"/>
      <c r="H67" s="79"/>
    </row>
    <row r="68" spans="1:8" ht="12" x14ac:dyDescent="0.15">
      <c r="A68" s="79"/>
      <c r="B68" s="79"/>
      <c r="C68" s="79"/>
      <c r="D68" s="79"/>
      <c r="E68" s="79"/>
      <c r="F68" s="79"/>
      <c r="G68" s="79"/>
      <c r="H68" s="79"/>
    </row>
    <row r="69" spans="1:8" ht="12" x14ac:dyDescent="0.15">
      <c r="A69" s="79"/>
      <c r="B69" s="79"/>
      <c r="C69" s="79"/>
      <c r="D69" s="79"/>
      <c r="E69" s="79"/>
      <c r="F69" s="79"/>
      <c r="G69" s="79"/>
      <c r="H69" s="79"/>
    </row>
    <row r="70" spans="1:8" ht="12" x14ac:dyDescent="0.15">
      <c r="A70" s="79"/>
      <c r="B70" s="79"/>
      <c r="C70" s="79"/>
      <c r="D70" s="79"/>
      <c r="E70" s="79"/>
      <c r="F70" s="79"/>
      <c r="G70" s="79"/>
      <c r="H70" s="79"/>
    </row>
    <row r="71" spans="1:8" ht="12" x14ac:dyDescent="0.15">
      <c r="A71" s="79"/>
      <c r="B71" s="79"/>
      <c r="C71" s="79"/>
      <c r="D71" s="79"/>
      <c r="E71" s="79"/>
      <c r="F71" s="79"/>
      <c r="G71" s="79"/>
      <c r="H71" s="79"/>
    </row>
    <row r="72" spans="1:8" ht="12" x14ac:dyDescent="0.15">
      <c r="A72" s="79"/>
      <c r="B72" s="79"/>
      <c r="C72" s="79"/>
      <c r="D72" s="79"/>
      <c r="E72" s="79"/>
      <c r="F72" s="79"/>
      <c r="G72" s="79"/>
      <c r="H72" s="79"/>
    </row>
    <row r="73" spans="1:8" ht="12" x14ac:dyDescent="0.15">
      <c r="A73" s="79"/>
      <c r="B73" s="79"/>
      <c r="C73" s="79"/>
      <c r="D73" s="79"/>
      <c r="E73" s="79"/>
      <c r="F73" s="79"/>
      <c r="G73" s="79"/>
      <c r="H73" s="79"/>
    </row>
    <row r="74" spans="1:8" ht="12" x14ac:dyDescent="0.15">
      <c r="A74" s="79"/>
      <c r="B74" s="79"/>
      <c r="C74" s="79"/>
      <c r="D74" s="79"/>
      <c r="E74" s="79"/>
      <c r="F74" s="79"/>
      <c r="G74" s="79"/>
      <c r="H74" s="79"/>
    </row>
    <row r="75" spans="1:8" ht="12" x14ac:dyDescent="0.15">
      <c r="A75" s="79"/>
      <c r="B75" s="79"/>
      <c r="C75" s="79"/>
      <c r="D75" s="79"/>
      <c r="E75" s="79"/>
      <c r="F75" s="79"/>
      <c r="G75" s="79"/>
      <c r="H75" s="79"/>
    </row>
    <row r="76" spans="1:8" ht="16" x14ac:dyDescent="0.15">
      <c r="A76" s="61"/>
      <c r="B76" s="61"/>
      <c r="C76" s="39"/>
      <c r="D76" s="40"/>
      <c r="E76" s="40"/>
      <c r="F76" s="40"/>
      <c r="G76" s="42"/>
      <c r="H76" s="61"/>
    </row>
    <row r="77" spans="1:8" ht="12" x14ac:dyDescent="0.15">
      <c r="A77" s="79"/>
      <c r="B77" s="79"/>
      <c r="C77" s="79"/>
      <c r="D77" s="79"/>
      <c r="E77" s="79"/>
      <c r="F77" s="79"/>
      <c r="G77" s="79"/>
      <c r="H77" s="79"/>
    </row>
    <row r="78" spans="1:8" ht="12" x14ac:dyDescent="0.15">
      <c r="A78" s="79"/>
      <c r="B78" s="79"/>
      <c r="C78" s="79"/>
      <c r="D78" s="79"/>
      <c r="E78" s="79"/>
      <c r="F78" s="79"/>
      <c r="G78" s="79"/>
      <c r="H78" s="79"/>
    </row>
    <row r="79" spans="1:8" ht="12" x14ac:dyDescent="0.15">
      <c r="A79" s="79"/>
      <c r="B79" s="79"/>
      <c r="C79" s="79"/>
      <c r="D79" s="79"/>
      <c r="E79" s="79"/>
      <c r="F79" s="79"/>
      <c r="G79" s="79"/>
      <c r="H79" s="79"/>
    </row>
    <row r="80" spans="1:8" ht="12" x14ac:dyDescent="0.15">
      <c r="A80" s="79"/>
      <c r="B80" s="79"/>
      <c r="C80" s="79"/>
      <c r="D80" s="79"/>
      <c r="E80" s="79"/>
      <c r="F80" s="79"/>
      <c r="G80" s="79"/>
      <c r="H80" s="79"/>
    </row>
    <row r="81" spans="1:8" ht="12" x14ac:dyDescent="0.15">
      <c r="A81" s="79"/>
      <c r="B81" s="79"/>
      <c r="C81" s="79"/>
      <c r="D81" s="79"/>
      <c r="E81" s="79"/>
      <c r="F81" s="79"/>
      <c r="G81" s="79"/>
      <c r="H81" s="79"/>
    </row>
    <row r="82" spans="1:8" ht="12" x14ac:dyDescent="0.15">
      <c r="A82" s="79"/>
      <c r="B82" s="79"/>
      <c r="C82" s="79"/>
      <c r="D82" s="79"/>
      <c r="E82" s="79"/>
      <c r="F82" s="79"/>
      <c r="G82" s="79"/>
      <c r="H82" s="79"/>
    </row>
    <row r="83" spans="1:8" ht="12" x14ac:dyDescent="0.15">
      <c r="A83" s="79"/>
      <c r="B83" s="79"/>
      <c r="C83" s="79"/>
      <c r="D83" s="79"/>
      <c r="E83" s="79"/>
      <c r="F83" s="79"/>
      <c r="G83" s="79"/>
      <c r="H83" s="79"/>
    </row>
    <row r="84" spans="1:8" ht="12" x14ac:dyDescent="0.15">
      <c r="A84" s="79"/>
      <c r="B84" s="79"/>
      <c r="C84" s="79"/>
      <c r="D84" s="79"/>
      <c r="E84" s="79"/>
      <c r="F84" s="79"/>
      <c r="G84" s="79"/>
      <c r="H84" s="79"/>
    </row>
    <row r="85" spans="1:8" ht="12" x14ac:dyDescent="0.15">
      <c r="A85" s="79"/>
      <c r="B85" s="79"/>
      <c r="C85" s="79"/>
      <c r="D85" s="79"/>
      <c r="E85" s="79"/>
      <c r="F85" s="79"/>
      <c r="G85" s="79"/>
      <c r="H85" s="79"/>
    </row>
    <row r="86" spans="1:8" ht="12" x14ac:dyDescent="0.15">
      <c r="A86" s="79"/>
      <c r="B86" s="79"/>
      <c r="C86" s="79"/>
      <c r="D86" s="79"/>
      <c r="E86" s="79"/>
      <c r="F86" s="79"/>
      <c r="G86" s="79"/>
      <c r="H86" s="79"/>
    </row>
    <row r="87" spans="1:8" ht="16" x14ac:dyDescent="0.15">
      <c r="A87" s="61"/>
      <c r="B87" s="61"/>
      <c r="C87" s="39"/>
      <c r="D87" s="40"/>
      <c r="E87" s="80"/>
      <c r="F87" s="80"/>
      <c r="G87" s="42"/>
      <c r="H87" s="61"/>
    </row>
    <row r="88" spans="1:8" ht="16" x14ac:dyDescent="0.15">
      <c r="A88" s="61"/>
      <c r="B88" s="61"/>
      <c r="C88" s="39"/>
      <c r="D88" s="40"/>
      <c r="E88" s="80"/>
      <c r="F88" s="80"/>
      <c r="G88" s="42"/>
      <c r="H88" s="61"/>
    </row>
    <row r="89" spans="1:8" ht="16" x14ac:dyDescent="0.15">
      <c r="A89" s="61"/>
      <c r="B89" s="61"/>
      <c r="C89" s="39"/>
      <c r="D89" s="40"/>
      <c r="E89" s="80"/>
      <c r="F89" s="80"/>
      <c r="G89" s="42"/>
      <c r="H89" s="61"/>
    </row>
    <row r="90" spans="1:8" ht="16" x14ac:dyDescent="0.15">
      <c r="A90" s="61"/>
      <c r="B90" s="61"/>
      <c r="C90" s="39"/>
      <c r="D90" s="40"/>
      <c r="E90" s="80"/>
      <c r="F90" s="80"/>
      <c r="G90" s="42"/>
      <c r="H90" s="61"/>
    </row>
    <row r="91" spans="1:8" ht="16" x14ac:dyDescent="0.15">
      <c r="A91" s="61"/>
      <c r="B91" s="61"/>
      <c r="C91" s="39"/>
      <c r="D91" s="40"/>
      <c r="E91" s="80"/>
      <c r="F91" s="80"/>
      <c r="G91" s="42"/>
      <c r="H91" s="61"/>
    </row>
    <row r="92" spans="1:8" ht="16" x14ac:dyDescent="0.15">
      <c r="A92" s="61"/>
      <c r="B92" s="61"/>
      <c r="C92" s="39"/>
      <c r="D92" s="40"/>
      <c r="E92" s="80"/>
      <c r="F92" s="80"/>
      <c r="G92" s="42"/>
      <c r="H92" s="61"/>
    </row>
    <row r="93" spans="1:8" ht="16" x14ac:dyDescent="0.15">
      <c r="A93" s="61"/>
      <c r="B93" s="61"/>
      <c r="C93" s="39"/>
      <c r="D93" s="40"/>
      <c r="E93" s="80"/>
      <c r="F93" s="80"/>
      <c r="G93" s="42"/>
      <c r="H93" s="61"/>
    </row>
    <row r="94" spans="1:8" ht="16" x14ac:dyDescent="0.15">
      <c r="A94" s="61"/>
      <c r="B94" s="61"/>
      <c r="C94" s="39"/>
      <c r="D94" s="40"/>
      <c r="E94" s="80"/>
      <c r="F94" s="80"/>
      <c r="G94" s="42"/>
      <c r="H94" s="61"/>
    </row>
    <row r="95" spans="1:8" ht="16" x14ac:dyDescent="0.15">
      <c r="A95" s="61"/>
      <c r="B95" s="61"/>
      <c r="C95" s="39"/>
      <c r="D95" s="40"/>
      <c r="E95" s="80"/>
      <c r="F95" s="80"/>
      <c r="G95" s="42"/>
      <c r="H95" s="61"/>
    </row>
    <row r="96" spans="1:8" ht="16" x14ac:dyDescent="0.15">
      <c r="A96" s="61"/>
      <c r="B96" s="61"/>
      <c r="C96" s="39"/>
      <c r="D96" s="40"/>
      <c r="E96" s="80"/>
      <c r="F96" s="80"/>
      <c r="G96" s="42"/>
      <c r="H96" s="61"/>
    </row>
    <row r="97" spans="1:8" ht="16" x14ac:dyDescent="0.15">
      <c r="A97" s="61"/>
      <c r="B97" s="61"/>
      <c r="C97" s="39"/>
      <c r="D97" s="40"/>
      <c r="E97" s="80"/>
      <c r="F97" s="80"/>
      <c r="G97" s="42"/>
      <c r="H97" s="61"/>
    </row>
    <row r="98" spans="1:8" ht="16" x14ac:dyDescent="0.15">
      <c r="A98" s="61"/>
      <c r="B98" s="61"/>
      <c r="C98" s="39"/>
      <c r="D98" s="40"/>
      <c r="E98" s="80"/>
      <c r="F98" s="80"/>
      <c r="G98" s="42"/>
      <c r="H98" s="61"/>
    </row>
    <row r="99" spans="1:8" ht="16" x14ac:dyDescent="0.15">
      <c r="A99" s="61"/>
      <c r="B99" s="61"/>
      <c r="C99" s="39"/>
      <c r="D99" s="40"/>
      <c r="E99" s="80"/>
      <c r="F99" s="80"/>
      <c r="G99" s="42"/>
      <c r="H99" s="61"/>
    </row>
    <row r="100" spans="1:8" ht="16" x14ac:dyDescent="0.15">
      <c r="A100" s="61"/>
      <c r="B100" s="61"/>
      <c r="C100" s="39"/>
      <c r="D100" s="40"/>
      <c r="E100" s="80"/>
      <c r="F100" s="80"/>
      <c r="G100" s="42"/>
      <c r="H100" s="61"/>
    </row>
    <row r="101" spans="1:8" ht="16" x14ac:dyDescent="0.15">
      <c r="A101" s="61"/>
      <c r="B101" s="61"/>
      <c r="C101" s="39"/>
      <c r="D101" s="40"/>
      <c r="E101" s="80"/>
      <c r="F101" s="80"/>
      <c r="G101" s="42"/>
      <c r="H101" s="61"/>
    </row>
    <row r="102" spans="1:8" ht="16" x14ac:dyDescent="0.15">
      <c r="A102" s="61"/>
      <c r="B102" s="61"/>
      <c r="C102" s="39"/>
      <c r="D102" s="40"/>
      <c r="E102" s="80"/>
      <c r="F102" s="80"/>
      <c r="G102" s="42"/>
      <c r="H102" s="61"/>
    </row>
    <row r="103" spans="1:8" ht="16" x14ac:dyDescent="0.15">
      <c r="A103" s="61"/>
      <c r="B103" s="61"/>
      <c r="C103" s="39"/>
      <c r="D103" s="40"/>
      <c r="E103" s="80"/>
      <c r="F103" s="80"/>
      <c r="G103" s="42"/>
      <c r="H103" s="61"/>
    </row>
    <row r="104" spans="1:8" ht="16" x14ac:dyDescent="0.15">
      <c r="A104" s="61"/>
      <c r="B104" s="61"/>
      <c r="C104" s="39"/>
      <c r="D104" s="40"/>
      <c r="E104" s="80"/>
      <c r="F104" s="80"/>
      <c r="G104" s="42"/>
      <c r="H104" s="61"/>
    </row>
    <row r="105" spans="1:8" ht="16" x14ac:dyDescent="0.15">
      <c r="A105" s="61"/>
      <c r="B105" s="61"/>
      <c r="C105" s="39"/>
      <c r="D105" s="40"/>
      <c r="E105" s="80"/>
      <c r="F105" s="80"/>
      <c r="G105" s="42"/>
      <c r="H105" s="61"/>
    </row>
    <row r="106" spans="1:8" ht="16" x14ac:dyDescent="0.15">
      <c r="A106" s="61"/>
      <c r="B106" s="61"/>
      <c r="C106" s="39"/>
      <c r="D106" s="40"/>
      <c r="E106" s="80"/>
      <c r="F106" s="80"/>
      <c r="G106" s="42"/>
      <c r="H106" s="61"/>
    </row>
    <row r="107" spans="1:8" ht="16" x14ac:dyDescent="0.15">
      <c r="A107" s="61"/>
      <c r="B107" s="61"/>
      <c r="C107" s="39"/>
      <c r="D107" s="40"/>
      <c r="E107" s="80"/>
      <c r="F107" s="80"/>
      <c r="G107" s="42"/>
      <c r="H107" s="61"/>
    </row>
    <row r="108" spans="1:8" ht="16" x14ac:dyDescent="0.15">
      <c r="A108" s="61"/>
      <c r="B108" s="61"/>
      <c r="C108" s="39"/>
      <c r="D108" s="40"/>
      <c r="E108" s="80"/>
      <c r="F108" s="80"/>
      <c r="G108" s="42"/>
      <c r="H108" s="61"/>
    </row>
    <row r="109" spans="1:8" ht="16" x14ac:dyDescent="0.15">
      <c r="A109" s="61"/>
      <c r="B109" s="61"/>
      <c r="C109" s="39"/>
      <c r="D109" s="40"/>
      <c r="E109" s="80"/>
      <c r="F109" s="80"/>
      <c r="G109" s="42"/>
      <c r="H109" s="61"/>
    </row>
    <row r="110" spans="1:8" ht="16" x14ac:dyDescent="0.15">
      <c r="A110" s="61"/>
      <c r="B110" s="61"/>
      <c r="C110" s="39"/>
      <c r="D110" s="40"/>
      <c r="E110" s="80"/>
      <c r="F110" s="80"/>
      <c r="G110" s="42"/>
      <c r="H110" s="61"/>
    </row>
    <row r="111" spans="1:8" ht="16" x14ac:dyDescent="0.15">
      <c r="A111" s="61"/>
      <c r="B111" s="61"/>
      <c r="C111" s="39"/>
      <c r="D111" s="40"/>
      <c r="E111" s="80"/>
      <c r="F111" s="80"/>
      <c r="G111" s="42"/>
      <c r="H111" s="61"/>
    </row>
    <row r="112" spans="1:8" ht="16" x14ac:dyDescent="0.15">
      <c r="A112" s="61"/>
      <c r="B112" s="61"/>
      <c r="C112" s="39"/>
      <c r="D112" s="40"/>
      <c r="E112" s="80"/>
      <c r="F112" s="80"/>
      <c r="G112" s="42"/>
      <c r="H112" s="61"/>
    </row>
    <row r="113" spans="1:8" ht="16" x14ac:dyDescent="0.15">
      <c r="A113" s="61"/>
      <c r="B113" s="61"/>
      <c r="C113" s="39"/>
      <c r="D113" s="40"/>
      <c r="E113" s="80"/>
      <c r="F113" s="80"/>
      <c r="G113" s="42"/>
      <c r="H113" s="61"/>
    </row>
    <row r="114" spans="1:8" ht="16" x14ac:dyDescent="0.15">
      <c r="A114" s="61"/>
      <c r="B114" s="61"/>
      <c r="C114" s="39"/>
      <c r="D114" s="40"/>
      <c r="E114" s="80"/>
      <c r="F114" s="80"/>
      <c r="G114" s="42"/>
      <c r="H114" s="61"/>
    </row>
    <row r="115" spans="1:8" ht="16" x14ac:dyDescent="0.15">
      <c r="A115" s="61"/>
      <c r="B115" s="61"/>
      <c r="C115" s="39"/>
      <c r="D115" s="40"/>
      <c r="E115" s="80"/>
      <c r="F115" s="80"/>
      <c r="G115" s="42"/>
      <c r="H115" s="61"/>
    </row>
    <row r="116" spans="1:8" ht="16" x14ac:dyDescent="0.15">
      <c r="A116" s="61"/>
      <c r="B116" s="61"/>
      <c r="C116" s="39"/>
      <c r="D116" s="40"/>
      <c r="E116" s="80"/>
      <c r="F116" s="80"/>
      <c r="G116" s="42"/>
      <c r="H116" s="61"/>
    </row>
    <row r="117" spans="1:8" ht="16" x14ac:dyDescent="0.15">
      <c r="A117" s="61"/>
      <c r="B117" s="61"/>
      <c r="C117" s="39"/>
      <c r="D117" s="40"/>
      <c r="E117" s="80"/>
      <c r="F117" s="80"/>
      <c r="G117" s="42"/>
      <c r="H117" s="61"/>
    </row>
    <row r="118" spans="1:8" ht="16" x14ac:dyDescent="0.15">
      <c r="A118" s="61"/>
      <c r="B118" s="61"/>
      <c r="C118" s="39"/>
      <c r="D118" s="40"/>
      <c r="E118" s="80"/>
      <c r="F118" s="80"/>
      <c r="G118" s="42"/>
      <c r="H118" s="61"/>
    </row>
    <row r="119" spans="1:8" ht="16" x14ac:dyDescent="0.15">
      <c r="A119" s="61"/>
      <c r="B119" s="61"/>
      <c r="C119" s="39"/>
      <c r="D119" s="40"/>
      <c r="E119" s="80"/>
      <c r="F119" s="80"/>
      <c r="G119" s="42"/>
      <c r="H119" s="61"/>
    </row>
    <row r="120" spans="1:8" ht="16" x14ac:dyDescent="0.15">
      <c r="A120" s="61"/>
      <c r="B120" s="61"/>
      <c r="C120" s="39"/>
      <c r="D120" s="40"/>
      <c r="E120" s="80"/>
      <c r="F120" s="80"/>
      <c r="G120" s="42"/>
      <c r="H120" s="61"/>
    </row>
    <row r="121" spans="1:8" ht="16" x14ac:dyDescent="0.15">
      <c r="A121" s="61"/>
      <c r="B121" s="61"/>
      <c r="C121" s="39"/>
      <c r="D121" s="40"/>
      <c r="E121" s="80"/>
      <c r="F121" s="80"/>
      <c r="G121" s="42"/>
      <c r="H121" s="61"/>
    </row>
    <row r="122" spans="1:8" ht="16" x14ac:dyDescent="0.15">
      <c r="A122" s="61"/>
      <c r="B122" s="61"/>
      <c r="C122" s="39"/>
      <c r="D122" s="40"/>
      <c r="E122" s="80"/>
      <c r="F122" s="80"/>
      <c r="G122" s="42"/>
      <c r="H122" s="61"/>
    </row>
    <row r="123" spans="1:8" ht="16" x14ac:dyDescent="0.15">
      <c r="A123" s="61"/>
      <c r="B123" s="61"/>
      <c r="C123" s="39"/>
      <c r="D123" s="40"/>
      <c r="E123" s="80"/>
      <c r="F123" s="80"/>
      <c r="G123" s="42"/>
      <c r="H123" s="61"/>
    </row>
    <row r="124" spans="1:8" ht="16" x14ac:dyDescent="0.15">
      <c r="A124" s="61"/>
      <c r="B124" s="61"/>
      <c r="C124" s="39"/>
      <c r="D124" s="40"/>
      <c r="E124" s="80"/>
      <c r="F124" s="80"/>
      <c r="G124" s="42"/>
      <c r="H124" s="61"/>
    </row>
    <row r="125" spans="1:8" ht="16" x14ac:dyDescent="0.15">
      <c r="A125" s="61"/>
      <c r="B125" s="61"/>
      <c r="C125" s="39"/>
      <c r="D125" s="40"/>
      <c r="E125" s="80"/>
      <c r="F125" s="80"/>
      <c r="G125" s="42"/>
      <c r="H125" s="61"/>
    </row>
    <row r="126" spans="1:8" ht="16" x14ac:dyDescent="0.15">
      <c r="A126" s="61"/>
      <c r="B126" s="61"/>
      <c r="C126" s="39"/>
      <c r="D126" s="40"/>
      <c r="E126" s="80"/>
      <c r="F126" s="80"/>
      <c r="G126" s="42"/>
      <c r="H126" s="61"/>
    </row>
    <row r="127" spans="1:8" ht="16" x14ac:dyDescent="0.15">
      <c r="A127" s="61"/>
      <c r="B127" s="61"/>
      <c r="C127" s="39"/>
      <c r="D127" s="40"/>
      <c r="E127" s="80"/>
      <c r="F127" s="80"/>
      <c r="G127" s="42"/>
      <c r="H127" s="61"/>
    </row>
    <row r="128" spans="1:8" ht="16" x14ac:dyDescent="0.15">
      <c r="A128" s="61"/>
      <c r="B128" s="61"/>
      <c r="C128" s="39"/>
      <c r="D128" s="40"/>
      <c r="E128" s="80"/>
      <c r="F128" s="80"/>
      <c r="G128" s="42"/>
      <c r="H128" s="61"/>
    </row>
    <row r="129" spans="1:8" ht="16" x14ac:dyDescent="0.15">
      <c r="A129" s="61"/>
      <c r="B129" s="61"/>
      <c r="C129" s="39"/>
      <c r="D129" s="40"/>
      <c r="E129" s="80"/>
      <c r="F129" s="80"/>
      <c r="G129" s="42"/>
      <c r="H129" s="61"/>
    </row>
    <row r="130" spans="1:8" ht="16" x14ac:dyDescent="0.15">
      <c r="A130" s="61"/>
      <c r="B130" s="61"/>
      <c r="C130" s="39"/>
      <c r="D130" s="40"/>
      <c r="E130" s="80"/>
      <c r="F130" s="80"/>
      <c r="G130" s="42"/>
      <c r="H130" s="61"/>
    </row>
    <row r="131" spans="1:8" ht="16" x14ac:dyDescent="0.15">
      <c r="A131" s="61"/>
      <c r="B131" s="61"/>
      <c r="C131" s="39"/>
      <c r="D131" s="40"/>
      <c r="E131" s="80"/>
      <c r="F131" s="80"/>
      <c r="G131" s="42"/>
      <c r="H131" s="61"/>
    </row>
    <row r="132" spans="1:8" ht="16" x14ac:dyDescent="0.15">
      <c r="A132" s="61"/>
      <c r="B132" s="61"/>
      <c r="C132" s="39"/>
      <c r="D132" s="40"/>
      <c r="E132" s="80"/>
      <c r="F132" s="80"/>
      <c r="G132" s="42"/>
      <c r="H132" s="61"/>
    </row>
    <row r="133" spans="1:8" ht="16" x14ac:dyDescent="0.15">
      <c r="A133" s="61"/>
      <c r="B133" s="61"/>
      <c r="C133" s="39"/>
      <c r="D133" s="40"/>
      <c r="E133" s="80"/>
      <c r="F133" s="80"/>
      <c r="G133" s="42"/>
      <c r="H133" s="61"/>
    </row>
    <row r="134" spans="1:8" ht="16" x14ac:dyDescent="0.15">
      <c r="A134" s="61"/>
      <c r="B134" s="61"/>
      <c r="C134" s="39"/>
      <c r="D134" s="40"/>
      <c r="E134" s="80"/>
      <c r="F134" s="80"/>
      <c r="G134" s="42"/>
      <c r="H134" s="61"/>
    </row>
    <row r="135" spans="1:8" ht="16" x14ac:dyDescent="0.15">
      <c r="A135" s="61"/>
      <c r="B135" s="61"/>
      <c r="C135" s="39"/>
      <c r="D135" s="40"/>
      <c r="E135" s="80"/>
      <c r="F135" s="80"/>
      <c r="G135" s="42"/>
      <c r="H135" s="61"/>
    </row>
    <row r="136" spans="1:8" ht="16" x14ac:dyDescent="0.15">
      <c r="A136" s="61"/>
      <c r="B136" s="61"/>
      <c r="C136" s="39"/>
      <c r="D136" s="40"/>
      <c r="E136" s="80"/>
      <c r="F136" s="80"/>
      <c r="G136" s="42"/>
      <c r="H136" s="61"/>
    </row>
    <row r="137" spans="1:8" ht="16" x14ac:dyDescent="0.15">
      <c r="A137" s="61"/>
      <c r="B137" s="61"/>
      <c r="C137" s="39"/>
      <c r="D137" s="40"/>
      <c r="E137" s="80"/>
      <c r="F137" s="80"/>
      <c r="G137" s="42"/>
      <c r="H137" s="61"/>
    </row>
    <row r="138" spans="1:8" ht="16" x14ac:dyDescent="0.15">
      <c r="A138" s="61"/>
      <c r="B138" s="61"/>
      <c r="C138" s="39"/>
      <c r="D138" s="40"/>
      <c r="E138" s="80"/>
      <c r="F138" s="80"/>
      <c r="G138" s="42"/>
      <c r="H138" s="61"/>
    </row>
    <row r="139" spans="1:8" ht="16" x14ac:dyDescent="0.15">
      <c r="A139" s="61"/>
      <c r="B139" s="61"/>
      <c r="C139" s="39"/>
      <c r="D139" s="40"/>
      <c r="E139" s="80"/>
      <c r="F139" s="80"/>
      <c r="G139" s="42"/>
      <c r="H139" s="61"/>
    </row>
    <row r="140" spans="1:8" ht="16" x14ac:dyDescent="0.15">
      <c r="A140" s="61"/>
      <c r="B140" s="61"/>
      <c r="C140" s="39"/>
      <c r="D140" s="40"/>
      <c r="E140" s="80"/>
      <c r="F140" s="80"/>
      <c r="G140" s="42"/>
      <c r="H140" s="61"/>
    </row>
    <row r="141" spans="1:8" ht="16" x14ac:dyDescent="0.15">
      <c r="A141" s="61"/>
      <c r="B141" s="61"/>
      <c r="C141" s="39"/>
      <c r="D141" s="40"/>
      <c r="E141" s="80"/>
      <c r="F141" s="80"/>
      <c r="G141" s="42"/>
      <c r="H141" s="61"/>
    </row>
    <row r="142" spans="1:8" ht="16" x14ac:dyDescent="0.15">
      <c r="A142" s="61"/>
      <c r="B142" s="61"/>
      <c r="C142" s="39"/>
      <c r="D142" s="40"/>
      <c r="E142" s="80"/>
      <c r="F142" s="80"/>
      <c r="G142" s="42"/>
      <c r="H142" s="61"/>
    </row>
    <row r="143" spans="1:8" ht="16" x14ac:dyDescent="0.15">
      <c r="A143" s="61"/>
      <c r="B143" s="61"/>
      <c r="C143" s="39"/>
      <c r="D143" s="40"/>
      <c r="E143" s="80"/>
      <c r="F143" s="80"/>
      <c r="G143" s="42"/>
      <c r="H143" s="61"/>
    </row>
    <row r="144" spans="1:8" ht="16" x14ac:dyDescent="0.15">
      <c r="A144" s="61"/>
      <c r="B144" s="61"/>
      <c r="C144" s="39"/>
      <c r="D144" s="40"/>
      <c r="E144" s="80"/>
      <c r="F144" s="80"/>
      <c r="G144" s="42"/>
      <c r="H144" s="61"/>
    </row>
    <row r="145" spans="1:8" ht="16" x14ac:dyDescent="0.15">
      <c r="A145" s="61"/>
      <c r="B145" s="61"/>
      <c r="C145" s="39"/>
      <c r="D145" s="40"/>
      <c r="E145" s="80"/>
      <c r="F145" s="80"/>
      <c r="G145" s="42"/>
      <c r="H145" s="61"/>
    </row>
    <row r="146" spans="1:8" ht="16" x14ac:dyDescent="0.15">
      <c r="A146" s="61"/>
      <c r="B146" s="61"/>
      <c r="C146" s="39"/>
      <c r="D146" s="40"/>
      <c r="E146" s="80"/>
      <c r="F146" s="80"/>
      <c r="G146" s="42"/>
      <c r="H146" s="61"/>
    </row>
    <row r="147" spans="1:8" ht="16" x14ac:dyDescent="0.15">
      <c r="A147" s="61"/>
      <c r="B147" s="61"/>
      <c r="C147" s="39"/>
      <c r="D147" s="40"/>
      <c r="E147" s="80"/>
      <c r="F147" s="80"/>
      <c r="G147" s="42"/>
      <c r="H147" s="61"/>
    </row>
    <row r="148" spans="1:8" ht="16" x14ac:dyDescent="0.15">
      <c r="A148" s="61"/>
      <c r="B148" s="61"/>
      <c r="C148" s="39"/>
      <c r="D148" s="40"/>
      <c r="E148" s="80"/>
      <c r="F148" s="80"/>
      <c r="G148" s="42"/>
      <c r="H148" s="61"/>
    </row>
    <row r="149" spans="1:8" ht="16" x14ac:dyDescent="0.15">
      <c r="A149" s="61"/>
      <c r="B149" s="61"/>
      <c r="C149" s="39"/>
      <c r="D149" s="40"/>
      <c r="E149" s="80"/>
      <c r="F149" s="80"/>
      <c r="G149" s="42"/>
      <c r="H149" s="61"/>
    </row>
    <row r="150" spans="1:8" ht="16" x14ac:dyDescent="0.15">
      <c r="A150" s="61"/>
      <c r="B150" s="61"/>
      <c r="C150" s="39"/>
      <c r="D150" s="40"/>
      <c r="E150" s="80"/>
      <c r="F150" s="80"/>
      <c r="G150" s="42"/>
      <c r="H150" s="61"/>
    </row>
    <row r="151" spans="1:8" ht="16" x14ac:dyDescent="0.15">
      <c r="A151" s="61"/>
      <c r="B151" s="61"/>
      <c r="C151" s="39"/>
      <c r="D151" s="40"/>
      <c r="E151" s="80"/>
      <c r="F151" s="80"/>
      <c r="G151" s="42"/>
      <c r="H151" s="61"/>
    </row>
    <row r="152" spans="1:8" ht="16" x14ac:dyDescent="0.15">
      <c r="A152" s="61"/>
      <c r="B152" s="61"/>
      <c r="C152" s="39"/>
      <c r="D152" s="40"/>
      <c r="E152" s="80"/>
      <c r="F152" s="80"/>
      <c r="G152" s="42"/>
      <c r="H152" s="61"/>
    </row>
    <row r="153" spans="1:8" ht="16" x14ac:dyDescent="0.15">
      <c r="A153" s="61"/>
      <c r="B153" s="61"/>
      <c r="C153" s="39"/>
      <c r="D153" s="40"/>
      <c r="E153" s="80"/>
      <c r="F153" s="80"/>
      <c r="G153" s="42"/>
      <c r="H153" s="61"/>
    </row>
    <row r="154" spans="1:8" ht="16" x14ac:dyDescent="0.15">
      <c r="A154" s="61"/>
      <c r="B154" s="61"/>
      <c r="C154" s="39"/>
      <c r="D154" s="40"/>
      <c r="E154" s="80"/>
      <c r="F154" s="80"/>
      <c r="G154" s="42"/>
      <c r="H154" s="61"/>
    </row>
    <row r="155" spans="1:8" ht="16" x14ac:dyDescent="0.15">
      <c r="A155" s="61"/>
      <c r="B155" s="61"/>
      <c r="C155" s="39"/>
      <c r="D155" s="40"/>
      <c r="E155" s="80"/>
      <c r="F155" s="80"/>
      <c r="G155" s="42"/>
      <c r="H155" s="61"/>
    </row>
    <row r="156" spans="1:8" ht="16" x14ac:dyDescent="0.15">
      <c r="A156" s="61"/>
      <c r="B156" s="61"/>
      <c r="C156" s="39"/>
      <c r="D156" s="40"/>
      <c r="E156" s="80"/>
      <c r="F156" s="80"/>
      <c r="G156" s="42"/>
      <c r="H156" s="61"/>
    </row>
    <row r="157" spans="1:8" ht="16" x14ac:dyDescent="0.15">
      <c r="A157" s="61"/>
      <c r="B157" s="61"/>
      <c r="C157" s="39"/>
      <c r="D157" s="40"/>
      <c r="E157" s="80"/>
      <c r="F157" s="80"/>
      <c r="G157" s="42"/>
      <c r="H157" s="61"/>
    </row>
    <row r="158" spans="1:8" ht="16" x14ac:dyDescent="0.15">
      <c r="A158" s="61"/>
      <c r="B158" s="61"/>
      <c r="C158" s="39"/>
      <c r="D158" s="40"/>
      <c r="E158" s="80"/>
      <c r="F158" s="80"/>
      <c r="G158" s="42"/>
      <c r="H158" s="61"/>
    </row>
    <row r="159" spans="1:8" ht="16" x14ac:dyDescent="0.15">
      <c r="A159" s="61"/>
      <c r="B159" s="61"/>
      <c r="C159" s="39"/>
      <c r="D159" s="40"/>
      <c r="E159" s="80"/>
      <c r="F159" s="80"/>
      <c r="G159" s="42"/>
      <c r="H159" s="61"/>
    </row>
    <row r="160" spans="1:8" ht="16" x14ac:dyDescent="0.15">
      <c r="A160" s="61"/>
      <c r="B160" s="61"/>
      <c r="C160" s="39"/>
      <c r="D160" s="40"/>
      <c r="E160" s="80"/>
      <c r="F160" s="80"/>
      <c r="G160" s="42"/>
      <c r="H160" s="61"/>
    </row>
    <row r="161" spans="1:8" ht="16" x14ac:dyDescent="0.15">
      <c r="A161" s="61"/>
      <c r="B161" s="61"/>
      <c r="C161" s="39"/>
      <c r="D161" s="40"/>
      <c r="E161" s="80"/>
      <c r="F161" s="80"/>
      <c r="G161" s="42"/>
      <c r="H161" s="61"/>
    </row>
    <row r="162" spans="1:8" ht="16" x14ac:dyDescent="0.15">
      <c r="A162" s="61"/>
      <c r="B162" s="61"/>
      <c r="C162" s="39"/>
      <c r="D162" s="40"/>
      <c r="E162" s="80"/>
      <c r="F162" s="80"/>
      <c r="G162" s="42"/>
      <c r="H162" s="61"/>
    </row>
    <row r="163" spans="1:8" ht="16" x14ac:dyDescent="0.15">
      <c r="A163" s="61"/>
      <c r="B163" s="61"/>
      <c r="C163" s="39"/>
      <c r="D163" s="40"/>
      <c r="E163" s="80"/>
      <c r="F163" s="80"/>
      <c r="G163" s="42"/>
      <c r="H163" s="61"/>
    </row>
    <row r="164" spans="1:8" ht="16" x14ac:dyDescent="0.15">
      <c r="A164" s="61"/>
      <c r="B164" s="61"/>
      <c r="C164" s="39"/>
      <c r="D164" s="40"/>
      <c r="E164" s="80"/>
      <c r="F164" s="80"/>
      <c r="G164" s="42"/>
      <c r="H164" s="61"/>
    </row>
    <row r="165" spans="1:8" ht="16" x14ac:dyDescent="0.15">
      <c r="A165" s="61"/>
      <c r="B165" s="61"/>
      <c r="C165" s="39"/>
      <c r="D165" s="40"/>
      <c r="E165" s="80"/>
      <c r="F165" s="80"/>
      <c r="G165" s="42"/>
      <c r="H165" s="61"/>
    </row>
    <row r="166" spans="1:8" ht="16" x14ac:dyDescent="0.15">
      <c r="A166" s="61"/>
      <c r="B166" s="61"/>
      <c r="C166" s="39"/>
      <c r="D166" s="40"/>
      <c r="E166" s="80"/>
      <c r="F166" s="80"/>
      <c r="G166" s="42"/>
      <c r="H166" s="61"/>
    </row>
    <row r="167" spans="1:8" ht="16" x14ac:dyDescent="0.15">
      <c r="A167" s="61"/>
      <c r="B167" s="61"/>
      <c r="C167" s="39"/>
      <c r="D167" s="40"/>
      <c r="E167" s="80"/>
      <c r="F167" s="80"/>
      <c r="G167" s="42"/>
      <c r="H167" s="61"/>
    </row>
    <row r="168" spans="1:8" ht="16" x14ac:dyDescent="0.15">
      <c r="A168" s="61"/>
      <c r="B168" s="61"/>
      <c r="C168" s="39"/>
      <c r="D168" s="40"/>
      <c r="E168" s="80"/>
      <c r="F168" s="80"/>
      <c r="G168" s="42"/>
      <c r="H168" s="61"/>
    </row>
    <row r="169" spans="1:8" ht="16" x14ac:dyDescent="0.15">
      <c r="A169" s="61"/>
      <c r="B169" s="61"/>
      <c r="C169" s="39"/>
      <c r="D169" s="40"/>
      <c r="E169" s="80"/>
      <c r="F169" s="80"/>
      <c r="G169" s="42"/>
      <c r="H169" s="61"/>
    </row>
    <row r="170" spans="1:8" ht="16" x14ac:dyDescent="0.15">
      <c r="A170" s="61"/>
      <c r="B170" s="61"/>
      <c r="C170" s="39"/>
      <c r="D170" s="40"/>
      <c r="E170" s="80"/>
      <c r="F170" s="80"/>
      <c r="G170" s="42"/>
      <c r="H170" s="61"/>
    </row>
    <row r="171" spans="1:8" ht="16" x14ac:dyDescent="0.15">
      <c r="A171" s="61"/>
      <c r="B171" s="61"/>
      <c r="C171" s="39"/>
      <c r="D171" s="40"/>
      <c r="E171" s="80"/>
      <c r="F171" s="80"/>
      <c r="G171" s="42"/>
      <c r="H171" s="61"/>
    </row>
    <row r="172" spans="1:8" ht="16" x14ac:dyDescent="0.15">
      <c r="A172" s="61"/>
      <c r="B172" s="61"/>
      <c r="C172" s="39"/>
      <c r="D172" s="40"/>
      <c r="E172" s="80"/>
      <c r="F172" s="80"/>
      <c r="G172" s="42"/>
      <c r="H172" s="61"/>
    </row>
    <row r="173" spans="1:8" ht="16" x14ac:dyDescent="0.15">
      <c r="A173" s="61"/>
      <c r="B173" s="61"/>
      <c r="C173" s="39"/>
      <c r="D173" s="40"/>
      <c r="E173" s="80"/>
      <c r="F173" s="80"/>
      <c r="G173" s="42"/>
      <c r="H173" s="61"/>
    </row>
    <row r="174" spans="1:8" ht="16" x14ac:dyDescent="0.15">
      <c r="A174" s="61"/>
      <c r="B174" s="61"/>
      <c r="C174" s="39"/>
      <c r="D174" s="40"/>
      <c r="E174" s="80"/>
      <c r="F174" s="80"/>
      <c r="G174" s="42"/>
      <c r="H174" s="61"/>
    </row>
    <row r="175" spans="1:8" ht="16" x14ac:dyDescent="0.15">
      <c r="A175" s="61"/>
      <c r="B175" s="61"/>
      <c r="C175" s="39"/>
      <c r="D175" s="40"/>
      <c r="E175" s="80"/>
      <c r="F175" s="80"/>
      <c r="G175" s="42"/>
      <c r="H175" s="61"/>
    </row>
    <row r="176" spans="1:8" ht="16" x14ac:dyDescent="0.15">
      <c r="A176" s="61"/>
      <c r="B176" s="61"/>
      <c r="C176" s="39"/>
      <c r="D176" s="40"/>
      <c r="E176" s="80"/>
      <c r="F176" s="80"/>
      <c r="G176" s="42"/>
      <c r="H176" s="61"/>
    </row>
    <row r="177" spans="1:8" ht="16" x14ac:dyDescent="0.15">
      <c r="A177" s="61"/>
      <c r="B177" s="61"/>
      <c r="C177" s="39"/>
      <c r="D177" s="40"/>
      <c r="E177" s="80"/>
      <c r="F177" s="80"/>
      <c r="G177" s="42"/>
      <c r="H177" s="61"/>
    </row>
    <row r="178" spans="1:8" ht="16" x14ac:dyDescent="0.15">
      <c r="A178" s="61"/>
      <c r="B178" s="61"/>
      <c r="C178" s="39"/>
      <c r="D178" s="40"/>
      <c r="E178" s="80"/>
      <c r="F178" s="80"/>
      <c r="G178" s="42"/>
      <c r="H178" s="61"/>
    </row>
    <row r="179" spans="1:8" ht="16" x14ac:dyDescent="0.15">
      <c r="A179" s="61"/>
      <c r="B179" s="61"/>
      <c r="C179" s="39"/>
      <c r="D179" s="40"/>
      <c r="E179" s="80"/>
      <c r="F179" s="80"/>
      <c r="G179" s="42"/>
      <c r="H179" s="61"/>
    </row>
    <row r="180" spans="1:8" ht="16" x14ac:dyDescent="0.15">
      <c r="A180" s="61"/>
      <c r="B180" s="61"/>
      <c r="C180" s="39"/>
      <c r="D180" s="40"/>
      <c r="E180" s="80"/>
      <c r="F180" s="80"/>
      <c r="G180" s="42"/>
      <c r="H180" s="61"/>
    </row>
    <row r="181" spans="1:8" ht="16" x14ac:dyDescent="0.15">
      <c r="A181" s="61"/>
      <c r="B181" s="61"/>
      <c r="C181" s="39"/>
      <c r="D181" s="40"/>
      <c r="E181" s="80"/>
      <c r="F181" s="80"/>
      <c r="G181" s="42"/>
      <c r="H181" s="61"/>
    </row>
    <row r="182" spans="1:8" ht="16" x14ac:dyDescent="0.15">
      <c r="A182" s="61"/>
      <c r="B182" s="61"/>
      <c r="C182" s="39"/>
      <c r="D182" s="40"/>
      <c r="E182" s="80"/>
      <c r="F182" s="80"/>
      <c r="G182" s="42"/>
      <c r="H182" s="61"/>
    </row>
    <row r="183" spans="1:8" ht="16" x14ac:dyDescent="0.15">
      <c r="A183" s="61"/>
      <c r="B183" s="61"/>
      <c r="C183" s="39"/>
      <c r="D183" s="40"/>
      <c r="E183" s="80"/>
      <c r="F183" s="80"/>
      <c r="G183" s="42"/>
      <c r="H183" s="61"/>
    </row>
    <row r="184" spans="1:8" ht="16" x14ac:dyDescent="0.15">
      <c r="A184" s="61"/>
      <c r="B184" s="61"/>
      <c r="C184" s="39"/>
      <c r="D184" s="40"/>
      <c r="E184" s="80"/>
      <c r="F184" s="80"/>
      <c r="G184" s="42"/>
      <c r="H184" s="61"/>
    </row>
    <row r="185" spans="1:8" ht="16" x14ac:dyDescent="0.15">
      <c r="A185" s="61"/>
      <c r="B185" s="61"/>
      <c r="C185" s="39"/>
      <c r="D185" s="40"/>
      <c r="E185" s="80"/>
      <c r="F185" s="80"/>
      <c r="G185" s="42"/>
      <c r="H185" s="61"/>
    </row>
    <row r="186" spans="1:8" ht="16" x14ac:dyDescent="0.15">
      <c r="A186" s="61"/>
      <c r="B186" s="61"/>
      <c r="C186" s="39"/>
      <c r="D186" s="40"/>
      <c r="E186" s="80"/>
      <c r="F186" s="80"/>
      <c r="G186" s="42"/>
      <c r="H186" s="61"/>
    </row>
    <row r="187" spans="1:8" ht="16" x14ac:dyDescent="0.15">
      <c r="A187" s="61"/>
      <c r="B187" s="61"/>
      <c r="C187" s="39"/>
      <c r="D187" s="40"/>
      <c r="E187" s="80"/>
      <c r="F187" s="80"/>
      <c r="G187" s="42"/>
      <c r="H187" s="61"/>
    </row>
    <row r="188" spans="1:8" ht="16" x14ac:dyDescent="0.15">
      <c r="A188" s="61"/>
      <c r="B188" s="61"/>
      <c r="C188" s="39"/>
      <c r="D188" s="40"/>
      <c r="E188" s="80"/>
      <c r="F188" s="80"/>
      <c r="G188" s="42"/>
      <c r="H188" s="61"/>
    </row>
    <row r="189" spans="1:8" ht="16" x14ac:dyDescent="0.15">
      <c r="A189" s="61"/>
      <c r="B189" s="61"/>
      <c r="C189" s="39"/>
      <c r="D189" s="40"/>
      <c r="E189" s="80"/>
      <c r="F189" s="80"/>
      <c r="G189" s="42"/>
      <c r="H189" s="61"/>
    </row>
    <row r="190" spans="1:8" ht="16" x14ac:dyDescent="0.15">
      <c r="A190" s="61"/>
      <c r="B190" s="61"/>
      <c r="C190" s="39"/>
      <c r="D190" s="40"/>
      <c r="E190" s="80"/>
      <c r="F190" s="80"/>
      <c r="G190" s="42"/>
      <c r="H190" s="61"/>
    </row>
    <row r="191" spans="1:8" ht="16" x14ac:dyDescent="0.15">
      <c r="A191" s="61"/>
      <c r="B191" s="61"/>
      <c r="C191" s="39"/>
      <c r="D191" s="40"/>
      <c r="E191" s="80"/>
      <c r="F191" s="80"/>
      <c r="G191" s="42"/>
      <c r="H191" s="61"/>
    </row>
    <row r="192" spans="1:8" ht="16" x14ac:dyDescent="0.15">
      <c r="A192" s="61"/>
      <c r="B192" s="61"/>
      <c r="C192" s="39"/>
      <c r="D192" s="40"/>
      <c r="E192" s="80"/>
      <c r="F192" s="80"/>
      <c r="G192" s="42"/>
      <c r="H192" s="61"/>
    </row>
    <row r="193" spans="1:8" ht="16" x14ac:dyDescent="0.15">
      <c r="A193" s="61"/>
      <c r="B193" s="61"/>
      <c r="C193" s="39"/>
      <c r="D193" s="40"/>
      <c r="E193" s="80"/>
      <c r="F193" s="80"/>
      <c r="G193" s="42"/>
      <c r="H193" s="61"/>
    </row>
    <row r="194" spans="1:8" ht="16" x14ac:dyDescent="0.15">
      <c r="A194" s="61"/>
      <c r="B194" s="61"/>
      <c r="C194" s="39"/>
      <c r="D194" s="40"/>
      <c r="E194" s="80"/>
      <c r="F194" s="80"/>
      <c r="G194" s="42"/>
      <c r="H194" s="61"/>
    </row>
    <row r="195" spans="1:8" ht="16" x14ac:dyDescent="0.15">
      <c r="A195" s="61"/>
      <c r="B195" s="61"/>
      <c r="C195" s="39"/>
      <c r="D195" s="40"/>
      <c r="E195" s="80"/>
      <c r="F195" s="80"/>
      <c r="G195" s="42"/>
      <c r="H195" s="61"/>
    </row>
    <row r="196" spans="1:8" ht="16" x14ac:dyDescent="0.15">
      <c r="A196" s="61"/>
      <c r="B196" s="61"/>
      <c r="C196" s="39"/>
      <c r="D196" s="40"/>
      <c r="E196" s="80"/>
      <c r="F196" s="80"/>
      <c r="G196" s="42"/>
      <c r="H196" s="61"/>
    </row>
    <row r="197" spans="1:8" ht="16" x14ac:dyDescent="0.15">
      <c r="A197" s="61"/>
      <c r="B197" s="61"/>
      <c r="C197" s="39"/>
      <c r="D197" s="40"/>
      <c r="E197" s="80"/>
      <c r="F197" s="80"/>
      <c r="G197" s="42"/>
      <c r="H197" s="61"/>
    </row>
    <row r="198" spans="1:8" ht="16" x14ac:dyDescent="0.15">
      <c r="A198" s="61"/>
      <c r="B198" s="61"/>
      <c r="C198" s="39"/>
      <c r="D198" s="40"/>
      <c r="E198" s="80"/>
      <c r="F198" s="80"/>
      <c r="G198" s="42"/>
      <c r="H198" s="61"/>
    </row>
    <row r="199" spans="1:8" ht="16" x14ac:dyDescent="0.15">
      <c r="A199" s="61"/>
      <c r="B199" s="61"/>
      <c r="C199" s="39"/>
      <c r="D199" s="40"/>
      <c r="E199" s="80"/>
      <c r="F199" s="80"/>
      <c r="G199" s="42"/>
      <c r="H199" s="61"/>
    </row>
    <row r="200" spans="1:8" ht="16" x14ac:dyDescent="0.15">
      <c r="A200" s="61"/>
      <c r="B200" s="61"/>
      <c r="C200" s="39"/>
      <c r="D200" s="40"/>
      <c r="E200" s="80"/>
      <c r="F200" s="80"/>
      <c r="G200" s="42"/>
      <c r="H200" s="61"/>
    </row>
    <row r="201" spans="1:8" ht="16" x14ac:dyDescent="0.15">
      <c r="A201" s="61"/>
      <c r="B201" s="61"/>
      <c r="C201" s="39"/>
      <c r="D201" s="40"/>
      <c r="E201" s="80"/>
      <c r="F201" s="80"/>
      <c r="G201" s="42"/>
      <c r="H201" s="61"/>
    </row>
    <row r="202" spans="1:8" ht="16" x14ac:dyDescent="0.15">
      <c r="A202" s="61"/>
      <c r="B202" s="61"/>
      <c r="C202" s="39"/>
      <c r="D202" s="40"/>
      <c r="E202" s="80"/>
      <c r="F202" s="80"/>
      <c r="G202" s="42"/>
      <c r="H202" s="61"/>
    </row>
    <row r="203" spans="1:8" ht="16" x14ac:dyDescent="0.15">
      <c r="A203" s="61"/>
      <c r="B203" s="61"/>
      <c r="C203" s="39"/>
      <c r="D203" s="40"/>
      <c r="E203" s="80"/>
      <c r="F203" s="80"/>
      <c r="G203" s="42"/>
      <c r="H203" s="61"/>
    </row>
    <row r="204" spans="1:8" ht="16" x14ac:dyDescent="0.15">
      <c r="A204" s="61"/>
      <c r="B204" s="61"/>
      <c r="C204" s="39"/>
      <c r="D204" s="40"/>
      <c r="E204" s="80"/>
      <c r="F204" s="80"/>
      <c r="G204" s="42"/>
      <c r="H204" s="61"/>
    </row>
    <row r="205" spans="1:8" ht="16" x14ac:dyDescent="0.15">
      <c r="A205" s="61"/>
      <c r="B205" s="61"/>
      <c r="C205" s="39"/>
      <c r="D205" s="40"/>
      <c r="E205" s="80"/>
      <c r="F205" s="80"/>
      <c r="G205" s="42"/>
      <c r="H205" s="61"/>
    </row>
    <row r="206" spans="1:8" ht="16" x14ac:dyDescent="0.15">
      <c r="A206" s="61"/>
      <c r="B206" s="61"/>
      <c r="C206" s="39"/>
      <c r="D206" s="40"/>
      <c r="E206" s="80"/>
      <c r="F206" s="80"/>
      <c r="G206" s="42"/>
      <c r="H206" s="61"/>
    </row>
    <row r="207" spans="1:8" ht="16" x14ac:dyDescent="0.15">
      <c r="A207" s="61"/>
      <c r="B207" s="61"/>
      <c r="C207" s="39"/>
      <c r="D207" s="40"/>
      <c r="E207" s="80"/>
      <c r="F207" s="80"/>
      <c r="G207" s="42"/>
      <c r="H207" s="61"/>
    </row>
    <row r="208" spans="1:8" ht="16" x14ac:dyDescent="0.15">
      <c r="A208" s="61"/>
      <c r="B208" s="61"/>
      <c r="C208" s="39"/>
      <c r="D208" s="40"/>
      <c r="E208" s="80"/>
      <c r="F208" s="80"/>
      <c r="G208" s="42"/>
      <c r="H208" s="61"/>
    </row>
    <row r="209" spans="1:8" ht="16" x14ac:dyDescent="0.15">
      <c r="A209" s="61"/>
      <c r="B209" s="61"/>
      <c r="C209" s="39"/>
      <c r="D209" s="40"/>
      <c r="E209" s="80"/>
      <c r="F209" s="80"/>
      <c r="G209" s="42"/>
      <c r="H209" s="61"/>
    </row>
    <row r="210" spans="1:8" ht="16" x14ac:dyDescent="0.15">
      <c r="A210" s="61"/>
      <c r="B210" s="61"/>
      <c r="C210" s="39"/>
      <c r="D210" s="40"/>
      <c r="E210" s="80"/>
      <c r="F210" s="80"/>
      <c r="G210" s="42"/>
      <c r="H210" s="61"/>
    </row>
    <row r="211" spans="1:8" ht="16" x14ac:dyDescent="0.15">
      <c r="A211" s="61"/>
      <c r="B211" s="61"/>
      <c r="C211" s="39"/>
      <c r="D211" s="40"/>
      <c r="E211" s="80"/>
      <c r="F211" s="80"/>
      <c r="G211" s="42"/>
      <c r="H211" s="61"/>
    </row>
    <row r="212" spans="1:8" ht="16" x14ac:dyDescent="0.15">
      <c r="A212" s="61"/>
      <c r="B212" s="61"/>
      <c r="C212" s="39"/>
      <c r="D212" s="40"/>
      <c r="E212" s="80"/>
      <c r="F212" s="80"/>
      <c r="G212" s="42"/>
      <c r="H212" s="61"/>
    </row>
    <row r="213" spans="1:8" ht="16" x14ac:dyDescent="0.15">
      <c r="A213" s="61"/>
      <c r="B213" s="61"/>
      <c r="C213" s="39"/>
      <c r="D213" s="40"/>
      <c r="E213" s="80"/>
      <c r="F213" s="80"/>
      <c r="G213" s="42"/>
      <c r="H213" s="61"/>
    </row>
    <row r="214" spans="1:8" ht="16" x14ac:dyDescent="0.15">
      <c r="A214" s="61"/>
      <c r="B214" s="61"/>
      <c r="C214" s="39"/>
      <c r="D214" s="40"/>
      <c r="E214" s="80"/>
      <c r="F214" s="80"/>
      <c r="G214" s="42"/>
      <c r="H214" s="61"/>
    </row>
    <row r="215" spans="1:8" ht="16" x14ac:dyDescent="0.15">
      <c r="A215" s="61"/>
      <c r="B215" s="61"/>
      <c r="C215" s="39"/>
      <c r="D215" s="40"/>
      <c r="E215" s="80"/>
      <c r="F215" s="80"/>
      <c r="G215" s="42"/>
      <c r="H215" s="61"/>
    </row>
    <row r="216" spans="1:8" ht="16" x14ac:dyDescent="0.15">
      <c r="A216" s="61"/>
      <c r="B216" s="61"/>
      <c r="C216" s="39"/>
      <c r="D216" s="40"/>
      <c r="E216" s="80"/>
      <c r="F216" s="80"/>
      <c r="G216" s="42"/>
      <c r="H216" s="61"/>
    </row>
    <row r="217" spans="1:8" ht="16" x14ac:dyDescent="0.15">
      <c r="A217" s="61"/>
      <c r="B217" s="61"/>
      <c r="C217" s="39"/>
      <c r="D217" s="40"/>
      <c r="E217" s="80"/>
      <c r="F217" s="80"/>
      <c r="G217" s="42"/>
      <c r="H217" s="61"/>
    </row>
    <row r="218" spans="1:8" ht="16" x14ac:dyDescent="0.15">
      <c r="A218" s="61"/>
      <c r="B218" s="61"/>
      <c r="C218" s="39"/>
      <c r="D218" s="40"/>
      <c r="E218" s="80"/>
      <c r="F218" s="80"/>
      <c r="G218" s="42"/>
      <c r="H218" s="61"/>
    </row>
    <row r="219" spans="1:8" ht="16" x14ac:dyDescent="0.15">
      <c r="A219" s="61"/>
      <c r="B219" s="61"/>
      <c r="C219" s="39"/>
      <c r="D219" s="40"/>
      <c r="E219" s="80"/>
      <c r="F219" s="80"/>
      <c r="G219" s="42"/>
      <c r="H219" s="61"/>
    </row>
    <row r="220" spans="1:8" ht="16" x14ac:dyDescent="0.15">
      <c r="A220" s="61"/>
      <c r="B220" s="61"/>
      <c r="C220" s="39"/>
      <c r="D220" s="40"/>
      <c r="E220" s="80"/>
      <c r="F220" s="80"/>
      <c r="G220" s="42"/>
      <c r="H220" s="61"/>
    </row>
    <row r="221" spans="1:8" ht="16" x14ac:dyDescent="0.15">
      <c r="A221" s="61"/>
      <c r="B221" s="61"/>
      <c r="C221" s="39"/>
      <c r="D221" s="40"/>
      <c r="E221" s="80"/>
      <c r="F221" s="80"/>
      <c r="G221" s="42"/>
      <c r="H221" s="61"/>
    </row>
    <row r="222" spans="1:8" ht="16" x14ac:dyDescent="0.15">
      <c r="A222" s="61"/>
      <c r="B222" s="61"/>
      <c r="C222" s="39"/>
      <c r="D222" s="40"/>
      <c r="E222" s="80"/>
      <c r="F222" s="80"/>
      <c r="G222" s="42"/>
      <c r="H222" s="61"/>
    </row>
    <row r="223" spans="1:8" ht="16" x14ac:dyDescent="0.15">
      <c r="A223" s="61"/>
      <c r="B223" s="61"/>
      <c r="C223" s="39"/>
      <c r="D223" s="40"/>
      <c r="E223" s="80"/>
      <c r="F223" s="80"/>
      <c r="G223" s="42"/>
      <c r="H223" s="61"/>
    </row>
    <row r="224" spans="1:8" ht="16" x14ac:dyDescent="0.15">
      <c r="A224" s="61"/>
      <c r="B224" s="61"/>
      <c r="C224" s="39"/>
      <c r="D224" s="40"/>
      <c r="E224" s="80"/>
      <c r="F224" s="80"/>
      <c r="G224" s="42"/>
      <c r="H224" s="61"/>
    </row>
    <row r="225" spans="1:8" ht="16" x14ac:dyDescent="0.15">
      <c r="A225" s="61"/>
      <c r="B225" s="61"/>
      <c r="C225" s="39"/>
      <c r="D225" s="40"/>
      <c r="E225" s="80"/>
      <c r="F225" s="80"/>
      <c r="G225" s="42"/>
      <c r="H225" s="61"/>
    </row>
    <row r="226" spans="1:8" ht="16" x14ac:dyDescent="0.15">
      <c r="A226" s="61"/>
      <c r="B226" s="61"/>
      <c r="C226" s="39"/>
      <c r="D226" s="40"/>
      <c r="E226" s="80"/>
      <c r="F226" s="80"/>
      <c r="G226" s="42"/>
      <c r="H226" s="61"/>
    </row>
    <row r="227" spans="1:8" ht="16" x14ac:dyDescent="0.15">
      <c r="A227" s="61"/>
      <c r="B227" s="61"/>
      <c r="C227" s="39"/>
      <c r="D227" s="40"/>
      <c r="E227" s="80"/>
      <c r="F227" s="80"/>
      <c r="G227" s="42"/>
      <c r="H227" s="61"/>
    </row>
    <row r="228" spans="1:8" ht="16" x14ac:dyDescent="0.15">
      <c r="A228" s="61"/>
      <c r="B228" s="61"/>
      <c r="C228" s="39"/>
      <c r="D228" s="40"/>
      <c r="E228" s="80"/>
      <c r="F228" s="80"/>
      <c r="G228" s="42"/>
      <c r="H228" s="61"/>
    </row>
    <row r="229" spans="1:8" ht="16" x14ac:dyDescent="0.15">
      <c r="A229" s="61"/>
      <c r="B229" s="61"/>
      <c r="C229" s="39"/>
      <c r="D229" s="40"/>
      <c r="E229" s="80"/>
      <c r="F229" s="80"/>
      <c r="G229" s="42"/>
      <c r="H229" s="61"/>
    </row>
    <row r="230" spans="1:8" ht="16" x14ac:dyDescent="0.15">
      <c r="A230" s="61"/>
      <c r="B230" s="61"/>
      <c r="C230" s="39"/>
      <c r="D230" s="40"/>
      <c r="E230" s="80"/>
      <c r="F230" s="80"/>
      <c r="G230" s="42"/>
      <c r="H230" s="61"/>
    </row>
    <row r="231" spans="1:8" ht="16" x14ac:dyDescent="0.15">
      <c r="A231" s="61"/>
      <c r="B231" s="61"/>
      <c r="C231" s="39"/>
      <c r="D231" s="40"/>
      <c r="E231" s="80"/>
      <c r="F231" s="80"/>
      <c r="G231" s="42"/>
      <c r="H231" s="61"/>
    </row>
    <row r="232" spans="1:8" ht="16" x14ac:dyDescent="0.15">
      <c r="A232" s="61"/>
      <c r="B232" s="61"/>
      <c r="C232" s="39"/>
      <c r="D232" s="40"/>
      <c r="E232" s="80"/>
      <c r="F232" s="80"/>
      <c r="G232" s="42"/>
      <c r="H232" s="61"/>
    </row>
    <row r="233" spans="1:8" ht="16" x14ac:dyDescent="0.15">
      <c r="A233" s="61"/>
      <c r="B233" s="61"/>
      <c r="C233" s="39"/>
      <c r="D233" s="40"/>
      <c r="E233" s="80"/>
      <c r="F233" s="80"/>
      <c r="G233" s="42"/>
      <c r="H233" s="61"/>
    </row>
    <row r="234" spans="1:8" ht="16" x14ac:dyDescent="0.15">
      <c r="A234" s="61"/>
      <c r="B234" s="61"/>
      <c r="C234" s="39"/>
      <c r="D234" s="40"/>
      <c r="E234" s="80"/>
      <c r="F234" s="80"/>
      <c r="G234" s="42"/>
      <c r="H234" s="61"/>
    </row>
    <row r="235" spans="1:8" ht="16" x14ac:dyDescent="0.15">
      <c r="A235" s="61"/>
      <c r="B235" s="61"/>
      <c r="C235" s="39"/>
      <c r="D235" s="40"/>
      <c r="E235" s="80"/>
      <c r="F235" s="80"/>
      <c r="G235" s="42"/>
      <c r="H235" s="61"/>
    </row>
    <row r="236" spans="1:8" ht="16" x14ac:dyDescent="0.15">
      <c r="A236" s="61"/>
      <c r="B236" s="61"/>
      <c r="C236" s="39"/>
      <c r="D236" s="40"/>
      <c r="E236" s="80"/>
      <c r="F236" s="80"/>
      <c r="G236" s="42"/>
      <c r="H236" s="61"/>
    </row>
    <row r="237" spans="1:8" ht="16" x14ac:dyDescent="0.15">
      <c r="A237" s="61"/>
      <c r="B237" s="61"/>
      <c r="C237" s="39"/>
      <c r="D237" s="40"/>
      <c r="E237" s="80"/>
      <c r="F237" s="80"/>
      <c r="G237" s="42"/>
      <c r="H237" s="61"/>
    </row>
    <row r="238" spans="1:8" ht="16" x14ac:dyDescent="0.15">
      <c r="A238" s="61"/>
      <c r="B238" s="61"/>
      <c r="C238" s="39"/>
      <c r="D238" s="40"/>
      <c r="E238" s="80"/>
      <c r="F238" s="80"/>
      <c r="G238" s="42"/>
      <c r="H238" s="61"/>
    </row>
    <row r="239" spans="1:8" ht="16" x14ac:dyDescent="0.15">
      <c r="A239" s="61"/>
      <c r="B239" s="61"/>
      <c r="C239" s="39"/>
      <c r="D239" s="40"/>
      <c r="E239" s="80"/>
      <c r="F239" s="80"/>
      <c r="G239" s="42"/>
      <c r="H239" s="61"/>
    </row>
    <row r="240" spans="1:8" ht="16" x14ac:dyDescent="0.15">
      <c r="A240" s="61"/>
      <c r="B240" s="61"/>
      <c r="C240" s="39"/>
      <c r="D240" s="40"/>
      <c r="E240" s="80"/>
      <c r="F240" s="80"/>
      <c r="G240" s="42"/>
      <c r="H240" s="61"/>
    </row>
    <row r="241" spans="1:8" ht="16" x14ac:dyDescent="0.15">
      <c r="A241" s="61"/>
      <c r="B241" s="61"/>
      <c r="C241" s="39"/>
      <c r="D241" s="40"/>
      <c r="E241" s="80"/>
      <c r="F241" s="80"/>
      <c r="G241" s="42"/>
      <c r="H241" s="61"/>
    </row>
    <row r="242" spans="1:8" ht="16" x14ac:dyDescent="0.15">
      <c r="A242" s="61"/>
      <c r="B242" s="61"/>
      <c r="C242" s="39"/>
      <c r="D242" s="40"/>
      <c r="E242" s="80"/>
      <c r="F242" s="80"/>
      <c r="G242" s="42"/>
      <c r="H242" s="61"/>
    </row>
    <row r="243" spans="1:8" ht="16" x14ac:dyDescent="0.15">
      <c r="A243" s="61"/>
      <c r="B243" s="61"/>
      <c r="C243" s="39"/>
      <c r="D243" s="40"/>
      <c r="E243" s="80"/>
      <c r="F243" s="80"/>
      <c r="G243" s="42"/>
      <c r="H243" s="61"/>
    </row>
    <row r="244" spans="1:8" ht="16" x14ac:dyDescent="0.15">
      <c r="A244" s="61"/>
      <c r="B244" s="61"/>
      <c r="C244" s="39"/>
      <c r="D244" s="40"/>
      <c r="E244" s="80"/>
      <c r="F244" s="80"/>
      <c r="G244" s="42"/>
      <c r="H244" s="61"/>
    </row>
    <row r="245" spans="1:8" ht="16" x14ac:dyDescent="0.15">
      <c r="A245" s="61"/>
      <c r="B245" s="61"/>
      <c r="C245" s="39"/>
      <c r="D245" s="40"/>
      <c r="E245" s="80"/>
      <c r="F245" s="80"/>
      <c r="G245" s="42"/>
      <c r="H245" s="61"/>
    </row>
    <row r="246" spans="1:8" ht="16" x14ac:dyDescent="0.15">
      <c r="A246" s="61"/>
      <c r="B246" s="61"/>
      <c r="C246" s="39"/>
      <c r="D246" s="40"/>
      <c r="E246" s="80"/>
      <c r="F246" s="80"/>
      <c r="G246" s="42"/>
      <c r="H246" s="61"/>
    </row>
    <row r="247" spans="1:8" ht="16" x14ac:dyDescent="0.15">
      <c r="A247" s="61"/>
      <c r="B247" s="61"/>
      <c r="C247" s="39"/>
      <c r="D247" s="40"/>
      <c r="E247" s="80"/>
      <c r="F247" s="80"/>
      <c r="G247" s="42"/>
      <c r="H247" s="61"/>
    </row>
    <row r="248" spans="1:8" ht="16" x14ac:dyDescent="0.15">
      <c r="A248" s="61"/>
      <c r="B248" s="61"/>
      <c r="C248" s="39"/>
      <c r="D248" s="40"/>
      <c r="E248" s="80"/>
      <c r="F248" s="80"/>
      <c r="G248" s="42"/>
      <c r="H248" s="61"/>
    </row>
    <row r="249" spans="1:8" ht="16" x14ac:dyDescent="0.15">
      <c r="A249" s="61"/>
      <c r="B249" s="61"/>
      <c r="C249" s="39"/>
      <c r="D249" s="40"/>
      <c r="E249" s="80"/>
      <c r="F249" s="80"/>
      <c r="G249" s="42"/>
      <c r="H249" s="61"/>
    </row>
    <row r="250" spans="1:8" ht="16" x14ac:dyDescent="0.15">
      <c r="A250" s="61"/>
      <c r="B250" s="61"/>
      <c r="C250" s="39"/>
      <c r="D250" s="40"/>
      <c r="E250" s="80"/>
      <c r="F250" s="80"/>
      <c r="G250" s="42"/>
      <c r="H250" s="61"/>
    </row>
    <row r="251" spans="1:8" ht="16" x14ac:dyDescent="0.15">
      <c r="A251" s="61"/>
      <c r="B251" s="61"/>
      <c r="C251" s="39"/>
      <c r="D251" s="40"/>
      <c r="E251" s="80"/>
      <c r="F251" s="80"/>
      <c r="G251" s="42"/>
      <c r="H251" s="61"/>
    </row>
    <row r="252" spans="1:8" ht="16" x14ac:dyDescent="0.15">
      <c r="A252" s="61"/>
      <c r="B252" s="61"/>
      <c r="C252" s="39"/>
      <c r="D252" s="40"/>
      <c r="E252" s="80"/>
      <c r="F252" s="80"/>
      <c r="G252" s="42"/>
      <c r="H252" s="61"/>
    </row>
    <row r="253" spans="1:8" ht="16" x14ac:dyDescent="0.15">
      <c r="A253" s="61"/>
      <c r="B253" s="61"/>
      <c r="C253" s="39"/>
      <c r="D253" s="40"/>
      <c r="E253" s="80"/>
      <c r="F253" s="80"/>
      <c r="G253" s="42"/>
      <c r="H253" s="61"/>
    </row>
    <row r="254" spans="1:8" ht="16" x14ac:dyDescent="0.15">
      <c r="A254" s="61"/>
      <c r="B254" s="61"/>
      <c r="C254" s="39"/>
      <c r="D254" s="40"/>
      <c r="E254" s="80"/>
      <c r="F254" s="80"/>
      <c r="G254" s="42"/>
      <c r="H254" s="61"/>
    </row>
    <row r="255" spans="1:8" ht="16" x14ac:dyDescent="0.15">
      <c r="A255" s="61"/>
      <c r="B255" s="61"/>
      <c r="C255" s="39"/>
      <c r="D255" s="40"/>
      <c r="E255" s="80"/>
      <c r="F255" s="80"/>
      <c r="G255" s="42"/>
      <c r="H255" s="61"/>
    </row>
    <row r="256" spans="1:8" ht="16" x14ac:dyDescent="0.15">
      <c r="A256" s="61"/>
      <c r="B256" s="61"/>
      <c r="C256" s="39"/>
      <c r="D256" s="40"/>
      <c r="E256" s="80"/>
      <c r="F256" s="80"/>
      <c r="G256" s="42"/>
      <c r="H256" s="61"/>
    </row>
    <row r="257" spans="1:8" ht="16" x14ac:dyDescent="0.15">
      <c r="A257" s="61"/>
      <c r="B257" s="61"/>
      <c r="C257" s="39"/>
      <c r="D257" s="40"/>
      <c r="E257" s="80"/>
      <c r="F257" s="80"/>
      <c r="G257" s="42"/>
      <c r="H257" s="61"/>
    </row>
    <row r="258" spans="1:8" ht="16" x14ac:dyDescent="0.15">
      <c r="A258" s="61"/>
      <c r="B258" s="61"/>
      <c r="C258" s="39"/>
      <c r="D258" s="40"/>
      <c r="E258" s="80"/>
      <c r="F258" s="80"/>
      <c r="G258" s="42"/>
      <c r="H258" s="61"/>
    </row>
    <row r="259" spans="1:8" ht="16" x14ac:dyDescent="0.15">
      <c r="A259" s="61"/>
      <c r="B259" s="61"/>
      <c r="C259" s="39"/>
      <c r="D259" s="40"/>
      <c r="E259" s="80"/>
      <c r="F259" s="80"/>
      <c r="G259" s="42"/>
      <c r="H259" s="61"/>
    </row>
    <row r="260" spans="1:8" ht="16" x14ac:dyDescent="0.15">
      <c r="A260" s="61"/>
      <c r="B260" s="61"/>
      <c r="C260" s="39"/>
      <c r="D260" s="40"/>
      <c r="E260" s="80"/>
      <c r="F260" s="80"/>
      <c r="G260" s="42"/>
      <c r="H260" s="61"/>
    </row>
    <row r="261" spans="1:8" ht="16" x14ac:dyDescent="0.15">
      <c r="A261" s="61"/>
      <c r="B261" s="61"/>
      <c r="C261" s="39"/>
      <c r="D261" s="40"/>
      <c r="E261" s="80"/>
      <c r="F261" s="80"/>
      <c r="G261" s="42"/>
      <c r="H261" s="61"/>
    </row>
    <row r="262" spans="1:8" ht="16" x14ac:dyDescent="0.15">
      <c r="A262" s="61"/>
      <c r="B262" s="61"/>
      <c r="C262" s="39"/>
      <c r="D262" s="40"/>
      <c r="E262" s="80"/>
      <c r="F262" s="80"/>
      <c r="G262" s="42"/>
      <c r="H262" s="61"/>
    </row>
    <row r="263" spans="1:8" ht="16" x14ac:dyDescent="0.15">
      <c r="A263" s="61"/>
      <c r="B263" s="61"/>
      <c r="C263" s="39"/>
      <c r="D263" s="40"/>
      <c r="E263" s="80"/>
      <c r="F263" s="80"/>
      <c r="G263" s="42"/>
      <c r="H263" s="61"/>
    </row>
    <row r="264" spans="1:8" ht="16" x14ac:dyDescent="0.15">
      <c r="A264" s="61"/>
      <c r="B264" s="61"/>
      <c r="C264" s="39"/>
      <c r="D264" s="40"/>
      <c r="E264" s="80"/>
      <c r="F264" s="80"/>
      <c r="G264" s="42"/>
      <c r="H264" s="61"/>
    </row>
    <row r="265" spans="1:8" ht="16" x14ac:dyDescent="0.15">
      <c r="A265" s="61"/>
      <c r="B265" s="61"/>
      <c r="C265" s="39"/>
      <c r="D265" s="40"/>
      <c r="E265" s="80"/>
      <c r="F265" s="80"/>
      <c r="G265" s="42"/>
      <c r="H265" s="61"/>
    </row>
    <row r="266" spans="1:8" ht="16" x14ac:dyDescent="0.15">
      <c r="A266" s="61"/>
      <c r="B266" s="61"/>
      <c r="C266" s="39"/>
      <c r="D266" s="40"/>
      <c r="E266" s="80"/>
      <c r="F266" s="80"/>
      <c r="G266" s="42"/>
      <c r="H266" s="61"/>
    </row>
    <row r="267" spans="1:8" ht="16" x14ac:dyDescent="0.15">
      <c r="A267" s="61"/>
      <c r="B267" s="61"/>
      <c r="C267" s="39"/>
      <c r="D267" s="40"/>
      <c r="E267" s="80"/>
      <c r="F267" s="80"/>
      <c r="G267" s="42"/>
      <c r="H267" s="61"/>
    </row>
    <row r="268" spans="1:8" ht="16" x14ac:dyDescent="0.15">
      <c r="A268" s="61"/>
      <c r="B268" s="61"/>
      <c r="C268" s="39"/>
      <c r="D268" s="40"/>
      <c r="E268" s="80"/>
      <c r="F268" s="80"/>
      <c r="G268" s="42"/>
      <c r="H268" s="61"/>
    </row>
    <row r="269" spans="1:8" ht="16" x14ac:dyDescent="0.15">
      <c r="A269" s="61"/>
      <c r="B269" s="61"/>
      <c r="C269" s="39"/>
      <c r="D269" s="40"/>
      <c r="E269" s="80"/>
      <c r="F269" s="80"/>
      <c r="G269" s="42"/>
      <c r="H269" s="61"/>
    </row>
    <row r="270" spans="1:8" ht="16" x14ac:dyDescent="0.15">
      <c r="A270" s="61"/>
      <c r="B270" s="61"/>
      <c r="C270" s="39"/>
      <c r="D270" s="40"/>
      <c r="E270" s="80"/>
      <c r="F270" s="80"/>
      <c r="G270" s="42"/>
      <c r="H270" s="61"/>
    </row>
    <row r="271" spans="1:8" ht="16" x14ac:dyDescent="0.15">
      <c r="A271" s="61"/>
      <c r="B271" s="61"/>
      <c r="C271" s="39"/>
      <c r="D271" s="40"/>
      <c r="E271" s="80"/>
      <c r="F271" s="80"/>
      <c r="G271" s="42"/>
      <c r="H271" s="61"/>
    </row>
    <row r="272" spans="1:8" ht="16" x14ac:dyDescent="0.15">
      <c r="A272" s="61"/>
      <c r="B272" s="61"/>
      <c r="C272" s="39"/>
      <c r="D272" s="40"/>
      <c r="E272" s="80"/>
      <c r="F272" s="80"/>
      <c r="G272" s="42"/>
      <c r="H272" s="61"/>
    </row>
    <row r="273" spans="1:8" ht="16" x14ac:dyDescent="0.15">
      <c r="A273" s="61"/>
      <c r="B273" s="61"/>
      <c r="C273" s="39"/>
      <c r="D273" s="40"/>
      <c r="E273" s="80"/>
      <c r="F273" s="80"/>
      <c r="G273" s="42"/>
      <c r="H273" s="61"/>
    </row>
    <row r="274" spans="1:8" ht="16" x14ac:dyDescent="0.15">
      <c r="A274" s="61"/>
      <c r="B274" s="61"/>
      <c r="C274" s="39"/>
      <c r="D274" s="40"/>
      <c r="E274" s="80"/>
      <c r="F274" s="80"/>
      <c r="G274" s="42"/>
      <c r="H274" s="61"/>
    </row>
    <row r="275" spans="1:8" ht="16" x14ac:dyDescent="0.15">
      <c r="A275" s="61"/>
      <c r="B275" s="61"/>
      <c r="C275" s="39"/>
      <c r="D275" s="40"/>
      <c r="E275" s="80"/>
      <c r="F275" s="80"/>
      <c r="G275" s="42"/>
      <c r="H275" s="61"/>
    </row>
    <row r="276" spans="1:8" ht="16" x14ac:dyDescent="0.15">
      <c r="A276" s="61"/>
      <c r="B276" s="61"/>
      <c r="C276" s="39"/>
      <c r="D276" s="40"/>
      <c r="E276" s="80"/>
      <c r="F276" s="80"/>
      <c r="G276" s="42"/>
      <c r="H276" s="61"/>
    </row>
    <row r="277" spans="1:8" ht="16" x14ac:dyDescent="0.15">
      <c r="A277" s="61"/>
      <c r="B277" s="61"/>
      <c r="C277" s="39"/>
      <c r="D277" s="40"/>
      <c r="E277" s="80"/>
      <c r="F277" s="80"/>
      <c r="G277" s="42"/>
      <c r="H277" s="61"/>
    </row>
    <row r="278" spans="1:8" ht="16" x14ac:dyDescent="0.15">
      <c r="A278" s="61"/>
      <c r="B278" s="61"/>
      <c r="C278" s="39"/>
      <c r="D278" s="40"/>
      <c r="E278" s="80"/>
      <c r="F278" s="80"/>
      <c r="G278" s="42"/>
      <c r="H278" s="61"/>
    </row>
    <row r="279" spans="1:8" ht="16" x14ac:dyDescent="0.15">
      <c r="A279" s="61"/>
      <c r="B279" s="61"/>
      <c r="C279" s="39"/>
      <c r="D279" s="40"/>
      <c r="E279" s="80"/>
      <c r="F279" s="80"/>
      <c r="G279" s="42"/>
      <c r="H279" s="61"/>
    </row>
    <row r="280" spans="1:8" ht="16" x14ac:dyDescent="0.15">
      <c r="A280" s="61"/>
      <c r="B280" s="61"/>
      <c r="C280" s="39"/>
      <c r="D280" s="40"/>
      <c r="E280" s="80"/>
      <c r="F280" s="80"/>
      <c r="G280" s="42"/>
      <c r="H280" s="61"/>
    </row>
    <row r="281" spans="1:8" ht="16" x14ac:dyDescent="0.15">
      <c r="A281" s="61"/>
      <c r="B281" s="61"/>
      <c r="C281" s="39"/>
      <c r="D281" s="40"/>
      <c r="E281" s="80"/>
      <c r="F281" s="80"/>
      <c r="G281" s="42"/>
      <c r="H281" s="61"/>
    </row>
    <row r="282" spans="1:8" ht="16" x14ac:dyDescent="0.15">
      <c r="A282" s="61"/>
      <c r="B282" s="61"/>
      <c r="C282" s="39"/>
      <c r="D282" s="40"/>
      <c r="E282" s="80"/>
      <c r="F282" s="80"/>
      <c r="G282" s="42"/>
      <c r="H282" s="61"/>
    </row>
    <row r="283" spans="1:8" ht="16" x14ac:dyDescent="0.15">
      <c r="A283" s="61"/>
      <c r="B283" s="61"/>
      <c r="C283" s="39"/>
      <c r="D283" s="40"/>
      <c r="E283" s="80"/>
      <c r="F283" s="80"/>
      <c r="G283" s="42"/>
      <c r="H283" s="61"/>
    </row>
    <row r="284" spans="1:8" ht="16" x14ac:dyDescent="0.15">
      <c r="A284" s="61"/>
      <c r="B284" s="61"/>
      <c r="C284" s="39"/>
      <c r="D284" s="40"/>
      <c r="E284" s="80"/>
      <c r="F284" s="80"/>
      <c r="G284" s="42"/>
      <c r="H284" s="61"/>
    </row>
    <row r="285" spans="1:8" ht="16" x14ac:dyDescent="0.15">
      <c r="A285" s="61"/>
      <c r="B285" s="61"/>
      <c r="C285" s="39"/>
      <c r="D285" s="40"/>
      <c r="E285" s="80"/>
      <c r="F285" s="80"/>
      <c r="G285" s="42"/>
      <c r="H285" s="61"/>
    </row>
    <row r="286" spans="1:8" ht="16" x14ac:dyDescent="0.15">
      <c r="A286" s="61"/>
      <c r="B286" s="61"/>
      <c r="C286" s="39"/>
      <c r="D286" s="40"/>
      <c r="E286" s="80"/>
      <c r="F286" s="80"/>
      <c r="G286" s="42"/>
      <c r="H286" s="61"/>
    </row>
    <row r="287" spans="1:8" ht="16" x14ac:dyDescent="0.15">
      <c r="A287" s="61"/>
      <c r="B287" s="61"/>
      <c r="C287" s="39"/>
      <c r="D287" s="40"/>
      <c r="E287" s="80"/>
      <c r="F287" s="80"/>
      <c r="G287" s="42"/>
      <c r="H287" s="61"/>
    </row>
    <row r="288" spans="1:8" ht="16" x14ac:dyDescent="0.15">
      <c r="A288" s="61"/>
      <c r="B288" s="61"/>
      <c r="C288" s="39"/>
      <c r="D288" s="40"/>
      <c r="E288" s="80"/>
      <c r="F288" s="80"/>
      <c r="G288" s="42"/>
      <c r="H288" s="61"/>
    </row>
    <row r="289" spans="1:8" ht="16" x14ac:dyDescent="0.15">
      <c r="A289" s="61"/>
      <c r="B289" s="61"/>
      <c r="C289" s="39"/>
      <c r="D289" s="40"/>
      <c r="E289" s="80"/>
      <c r="F289" s="80"/>
      <c r="G289" s="42"/>
      <c r="H289" s="61"/>
    </row>
    <row r="290" spans="1:8" ht="16" x14ac:dyDescent="0.15">
      <c r="A290" s="61"/>
      <c r="B290" s="61"/>
      <c r="C290" s="39"/>
      <c r="D290" s="40"/>
      <c r="E290" s="80"/>
      <c r="F290" s="80"/>
      <c r="G290" s="42"/>
      <c r="H290" s="61"/>
    </row>
    <row r="291" spans="1:8" ht="16" x14ac:dyDescent="0.15">
      <c r="A291" s="61"/>
      <c r="B291" s="61"/>
      <c r="C291" s="39"/>
      <c r="D291" s="40"/>
      <c r="E291" s="80"/>
      <c r="F291" s="80"/>
      <c r="G291" s="42"/>
      <c r="H291" s="61"/>
    </row>
    <row r="292" spans="1:8" ht="16" x14ac:dyDescent="0.15">
      <c r="A292" s="61"/>
      <c r="B292" s="61"/>
      <c r="C292" s="39"/>
      <c r="D292" s="40"/>
      <c r="E292" s="80"/>
      <c r="F292" s="80"/>
      <c r="G292" s="42"/>
      <c r="H292" s="61"/>
    </row>
    <row r="293" spans="1:8" ht="16" x14ac:dyDescent="0.15">
      <c r="A293" s="61"/>
      <c r="B293" s="61"/>
      <c r="C293" s="39"/>
      <c r="D293" s="40"/>
      <c r="E293" s="80"/>
      <c r="F293" s="80"/>
      <c r="G293" s="42"/>
      <c r="H293" s="61"/>
    </row>
    <row r="294" spans="1:8" ht="16" x14ac:dyDescent="0.15">
      <c r="A294" s="61"/>
      <c r="B294" s="61"/>
      <c r="C294" s="39"/>
      <c r="D294" s="40"/>
      <c r="E294" s="80"/>
      <c r="F294" s="80"/>
      <c r="G294" s="42"/>
      <c r="H294" s="61"/>
    </row>
    <row r="295" spans="1:8" ht="16" x14ac:dyDescent="0.15">
      <c r="A295" s="61"/>
      <c r="B295" s="61"/>
      <c r="C295" s="39"/>
      <c r="D295" s="40"/>
      <c r="E295" s="80"/>
      <c r="F295" s="80"/>
      <c r="G295" s="42"/>
      <c r="H295" s="61"/>
    </row>
    <row r="296" spans="1:8" ht="16" x14ac:dyDescent="0.15">
      <c r="A296" s="61"/>
      <c r="B296" s="61"/>
      <c r="C296" s="39"/>
      <c r="D296" s="40"/>
      <c r="E296" s="80"/>
      <c r="F296" s="80"/>
      <c r="G296" s="42"/>
      <c r="H296" s="61"/>
    </row>
    <row r="297" spans="1:8" ht="16" x14ac:dyDescent="0.15">
      <c r="A297" s="61"/>
      <c r="B297" s="61"/>
      <c r="C297" s="39"/>
      <c r="D297" s="40"/>
      <c r="E297" s="80"/>
      <c r="F297" s="80"/>
      <c r="G297" s="42"/>
      <c r="H297" s="61"/>
    </row>
    <row r="298" spans="1:8" ht="16" x14ac:dyDescent="0.15">
      <c r="A298" s="61"/>
      <c r="B298" s="61"/>
      <c r="C298" s="39"/>
      <c r="D298" s="40"/>
      <c r="E298" s="80"/>
      <c r="F298" s="80"/>
      <c r="G298" s="42"/>
      <c r="H298" s="61"/>
    </row>
    <row r="299" spans="1:8" ht="16" x14ac:dyDescent="0.15">
      <c r="A299" s="61"/>
      <c r="B299" s="61"/>
      <c r="C299" s="39"/>
      <c r="D299" s="40"/>
      <c r="E299" s="80"/>
      <c r="F299" s="80"/>
      <c r="G299" s="42"/>
      <c r="H299" s="61"/>
    </row>
    <row r="300" spans="1:8" ht="16" x14ac:dyDescent="0.15">
      <c r="A300" s="61"/>
      <c r="B300" s="61"/>
      <c r="C300" s="39"/>
      <c r="D300" s="40"/>
      <c r="E300" s="80"/>
      <c r="F300" s="80"/>
      <c r="G300" s="42"/>
      <c r="H300" s="61"/>
    </row>
    <row r="301" spans="1:8" ht="16" x14ac:dyDescent="0.15">
      <c r="A301" s="61"/>
      <c r="B301" s="61"/>
      <c r="C301" s="39"/>
      <c r="D301" s="40"/>
      <c r="E301" s="80"/>
      <c r="F301" s="80"/>
      <c r="G301" s="42"/>
      <c r="H301" s="61"/>
    </row>
    <row r="302" spans="1:8" ht="16" x14ac:dyDescent="0.15">
      <c r="A302" s="61"/>
      <c r="B302" s="61"/>
      <c r="C302" s="39"/>
      <c r="D302" s="40"/>
      <c r="E302" s="80"/>
      <c r="F302" s="80"/>
      <c r="G302" s="42"/>
      <c r="H302" s="61"/>
    </row>
    <row r="303" spans="1:8" ht="16" x14ac:dyDescent="0.15">
      <c r="A303" s="61"/>
      <c r="B303" s="61"/>
      <c r="C303" s="39"/>
      <c r="D303" s="40"/>
      <c r="E303" s="80"/>
      <c r="F303" s="80"/>
      <c r="G303" s="42"/>
      <c r="H303" s="61"/>
    </row>
    <row r="304" spans="1:8" ht="16" x14ac:dyDescent="0.15">
      <c r="A304" s="61"/>
      <c r="B304" s="61"/>
      <c r="C304" s="39"/>
      <c r="D304" s="40"/>
      <c r="E304" s="80"/>
      <c r="F304" s="80"/>
      <c r="G304" s="42"/>
      <c r="H304" s="61"/>
    </row>
    <row r="305" spans="1:8" ht="16" x14ac:dyDescent="0.15">
      <c r="A305" s="61"/>
      <c r="B305" s="61"/>
      <c r="C305" s="39"/>
      <c r="D305" s="40"/>
      <c r="E305" s="80"/>
      <c r="F305" s="80"/>
      <c r="G305" s="42"/>
      <c r="H305" s="61"/>
    </row>
    <row r="306" spans="1:8" ht="16" x14ac:dyDescent="0.15">
      <c r="A306" s="61"/>
      <c r="B306" s="61"/>
      <c r="C306" s="39"/>
      <c r="D306" s="40"/>
      <c r="E306" s="80"/>
      <c r="F306" s="80"/>
      <c r="G306" s="42"/>
      <c r="H306" s="61"/>
    </row>
    <row r="307" spans="1:8" ht="16" x14ac:dyDescent="0.15">
      <c r="A307" s="61"/>
      <c r="B307" s="61"/>
      <c r="C307" s="39"/>
      <c r="D307" s="40"/>
      <c r="E307" s="80"/>
      <c r="F307" s="80"/>
      <c r="G307" s="42"/>
      <c r="H307" s="61"/>
    </row>
    <row r="308" spans="1:8" ht="16" x14ac:dyDescent="0.15">
      <c r="A308" s="61"/>
      <c r="B308" s="61"/>
      <c r="C308" s="39"/>
      <c r="D308" s="40"/>
      <c r="E308" s="80"/>
      <c r="F308" s="80"/>
      <c r="G308" s="42"/>
      <c r="H308" s="61"/>
    </row>
    <row r="309" spans="1:8" ht="16" x14ac:dyDescent="0.15">
      <c r="A309" s="61"/>
      <c r="B309" s="61"/>
      <c r="C309" s="39"/>
      <c r="D309" s="40"/>
      <c r="E309" s="80"/>
      <c r="F309" s="80"/>
      <c r="G309" s="42"/>
      <c r="H309" s="61"/>
    </row>
    <row r="310" spans="1:8" ht="16" x14ac:dyDescent="0.15">
      <c r="A310" s="61"/>
      <c r="B310" s="61"/>
      <c r="C310" s="39"/>
      <c r="D310" s="40"/>
      <c r="E310" s="80"/>
      <c r="F310" s="80"/>
      <c r="G310" s="42"/>
      <c r="H310" s="61"/>
    </row>
    <row r="311" spans="1:8" ht="16" x14ac:dyDescent="0.15">
      <c r="A311" s="61"/>
      <c r="B311" s="61"/>
      <c r="C311" s="39"/>
      <c r="D311" s="40"/>
      <c r="E311" s="80"/>
      <c r="F311" s="80"/>
      <c r="G311" s="42"/>
      <c r="H311" s="61"/>
    </row>
    <row r="312" spans="1:8" ht="16" x14ac:dyDescent="0.15">
      <c r="A312" s="61"/>
      <c r="B312" s="61"/>
      <c r="C312" s="39"/>
      <c r="D312" s="40"/>
      <c r="E312" s="80"/>
      <c r="F312" s="80"/>
      <c r="G312" s="42"/>
      <c r="H312" s="61"/>
    </row>
    <row r="313" spans="1:8" ht="16" x14ac:dyDescent="0.15">
      <c r="A313" s="61"/>
      <c r="B313" s="61"/>
      <c r="C313" s="39"/>
      <c r="D313" s="40"/>
      <c r="E313" s="80"/>
      <c r="F313" s="80"/>
      <c r="G313" s="42"/>
      <c r="H313" s="61"/>
    </row>
    <row r="314" spans="1:8" ht="16" x14ac:dyDescent="0.15">
      <c r="A314" s="61"/>
      <c r="B314" s="61"/>
      <c r="C314" s="39"/>
      <c r="D314" s="40"/>
      <c r="E314" s="80"/>
      <c r="F314" s="80"/>
      <c r="G314" s="42"/>
      <c r="H314" s="61"/>
    </row>
    <row r="315" spans="1:8" ht="16" x14ac:dyDescent="0.15">
      <c r="A315" s="61"/>
      <c r="B315" s="61"/>
      <c r="C315" s="39"/>
      <c r="D315" s="40"/>
      <c r="E315" s="80"/>
      <c r="F315" s="80"/>
      <c r="G315" s="42"/>
      <c r="H315" s="61"/>
    </row>
    <row r="316" spans="1:8" ht="16" x14ac:dyDescent="0.15">
      <c r="A316" s="61"/>
      <c r="B316" s="61"/>
      <c r="C316" s="39"/>
      <c r="D316" s="40"/>
      <c r="E316" s="80"/>
      <c r="F316" s="80"/>
      <c r="G316" s="42"/>
      <c r="H316" s="61"/>
    </row>
    <row r="317" spans="1:8" ht="16" x14ac:dyDescent="0.15">
      <c r="A317" s="61"/>
      <c r="B317" s="61"/>
      <c r="C317" s="39"/>
      <c r="D317" s="40"/>
      <c r="E317" s="80"/>
      <c r="F317" s="80"/>
      <c r="G317" s="42"/>
      <c r="H317" s="61"/>
    </row>
    <row r="318" spans="1:8" ht="16" x14ac:dyDescent="0.15">
      <c r="A318" s="61"/>
      <c r="B318" s="61"/>
      <c r="C318" s="39"/>
      <c r="D318" s="40"/>
      <c r="E318" s="80"/>
      <c r="F318" s="80"/>
      <c r="G318" s="42"/>
      <c r="H318" s="61"/>
    </row>
    <row r="319" spans="1:8" ht="16" x14ac:dyDescent="0.15">
      <c r="A319" s="61"/>
      <c r="B319" s="61"/>
      <c r="C319" s="39"/>
      <c r="D319" s="40"/>
      <c r="E319" s="80"/>
      <c r="F319" s="80"/>
      <c r="G319" s="42"/>
      <c r="H319" s="61"/>
    </row>
    <row r="320" spans="1:8" ht="16" x14ac:dyDescent="0.15">
      <c r="A320" s="61"/>
      <c r="B320" s="61"/>
      <c r="C320" s="39"/>
      <c r="D320" s="40"/>
      <c r="E320" s="80"/>
      <c r="F320" s="80"/>
      <c r="G320" s="42"/>
      <c r="H320" s="61"/>
    </row>
    <row r="321" spans="1:8" ht="16" x14ac:dyDescent="0.15">
      <c r="A321" s="61"/>
      <c r="B321" s="61"/>
      <c r="C321" s="39"/>
      <c r="D321" s="40"/>
      <c r="E321" s="80"/>
      <c r="F321" s="80"/>
      <c r="G321" s="42"/>
      <c r="H321" s="61"/>
    </row>
    <row r="322" spans="1:8" ht="16" x14ac:dyDescent="0.15">
      <c r="A322" s="61"/>
      <c r="B322" s="61"/>
      <c r="C322" s="39"/>
      <c r="D322" s="40"/>
      <c r="E322" s="80"/>
      <c r="F322" s="80"/>
      <c r="G322" s="42"/>
      <c r="H322" s="61"/>
    </row>
    <row r="323" spans="1:8" ht="16" x14ac:dyDescent="0.15">
      <c r="A323" s="61"/>
      <c r="B323" s="61"/>
      <c r="C323" s="39"/>
      <c r="D323" s="40"/>
      <c r="E323" s="80"/>
      <c r="F323" s="80"/>
      <c r="G323" s="42"/>
      <c r="H323" s="61"/>
    </row>
    <row r="324" spans="1:8" ht="16" x14ac:dyDescent="0.15">
      <c r="A324" s="61"/>
      <c r="B324" s="61"/>
      <c r="C324" s="39"/>
      <c r="D324" s="40"/>
      <c r="E324" s="80"/>
      <c r="F324" s="80"/>
      <c r="G324" s="42"/>
      <c r="H324" s="61"/>
    </row>
    <row r="325" spans="1:8" ht="16" x14ac:dyDescent="0.15">
      <c r="A325" s="61"/>
      <c r="B325" s="61"/>
      <c r="C325" s="39"/>
      <c r="D325" s="40"/>
      <c r="E325" s="80"/>
      <c r="F325" s="80"/>
      <c r="G325" s="42"/>
      <c r="H325" s="61"/>
    </row>
    <row r="326" spans="1:8" ht="16" x14ac:dyDescent="0.15">
      <c r="A326" s="61"/>
      <c r="B326" s="61"/>
      <c r="C326" s="39"/>
      <c r="D326" s="40"/>
      <c r="E326" s="80"/>
      <c r="F326" s="80"/>
      <c r="G326" s="42"/>
      <c r="H326" s="61"/>
    </row>
    <row r="327" spans="1:8" ht="16" x14ac:dyDescent="0.15">
      <c r="A327" s="61"/>
      <c r="B327" s="61"/>
      <c r="C327" s="39"/>
      <c r="D327" s="40"/>
      <c r="E327" s="80"/>
      <c r="F327" s="80"/>
      <c r="G327" s="42"/>
      <c r="H327" s="61"/>
    </row>
    <row r="328" spans="1:8" ht="16" x14ac:dyDescent="0.15">
      <c r="A328" s="61"/>
      <c r="B328" s="61"/>
      <c r="C328" s="39"/>
      <c r="D328" s="40"/>
      <c r="E328" s="80"/>
      <c r="F328" s="80"/>
      <c r="G328" s="42"/>
      <c r="H328" s="61"/>
    </row>
    <row r="329" spans="1:8" ht="16" x14ac:dyDescent="0.15">
      <c r="A329" s="61"/>
      <c r="B329" s="61"/>
      <c r="C329" s="39"/>
      <c r="D329" s="40"/>
      <c r="E329" s="80"/>
      <c r="F329" s="80"/>
      <c r="G329" s="42"/>
      <c r="H329" s="61"/>
    </row>
    <row r="330" spans="1:8" ht="16" x14ac:dyDescent="0.15">
      <c r="A330" s="61"/>
      <c r="B330" s="61"/>
      <c r="C330" s="39"/>
      <c r="D330" s="40"/>
      <c r="E330" s="80"/>
      <c r="F330" s="80"/>
      <c r="G330" s="42"/>
      <c r="H330" s="61"/>
    </row>
    <row r="331" spans="1:8" ht="16" x14ac:dyDescent="0.15">
      <c r="A331" s="61"/>
      <c r="B331" s="61"/>
      <c r="C331" s="39"/>
      <c r="D331" s="40"/>
      <c r="E331" s="80"/>
      <c r="F331" s="80"/>
      <c r="G331" s="42"/>
      <c r="H331" s="61"/>
    </row>
    <row r="332" spans="1:8" ht="16" x14ac:dyDescent="0.15">
      <c r="A332" s="61"/>
      <c r="B332" s="61"/>
      <c r="C332" s="39"/>
      <c r="D332" s="40"/>
      <c r="E332" s="80"/>
      <c r="F332" s="80"/>
      <c r="G332" s="42"/>
      <c r="H332" s="61"/>
    </row>
    <row r="333" spans="1:8" ht="16" x14ac:dyDescent="0.15">
      <c r="A333" s="61"/>
      <c r="B333" s="61"/>
      <c r="C333" s="39"/>
      <c r="D333" s="40"/>
      <c r="E333" s="80"/>
      <c r="F333" s="80"/>
      <c r="G333" s="42"/>
      <c r="H333" s="61"/>
    </row>
    <row r="334" spans="1:8" ht="16" x14ac:dyDescent="0.15">
      <c r="A334" s="61"/>
      <c r="B334" s="61"/>
      <c r="C334" s="39"/>
      <c r="D334" s="40"/>
      <c r="E334" s="80"/>
      <c r="F334" s="80"/>
      <c r="G334" s="42"/>
      <c r="H334" s="61"/>
    </row>
    <row r="335" spans="1:8" ht="16" x14ac:dyDescent="0.15">
      <c r="A335" s="61"/>
      <c r="B335" s="61"/>
      <c r="C335" s="39"/>
      <c r="D335" s="40"/>
      <c r="E335" s="80"/>
      <c r="F335" s="80"/>
      <c r="G335" s="42"/>
      <c r="H335" s="61"/>
    </row>
    <row r="336" spans="1:8" ht="16" x14ac:dyDescent="0.15">
      <c r="A336" s="61"/>
      <c r="B336" s="61"/>
      <c r="C336" s="39"/>
      <c r="D336" s="40"/>
      <c r="E336" s="80"/>
      <c r="F336" s="80"/>
      <c r="G336" s="42"/>
      <c r="H336" s="61"/>
    </row>
    <row r="337" spans="1:8" ht="16" x14ac:dyDescent="0.15">
      <c r="A337" s="61"/>
      <c r="B337" s="61"/>
      <c r="C337" s="39"/>
      <c r="D337" s="40"/>
      <c r="E337" s="80"/>
      <c r="F337" s="80"/>
      <c r="G337" s="42"/>
      <c r="H337" s="61"/>
    </row>
    <row r="338" spans="1:8" ht="16" x14ac:dyDescent="0.15">
      <c r="A338" s="61"/>
      <c r="B338" s="61"/>
      <c r="C338" s="39"/>
      <c r="D338" s="40"/>
      <c r="E338" s="80"/>
      <c r="F338" s="80"/>
      <c r="G338" s="42"/>
      <c r="H338" s="61"/>
    </row>
    <row r="339" spans="1:8" ht="16" x14ac:dyDescent="0.15">
      <c r="A339" s="61"/>
      <c r="B339" s="61"/>
      <c r="C339" s="39"/>
      <c r="D339" s="40"/>
      <c r="E339" s="80"/>
      <c r="F339" s="80"/>
      <c r="G339" s="42"/>
      <c r="H339" s="61"/>
    </row>
    <row r="340" spans="1:8" ht="16" x14ac:dyDescent="0.15">
      <c r="A340" s="61"/>
      <c r="B340" s="61"/>
      <c r="C340" s="39"/>
      <c r="D340" s="40"/>
      <c r="E340" s="80"/>
      <c r="F340" s="80"/>
      <c r="G340" s="42"/>
      <c r="H340" s="61"/>
    </row>
    <row r="341" spans="1:8" ht="16" x14ac:dyDescent="0.15">
      <c r="A341" s="61"/>
      <c r="B341" s="61"/>
      <c r="C341" s="39"/>
      <c r="D341" s="40"/>
      <c r="E341" s="80"/>
      <c r="F341" s="80"/>
      <c r="G341" s="42"/>
      <c r="H341" s="61"/>
    </row>
    <row r="342" spans="1:8" ht="16" x14ac:dyDescent="0.15">
      <c r="A342" s="61"/>
      <c r="B342" s="61"/>
      <c r="C342" s="39"/>
      <c r="D342" s="40"/>
      <c r="E342" s="80"/>
      <c r="F342" s="80"/>
      <c r="G342" s="42"/>
      <c r="H342" s="61"/>
    </row>
    <row r="343" spans="1:8" ht="16" x14ac:dyDescent="0.15">
      <c r="A343" s="61"/>
      <c r="B343" s="61"/>
      <c r="C343" s="39"/>
      <c r="D343" s="40"/>
      <c r="E343" s="80"/>
      <c r="F343" s="80"/>
      <c r="G343" s="42"/>
      <c r="H343" s="61"/>
    </row>
    <row r="344" spans="1:8" ht="16" x14ac:dyDescent="0.15">
      <c r="A344" s="61"/>
      <c r="B344" s="61"/>
      <c r="C344" s="39"/>
      <c r="D344" s="40"/>
      <c r="E344" s="80"/>
      <c r="F344" s="80"/>
      <c r="G344" s="42"/>
      <c r="H344" s="61"/>
    </row>
    <row r="345" spans="1:8" ht="16" x14ac:dyDescent="0.15">
      <c r="A345" s="61"/>
      <c r="B345" s="61"/>
      <c r="C345" s="39"/>
      <c r="D345" s="40"/>
      <c r="E345" s="80"/>
      <c r="F345" s="80"/>
      <c r="G345" s="42"/>
      <c r="H345" s="61"/>
    </row>
    <row r="346" spans="1:8" ht="16" x14ac:dyDescent="0.15">
      <c r="A346" s="61"/>
      <c r="B346" s="61"/>
      <c r="C346" s="39"/>
      <c r="D346" s="40"/>
      <c r="E346" s="80"/>
      <c r="F346" s="80"/>
      <c r="G346" s="42"/>
      <c r="H346" s="61"/>
    </row>
    <row r="347" spans="1:8" ht="16" x14ac:dyDescent="0.15">
      <c r="A347" s="61"/>
      <c r="B347" s="61"/>
      <c r="C347" s="39"/>
      <c r="D347" s="40"/>
      <c r="E347" s="80"/>
      <c r="F347" s="80"/>
      <c r="G347" s="42"/>
      <c r="H347" s="61"/>
    </row>
    <row r="348" spans="1:8" ht="16" x14ac:dyDescent="0.15">
      <c r="A348" s="61"/>
      <c r="B348" s="61"/>
      <c r="C348" s="39"/>
      <c r="D348" s="40"/>
      <c r="E348" s="80"/>
      <c r="F348" s="80"/>
      <c r="G348" s="42"/>
      <c r="H348" s="61"/>
    </row>
    <row r="349" spans="1:8" ht="16" x14ac:dyDescent="0.15">
      <c r="A349" s="61"/>
      <c r="B349" s="61"/>
      <c r="C349" s="39"/>
      <c r="D349" s="40"/>
      <c r="E349" s="80"/>
      <c r="F349" s="80"/>
      <c r="G349" s="42"/>
      <c r="H349" s="61"/>
    </row>
    <row r="350" spans="1:8" ht="16" x14ac:dyDescent="0.15">
      <c r="A350" s="61"/>
      <c r="B350" s="61"/>
      <c r="C350" s="39"/>
      <c r="D350" s="40"/>
      <c r="E350" s="80"/>
      <c r="F350" s="80"/>
      <c r="G350" s="42"/>
      <c r="H350" s="61"/>
    </row>
    <row r="351" spans="1:8" ht="16" x14ac:dyDescent="0.15">
      <c r="A351" s="61"/>
      <c r="B351" s="61"/>
      <c r="C351" s="39"/>
      <c r="D351" s="40"/>
      <c r="E351" s="80"/>
      <c r="F351" s="80"/>
      <c r="G351" s="42"/>
      <c r="H351" s="61"/>
    </row>
    <row r="352" spans="1:8" ht="16" x14ac:dyDescent="0.15">
      <c r="A352" s="61"/>
      <c r="B352" s="61"/>
      <c r="C352" s="39"/>
      <c r="D352" s="40"/>
      <c r="E352" s="80"/>
      <c r="F352" s="80"/>
      <c r="G352" s="42"/>
      <c r="H352" s="61"/>
    </row>
    <row r="353" spans="1:8" ht="16" x14ac:dyDescent="0.15">
      <c r="A353" s="61"/>
      <c r="B353" s="61"/>
      <c r="C353" s="39"/>
      <c r="D353" s="40"/>
      <c r="E353" s="80"/>
      <c r="F353" s="80"/>
      <c r="G353" s="42"/>
      <c r="H353" s="61"/>
    </row>
    <row r="354" spans="1:8" ht="16" x14ac:dyDescent="0.15">
      <c r="A354" s="61"/>
      <c r="B354" s="61"/>
      <c r="C354" s="39"/>
      <c r="D354" s="40"/>
      <c r="E354" s="80"/>
      <c r="F354" s="80"/>
      <c r="G354" s="42"/>
      <c r="H354" s="61"/>
    </row>
    <row r="355" spans="1:8" ht="16" x14ac:dyDescent="0.15">
      <c r="A355" s="61"/>
      <c r="B355" s="61"/>
      <c r="C355" s="39"/>
      <c r="D355" s="40"/>
      <c r="E355" s="80"/>
      <c r="F355" s="80"/>
      <c r="G355" s="42"/>
      <c r="H355" s="61"/>
    </row>
    <row r="356" spans="1:8" ht="16" x14ac:dyDescent="0.15">
      <c r="A356" s="61"/>
      <c r="B356" s="61"/>
      <c r="C356" s="39"/>
      <c r="D356" s="40"/>
      <c r="E356" s="80"/>
      <c r="F356" s="80"/>
      <c r="G356" s="42"/>
      <c r="H356" s="61"/>
    </row>
    <row r="357" spans="1:8" ht="16" x14ac:dyDescent="0.15">
      <c r="A357" s="61"/>
      <c r="B357" s="61"/>
      <c r="C357" s="39"/>
      <c r="D357" s="40"/>
      <c r="E357" s="80"/>
      <c r="F357" s="80"/>
      <c r="G357" s="42"/>
      <c r="H357" s="61"/>
    </row>
    <row r="358" spans="1:8" ht="16" x14ac:dyDescent="0.15">
      <c r="A358" s="61"/>
      <c r="B358" s="61"/>
      <c r="C358" s="39"/>
      <c r="D358" s="40"/>
      <c r="E358" s="80"/>
      <c r="F358" s="80"/>
      <c r="G358" s="42"/>
      <c r="H358" s="61"/>
    </row>
    <row r="359" spans="1:8" ht="16" x14ac:dyDescent="0.15">
      <c r="A359" s="61"/>
      <c r="B359" s="61"/>
      <c r="C359" s="39"/>
      <c r="D359" s="40"/>
      <c r="E359" s="80"/>
      <c r="F359" s="80"/>
      <c r="G359" s="42"/>
      <c r="H359" s="61"/>
    </row>
    <row r="360" spans="1:8" ht="16" x14ac:dyDescent="0.15">
      <c r="A360" s="61"/>
      <c r="B360" s="61"/>
      <c r="C360" s="39"/>
      <c r="D360" s="40"/>
      <c r="E360" s="80"/>
      <c r="F360" s="80"/>
      <c r="G360" s="42"/>
      <c r="H360" s="61"/>
    </row>
    <row r="361" spans="1:8" ht="16" x14ac:dyDescent="0.15">
      <c r="A361" s="61"/>
      <c r="B361" s="61"/>
      <c r="C361" s="39"/>
      <c r="D361" s="40"/>
      <c r="E361" s="80"/>
      <c r="F361" s="80"/>
      <c r="G361" s="42"/>
      <c r="H361" s="61"/>
    </row>
    <row r="362" spans="1:8" ht="16" x14ac:dyDescent="0.15">
      <c r="A362" s="61"/>
      <c r="B362" s="61"/>
      <c r="C362" s="39"/>
      <c r="D362" s="40"/>
      <c r="E362" s="80"/>
      <c r="F362" s="80"/>
      <c r="G362" s="42"/>
      <c r="H362" s="61"/>
    </row>
    <row r="363" spans="1:8" ht="16" x14ac:dyDescent="0.15">
      <c r="A363" s="61"/>
      <c r="B363" s="61"/>
      <c r="C363" s="39"/>
      <c r="D363" s="40"/>
      <c r="E363" s="80"/>
      <c r="F363" s="80"/>
      <c r="G363" s="42"/>
      <c r="H363" s="61"/>
    </row>
    <row r="364" spans="1:8" ht="16" x14ac:dyDescent="0.15">
      <c r="A364" s="61"/>
      <c r="B364" s="61"/>
      <c r="C364" s="39"/>
      <c r="D364" s="40"/>
      <c r="E364" s="80"/>
      <c r="F364" s="80"/>
      <c r="G364" s="42"/>
      <c r="H364" s="61"/>
    </row>
    <row r="365" spans="1:8" ht="16" x14ac:dyDescent="0.15">
      <c r="A365" s="61"/>
      <c r="B365" s="61"/>
      <c r="C365" s="39"/>
      <c r="D365" s="40"/>
      <c r="E365" s="80"/>
      <c r="F365" s="80"/>
      <c r="G365" s="42"/>
      <c r="H365" s="61"/>
    </row>
    <row r="366" spans="1:8" ht="16" x14ac:dyDescent="0.15">
      <c r="A366" s="61"/>
      <c r="B366" s="61"/>
      <c r="C366" s="39"/>
      <c r="D366" s="40"/>
      <c r="E366" s="80"/>
      <c r="F366" s="80"/>
      <c r="G366" s="42"/>
      <c r="H366" s="61"/>
    </row>
    <row r="367" spans="1:8" ht="16" x14ac:dyDescent="0.15">
      <c r="A367" s="61"/>
      <c r="B367" s="61"/>
      <c r="C367" s="39"/>
      <c r="D367" s="40"/>
      <c r="E367" s="80"/>
      <c r="F367" s="80"/>
      <c r="G367" s="42"/>
      <c r="H367" s="61"/>
    </row>
    <row r="368" spans="1:8" ht="16" x14ac:dyDescent="0.15">
      <c r="A368" s="61"/>
      <c r="B368" s="61"/>
      <c r="C368" s="39"/>
      <c r="D368" s="40"/>
      <c r="E368" s="80"/>
      <c r="F368" s="80"/>
      <c r="G368" s="42"/>
      <c r="H368" s="61"/>
    </row>
    <row r="369" spans="1:8" ht="16" x14ac:dyDescent="0.15">
      <c r="A369" s="61"/>
      <c r="B369" s="61"/>
      <c r="C369" s="39"/>
      <c r="D369" s="40"/>
      <c r="E369" s="80"/>
      <c r="F369" s="80"/>
      <c r="G369" s="42"/>
      <c r="H369" s="61"/>
    </row>
    <row r="370" spans="1:8" ht="16" x14ac:dyDescent="0.15">
      <c r="A370" s="61"/>
      <c r="B370" s="61"/>
      <c r="C370" s="39"/>
      <c r="D370" s="40"/>
      <c r="E370" s="80"/>
      <c r="F370" s="80"/>
      <c r="G370" s="42"/>
      <c r="H370" s="61"/>
    </row>
    <row r="371" spans="1:8" ht="16" x14ac:dyDescent="0.15">
      <c r="A371" s="61"/>
      <c r="B371" s="61"/>
      <c r="C371" s="39"/>
      <c r="D371" s="40"/>
      <c r="E371" s="80"/>
      <c r="F371" s="80"/>
      <c r="G371" s="42"/>
      <c r="H371" s="61"/>
    </row>
    <row r="372" spans="1:8" ht="16" x14ac:dyDescent="0.15">
      <c r="A372" s="61"/>
      <c r="B372" s="61"/>
      <c r="C372" s="39"/>
      <c r="D372" s="40"/>
      <c r="E372" s="80"/>
      <c r="F372" s="80"/>
      <c r="G372" s="42"/>
      <c r="H372" s="61"/>
    </row>
    <row r="373" spans="1:8" ht="16" x14ac:dyDescent="0.15">
      <c r="A373" s="61"/>
      <c r="B373" s="61"/>
      <c r="C373" s="39"/>
      <c r="D373" s="40"/>
      <c r="E373" s="80"/>
      <c r="F373" s="80"/>
      <c r="G373" s="42"/>
      <c r="H373" s="61"/>
    </row>
    <row r="374" spans="1:8" ht="16" x14ac:dyDescent="0.15">
      <c r="A374" s="61"/>
      <c r="B374" s="61"/>
      <c r="C374" s="39"/>
      <c r="D374" s="40"/>
      <c r="E374" s="80"/>
      <c r="F374" s="80"/>
      <c r="G374" s="42"/>
      <c r="H374" s="61"/>
    </row>
    <row r="375" spans="1:8" ht="16" x14ac:dyDescent="0.15">
      <c r="A375" s="61"/>
      <c r="B375" s="61"/>
      <c r="C375" s="39"/>
      <c r="D375" s="40"/>
      <c r="E375" s="80"/>
      <c r="F375" s="80"/>
      <c r="G375" s="42"/>
      <c r="H375" s="61"/>
    </row>
    <row r="376" spans="1:8" ht="16" x14ac:dyDescent="0.15">
      <c r="A376" s="61"/>
      <c r="B376" s="61"/>
      <c r="C376" s="39"/>
      <c r="D376" s="40"/>
      <c r="E376" s="80"/>
      <c r="F376" s="80"/>
      <c r="G376" s="42"/>
      <c r="H376" s="61"/>
    </row>
    <row r="377" spans="1:8" ht="16" x14ac:dyDescent="0.15">
      <c r="A377" s="61"/>
      <c r="B377" s="61"/>
      <c r="C377" s="39"/>
      <c r="D377" s="40"/>
      <c r="E377" s="80"/>
      <c r="F377" s="80"/>
      <c r="G377" s="42"/>
      <c r="H377" s="61"/>
    </row>
    <row r="378" spans="1:8" ht="16" x14ac:dyDescent="0.15">
      <c r="A378" s="61"/>
      <c r="B378" s="61"/>
      <c r="C378" s="39"/>
      <c r="D378" s="40"/>
      <c r="E378" s="80"/>
      <c r="F378" s="80"/>
      <c r="G378" s="42"/>
      <c r="H378" s="61"/>
    </row>
    <row r="379" spans="1:8" ht="16" x14ac:dyDescent="0.15">
      <c r="A379" s="61"/>
      <c r="B379" s="61"/>
      <c r="C379" s="39"/>
      <c r="D379" s="40"/>
      <c r="E379" s="80"/>
      <c r="F379" s="80"/>
      <c r="G379" s="42"/>
      <c r="H379" s="61"/>
    </row>
    <row r="380" spans="1:8" ht="16" x14ac:dyDescent="0.15">
      <c r="A380" s="61"/>
      <c r="B380" s="61"/>
      <c r="C380" s="39"/>
      <c r="D380" s="40"/>
      <c r="E380" s="80"/>
      <c r="F380" s="80"/>
      <c r="G380" s="42"/>
      <c r="H380" s="61"/>
    </row>
    <row r="381" spans="1:8" ht="16" x14ac:dyDescent="0.15">
      <c r="A381" s="61"/>
      <c r="B381" s="61"/>
      <c r="C381" s="39"/>
      <c r="D381" s="40"/>
      <c r="E381" s="80"/>
      <c r="F381" s="80"/>
      <c r="G381" s="42"/>
      <c r="H381" s="61"/>
    </row>
    <row r="382" spans="1:8" ht="16" x14ac:dyDescent="0.15">
      <c r="A382" s="61"/>
      <c r="B382" s="61"/>
      <c r="C382" s="39"/>
      <c r="D382" s="40"/>
      <c r="E382" s="80"/>
      <c r="F382" s="80"/>
      <c r="G382" s="42"/>
      <c r="H382" s="61"/>
    </row>
    <row r="383" spans="1:8" ht="16" x14ac:dyDescent="0.15">
      <c r="A383" s="61"/>
      <c r="B383" s="61"/>
      <c r="C383" s="39"/>
      <c r="D383" s="40"/>
      <c r="E383" s="80"/>
      <c r="F383" s="80"/>
      <c r="G383" s="42"/>
      <c r="H383" s="61"/>
    </row>
    <row r="384" spans="1:8" ht="16" x14ac:dyDescent="0.15">
      <c r="A384" s="61"/>
      <c r="B384" s="61"/>
      <c r="C384" s="39"/>
      <c r="D384" s="40"/>
      <c r="E384" s="80"/>
      <c r="F384" s="80"/>
      <c r="G384" s="42"/>
      <c r="H384" s="61"/>
    </row>
    <row r="385" spans="1:8" ht="16" x14ac:dyDescent="0.15">
      <c r="A385" s="61"/>
      <c r="B385" s="61"/>
      <c r="C385" s="39"/>
      <c r="D385" s="40"/>
      <c r="E385" s="80"/>
      <c r="F385" s="80"/>
      <c r="G385" s="42"/>
      <c r="H385" s="61"/>
    </row>
    <row r="386" spans="1:8" ht="16" x14ac:dyDescent="0.15">
      <c r="A386" s="61"/>
      <c r="B386" s="61"/>
      <c r="C386" s="39"/>
      <c r="D386" s="40"/>
      <c r="E386" s="80"/>
      <c r="F386" s="80"/>
      <c r="G386" s="42"/>
      <c r="H386" s="61"/>
    </row>
    <row r="387" spans="1:8" ht="16" x14ac:dyDescent="0.15">
      <c r="A387" s="61"/>
      <c r="B387" s="61"/>
      <c r="C387" s="39"/>
      <c r="D387" s="40"/>
      <c r="E387" s="80"/>
      <c r="F387" s="80"/>
      <c r="G387" s="42"/>
      <c r="H387" s="61"/>
    </row>
    <row r="388" spans="1:8" ht="16" x14ac:dyDescent="0.15">
      <c r="A388" s="61"/>
      <c r="B388" s="61"/>
      <c r="C388" s="39"/>
      <c r="D388" s="40"/>
      <c r="E388" s="80"/>
      <c r="F388" s="80"/>
      <c r="G388" s="42"/>
      <c r="H388" s="61"/>
    </row>
    <row r="389" spans="1:8" ht="16" x14ac:dyDescent="0.15">
      <c r="A389" s="61"/>
      <c r="B389" s="61"/>
      <c r="C389" s="39"/>
      <c r="D389" s="40"/>
      <c r="E389" s="80"/>
      <c r="F389" s="80"/>
      <c r="G389" s="42"/>
      <c r="H389" s="61"/>
    </row>
    <row r="390" spans="1:8" ht="16" x14ac:dyDescent="0.15">
      <c r="A390" s="61"/>
      <c r="B390" s="61"/>
      <c r="C390" s="39"/>
      <c r="D390" s="40"/>
      <c r="E390" s="80"/>
      <c r="F390" s="80"/>
      <c r="G390" s="42"/>
      <c r="H390" s="61"/>
    </row>
    <row r="391" spans="1:8" ht="16" x14ac:dyDescent="0.15">
      <c r="A391" s="61"/>
      <c r="B391" s="61"/>
      <c r="C391" s="39"/>
      <c r="D391" s="40"/>
      <c r="E391" s="80"/>
      <c r="F391" s="80"/>
      <c r="G391" s="42"/>
      <c r="H391" s="61"/>
    </row>
    <row r="392" spans="1:8" ht="16" x14ac:dyDescent="0.15">
      <c r="A392" s="61"/>
      <c r="B392" s="61"/>
      <c r="C392" s="39"/>
      <c r="D392" s="40"/>
      <c r="E392" s="80"/>
      <c r="F392" s="80"/>
      <c r="G392" s="42"/>
      <c r="H392" s="61"/>
    </row>
    <row r="393" spans="1:8" ht="16" x14ac:dyDescent="0.15">
      <c r="A393" s="61"/>
      <c r="B393" s="61"/>
      <c r="C393" s="39"/>
      <c r="D393" s="40"/>
      <c r="E393" s="80"/>
      <c r="F393" s="80"/>
      <c r="G393" s="42"/>
      <c r="H393" s="61"/>
    </row>
    <row r="394" spans="1:8" ht="16" x14ac:dyDescent="0.15">
      <c r="A394" s="61"/>
      <c r="B394" s="61"/>
      <c r="C394" s="39"/>
      <c r="D394" s="40"/>
      <c r="E394" s="80"/>
      <c r="F394" s="80"/>
      <c r="G394" s="42"/>
      <c r="H394" s="61"/>
    </row>
    <row r="395" spans="1:8" ht="16" x14ac:dyDescent="0.15">
      <c r="A395" s="61"/>
      <c r="B395" s="61"/>
      <c r="C395" s="39"/>
      <c r="D395" s="40"/>
      <c r="E395" s="80"/>
      <c r="F395" s="80"/>
      <c r="G395" s="42"/>
      <c r="H395" s="61"/>
    </row>
    <row r="396" spans="1:8" ht="16" x14ac:dyDescent="0.15">
      <c r="A396" s="61"/>
      <c r="B396" s="61"/>
      <c r="C396" s="39"/>
      <c r="D396" s="40"/>
      <c r="E396" s="80"/>
      <c r="F396" s="80"/>
      <c r="G396" s="42"/>
      <c r="H396" s="61"/>
    </row>
    <row r="397" spans="1:8" ht="16" x14ac:dyDescent="0.15">
      <c r="A397" s="61"/>
      <c r="B397" s="61"/>
      <c r="C397" s="39"/>
      <c r="D397" s="40"/>
      <c r="E397" s="80"/>
      <c r="F397" s="80"/>
      <c r="G397" s="42"/>
      <c r="H397" s="61"/>
    </row>
    <row r="398" spans="1:8" ht="16" x14ac:dyDescent="0.15">
      <c r="A398" s="61"/>
      <c r="B398" s="61"/>
      <c r="C398" s="39"/>
      <c r="D398" s="40"/>
      <c r="E398" s="80"/>
      <c r="F398" s="80"/>
      <c r="G398" s="42"/>
      <c r="H398" s="61"/>
    </row>
    <row r="399" spans="1:8" ht="16" x14ac:dyDescent="0.15">
      <c r="A399" s="61"/>
      <c r="B399" s="61"/>
      <c r="C399" s="39"/>
      <c r="D399" s="40"/>
      <c r="E399" s="80"/>
      <c r="F399" s="80"/>
      <c r="G399" s="42"/>
      <c r="H399" s="61"/>
    </row>
    <row r="400" spans="1:8" ht="16" x14ac:dyDescent="0.15">
      <c r="A400" s="61"/>
      <c r="B400" s="61"/>
      <c r="C400" s="39"/>
      <c r="D400" s="40"/>
      <c r="E400" s="80"/>
      <c r="F400" s="80"/>
      <c r="G400" s="42"/>
      <c r="H400" s="61"/>
    </row>
    <row r="401" spans="1:8" ht="16" x14ac:dyDescent="0.15">
      <c r="A401" s="61"/>
      <c r="B401" s="61"/>
      <c r="C401" s="39"/>
      <c r="D401" s="40"/>
      <c r="E401" s="80"/>
      <c r="F401" s="80"/>
      <c r="G401" s="42"/>
      <c r="H401" s="61"/>
    </row>
    <row r="402" spans="1:8" ht="16" x14ac:dyDescent="0.15">
      <c r="A402" s="61"/>
      <c r="B402" s="61"/>
      <c r="C402" s="39"/>
      <c r="D402" s="40"/>
      <c r="E402" s="80"/>
      <c r="F402" s="80"/>
      <c r="G402" s="42"/>
      <c r="H402" s="61"/>
    </row>
    <row r="403" spans="1:8" ht="16" x14ac:dyDescent="0.15">
      <c r="A403" s="61"/>
      <c r="B403" s="61"/>
      <c r="C403" s="39"/>
      <c r="D403" s="40"/>
      <c r="E403" s="80"/>
      <c r="F403" s="80"/>
      <c r="G403" s="42"/>
      <c r="H403" s="61"/>
    </row>
    <row r="404" spans="1:8" ht="16" x14ac:dyDescent="0.15">
      <c r="A404" s="61"/>
      <c r="B404" s="61"/>
      <c r="C404" s="39"/>
      <c r="D404" s="40"/>
      <c r="E404" s="80"/>
      <c r="F404" s="80"/>
      <c r="G404" s="42"/>
      <c r="H404" s="61"/>
    </row>
    <row r="405" spans="1:8" ht="16" x14ac:dyDescent="0.15">
      <c r="A405" s="61"/>
      <c r="B405" s="61"/>
      <c r="C405" s="39"/>
      <c r="D405" s="40"/>
      <c r="E405" s="80"/>
      <c r="F405" s="80"/>
      <c r="G405" s="42"/>
      <c r="H405" s="61"/>
    </row>
    <row r="406" spans="1:8" ht="16" x14ac:dyDescent="0.15">
      <c r="A406" s="61"/>
      <c r="B406" s="61"/>
      <c r="C406" s="39"/>
      <c r="D406" s="40"/>
      <c r="E406" s="80"/>
      <c r="F406" s="80"/>
      <c r="G406" s="42"/>
      <c r="H406" s="61"/>
    </row>
    <row r="407" spans="1:8" ht="16" x14ac:dyDescent="0.15">
      <c r="A407" s="61"/>
      <c r="B407" s="61"/>
      <c r="C407" s="39"/>
      <c r="D407" s="40"/>
      <c r="E407" s="80"/>
      <c r="F407" s="80"/>
      <c r="G407" s="42"/>
      <c r="H407" s="61"/>
    </row>
    <row r="408" spans="1:8" ht="16" x14ac:dyDescent="0.15">
      <c r="A408" s="61"/>
      <c r="B408" s="61"/>
      <c r="C408" s="39"/>
      <c r="D408" s="40"/>
      <c r="E408" s="80"/>
      <c r="F408" s="80"/>
      <c r="G408" s="42"/>
      <c r="H408" s="61"/>
    </row>
    <row r="409" spans="1:8" ht="16" x14ac:dyDescent="0.15">
      <c r="A409" s="61"/>
      <c r="B409" s="61"/>
      <c r="C409" s="39"/>
      <c r="D409" s="40"/>
      <c r="E409" s="80"/>
      <c r="F409" s="80"/>
      <c r="G409" s="42"/>
      <c r="H409" s="61"/>
    </row>
    <row r="410" spans="1:8" ht="16" x14ac:dyDescent="0.15">
      <c r="A410" s="61"/>
      <c r="B410" s="61"/>
      <c r="C410" s="39"/>
      <c r="D410" s="40"/>
      <c r="E410" s="80"/>
      <c r="F410" s="80"/>
      <c r="G410" s="42"/>
      <c r="H410" s="61"/>
    </row>
    <row r="411" spans="1:8" ht="16" x14ac:dyDescent="0.15">
      <c r="A411" s="61"/>
      <c r="B411" s="61"/>
      <c r="C411" s="39"/>
      <c r="D411" s="40"/>
      <c r="E411" s="80"/>
      <c r="F411" s="80"/>
      <c r="G411" s="42"/>
      <c r="H411" s="61"/>
    </row>
    <row r="412" spans="1:8" ht="16" x14ac:dyDescent="0.15">
      <c r="A412" s="61"/>
      <c r="B412" s="61"/>
      <c r="C412" s="39"/>
      <c r="D412" s="40"/>
      <c r="E412" s="80"/>
      <c r="F412" s="80"/>
      <c r="G412" s="42"/>
      <c r="H412" s="61"/>
    </row>
    <row r="413" spans="1:8" ht="16" x14ac:dyDescent="0.15">
      <c r="A413" s="61"/>
      <c r="B413" s="61"/>
      <c r="C413" s="39"/>
      <c r="D413" s="40"/>
      <c r="E413" s="80"/>
      <c r="F413" s="80"/>
      <c r="G413" s="42"/>
      <c r="H413" s="61"/>
    </row>
    <row r="414" spans="1:8" ht="16" x14ac:dyDescent="0.15">
      <c r="A414" s="61"/>
      <c r="B414" s="61"/>
      <c r="C414" s="39"/>
      <c r="D414" s="40"/>
      <c r="E414" s="80"/>
      <c r="F414" s="80"/>
      <c r="G414" s="42"/>
      <c r="H414" s="61"/>
    </row>
    <row r="415" spans="1:8" ht="16" x14ac:dyDescent="0.15">
      <c r="A415" s="61"/>
      <c r="B415" s="61"/>
      <c r="C415" s="39"/>
      <c r="D415" s="40"/>
      <c r="E415" s="80"/>
      <c r="F415" s="80"/>
      <c r="G415" s="42"/>
      <c r="H415" s="61"/>
    </row>
    <row r="416" spans="1:8" ht="16" x14ac:dyDescent="0.15">
      <c r="A416" s="61"/>
      <c r="B416" s="61"/>
      <c r="C416" s="39"/>
      <c r="D416" s="40"/>
      <c r="E416" s="80"/>
      <c r="F416" s="80"/>
      <c r="G416" s="42"/>
      <c r="H416" s="61"/>
    </row>
    <row r="417" spans="1:8" ht="16" x14ac:dyDescent="0.15">
      <c r="A417" s="61"/>
      <c r="B417" s="61"/>
      <c r="C417" s="39"/>
      <c r="D417" s="40"/>
      <c r="E417" s="80"/>
      <c r="F417" s="80"/>
      <c r="G417" s="42"/>
      <c r="H417" s="61"/>
    </row>
    <row r="418" spans="1:8" ht="16" x14ac:dyDescent="0.15">
      <c r="A418" s="61"/>
      <c r="B418" s="61"/>
      <c r="C418" s="39"/>
      <c r="D418" s="40"/>
      <c r="E418" s="80"/>
      <c r="F418" s="80"/>
      <c r="G418" s="42"/>
      <c r="H418" s="61"/>
    </row>
    <row r="419" spans="1:8" ht="16" x14ac:dyDescent="0.15">
      <c r="A419" s="61"/>
      <c r="B419" s="61"/>
      <c r="C419" s="39"/>
      <c r="D419" s="40"/>
      <c r="E419" s="80"/>
      <c r="F419" s="80"/>
      <c r="G419" s="42"/>
      <c r="H419" s="61"/>
    </row>
    <row r="420" spans="1:8" ht="16" x14ac:dyDescent="0.15">
      <c r="A420" s="61"/>
      <c r="B420" s="61"/>
      <c r="C420" s="39"/>
      <c r="D420" s="40"/>
      <c r="E420" s="80"/>
      <c r="F420" s="80"/>
      <c r="G420" s="42"/>
      <c r="H420" s="61"/>
    </row>
    <row r="421" spans="1:8" ht="16" x14ac:dyDescent="0.15">
      <c r="A421" s="61"/>
      <c r="B421" s="61"/>
      <c r="C421" s="39"/>
      <c r="D421" s="40"/>
      <c r="E421" s="80"/>
      <c r="F421" s="80"/>
      <c r="G421" s="42"/>
      <c r="H421" s="61"/>
    </row>
    <row r="422" spans="1:8" ht="16" x14ac:dyDescent="0.15">
      <c r="A422" s="61"/>
      <c r="B422" s="61"/>
      <c r="C422" s="39"/>
      <c r="D422" s="40"/>
      <c r="E422" s="80"/>
      <c r="F422" s="80"/>
      <c r="G422" s="42"/>
      <c r="H422" s="61"/>
    </row>
    <row r="423" spans="1:8" ht="16" x14ac:dyDescent="0.15">
      <c r="A423" s="61"/>
      <c r="B423" s="61"/>
      <c r="C423" s="39"/>
      <c r="D423" s="40"/>
      <c r="E423" s="80"/>
      <c r="F423" s="80"/>
      <c r="G423" s="42"/>
      <c r="H423" s="61"/>
    </row>
    <row r="424" spans="1:8" ht="16" x14ac:dyDescent="0.15">
      <c r="A424" s="61"/>
      <c r="B424" s="61"/>
      <c r="C424" s="39"/>
      <c r="D424" s="40"/>
      <c r="E424" s="80"/>
      <c r="F424" s="80"/>
      <c r="G424" s="42"/>
      <c r="H424" s="61"/>
    </row>
    <row r="425" spans="1:8" ht="16" x14ac:dyDescent="0.15">
      <c r="A425" s="61"/>
      <c r="B425" s="61"/>
      <c r="C425" s="39"/>
      <c r="D425" s="40"/>
      <c r="E425" s="80"/>
      <c r="F425" s="80"/>
      <c r="G425" s="42"/>
      <c r="H425" s="61"/>
    </row>
    <row r="426" spans="1:8" ht="16" x14ac:dyDescent="0.15">
      <c r="A426" s="61"/>
      <c r="B426" s="61"/>
      <c r="C426" s="39"/>
      <c r="D426" s="40"/>
      <c r="E426" s="80"/>
      <c r="F426" s="80"/>
      <c r="G426" s="42"/>
      <c r="H426" s="61"/>
    </row>
    <row r="427" spans="1:8" ht="16" x14ac:dyDescent="0.15">
      <c r="A427" s="61"/>
      <c r="B427" s="61"/>
      <c r="C427" s="39"/>
      <c r="D427" s="40"/>
      <c r="E427" s="80"/>
      <c r="F427" s="80"/>
      <c r="G427" s="42"/>
      <c r="H427" s="61"/>
    </row>
    <row r="428" spans="1:8" ht="16" x14ac:dyDescent="0.15">
      <c r="A428" s="61"/>
      <c r="B428" s="61"/>
      <c r="C428" s="39"/>
      <c r="D428" s="40"/>
      <c r="E428" s="80"/>
      <c r="F428" s="80"/>
      <c r="G428" s="42"/>
      <c r="H428" s="61"/>
    </row>
    <row r="429" spans="1:8" ht="16" x14ac:dyDescent="0.15">
      <c r="A429" s="61"/>
      <c r="B429" s="61"/>
      <c r="C429" s="39"/>
      <c r="D429" s="40"/>
      <c r="E429" s="80"/>
      <c r="F429" s="80"/>
      <c r="G429" s="42"/>
      <c r="H429" s="61"/>
    </row>
    <row r="430" spans="1:8" ht="16" x14ac:dyDescent="0.15">
      <c r="A430" s="61"/>
      <c r="B430" s="61"/>
      <c r="C430" s="39"/>
      <c r="D430" s="40"/>
      <c r="E430" s="80"/>
      <c r="F430" s="80"/>
      <c r="G430" s="42"/>
      <c r="H430" s="61"/>
    </row>
    <row r="431" spans="1:8" ht="16" x14ac:dyDescent="0.15">
      <c r="A431" s="61"/>
      <c r="B431" s="61"/>
      <c r="C431" s="39"/>
      <c r="D431" s="40"/>
      <c r="E431" s="80"/>
      <c r="F431" s="80"/>
      <c r="G431" s="42"/>
      <c r="H431" s="61"/>
    </row>
    <row r="432" spans="1:8" ht="16" x14ac:dyDescent="0.15">
      <c r="A432" s="61"/>
      <c r="B432" s="61"/>
      <c r="C432" s="39"/>
      <c r="D432" s="40"/>
      <c r="E432" s="80"/>
      <c r="F432" s="80"/>
      <c r="G432" s="42"/>
      <c r="H432" s="61"/>
    </row>
    <row r="433" spans="1:8" ht="16" x14ac:dyDescent="0.15">
      <c r="A433" s="61"/>
      <c r="B433" s="61"/>
      <c r="C433" s="39"/>
      <c r="D433" s="40"/>
      <c r="E433" s="80"/>
      <c r="F433" s="80"/>
      <c r="G433" s="42"/>
      <c r="H433" s="61"/>
    </row>
    <row r="434" spans="1:8" ht="16" x14ac:dyDescent="0.15">
      <c r="A434" s="61"/>
      <c r="B434" s="61"/>
      <c r="C434" s="39"/>
      <c r="D434" s="40"/>
      <c r="E434" s="80"/>
      <c r="F434" s="80"/>
      <c r="G434" s="42"/>
      <c r="H434" s="61"/>
    </row>
    <row r="435" spans="1:8" ht="16" x14ac:dyDescent="0.15">
      <c r="A435" s="61"/>
      <c r="B435" s="61"/>
      <c r="C435" s="39"/>
      <c r="D435" s="40"/>
      <c r="E435" s="80"/>
      <c r="F435" s="80"/>
      <c r="G435" s="42"/>
      <c r="H435" s="61"/>
    </row>
    <row r="436" spans="1:8" ht="16" x14ac:dyDescent="0.15">
      <c r="A436" s="61"/>
      <c r="B436" s="61"/>
      <c r="C436" s="39"/>
      <c r="D436" s="40"/>
      <c r="E436" s="80"/>
      <c r="F436" s="80"/>
      <c r="G436" s="42"/>
      <c r="H436" s="61"/>
    </row>
    <row r="437" spans="1:8" ht="16" x14ac:dyDescent="0.15">
      <c r="A437" s="61"/>
      <c r="B437" s="61"/>
      <c r="C437" s="39"/>
      <c r="D437" s="40"/>
      <c r="E437" s="80"/>
      <c r="F437" s="80"/>
      <c r="G437" s="42"/>
      <c r="H437" s="61"/>
    </row>
    <row r="438" spans="1:8" ht="16" x14ac:dyDescent="0.15">
      <c r="A438" s="61"/>
      <c r="B438" s="61"/>
      <c r="C438" s="39"/>
      <c r="D438" s="40"/>
      <c r="E438" s="80"/>
      <c r="F438" s="80"/>
      <c r="G438" s="42"/>
      <c r="H438" s="61"/>
    </row>
    <row r="439" spans="1:8" ht="16" x14ac:dyDescent="0.15">
      <c r="A439" s="61"/>
      <c r="B439" s="61"/>
      <c r="C439" s="39"/>
      <c r="D439" s="40"/>
      <c r="E439" s="80"/>
      <c r="F439" s="80"/>
      <c r="G439" s="42"/>
      <c r="H439" s="61"/>
    </row>
    <row r="440" spans="1:8" ht="16" x14ac:dyDescent="0.15">
      <c r="A440" s="61"/>
      <c r="B440" s="61"/>
      <c r="C440" s="39"/>
      <c r="D440" s="40"/>
      <c r="E440" s="80"/>
      <c r="F440" s="80"/>
      <c r="G440" s="42"/>
      <c r="H440" s="61"/>
    </row>
    <row r="441" spans="1:8" ht="16" x14ac:dyDescent="0.15">
      <c r="A441" s="61"/>
      <c r="B441" s="61"/>
      <c r="C441" s="39"/>
      <c r="D441" s="40"/>
      <c r="E441" s="80"/>
      <c r="F441" s="80"/>
      <c r="G441" s="42"/>
      <c r="H441" s="61"/>
    </row>
    <row r="442" spans="1:8" ht="16" x14ac:dyDescent="0.15">
      <c r="A442" s="61"/>
      <c r="B442" s="61"/>
      <c r="C442" s="39"/>
      <c r="D442" s="40"/>
      <c r="E442" s="80"/>
      <c r="F442" s="80"/>
      <c r="G442" s="42"/>
      <c r="H442" s="61"/>
    </row>
    <row r="443" spans="1:8" ht="16" x14ac:dyDescent="0.15">
      <c r="A443" s="61"/>
      <c r="B443" s="61"/>
      <c r="C443" s="39"/>
      <c r="D443" s="40"/>
      <c r="E443" s="80"/>
      <c r="F443" s="80"/>
      <c r="G443" s="42"/>
      <c r="H443" s="61"/>
    </row>
    <row r="444" spans="1:8" ht="16" x14ac:dyDescent="0.15">
      <c r="A444" s="61"/>
      <c r="B444" s="61"/>
      <c r="C444" s="39"/>
      <c r="D444" s="40"/>
      <c r="E444" s="80"/>
      <c r="F444" s="80"/>
      <c r="G444" s="42"/>
      <c r="H444" s="61"/>
    </row>
    <row r="445" spans="1:8" ht="16" x14ac:dyDescent="0.15">
      <c r="A445" s="61"/>
      <c r="B445" s="61"/>
      <c r="C445" s="39"/>
      <c r="D445" s="40"/>
      <c r="E445" s="80"/>
      <c r="F445" s="80"/>
      <c r="G445" s="42"/>
      <c r="H445" s="61"/>
    </row>
    <row r="446" spans="1:8" ht="16" x14ac:dyDescent="0.15">
      <c r="A446" s="61"/>
      <c r="B446" s="61"/>
      <c r="C446" s="39"/>
      <c r="D446" s="40"/>
      <c r="E446" s="80"/>
      <c r="F446" s="80"/>
      <c r="G446" s="42"/>
      <c r="H446" s="61"/>
    </row>
    <row r="447" spans="1:8" ht="16" x14ac:dyDescent="0.15">
      <c r="A447" s="61"/>
      <c r="B447" s="61"/>
      <c r="C447" s="39"/>
      <c r="D447" s="40"/>
      <c r="E447" s="80"/>
      <c r="F447" s="80"/>
      <c r="G447" s="42"/>
      <c r="H447" s="61"/>
    </row>
    <row r="448" spans="1:8" ht="16" x14ac:dyDescent="0.15">
      <c r="A448" s="61"/>
      <c r="B448" s="61"/>
      <c r="C448" s="39"/>
      <c r="D448" s="40"/>
      <c r="E448" s="80"/>
      <c r="F448" s="80"/>
      <c r="G448" s="42"/>
      <c r="H448" s="61"/>
    </row>
    <row r="449" spans="1:8" ht="16" x14ac:dyDescent="0.15">
      <c r="A449" s="61"/>
      <c r="B449" s="61"/>
      <c r="C449" s="39"/>
      <c r="D449" s="40"/>
      <c r="E449" s="80"/>
      <c r="F449" s="80"/>
      <c r="G449" s="42"/>
      <c r="H449" s="61"/>
    </row>
    <row r="450" spans="1:8" ht="16" x14ac:dyDescent="0.15">
      <c r="A450" s="61"/>
      <c r="B450" s="61"/>
      <c r="C450" s="39"/>
      <c r="D450" s="40"/>
      <c r="E450" s="80"/>
      <c r="F450" s="80"/>
      <c r="G450" s="42"/>
      <c r="H450" s="61"/>
    </row>
    <row r="451" spans="1:8" ht="16" x14ac:dyDescent="0.15">
      <c r="A451" s="61"/>
      <c r="B451" s="61"/>
      <c r="C451" s="39"/>
      <c r="D451" s="40"/>
      <c r="E451" s="80"/>
      <c r="F451" s="80"/>
      <c r="G451" s="42"/>
      <c r="H451" s="61"/>
    </row>
    <row r="452" spans="1:8" ht="16" x14ac:dyDescent="0.15">
      <c r="A452" s="61"/>
      <c r="B452" s="61"/>
      <c r="C452" s="39"/>
      <c r="D452" s="40"/>
      <c r="E452" s="80"/>
      <c r="F452" s="80"/>
      <c r="G452" s="42"/>
      <c r="H452" s="61"/>
    </row>
    <row r="453" spans="1:8" ht="16" x14ac:dyDescent="0.15">
      <c r="A453" s="61"/>
      <c r="B453" s="61"/>
      <c r="C453" s="39"/>
      <c r="D453" s="40"/>
      <c r="E453" s="80"/>
      <c r="F453" s="80"/>
      <c r="G453" s="42"/>
      <c r="H453" s="61"/>
    </row>
    <row r="454" spans="1:8" ht="16" x14ac:dyDescent="0.15">
      <c r="A454" s="61"/>
      <c r="B454" s="61"/>
      <c r="C454" s="39"/>
      <c r="D454" s="40"/>
      <c r="E454" s="80"/>
      <c r="F454" s="80"/>
      <c r="G454" s="42"/>
      <c r="H454" s="61"/>
    </row>
    <row r="455" spans="1:8" ht="16" x14ac:dyDescent="0.15">
      <c r="A455" s="61"/>
      <c r="B455" s="61"/>
      <c r="C455" s="39"/>
      <c r="D455" s="40"/>
      <c r="E455" s="80"/>
      <c r="F455" s="80"/>
      <c r="G455" s="42"/>
      <c r="H455" s="61"/>
    </row>
    <row r="456" spans="1:8" ht="16" x14ac:dyDescent="0.15">
      <c r="A456" s="61"/>
      <c r="B456" s="61"/>
      <c r="C456" s="39"/>
      <c r="D456" s="40"/>
      <c r="E456" s="80"/>
      <c r="F456" s="80"/>
      <c r="G456" s="42"/>
      <c r="H456" s="61"/>
    </row>
    <row r="457" spans="1:8" ht="16" x14ac:dyDescent="0.15">
      <c r="A457" s="61"/>
      <c r="B457" s="61"/>
      <c r="C457" s="39"/>
      <c r="D457" s="40"/>
      <c r="E457" s="80"/>
      <c r="F457" s="80"/>
      <c r="G457" s="42"/>
      <c r="H457" s="61"/>
    </row>
    <row r="458" spans="1:8" ht="16" x14ac:dyDescent="0.15">
      <c r="A458" s="61"/>
      <c r="B458" s="61"/>
      <c r="C458" s="39"/>
      <c r="D458" s="40"/>
      <c r="E458" s="80"/>
      <c r="F458" s="80"/>
      <c r="G458" s="42"/>
      <c r="H458" s="61"/>
    </row>
    <row r="459" spans="1:8" ht="16" x14ac:dyDescent="0.15">
      <c r="A459" s="61"/>
      <c r="B459" s="61"/>
      <c r="C459" s="39"/>
      <c r="D459" s="40"/>
      <c r="E459" s="80"/>
      <c r="F459" s="80"/>
      <c r="G459" s="42"/>
      <c r="H459" s="61"/>
    </row>
    <row r="460" spans="1:8" ht="16" x14ac:dyDescent="0.15">
      <c r="A460" s="61"/>
      <c r="B460" s="61"/>
      <c r="C460" s="39"/>
      <c r="D460" s="40"/>
      <c r="E460" s="80"/>
      <c r="F460" s="80"/>
      <c r="G460" s="42"/>
      <c r="H460" s="61"/>
    </row>
    <row r="461" spans="1:8" ht="16" x14ac:dyDescent="0.15">
      <c r="A461" s="61"/>
      <c r="B461" s="61"/>
      <c r="C461" s="39"/>
      <c r="D461" s="40"/>
      <c r="E461" s="80"/>
      <c r="F461" s="80"/>
      <c r="G461" s="42"/>
      <c r="H461" s="61"/>
    </row>
    <row r="462" spans="1:8" ht="16" x14ac:dyDescent="0.15">
      <c r="A462" s="61"/>
      <c r="B462" s="61"/>
      <c r="C462" s="39"/>
      <c r="D462" s="40"/>
      <c r="E462" s="80"/>
      <c r="F462" s="80"/>
      <c r="G462" s="42"/>
      <c r="H462" s="61"/>
    </row>
    <row r="463" spans="1:8" ht="16" x14ac:dyDescent="0.15">
      <c r="A463" s="61"/>
      <c r="B463" s="61"/>
      <c r="C463" s="39"/>
      <c r="D463" s="40"/>
      <c r="E463" s="80"/>
      <c r="F463" s="80"/>
      <c r="G463" s="42"/>
      <c r="H463" s="61"/>
    </row>
    <row r="464" spans="1:8" ht="16" x14ac:dyDescent="0.15">
      <c r="A464" s="61"/>
      <c r="B464" s="61"/>
      <c r="C464" s="39"/>
      <c r="D464" s="40"/>
      <c r="E464" s="80"/>
      <c r="F464" s="80"/>
      <c r="G464" s="42"/>
      <c r="H464" s="61"/>
    </row>
    <row r="465" spans="1:8" ht="16" x14ac:dyDescent="0.15">
      <c r="A465" s="61"/>
      <c r="B465" s="61"/>
      <c r="C465" s="39"/>
      <c r="D465" s="40"/>
      <c r="E465" s="80"/>
      <c r="F465" s="80"/>
      <c r="G465" s="42"/>
      <c r="H465" s="61"/>
    </row>
    <row r="466" spans="1:8" ht="16" x14ac:dyDescent="0.15">
      <c r="A466" s="61"/>
      <c r="B466" s="61"/>
      <c r="C466" s="39"/>
      <c r="D466" s="40"/>
      <c r="E466" s="80"/>
      <c r="F466" s="80"/>
      <c r="G466" s="42"/>
      <c r="H466" s="61"/>
    </row>
    <row r="467" spans="1:8" ht="16" x14ac:dyDescent="0.15">
      <c r="A467" s="61"/>
      <c r="B467" s="61"/>
      <c r="C467" s="39"/>
      <c r="D467" s="40"/>
      <c r="E467" s="80"/>
      <c r="F467" s="80"/>
      <c r="G467" s="42"/>
      <c r="H467" s="61"/>
    </row>
    <row r="468" spans="1:8" ht="16" x14ac:dyDescent="0.15">
      <c r="A468" s="61"/>
      <c r="B468" s="61"/>
      <c r="C468" s="39"/>
      <c r="D468" s="40"/>
      <c r="E468" s="80"/>
      <c r="F468" s="80"/>
      <c r="G468" s="42"/>
      <c r="H468" s="61"/>
    </row>
    <row r="469" spans="1:8" ht="16" x14ac:dyDescent="0.15">
      <c r="A469" s="61"/>
      <c r="B469" s="61"/>
      <c r="C469" s="39"/>
      <c r="D469" s="40"/>
      <c r="E469" s="80"/>
      <c r="F469" s="80"/>
      <c r="G469" s="42"/>
      <c r="H469" s="61"/>
    </row>
    <row r="470" spans="1:8" ht="16" x14ac:dyDescent="0.15">
      <c r="A470" s="61"/>
      <c r="B470" s="61"/>
      <c r="C470" s="39"/>
      <c r="D470" s="40"/>
      <c r="E470" s="80"/>
      <c r="F470" s="80"/>
      <c r="G470" s="42"/>
      <c r="H470" s="61"/>
    </row>
    <row r="471" spans="1:8" ht="16" x14ac:dyDescent="0.15">
      <c r="A471" s="61"/>
      <c r="B471" s="61"/>
      <c r="C471" s="39"/>
      <c r="D471" s="40"/>
      <c r="E471" s="80"/>
      <c r="F471" s="80"/>
      <c r="G471" s="42"/>
      <c r="H471" s="61"/>
    </row>
    <row r="472" spans="1:8" ht="16" x14ac:dyDescent="0.15">
      <c r="A472" s="61"/>
      <c r="B472" s="61"/>
      <c r="C472" s="39"/>
      <c r="D472" s="40"/>
      <c r="E472" s="80"/>
      <c r="F472" s="80"/>
      <c r="G472" s="42"/>
      <c r="H472" s="61"/>
    </row>
    <row r="473" spans="1:8" ht="16" x14ac:dyDescent="0.15">
      <c r="A473" s="61"/>
      <c r="B473" s="61"/>
      <c r="C473" s="39"/>
      <c r="D473" s="40"/>
      <c r="E473" s="80"/>
      <c r="F473" s="80"/>
      <c r="G473" s="42"/>
      <c r="H473" s="61"/>
    </row>
    <row r="474" spans="1:8" ht="16" x14ac:dyDescent="0.15">
      <c r="A474" s="61"/>
      <c r="B474" s="61"/>
      <c r="C474" s="39"/>
      <c r="D474" s="40"/>
      <c r="E474" s="80"/>
      <c r="F474" s="80"/>
      <c r="G474" s="42"/>
      <c r="H474" s="61"/>
    </row>
    <row r="475" spans="1:8" ht="16" x14ac:dyDescent="0.15">
      <c r="A475" s="61"/>
      <c r="B475" s="61"/>
      <c r="C475" s="39"/>
      <c r="D475" s="40"/>
      <c r="E475" s="80"/>
      <c r="F475" s="80"/>
      <c r="G475" s="42"/>
      <c r="H475" s="61"/>
    </row>
    <row r="476" spans="1:8" ht="16" x14ac:dyDescent="0.15">
      <c r="A476" s="61"/>
      <c r="B476" s="61"/>
      <c r="C476" s="39"/>
      <c r="D476" s="40"/>
      <c r="E476" s="80"/>
      <c r="F476" s="80"/>
      <c r="G476" s="42"/>
      <c r="H476" s="61"/>
    </row>
    <row r="477" spans="1:8" ht="16" x14ac:dyDescent="0.15">
      <c r="A477" s="61"/>
      <c r="B477" s="61"/>
      <c r="C477" s="39"/>
      <c r="D477" s="40"/>
      <c r="E477" s="80"/>
      <c r="F477" s="80"/>
      <c r="G477" s="42"/>
      <c r="H477" s="61"/>
    </row>
    <row r="478" spans="1:8" ht="16" x14ac:dyDescent="0.15">
      <c r="A478" s="61"/>
      <c r="B478" s="61"/>
      <c r="C478" s="39"/>
      <c r="D478" s="40"/>
      <c r="E478" s="80"/>
      <c r="F478" s="80"/>
      <c r="G478" s="42"/>
      <c r="H478" s="61"/>
    </row>
    <row r="479" spans="1:8" ht="16" x14ac:dyDescent="0.15">
      <c r="A479" s="61"/>
      <c r="B479" s="61"/>
      <c r="C479" s="39"/>
      <c r="D479" s="40"/>
      <c r="E479" s="80"/>
      <c r="F479" s="80"/>
      <c r="G479" s="42"/>
      <c r="H479" s="61"/>
    </row>
    <row r="480" spans="1:8" ht="16" x14ac:dyDescent="0.15">
      <c r="A480" s="61"/>
      <c r="B480" s="61"/>
      <c r="C480" s="39"/>
      <c r="D480" s="40"/>
      <c r="E480" s="80"/>
      <c r="F480" s="80"/>
      <c r="G480" s="42"/>
      <c r="H480" s="61"/>
    </row>
    <row r="481" spans="1:8" ht="16" x14ac:dyDescent="0.15">
      <c r="A481" s="61"/>
      <c r="B481" s="61"/>
      <c r="C481" s="39"/>
      <c r="D481" s="40"/>
      <c r="E481" s="80"/>
      <c r="F481" s="80"/>
      <c r="G481" s="42"/>
      <c r="H481" s="61"/>
    </row>
    <row r="482" spans="1:8" ht="16" x14ac:dyDescent="0.15">
      <c r="A482" s="61"/>
      <c r="B482" s="61"/>
      <c r="C482" s="39"/>
      <c r="D482" s="40"/>
      <c r="E482" s="80"/>
      <c r="F482" s="80"/>
      <c r="G482" s="42"/>
      <c r="H482" s="61"/>
    </row>
    <row r="483" spans="1:8" ht="16" x14ac:dyDescent="0.15">
      <c r="A483" s="61"/>
      <c r="B483" s="61"/>
      <c r="C483" s="39"/>
      <c r="D483" s="40"/>
      <c r="E483" s="80"/>
      <c r="F483" s="80"/>
      <c r="G483" s="42"/>
      <c r="H483" s="61"/>
    </row>
    <row r="484" spans="1:8" ht="16" x14ac:dyDescent="0.15">
      <c r="A484" s="61"/>
      <c r="B484" s="61"/>
      <c r="C484" s="39"/>
      <c r="D484" s="40"/>
      <c r="E484" s="80"/>
      <c r="F484" s="80"/>
      <c r="G484" s="42"/>
      <c r="H484" s="61"/>
    </row>
    <row r="485" spans="1:8" ht="16" x14ac:dyDescent="0.15">
      <c r="A485" s="61"/>
      <c r="B485" s="61"/>
      <c r="C485" s="39"/>
      <c r="D485" s="40"/>
      <c r="E485" s="80"/>
      <c r="F485" s="80"/>
      <c r="G485" s="42"/>
      <c r="H485" s="61"/>
    </row>
    <row r="486" spans="1:8" ht="16" x14ac:dyDescent="0.15">
      <c r="A486" s="61"/>
      <c r="B486" s="61"/>
      <c r="C486" s="39"/>
      <c r="D486" s="40"/>
      <c r="E486" s="80"/>
      <c r="F486" s="80"/>
      <c r="G486" s="42"/>
      <c r="H486" s="61"/>
    </row>
    <row r="487" spans="1:8" ht="16" x14ac:dyDescent="0.15">
      <c r="A487" s="61"/>
      <c r="B487" s="61"/>
      <c r="C487" s="39"/>
      <c r="D487" s="40"/>
      <c r="E487" s="80"/>
      <c r="F487" s="80"/>
      <c r="G487" s="42"/>
      <c r="H487" s="61"/>
    </row>
    <row r="488" spans="1:8" ht="16" x14ac:dyDescent="0.15">
      <c r="A488" s="61"/>
      <c r="B488" s="61"/>
      <c r="C488" s="39"/>
      <c r="D488" s="40"/>
      <c r="E488" s="80"/>
      <c r="F488" s="80"/>
      <c r="G488" s="42"/>
      <c r="H488" s="61"/>
    </row>
    <row r="489" spans="1:8" ht="16" x14ac:dyDescent="0.15">
      <c r="A489" s="61"/>
      <c r="B489" s="61"/>
      <c r="C489" s="39"/>
      <c r="D489" s="40"/>
      <c r="E489" s="80"/>
      <c r="F489" s="80"/>
      <c r="G489" s="42"/>
      <c r="H489" s="61"/>
    </row>
    <row r="490" spans="1:8" ht="16" x14ac:dyDescent="0.15">
      <c r="A490" s="61"/>
      <c r="B490" s="61"/>
      <c r="C490" s="39"/>
      <c r="D490" s="40"/>
      <c r="E490" s="80"/>
      <c r="F490" s="80"/>
      <c r="G490" s="42"/>
      <c r="H490" s="61"/>
    </row>
    <row r="491" spans="1:8" ht="16" x14ac:dyDescent="0.15">
      <c r="A491" s="61"/>
      <c r="B491" s="61"/>
      <c r="C491" s="39"/>
      <c r="D491" s="40"/>
      <c r="E491" s="80"/>
      <c r="F491" s="80"/>
      <c r="G491" s="42"/>
      <c r="H491" s="61"/>
    </row>
    <row r="492" spans="1:8" ht="16" x14ac:dyDescent="0.15">
      <c r="A492" s="61"/>
      <c r="B492" s="61"/>
      <c r="C492" s="39"/>
      <c r="D492" s="40"/>
      <c r="E492" s="80"/>
      <c r="F492" s="80"/>
      <c r="G492" s="42"/>
      <c r="H492" s="61"/>
    </row>
    <row r="493" spans="1:8" ht="16" x14ac:dyDescent="0.15">
      <c r="A493" s="61"/>
      <c r="B493" s="61"/>
      <c r="C493" s="39"/>
      <c r="D493" s="40"/>
      <c r="E493" s="80"/>
      <c r="F493" s="80"/>
      <c r="G493" s="42"/>
      <c r="H493" s="61"/>
    </row>
    <row r="494" spans="1:8" ht="16" x14ac:dyDescent="0.15">
      <c r="A494" s="61"/>
      <c r="B494" s="61"/>
      <c r="C494" s="39"/>
      <c r="D494" s="40"/>
      <c r="E494" s="80"/>
      <c r="F494" s="80"/>
      <c r="G494" s="42"/>
      <c r="H494" s="61"/>
    </row>
    <row r="495" spans="1:8" ht="16" x14ac:dyDescent="0.15">
      <c r="A495" s="61"/>
      <c r="B495" s="61"/>
      <c r="C495" s="39"/>
      <c r="D495" s="40"/>
      <c r="E495" s="80"/>
      <c r="F495" s="80"/>
      <c r="G495" s="42"/>
      <c r="H495" s="61"/>
    </row>
    <row r="496" spans="1:8" ht="16" x14ac:dyDescent="0.15">
      <c r="A496" s="61"/>
      <c r="B496" s="61"/>
      <c r="C496" s="39"/>
      <c r="D496" s="40"/>
      <c r="E496" s="80"/>
      <c r="F496" s="80"/>
      <c r="G496" s="42"/>
      <c r="H496" s="61"/>
    </row>
    <row r="497" spans="1:8" ht="16" x14ac:dyDescent="0.15">
      <c r="A497" s="61"/>
      <c r="B497" s="61"/>
      <c r="C497" s="39"/>
      <c r="D497" s="40"/>
      <c r="E497" s="80"/>
      <c r="F497" s="80"/>
      <c r="G497" s="42"/>
      <c r="H497" s="61"/>
    </row>
    <row r="498" spans="1:8" ht="16" x14ac:dyDescent="0.15">
      <c r="A498" s="61"/>
      <c r="B498" s="61"/>
      <c r="C498" s="39"/>
      <c r="D498" s="40"/>
      <c r="E498" s="80"/>
      <c r="F498" s="80"/>
      <c r="G498" s="42"/>
      <c r="H498" s="61"/>
    </row>
    <row r="499" spans="1:8" ht="16" x14ac:dyDescent="0.15">
      <c r="A499" s="61"/>
      <c r="B499" s="61"/>
      <c r="C499" s="39"/>
      <c r="D499" s="40"/>
      <c r="E499" s="80"/>
      <c r="F499" s="80"/>
      <c r="G499" s="42"/>
      <c r="H499" s="61"/>
    </row>
    <row r="500" spans="1:8" ht="16" x14ac:dyDescent="0.15">
      <c r="A500" s="61"/>
      <c r="B500" s="61"/>
      <c r="C500" s="39"/>
      <c r="D500" s="40"/>
      <c r="E500" s="80"/>
      <c r="F500" s="80"/>
      <c r="G500" s="42"/>
      <c r="H500" s="61"/>
    </row>
    <row r="501" spans="1:8" ht="16" x14ac:dyDescent="0.15">
      <c r="A501" s="61"/>
      <c r="B501" s="61"/>
      <c r="C501" s="39"/>
      <c r="D501" s="40"/>
      <c r="E501" s="80"/>
      <c r="F501" s="80"/>
      <c r="G501" s="42"/>
      <c r="H501" s="61"/>
    </row>
    <row r="502" spans="1:8" ht="16" x14ac:dyDescent="0.15">
      <c r="A502" s="61"/>
      <c r="B502" s="61"/>
      <c r="C502" s="39"/>
      <c r="D502" s="40"/>
      <c r="E502" s="80"/>
      <c r="F502" s="80"/>
      <c r="G502" s="42"/>
      <c r="H502" s="61"/>
    </row>
    <row r="503" spans="1:8" ht="16" x14ac:dyDescent="0.15">
      <c r="A503" s="61"/>
      <c r="B503" s="61"/>
      <c r="C503" s="39"/>
      <c r="D503" s="40"/>
      <c r="E503" s="80"/>
      <c r="F503" s="80"/>
      <c r="G503" s="42"/>
      <c r="H503" s="61"/>
    </row>
    <row r="504" spans="1:8" ht="16" x14ac:dyDescent="0.15">
      <c r="A504" s="61"/>
      <c r="B504" s="61"/>
      <c r="C504" s="39"/>
      <c r="D504" s="40"/>
      <c r="E504" s="80"/>
      <c r="F504" s="80"/>
      <c r="G504" s="42"/>
      <c r="H504" s="61"/>
    </row>
    <row r="505" spans="1:8" ht="16" x14ac:dyDescent="0.15">
      <c r="A505" s="61"/>
      <c r="B505" s="61"/>
      <c r="C505" s="39"/>
      <c r="D505" s="40"/>
      <c r="E505" s="80"/>
      <c r="F505" s="80"/>
      <c r="G505" s="42"/>
      <c r="H505" s="61"/>
    </row>
    <row r="506" spans="1:8" ht="16" x14ac:dyDescent="0.15">
      <c r="A506" s="61"/>
      <c r="B506" s="61"/>
      <c r="C506" s="39"/>
      <c r="D506" s="40"/>
      <c r="E506" s="80"/>
      <c r="F506" s="80"/>
      <c r="G506" s="42"/>
      <c r="H506" s="61"/>
    </row>
    <row r="507" spans="1:8" ht="16" x14ac:dyDescent="0.15">
      <c r="A507" s="61"/>
      <c r="B507" s="61"/>
      <c r="C507" s="39"/>
      <c r="D507" s="40"/>
      <c r="E507" s="80"/>
      <c r="F507" s="80"/>
      <c r="G507" s="42"/>
      <c r="H507" s="61"/>
    </row>
    <row r="508" spans="1:8" ht="16" x14ac:dyDescent="0.15">
      <c r="A508" s="61"/>
      <c r="B508" s="61"/>
      <c r="C508" s="39"/>
      <c r="D508" s="40"/>
      <c r="E508" s="80"/>
      <c r="F508" s="80"/>
      <c r="G508" s="42"/>
      <c r="H508" s="61"/>
    </row>
    <row r="509" spans="1:8" ht="16" x14ac:dyDescent="0.15">
      <c r="A509" s="61"/>
      <c r="B509" s="61"/>
      <c r="C509" s="39"/>
      <c r="D509" s="40"/>
      <c r="E509" s="80"/>
      <c r="F509" s="80"/>
      <c r="G509" s="42"/>
      <c r="H509" s="61"/>
    </row>
    <row r="510" spans="1:8" ht="16" x14ac:dyDescent="0.15">
      <c r="A510" s="61"/>
      <c r="B510" s="61"/>
      <c r="C510" s="39"/>
      <c r="D510" s="40"/>
      <c r="E510" s="80"/>
      <c r="F510" s="80"/>
      <c r="G510" s="42"/>
      <c r="H510" s="61"/>
    </row>
    <row r="511" spans="1:8" ht="16" x14ac:dyDescent="0.15">
      <c r="A511" s="61"/>
      <c r="B511" s="61"/>
      <c r="C511" s="39"/>
      <c r="D511" s="40"/>
      <c r="E511" s="80"/>
      <c r="F511" s="80"/>
      <c r="G511" s="42"/>
      <c r="H511" s="61"/>
    </row>
    <row r="512" spans="1:8" ht="16" x14ac:dyDescent="0.15">
      <c r="A512" s="61"/>
      <c r="B512" s="61"/>
      <c r="C512" s="39"/>
      <c r="D512" s="40"/>
      <c r="E512" s="80"/>
      <c r="F512" s="80"/>
      <c r="G512" s="42"/>
      <c r="H512" s="61"/>
    </row>
    <row r="513" spans="1:8" ht="16" x14ac:dyDescent="0.15">
      <c r="A513" s="61"/>
      <c r="B513" s="61"/>
      <c r="C513" s="39"/>
      <c r="D513" s="40"/>
      <c r="E513" s="80"/>
      <c r="F513" s="80"/>
      <c r="G513" s="42"/>
      <c r="H513" s="61"/>
    </row>
    <row r="514" spans="1:8" ht="16" x14ac:dyDescent="0.15">
      <c r="A514" s="61"/>
      <c r="B514" s="61"/>
      <c r="C514" s="39"/>
      <c r="D514" s="40"/>
      <c r="E514" s="80"/>
      <c r="F514" s="80"/>
      <c r="G514" s="42"/>
      <c r="H514" s="61"/>
    </row>
    <row r="515" spans="1:8" ht="16" x14ac:dyDescent="0.15">
      <c r="A515" s="61"/>
      <c r="B515" s="61"/>
      <c r="C515" s="39"/>
      <c r="D515" s="40"/>
      <c r="E515" s="80"/>
      <c r="F515" s="80"/>
      <c r="G515" s="42"/>
      <c r="H515" s="61"/>
    </row>
    <row r="516" spans="1:8" ht="16" x14ac:dyDescent="0.15">
      <c r="A516" s="61"/>
      <c r="B516" s="61"/>
      <c r="C516" s="39"/>
      <c r="D516" s="40"/>
      <c r="E516" s="80"/>
      <c r="F516" s="80"/>
      <c r="G516" s="42"/>
      <c r="H516" s="61"/>
    </row>
    <row r="517" spans="1:8" ht="16" x14ac:dyDescent="0.15">
      <c r="A517" s="61"/>
      <c r="B517" s="61"/>
      <c r="C517" s="39"/>
      <c r="D517" s="40"/>
      <c r="E517" s="80"/>
      <c r="F517" s="80"/>
      <c r="G517" s="42"/>
      <c r="H517" s="61"/>
    </row>
    <row r="518" spans="1:8" ht="16" x14ac:dyDescent="0.15">
      <c r="A518" s="61"/>
      <c r="B518" s="61"/>
      <c r="C518" s="39"/>
      <c r="D518" s="40"/>
      <c r="E518" s="80"/>
      <c r="F518" s="80"/>
      <c r="G518" s="42"/>
      <c r="H518" s="61"/>
    </row>
    <row r="519" spans="1:8" ht="16" x14ac:dyDescent="0.15">
      <c r="A519" s="61"/>
      <c r="B519" s="61"/>
      <c r="C519" s="39"/>
      <c r="D519" s="40"/>
      <c r="E519" s="80"/>
      <c r="F519" s="80"/>
      <c r="G519" s="42"/>
      <c r="H519" s="61"/>
    </row>
    <row r="520" spans="1:8" ht="16" x14ac:dyDescent="0.15">
      <c r="A520" s="61"/>
      <c r="B520" s="61"/>
      <c r="C520" s="39"/>
      <c r="D520" s="40"/>
      <c r="E520" s="80"/>
      <c r="F520" s="80"/>
      <c r="G520" s="42"/>
      <c r="H520" s="61"/>
    </row>
    <row r="521" spans="1:8" ht="16" x14ac:dyDescent="0.15">
      <c r="A521" s="61"/>
      <c r="B521" s="61"/>
      <c r="C521" s="39"/>
      <c r="D521" s="40"/>
      <c r="E521" s="80"/>
      <c r="F521" s="80"/>
      <c r="G521" s="42"/>
      <c r="H521" s="61"/>
    </row>
    <row r="522" spans="1:8" ht="16" x14ac:dyDescent="0.15">
      <c r="A522" s="61"/>
      <c r="B522" s="61"/>
      <c r="C522" s="39"/>
      <c r="D522" s="40"/>
      <c r="E522" s="80"/>
      <c r="F522" s="80"/>
      <c r="G522" s="42"/>
      <c r="H522" s="61"/>
    </row>
    <row r="523" spans="1:8" ht="16" x14ac:dyDescent="0.15">
      <c r="A523" s="61"/>
      <c r="B523" s="61"/>
      <c r="C523" s="39"/>
      <c r="D523" s="40"/>
      <c r="E523" s="80"/>
      <c r="F523" s="80"/>
      <c r="G523" s="42"/>
      <c r="H523" s="61"/>
    </row>
    <row r="524" spans="1:8" ht="16" x14ac:dyDescent="0.15">
      <c r="A524" s="61"/>
      <c r="B524" s="61"/>
      <c r="C524" s="39"/>
      <c r="D524" s="40"/>
      <c r="E524" s="80"/>
      <c r="F524" s="80"/>
      <c r="G524" s="42"/>
      <c r="H524" s="61"/>
    </row>
    <row r="525" spans="1:8" ht="16" x14ac:dyDescent="0.15">
      <c r="A525" s="61"/>
      <c r="B525" s="61"/>
      <c r="C525" s="39"/>
      <c r="D525" s="40"/>
      <c r="E525" s="80"/>
      <c r="F525" s="80"/>
      <c r="G525" s="42"/>
      <c r="H525" s="61"/>
    </row>
    <row r="526" spans="1:8" ht="16" x14ac:dyDescent="0.15">
      <c r="A526" s="61"/>
      <c r="B526" s="61"/>
      <c r="C526" s="39"/>
      <c r="D526" s="40"/>
      <c r="E526" s="80"/>
      <c r="F526" s="80"/>
      <c r="G526" s="42"/>
      <c r="H526" s="61"/>
    </row>
    <row r="527" spans="1:8" ht="16" x14ac:dyDescent="0.15">
      <c r="A527" s="61"/>
      <c r="B527" s="61"/>
      <c r="C527" s="39"/>
      <c r="D527" s="40"/>
      <c r="E527" s="80"/>
      <c r="F527" s="80"/>
      <c r="G527" s="42"/>
      <c r="H527" s="61"/>
    </row>
    <row r="528" spans="1:8" ht="16" x14ac:dyDescent="0.15">
      <c r="A528" s="61"/>
      <c r="B528" s="61"/>
      <c r="C528" s="39"/>
      <c r="D528" s="40"/>
      <c r="E528" s="80"/>
      <c r="F528" s="80"/>
      <c r="G528" s="42"/>
      <c r="H528" s="61"/>
    </row>
    <row r="529" spans="1:8" ht="16" x14ac:dyDescent="0.15">
      <c r="A529" s="61"/>
      <c r="B529" s="61"/>
      <c r="C529" s="39"/>
      <c r="D529" s="40"/>
      <c r="E529" s="80"/>
      <c r="F529" s="80"/>
      <c r="G529" s="42"/>
      <c r="H529" s="61"/>
    </row>
    <row r="530" spans="1:8" ht="16" x14ac:dyDescent="0.15">
      <c r="A530" s="61"/>
      <c r="B530" s="61"/>
      <c r="C530" s="39"/>
      <c r="D530" s="40"/>
      <c r="E530" s="80"/>
      <c r="F530" s="80"/>
      <c r="G530" s="42"/>
      <c r="H530" s="61"/>
    </row>
    <row r="531" spans="1:8" ht="16" x14ac:dyDescent="0.15">
      <c r="A531" s="61"/>
      <c r="B531" s="61"/>
      <c r="C531" s="39"/>
      <c r="D531" s="40"/>
      <c r="E531" s="80"/>
      <c r="F531" s="80"/>
      <c r="G531" s="42"/>
      <c r="H531" s="61"/>
    </row>
    <row r="532" spans="1:8" ht="16" x14ac:dyDescent="0.15">
      <c r="A532" s="61"/>
      <c r="B532" s="61"/>
      <c r="C532" s="39"/>
      <c r="D532" s="40"/>
      <c r="E532" s="80"/>
      <c r="F532" s="80"/>
      <c r="G532" s="42"/>
      <c r="H532" s="61"/>
    </row>
    <row r="533" spans="1:8" ht="16" x14ac:dyDescent="0.15">
      <c r="A533" s="61"/>
      <c r="B533" s="61"/>
      <c r="C533" s="39"/>
      <c r="D533" s="40"/>
      <c r="E533" s="80"/>
      <c r="F533" s="80"/>
      <c r="G533" s="42"/>
      <c r="H533" s="61"/>
    </row>
    <row r="534" spans="1:8" ht="16" x14ac:dyDescent="0.15">
      <c r="A534" s="61"/>
      <c r="B534" s="61"/>
      <c r="C534" s="39"/>
      <c r="D534" s="40"/>
      <c r="E534" s="80"/>
      <c r="F534" s="80"/>
      <c r="G534" s="42"/>
      <c r="H534" s="61"/>
    </row>
    <row r="535" spans="1:8" ht="16" x14ac:dyDescent="0.15">
      <c r="A535" s="61"/>
      <c r="B535" s="61"/>
      <c r="C535" s="39"/>
      <c r="D535" s="40"/>
      <c r="E535" s="80"/>
      <c r="F535" s="80"/>
      <c r="G535" s="42"/>
      <c r="H535" s="61"/>
    </row>
    <row r="536" spans="1:8" ht="16" x14ac:dyDescent="0.15">
      <c r="A536" s="61"/>
      <c r="B536" s="61"/>
      <c r="C536" s="39"/>
      <c r="D536" s="40"/>
      <c r="E536" s="80"/>
      <c r="F536" s="80"/>
      <c r="G536" s="42"/>
      <c r="H536" s="61"/>
    </row>
    <row r="537" spans="1:8" ht="16" x14ac:dyDescent="0.15">
      <c r="A537" s="61"/>
      <c r="B537" s="61"/>
      <c r="C537" s="39"/>
      <c r="D537" s="40"/>
      <c r="E537" s="80"/>
      <c r="F537" s="80"/>
      <c r="G537" s="42"/>
      <c r="H537" s="61"/>
    </row>
    <row r="538" spans="1:8" ht="16" x14ac:dyDescent="0.15">
      <c r="A538" s="61"/>
      <c r="B538" s="61"/>
      <c r="C538" s="39"/>
      <c r="D538" s="40"/>
      <c r="E538" s="80"/>
      <c r="F538" s="80"/>
      <c r="G538" s="42"/>
      <c r="H538" s="61"/>
    </row>
    <row r="539" spans="1:8" ht="16" x14ac:dyDescent="0.15">
      <c r="A539" s="61"/>
      <c r="B539" s="61"/>
      <c r="C539" s="39"/>
      <c r="D539" s="40"/>
      <c r="E539" s="80"/>
      <c r="F539" s="80"/>
      <c r="G539" s="42"/>
      <c r="H539" s="61"/>
    </row>
    <row r="540" spans="1:8" ht="16" x14ac:dyDescent="0.15">
      <c r="A540" s="61"/>
      <c r="B540" s="61"/>
      <c r="C540" s="39"/>
      <c r="D540" s="40"/>
      <c r="E540" s="80"/>
      <c r="F540" s="80"/>
      <c r="G540" s="42"/>
      <c r="H540" s="61"/>
    </row>
    <row r="541" spans="1:8" ht="16" x14ac:dyDescent="0.15">
      <c r="A541" s="61"/>
      <c r="B541" s="61"/>
      <c r="C541" s="39"/>
      <c r="D541" s="40"/>
      <c r="E541" s="80"/>
      <c r="F541" s="80"/>
      <c r="G541" s="42"/>
      <c r="H541" s="61"/>
    </row>
    <row r="542" spans="1:8" ht="16" x14ac:dyDescent="0.15">
      <c r="A542" s="61"/>
      <c r="B542" s="61"/>
      <c r="C542" s="39"/>
      <c r="D542" s="40"/>
      <c r="E542" s="80"/>
      <c r="F542" s="80"/>
      <c r="G542" s="42"/>
      <c r="H542" s="61"/>
    </row>
    <row r="543" spans="1:8" ht="16" x14ac:dyDescent="0.15">
      <c r="A543" s="61"/>
      <c r="B543" s="61"/>
      <c r="C543" s="39"/>
      <c r="D543" s="40"/>
      <c r="E543" s="80"/>
      <c r="F543" s="80"/>
      <c r="G543" s="42"/>
      <c r="H543" s="61"/>
    </row>
    <row r="544" spans="1:8" ht="16" x14ac:dyDescent="0.15">
      <c r="A544" s="61"/>
      <c r="B544" s="61"/>
      <c r="C544" s="39"/>
      <c r="D544" s="40"/>
      <c r="E544" s="80"/>
      <c r="F544" s="80"/>
      <c r="G544" s="42"/>
      <c r="H544" s="61"/>
    </row>
    <row r="545" spans="1:8" ht="16" x14ac:dyDescent="0.15">
      <c r="A545" s="61"/>
      <c r="B545" s="61"/>
      <c r="C545" s="39"/>
      <c r="D545" s="40"/>
      <c r="E545" s="80"/>
      <c r="F545" s="80"/>
      <c r="G545" s="42"/>
      <c r="H545" s="61"/>
    </row>
    <row r="546" spans="1:8" ht="16" x14ac:dyDescent="0.15">
      <c r="A546" s="61"/>
      <c r="B546" s="61"/>
      <c r="C546" s="39"/>
      <c r="D546" s="40"/>
      <c r="E546" s="80"/>
      <c r="F546" s="80"/>
      <c r="G546" s="42"/>
      <c r="H546" s="61"/>
    </row>
    <row r="547" spans="1:8" ht="16" x14ac:dyDescent="0.15">
      <c r="A547" s="61"/>
      <c r="B547" s="61"/>
      <c r="C547" s="39"/>
      <c r="D547" s="40"/>
      <c r="E547" s="80"/>
      <c r="F547" s="80"/>
      <c r="G547" s="42"/>
      <c r="H547" s="61"/>
    </row>
    <row r="548" spans="1:8" ht="16" x14ac:dyDescent="0.15">
      <c r="A548" s="61"/>
      <c r="B548" s="61"/>
      <c r="C548" s="39"/>
      <c r="D548" s="40"/>
      <c r="E548" s="80"/>
      <c r="F548" s="80"/>
      <c r="G548" s="42"/>
      <c r="H548" s="61"/>
    </row>
    <row r="549" spans="1:8" ht="16" x14ac:dyDescent="0.15">
      <c r="A549" s="61"/>
      <c r="B549" s="61"/>
      <c r="C549" s="39"/>
      <c r="D549" s="40"/>
      <c r="E549" s="80"/>
      <c r="F549" s="80"/>
      <c r="G549" s="42"/>
      <c r="H549" s="61"/>
    </row>
    <row r="550" spans="1:8" ht="16" x14ac:dyDescent="0.15">
      <c r="A550" s="61"/>
      <c r="B550" s="61"/>
      <c r="C550" s="39"/>
      <c r="D550" s="40"/>
      <c r="E550" s="80"/>
      <c r="F550" s="80"/>
      <c r="G550" s="42"/>
      <c r="H550" s="61"/>
    </row>
    <row r="551" spans="1:8" ht="16" x14ac:dyDescent="0.15">
      <c r="A551" s="61"/>
      <c r="B551" s="61"/>
      <c r="C551" s="39"/>
      <c r="D551" s="40"/>
      <c r="E551" s="80"/>
      <c r="F551" s="80"/>
      <c r="G551" s="42"/>
      <c r="H551" s="61"/>
    </row>
    <row r="552" spans="1:8" ht="16" x14ac:dyDescent="0.15">
      <c r="A552" s="61"/>
      <c r="B552" s="61"/>
      <c r="C552" s="39"/>
      <c r="D552" s="40"/>
      <c r="E552" s="80"/>
      <c r="F552" s="80"/>
      <c r="G552" s="42"/>
      <c r="H552" s="61"/>
    </row>
    <row r="553" spans="1:8" ht="16" x14ac:dyDescent="0.15">
      <c r="A553" s="61"/>
      <c r="B553" s="61"/>
      <c r="C553" s="39"/>
      <c r="D553" s="40"/>
      <c r="E553" s="80"/>
      <c r="F553" s="80"/>
      <c r="G553" s="42"/>
      <c r="H553" s="61"/>
    </row>
    <row r="554" spans="1:8" ht="16" x14ac:dyDescent="0.15">
      <c r="A554" s="61"/>
      <c r="B554" s="61"/>
      <c r="C554" s="39"/>
      <c r="D554" s="40"/>
      <c r="E554" s="80"/>
      <c r="F554" s="80"/>
      <c r="G554" s="42"/>
      <c r="H554" s="61"/>
    </row>
    <row r="555" spans="1:8" ht="16" x14ac:dyDescent="0.15">
      <c r="A555" s="61"/>
      <c r="B555" s="61"/>
      <c r="C555" s="39"/>
      <c r="D555" s="40"/>
      <c r="E555" s="80"/>
      <c r="F555" s="80"/>
      <c r="G555" s="42"/>
      <c r="H555" s="61"/>
    </row>
    <row r="556" spans="1:8" ht="16" x14ac:dyDescent="0.15">
      <c r="A556" s="61"/>
      <c r="B556" s="61"/>
      <c r="C556" s="39"/>
      <c r="D556" s="40"/>
      <c r="E556" s="80"/>
      <c r="F556" s="80"/>
      <c r="G556" s="42"/>
      <c r="H556" s="61"/>
    </row>
    <row r="557" spans="1:8" ht="16" x14ac:dyDescent="0.15">
      <c r="A557" s="61"/>
      <c r="B557" s="61"/>
      <c r="C557" s="39"/>
      <c r="D557" s="40"/>
      <c r="E557" s="80"/>
      <c r="F557" s="80"/>
      <c r="G557" s="42"/>
      <c r="H557" s="61"/>
    </row>
    <row r="558" spans="1:8" ht="16" x14ac:dyDescent="0.15">
      <c r="A558" s="61"/>
      <c r="B558" s="61"/>
      <c r="C558" s="39"/>
      <c r="D558" s="40"/>
      <c r="E558" s="80"/>
      <c r="F558" s="80"/>
      <c r="G558" s="42"/>
      <c r="H558" s="61"/>
    </row>
    <row r="559" spans="1:8" ht="16" x14ac:dyDescent="0.15">
      <c r="A559" s="61"/>
      <c r="B559" s="61"/>
      <c r="C559" s="39"/>
      <c r="D559" s="40"/>
      <c r="E559" s="80"/>
      <c r="F559" s="80"/>
      <c r="G559" s="42"/>
      <c r="H559" s="61"/>
    </row>
    <row r="560" spans="1:8" ht="16" x14ac:dyDescent="0.15">
      <c r="A560" s="61"/>
      <c r="B560" s="61"/>
      <c r="C560" s="39"/>
      <c r="D560" s="40"/>
      <c r="E560" s="80"/>
      <c r="F560" s="80"/>
      <c r="G560" s="42"/>
      <c r="H560" s="61"/>
    </row>
    <row r="561" spans="1:8" ht="16" x14ac:dyDescent="0.15">
      <c r="A561" s="61"/>
      <c r="B561" s="61"/>
      <c r="C561" s="39"/>
      <c r="D561" s="40"/>
      <c r="E561" s="80"/>
      <c r="F561" s="80"/>
      <c r="G561" s="42"/>
      <c r="H561" s="61"/>
    </row>
    <row r="562" spans="1:8" ht="16" x14ac:dyDescent="0.15">
      <c r="A562" s="61"/>
      <c r="B562" s="61"/>
      <c r="C562" s="39"/>
      <c r="D562" s="40"/>
      <c r="E562" s="80"/>
      <c r="F562" s="80"/>
      <c r="G562" s="42"/>
      <c r="H562" s="61"/>
    </row>
    <row r="563" spans="1:8" ht="16" x14ac:dyDescent="0.15">
      <c r="A563" s="61"/>
      <c r="B563" s="61"/>
      <c r="C563" s="39"/>
      <c r="D563" s="40"/>
      <c r="E563" s="80"/>
      <c r="F563" s="80"/>
      <c r="G563" s="42"/>
      <c r="H563" s="61"/>
    </row>
    <row r="564" spans="1:8" ht="16" x14ac:dyDescent="0.15">
      <c r="A564" s="61"/>
      <c r="B564" s="61"/>
      <c r="C564" s="39"/>
      <c r="D564" s="40"/>
      <c r="E564" s="80"/>
      <c r="F564" s="80"/>
      <c r="G564" s="42"/>
      <c r="H564" s="61"/>
    </row>
    <row r="565" spans="1:8" ht="16" x14ac:dyDescent="0.15">
      <c r="A565" s="61"/>
      <c r="B565" s="61"/>
      <c r="C565" s="39"/>
      <c r="D565" s="40"/>
      <c r="E565" s="80"/>
      <c r="F565" s="80"/>
      <c r="G565" s="42"/>
      <c r="H565" s="61"/>
    </row>
    <row r="566" spans="1:8" ht="16" x14ac:dyDescent="0.15">
      <c r="A566" s="61"/>
      <c r="B566" s="61"/>
      <c r="C566" s="39"/>
      <c r="D566" s="40"/>
      <c r="E566" s="80"/>
      <c r="F566" s="80"/>
      <c r="G566" s="42"/>
      <c r="H566" s="61"/>
    </row>
    <row r="567" spans="1:8" ht="16" x14ac:dyDescent="0.15">
      <c r="A567" s="61"/>
      <c r="B567" s="61"/>
      <c r="C567" s="39"/>
      <c r="D567" s="40"/>
      <c r="E567" s="80"/>
      <c r="F567" s="80"/>
      <c r="G567" s="42"/>
      <c r="H567" s="61"/>
    </row>
    <row r="568" spans="1:8" ht="16" x14ac:dyDescent="0.15">
      <c r="A568" s="61"/>
      <c r="B568" s="61"/>
      <c r="C568" s="39"/>
      <c r="D568" s="40"/>
      <c r="E568" s="80"/>
      <c r="F568" s="80"/>
      <c r="G568" s="42"/>
      <c r="H568" s="61"/>
    </row>
    <row r="569" spans="1:8" ht="16" x14ac:dyDescent="0.15">
      <c r="A569" s="61"/>
      <c r="B569" s="61"/>
      <c r="C569" s="39"/>
      <c r="D569" s="40"/>
      <c r="E569" s="80"/>
      <c r="F569" s="80"/>
      <c r="G569" s="42"/>
      <c r="H569" s="61"/>
    </row>
    <row r="570" spans="1:8" ht="16" x14ac:dyDescent="0.15">
      <c r="A570" s="61"/>
      <c r="B570" s="61"/>
      <c r="C570" s="39"/>
      <c r="D570" s="40"/>
      <c r="E570" s="80"/>
      <c r="F570" s="80"/>
      <c r="G570" s="42"/>
      <c r="H570" s="61"/>
    </row>
    <row r="571" spans="1:8" ht="16" x14ac:dyDescent="0.15">
      <c r="A571" s="61"/>
      <c r="B571" s="61"/>
      <c r="C571" s="39"/>
      <c r="D571" s="40"/>
      <c r="E571" s="80"/>
      <c r="F571" s="80"/>
      <c r="G571" s="42"/>
      <c r="H571" s="61"/>
    </row>
    <row r="572" spans="1:8" ht="16" x14ac:dyDescent="0.15">
      <c r="A572" s="61"/>
      <c r="B572" s="61"/>
      <c r="C572" s="39"/>
      <c r="D572" s="40"/>
      <c r="E572" s="80"/>
      <c r="F572" s="80"/>
      <c r="G572" s="42"/>
      <c r="H572" s="61"/>
    </row>
    <row r="573" spans="1:8" ht="16" x14ac:dyDescent="0.15">
      <c r="A573" s="61"/>
      <c r="B573" s="61"/>
      <c r="C573" s="39"/>
      <c r="D573" s="40"/>
      <c r="E573" s="80"/>
      <c r="F573" s="80"/>
      <c r="G573" s="42"/>
      <c r="H573" s="61"/>
    </row>
    <row r="574" spans="1:8" ht="16" x14ac:dyDescent="0.15">
      <c r="A574" s="61"/>
      <c r="B574" s="61"/>
      <c r="C574" s="39"/>
      <c r="D574" s="40"/>
      <c r="E574" s="80"/>
      <c r="F574" s="80"/>
      <c r="G574" s="42"/>
      <c r="H574" s="61"/>
    </row>
    <row r="575" spans="1:8" ht="16" x14ac:dyDescent="0.15">
      <c r="A575" s="61"/>
      <c r="B575" s="61"/>
      <c r="C575" s="39"/>
      <c r="D575" s="40"/>
      <c r="E575" s="80"/>
      <c r="F575" s="80"/>
      <c r="G575" s="42"/>
      <c r="H575" s="61"/>
    </row>
    <row r="576" spans="1:8" ht="16" x14ac:dyDescent="0.15">
      <c r="A576" s="61"/>
      <c r="B576" s="61"/>
      <c r="C576" s="39"/>
      <c r="D576" s="40"/>
      <c r="E576" s="80"/>
      <c r="F576" s="80"/>
      <c r="G576" s="42"/>
      <c r="H576" s="61"/>
    </row>
    <row r="577" spans="1:8" ht="16" x14ac:dyDescent="0.15">
      <c r="A577" s="61"/>
      <c r="B577" s="61"/>
      <c r="C577" s="39"/>
      <c r="D577" s="40"/>
      <c r="E577" s="80"/>
      <c r="F577" s="80"/>
      <c r="G577" s="42"/>
      <c r="H577" s="61"/>
    </row>
    <row r="578" spans="1:8" ht="16" x14ac:dyDescent="0.15">
      <c r="A578" s="61"/>
      <c r="B578" s="61"/>
      <c r="C578" s="39"/>
      <c r="D578" s="40"/>
      <c r="E578" s="80"/>
      <c r="F578" s="80"/>
      <c r="G578" s="42"/>
      <c r="H578" s="61"/>
    </row>
    <row r="579" spans="1:8" ht="16" x14ac:dyDescent="0.15">
      <c r="A579" s="61"/>
      <c r="B579" s="61"/>
      <c r="C579" s="39"/>
      <c r="D579" s="40"/>
      <c r="E579" s="80"/>
      <c r="F579" s="80"/>
      <c r="G579" s="42"/>
      <c r="H579" s="61"/>
    </row>
    <row r="580" spans="1:8" ht="16" x14ac:dyDescent="0.15">
      <c r="A580" s="61"/>
      <c r="B580" s="61"/>
      <c r="C580" s="39"/>
      <c r="D580" s="40"/>
      <c r="E580" s="80"/>
      <c r="F580" s="80"/>
      <c r="G580" s="42"/>
      <c r="H580" s="61"/>
    </row>
    <row r="581" spans="1:8" ht="16" x14ac:dyDescent="0.15">
      <c r="A581" s="61"/>
      <c r="B581" s="61"/>
      <c r="C581" s="39"/>
      <c r="D581" s="40"/>
      <c r="E581" s="80"/>
      <c r="F581" s="80"/>
      <c r="G581" s="42"/>
      <c r="H581" s="61"/>
    </row>
    <row r="582" spans="1:8" ht="16" x14ac:dyDescent="0.15">
      <c r="A582" s="61"/>
      <c r="B582" s="61"/>
      <c r="C582" s="39"/>
      <c r="D582" s="40"/>
      <c r="E582" s="80"/>
      <c r="F582" s="80"/>
      <c r="G582" s="42"/>
      <c r="H582" s="61"/>
    </row>
    <row r="583" spans="1:8" ht="16" x14ac:dyDescent="0.15">
      <c r="A583" s="61"/>
      <c r="B583" s="61"/>
      <c r="C583" s="39"/>
      <c r="D583" s="40"/>
      <c r="E583" s="80"/>
      <c r="F583" s="80"/>
      <c r="G583" s="42"/>
      <c r="H583" s="61"/>
    </row>
    <row r="584" spans="1:8" ht="16" x14ac:dyDescent="0.15">
      <c r="A584" s="61"/>
      <c r="B584" s="61"/>
      <c r="C584" s="39"/>
      <c r="D584" s="40"/>
      <c r="E584" s="80"/>
      <c r="F584" s="80"/>
      <c r="G584" s="42"/>
      <c r="H584" s="61"/>
    </row>
    <row r="585" spans="1:8" ht="16" x14ac:dyDescent="0.15">
      <c r="A585" s="61"/>
      <c r="B585" s="61"/>
      <c r="C585" s="39"/>
      <c r="D585" s="40"/>
      <c r="E585" s="80"/>
      <c r="F585" s="80"/>
      <c r="G585" s="42"/>
      <c r="H585" s="61"/>
    </row>
    <row r="586" spans="1:8" ht="16" x14ac:dyDescent="0.15">
      <c r="A586" s="61"/>
      <c r="B586" s="61"/>
      <c r="C586" s="39"/>
      <c r="D586" s="40"/>
      <c r="E586" s="80"/>
      <c r="F586" s="80"/>
      <c r="G586" s="42"/>
      <c r="H586" s="61"/>
    </row>
    <row r="587" spans="1:8" ht="16" x14ac:dyDescent="0.15">
      <c r="A587" s="61"/>
      <c r="B587" s="61"/>
      <c r="C587" s="39"/>
      <c r="D587" s="40"/>
      <c r="E587" s="80"/>
      <c r="F587" s="80"/>
      <c r="G587" s="42"/>
      <c r="H587" s="61"/>
    </row>
    <row r="588" spans="1:8" ht="16" x14ac:dyDescent="0.15">
      <c r="A588" s="61"/>
      <c r="B588" s="61"/>
      <c r="C588" s="39"/>
      <c r="D588" s="40"/>
      <c r="E588" s="80"/>
      <c r="F588" s="80"/>
      <c r="G588" s="42"/>
      <c r="H588" s="61"/>
    </row>
    <row r="589" spans="1:8" ht="16" x14ac:dyDescent="0.15">
      <c r="A589" s="61"/>
      <c r="B589" s="61"/>
      <c r="C589" s="39"/>
      <c r="D589" s="40"/>
      <c r="E589" s="80"/>
      <c r="F589" s="80"/>
      <c r="G589" s="42"/>
      <c r="H589" s="61"/>
    </row>
    <row r="590" spans="1:8" ht="16" x14ac:dyDescent="0.15">
      <c r="A590" s="61"/>
      <c r="B590" s="61"/>
      <c r="C590" s="39"/>
      <c r="D590" s="40"/>
      <c r="E590" s="80"/>
      <c r="F590" s="80"/>
      <c r="G590" s="42"/>
      <c r="H590" s="61"/>
    </row>
    <row r="591" spans="1:8" ht="16" x14ac:dyDescent="0.15">
      <c r="A591" s="61"/>
      <c r="B591" s="61"/>
      <c r="C591" s="39"/>
      <c r="D591" s="40"/>
      <c r="E591" s="80"/>
      <c r="F591" s="80"/>
      <c r="G591" s="42"/>
      <c r="H591" s="61"/>
    </row>
    <row r="592" spans="1:8" ht="16" x14ac:dyDescent="0.15">
      <c r="A592" s="61"/>
      <c r="B592" s="61"/>
      <c r="C592" s="39"/>
      <c r="D592" s="40"/>
      <c r="E592" s="80"/>
      <c r="F592" s="80"/>
      <c r="G592" s="42"/>
      <c r="H592" s="61"/>
    </row>
    <row r="593" spans="1:8" ht="16" x14ac:dyDescent="0.15">
      <c r="A593" s="61"/>
      <c r="B593" s="61"/>
      <c r="C593" s="39"/>
      <c r="D593" s="40"/>
      <c r="E593" s="80"/>
      <c r="F593" s="80"/>
      <c r="G593" s="42"/>
      <c r="H593" s="61"/>
    </row>
    <row r="594" spans="1:8" ht="16" x14ac:dyDescent="0.15">
      <c r="A594" s="61"/>
      <c r="B594" s="61"/>
      <c r="C594" s="39"/>
      <c r="D594" s="40"/>
      <c r="E594" s="80"/>
      <c r="F594" s="80"/>
      <c r="G594" s="42"/>
      <c r="H594" s="61"/>
    </row>
    <row r="595" spans="1:8" ht="16" x14ac:dyDescent="0.15">
      <c r="A595" s="61"/>
      <c r="B595" s="61"/>
      <c r="C595" s="39"/>
      <c r="D595" s="40"/>
      <c r="E595" s="80"/>
      <c r="F595" s="80"/>
      <c r="G595" s="42"/>
      <c r="H595" s="61"/>
    </row>
    <row r="596" spans="1:8" ht="16" x14ac:dyDescent="0.15">
      <c r="A596" s="61"/>
      <c r="B596" s="61"/>
      <c r="C596" s="39"/>
      <c r="D596" s="40"/>
      <c r="E596" s="80"/>
      <c r="F596" s="80"/>
      <c r="G596" s="42"/>
      <c r="H596" s="61"/>
    </row>
    <row r="597" spans="1:8" ht="16" x14ac:dyDescent="0.15">
      <c r="A597" s="61"/>
      <c r="B597" s="61"/>
      <c r="C597" s="39"/>
      <c r="D597" s="40"/>
      <c r="E597" s="80"/>
      <c r="F597" s="80"/>
      <c r="G597" s="42"/>
      <c r="H597" s="61"/>
    </row>
    <row r="598" spans="1:8" ht="16" x14ac:dyDescent="0.15">
      <c r="A598" s="61"/>
      <c r="B598" s="61"/>
      <c r="C598" s="39"/>
      <c r="D598" s="40"/>
      <c r="E598" s="80"/>
      <c r="F598" s="80"/>
      <c r="G598" s="42"/>
      <c r="H598" s="61"/>
    </row>
    <row r="599" spans="1:8" ht="16" x14ac:dyDescent="0.15">
      <c r="A599" s="61"/>
      <c r="B599" s="61"/>
      <c r="C599" s="39"/>
      <c r="D599" s="40"/>
      <c r="E599" s="80"/>
      <c r="F599" s="80"/>
      <c r="G599" s="42"/>
      <c r="H599" s="61"/>
    </row>
    <row r="600" spans="1:8" ht="16" x14ac:dyDescent="0.15">
      <c r="A600" s="61"/>
      <c r="B600" s="61"/>
      <c r="C600" s="39"/>
      <c r="D600" s="40"/>
      <c r="E600" s="80"/>
      <c r="F600" s="80"/>
      <c r="G600" s="42"/>
      <c r="H600" s="61"/>
    </row>
    <row r="601" spans="1:8" ht="16" x14ac:dyDescent="0.15">
      <c r="A601" s="61"/>
      <c r="B601" s="61"/>
      <c r="C601" s="39"/>
      <c r="D601" s="40"/>
      <c r="E601" s="80"/>
      <c r="F601" s="80"/>
      <c r="G601" s="42"/>
      <c r="H601" s="61"/>
    </row>
    <row r="602" spans="1:8" ht="16" x14ac:dyDescent="0.15">
      <c r="A602" s="61"/>
      <c r="B602" s="61"/>
      <c r="C602" s="39"/>
      <c r="D602" s="40"/>
      <c r="E602" s="80"/>
      <c r="F602" s="80"/>
      <c r="G602" s="42"/>
      <c r="H602" s="61"/>
    </row>
    <row r="603" spans="1:8" ht="16" x14ac:dyDescent="0.15">
      <c r="A603" s="61"/>
      <c r="B603" s="61"/>
      <c r="C603" s="39"/>
      <c r="D603" s="40"/>
      <c r="E603" s="80"/>
      <c r="F603" s="80"/>
      <c r="G603" s="42"/>
      <c r="H603" s="61"/>
    </row>
    <row r="604" spans="1:8" ht="16" x14ac:dyDescent="0.15">
      <c r="A604" s="61"/>
      <c r="B604" s="61"/>
      <c r="C604" s="39"/>
      <c r="D604" s="40"/>
      <c r="E604" s="80"/>
      <c r="F604" s="80"/>
      <c r="G604" s="42"/>
      <c r="H604" s="61"/>
    </row>
    <row r="605" spans="1:8" ht="16" x14ac:dyDescent="0.15">
      <c r="A605" s="61"/>
      <c r="B605" s="61"/>
      <c r="C605" s="39"/>
      <c r="D605" s="40"/>
      <c r="E605" s="80"/>
      <c r="F605" s="80"/>
      <c r="G605" s="42"/>
      <c r="H605" s="61"/>
    </row>
    <row r="606" spans="1:8" ht="16" x14ac:dyDescent="0.15">
      <c r="A606" s="61"/>
      <c r="B606" s="61"/>
      <c r="C606" s="39"/>
      <c r="D606" s="40"/>
      <c r="E606" s="80"/>
      <c r="F606" s="80"/>
      <c r="G606" s="42"/>
      <c r="H606" s="61"/>
    </row>
    <row r="607" spans="1:8" ht="16" x14ac:dyDescent="0.15">
      <c r="A607" s="61"/>
      <c r="B607" s="61"/>
      <c r="C607" s="39"/>
      <c r="D607" s="40"/>
      <c r="E607" s="80"/>
      <c r="F607" s="80"/>
      <c r="G607" s="42"/>
      <c r="H607" s="61"/>
    </row>
    <row r="608" spans="1:8" ht="16" x14ac:dyDescent="0.15">
      <c r="A608" s="61"/>
      <c r="B608" s="61"/>
      <c r="C608" s="39"/>
      <c r="D608" s="40"/>
      <c r="E608" s="80"/>
      <c r="F608" s="80"/>
      <c r="G608" s="42"/>
      <c r="H608" s="61"/>
    </row>
    <row r="609" spans="1:8" ht="16" x14ac:dyDescent="0.15">
      <c r="A609" s="61"/>
      <c r="B609" s="61"/>
      <c r="C609" s="39"/>
      <c r="D609" s="40"/>
      <c r="E609" s="80"/>
      <c r="F609" s="80"/>
      <c r="G609" s="42"/>
      <c r="H609" s="61"/>
    </row>
    <row r="610" spans="1:8" ht="16" x14ac:dyDescent="0.15">
      <c r="A610" s="61"/>
      <c r="B610" s="61"/>
      <c r="C610" s="39"/>
      <c r="D610" s="40"/>
      <c r="E610" s="80"/>
      <c r="F610" s="80"/>
      <c r="G610" s="42"/>
      <c r="H610" s="61"/>
    </row>
    <row r="611" spans="1:8" ht="16" x14ac:dyDescent="0.15">
      <c r="A611" s="61"/>
      <c r="B611" s="61"/>
      <c r="C611" s="39"/>
      <c r="D611" s="40"/>
      <c r="E611" s="80"/>
      <c r="F611" s="80"/>
      <c r="G611" s="42"/>
      <c r="H611" s="61"/>
    </row>
    <row r="612" spans="1:8" ht="16" x14ac:dyDescent="0.15">
      <c r="A612" s="61"/>
      <c r="B612" s="61"/>
      <c r="C612" s="39"/>
      <c r="D612" s="40"/>
      <c r="E612" s="80"/>
      <c r="F612" s="80"/>
      <c r="G612" s="42"/>
      <c r="H612" s="61"/>
    </row>
    <row r="613" spans="1:8" ht="16" x14ac:dyDescent="0.15">
      <c r="A613" s="61"/>
      <c r="B613" s="61"/>
      <c r="C613" s="39"/>
      <c r="D613" s="40"/>
      <c r="E613" s="80"/>
      <c r="F613" s="80"/>
      <c r="G613" s="42"/>
      <c r="H613" s="61"/>
    </row>
    <row r="614" spans="1:8" ht="16" x14ac:dyDescent="0.15">
      <c r="A614" s="61"/>
      <c r="B614" s="61"/>
      <c r="C614" s="39"/>
      <c r="D614" s="40"/>
      <c r="E614" s="80"/>
      <c r="F614" s="80"/>
      <c r="G614" s="42"/>
      <c r="H614" s="61"/>
    </row>
    <row r="615" spans="1:8" ht="16" x14ac:dyDescent="0.15">
      <c r="A615" s="61"/>
      <c r="B615" s="61"/>
      <c r="C615" s="39"/>
      <c r="D615" s="40"/>
      <c r="E615" s="80"/>
      <c r="F615" s="80"/>
      <c r="G615" s="42"/>
      <c r="H615" s="61"/>
    </row>
    <row r="616" spans="1:8" ht="16" x14ac:dyDescent="0.15">
      <c r="A616" s="61"/>
      <c r="B616" s="61"/>
      <c r="C616" s="39"/>
      <c r="D616" s="40"/>
      <c r="E616" s="80"/>
      <c r="F616" s="80"/>
      <c r="G616" s="42"/>
      <c r="H616" s="61"/>
    </row>
    <row r="617" spans="1:8" ht="16" x14ac:dyDescent="0.15">
      <c r="A617" s="61"/>
      <c r="B617" s="61"/>
      <c r="C617" s="39"/>
      <c r="D617" s="40"/>
      <c r="E617" s="80"/>
      <c r="F617" s="80"/>
      <c r="G617" s="42"/>
      <c r="H617" s="61"/>
    </row>
    <row r="618" spans="1:8" ht="16" x14ac:dyDescent="0.15">
      <c r="A618" s="61"/>
      <c r="B618" s="61"/>
      <c r="C618" s="39"/>
      <c r="D618" s="40"/>
      <c r="E618" s="80"/>
      <c r="F618" s="80"/>
      <c r="G618" s="42"/>
      <c r="H618" s="61"/>
    </row>
    <row r="619" spans="1:8" ht="16" x14ac:dyDescent="0.15">
      <c r="A619" s="61"/>
      <c r="B619" s="61"/>
      <c r="C619" s="39"/>
      <c r="D619" s="40"/>
      <c r="E619" s="80"/>
      <c r="F619" s="80"/>
      <c r="G619" s="42"/>
      <c r="H619" s="61"/>
    </row>
    <row r="620" spans="1:8" ht="16" x14ac:dyDescent="0.15">
      <c r="A620" s="61"/>
      <c r="B620" s="61"/>
      <c r="C620" s="39"/>
      <c r="D620" s="40"/>
      <c r="E620" s="80"/>
      <c r="F620" s="80"/>
      <c r="G620" s="42"/>
      <c r="H620" s="61"/>
    </row>
    <row r="621" spans="1:8" ht="16" x14ac:dyDescent="0.15">
      <c r="A621" s="61"/>
      <c r="B621" s="61"/>
      <c r="C621" s="39"/>
      <c r="D621" s="40"/>
      <c r="E621" s="80"/>
      <c r="F621" s="80"/>
      <c r="G621" s="42"/>
      <c r="H621" s="61"/>
    </row>
    <row r="622" spans="1:8" ht="16" x14ac:dyDescent="0.15">
      <c r="A622" s="61"/>
      <c r="B622" s="61"/>
      <c r="C622" s="39"/>
      <c r="D622" s="40"/>
      <c r="E622" s="80"/>
      <c r="F622" s="80"/>
      <c r="G622" s="42"/>
      <c r="H622" s="61"/>
    </row>
    <row r="623" spans="1:8" ht="16" x14ac:dyDescent="0.15">
      <c r="A623" s="61"/>
      <c r="B623" s="61"/>
      <c r="C623" s="39"/>
      <c r="D623" s="40"/>
      <c r="E623" s="80"/>
      <c r="F623" s="80"/>
      <c r="G623" s="42"/>
      <c r="H623" s="61"/>
    </row>
    <row r="624" spans="1:8" ht="16" x14ac:dyDescent="0.15">
      <c r="A624" s="61"/>
      <c r="B624" s="61"/>
      <c r="C624" s="39"/>
      <c r="D624" s="40"/>
      <c r="E624" s="80"/>
      <c r="F624" s="80"/>
      <c r="G624" s="42"/>
      <c r="H624" s="61"/>
    </row>
    <row r="625" spans="1:8" ht="16" x14ac:dyDescent="0.15">
      <c r="A625" s="61"/>
      <c r="B625" s="61"/>
      <c r="C625" s="39"/>
      <c r="D625" s="40"/>
      <c r="E625" s="80"/>
      <c r="F625" s="80"/>
      <c r="G625" s="42"/>
      <c r="H625" s="61"/>
    </row>
    <row r="626" spans="1:8" ht="16" x14ac:dyDescent="0.15">
      <c r="A626" s="61"/>
      <c r="B626" s="61"/>
      <c r="C626" s="39"/>
      <c r="D626" s="40"/>
      <c r="E626" s="80"/>
      <c r="F626" s="80"/>
      <c r="G626" s="42"/>
      <c r="H626" s="61"/>
    </row>
    <row r="627" spans="1:8" ht="16" x14ac:dyDescent="0.15">
      <c r="A627" s="61"/>
      <c r="B627" s="61"/>
      <c r="C627" s="39"/>
      <c r="D627" s="40"/>
      <c r="E627" s="80"/>
      <c r="F627" s="80"/>
      <c r="G627" s="42"/>
      <c r="H627" s="61"/>
    </row>
    <row r="628" spans="1:8" ht="16" x14ac:dyDescent="0.15">
      <c r="A628" s="61"/>
      <c r="B628" s="61"/>
      <c r="C628" s="39"/>
      <c r="D628" s="40"/>
      <c r="E628" s="80"/>
      <c r="F628" s="80"/>
      <c r="G628" s="42"/>
      <c r="H628" s="61"/>
    </row>
    <row r="629" spans="1:8" ht="16" x14ac:dyDescent="0.15">
      <c r="A629" s="61"/>
      <c r="B629" s="61"/>
      <c r="C629" s="39"/>
      <c r="D629" s="40"/>
      <c r="E629" s="80"/>
      <c r="F629" s="80"/>
      <c r="G629" s="42"/>
      <c r="H629" s="61"/>
    </row>
    <row r="630" spans="1:8" ht="16" x14ac:dyDescent="0.15">
      <c r="A630" s="61"/>
      <c r="B630" s="61"/>
      <c r="C630" s="39"/>
      <c r="D630" s="40"/>
      <c r="E630" s="80"/>
      <c r="F630" s="80"/>
      <c r="G630" s="42"/>
      <c r="H630" s="61"/>
    </row>
    <row r="631" spans="1:8" ht="16" x14ac:dyDescent="0.15">
      <c r="A631" s="61"/>
      <c r="B631" s="61"/>
      <c r="C631" s="39"/>
      <c r="D631" s="40"/>
      <c r="E631" s="80"/>
      <c r="F631" s="80"/>
      <c r="G631" s="42"/>
      <c r="H631" s="61"/>
    </row>
    <row r="632" spans="1:8" ht="16" x14ac:dyDescent="0.15">
      <c r="A632" s="61"/>
      <c r="B632" s="61"/>
      <c r="C632" s="39"/>
      <c r="D632" s="40"/>
      <c r="E632" s="80"/>
      <c r="F632" s="80"/>
      <c r="G632" s="42"/>
      <c r="H632" s="61"/>
    </row>
    <row r="633" spans="1:8" ht="16" x14ac:dyDescent="0.15">
      <c r="A633" s="61"/>
      <c r="B633" s="61"/>
      <c r="C633" s="39"/>
      <c r="D633" s="40"/>
      <c r="E633" s="80"/>
      <c r="F633" s="80"/>
      <c r="G633" s="42"/>
      <c r="H633" s="61"/>
    </row>
    <row r="634" spans="1:8" ht="16" x14ac:dyDescent="0.15">
      <c r="A634" s="61"/>
      <c r="B634" s="61"/>
      <c r="C634" s="39"/>
      <c r="D634" s="40"/>
      <c r="E634" s="80"/>
      <c r="F634" s="80"/>
      <c r="G634" s="42"/>
      <c r="H634" s="61"/>
    </row>
    <row r="635" spans="1:8" ht="16" x14ac:dyDescent="0.15">
      <c r="A635" s="61"/>
      <c r="B635" s="61"/>
      <c r="C635" s="39"/>
      <c r="D635" s="40"/>
      <c r="E635" s="80"/>
      <c r="F635" s="80"/>
      <c r="G635" s="42"/>
      <c r="H635" s="61"/>
    </row>
    <row r="636" spans="1:8" ht="16" x14ac:dyDescent="0.15">
      <c r="A636" s="61"/>
      <c r="B636" s="61"/>
      <c r="C636" s="39"/>
      <c r="D636" s="40"/>
      <c r="E636" s="80"/>
      <c r="F636" s="80"/>
      <c r="G636" s="42"/>
      <c r="H636" s="61"/>
    </row>
    <row r="637" spans="1:8" ht="16" x14ac:dyDescent="0.15">
      <c r="A637" s="61"/>
      <c r="B637" s="61"/>
      <c r="C637" s="39"/>
      <c r="D637" s="40"/>
      <c r="E637" s="80"/>
      <c r="F637" s="80"/>
      <c r="G637" s="42"/>
      <c r="H637" s="61"/>
    </row>
    <row r="638" spans="1:8" ht="16" x14ac:dyDescent="0.15">
      <c r="A638" s="61"/>
      <c r="B638" s="61"/>
      <c r="C638" s="39"/>
      <c r="D638" s="40"/>
      <c r="E638" s="80"/>
      <c r="F638" s="80"/>
      <c r="G638" s="42"/>
      <c r="H638" s="61"/>
    </row>
    <row r="639" spans="1:8" ht="16" x14ac:dyDescent="0.15">
      <c r="A639" s="61"/>
      <c r="B639" s="61"/>
      <c r="C639" s="39"/>
      <c r="D639" s="40"/>
      <c r="E639" s="80"/>
      <c r="F639" s="80"/>
      <c r="G639" s="42"/>
      <c r="H639" s="61"/>
    </row>
    <row r="640" spans="1:8" ht="16" x14ac:dyDescent="0.15">
      <c r="A640" s="61"/>
      <c r="B640" s="61"/>
      <c r="C640" s="39"/>
      <c r="D640" s="40"/>
      <c r="E640" s="80"/>
      <c r="F640" s="80"/>
      <c r="G640" s="42"/>
      <c r="H640" s="61"/>
    </row>
    <row r="641" spans="1:8" ht="16" x14ac:dyDescent="0.15">
      <c r="A641" s="61"/>
      <c r="B641" s="61"/>
      <c r="C641" s="39"/>
      <c r="D641" s="40"/>
      <c r="E641" s="80"/>
      <c r="F641" s="80"/>
      <c r="G641" s="42"/>
      <c r="H641" s="61"/>
    </row>
    <row r="642" spans="1:8" ht="16" x14ac:dyDescent="0.15">
      <c r="A642" s="61"/>
      <c r="B642" s="61"/>
      <c r="C642" s="39"/>
      <c r="D642" s="40"/>
      <c r="E642" s="80"/>
      <c r="F642" s="80"/>
      <c r="G642" s="42"/>
      <c r="H642" s="61"/>
    </row>
    <row r="643" spans="1:8" ht="16" x14ac:dyDescent="0.15">
      <c r="A643" s="61"/>
      <c r="B643" s="61"/>
      <c r="C643" s="39"/>
      <c r="D643" s="40"/>
      <c r="E643" s="80"/>
      <c r="F643" s="80"/>
      <c r="G643" s="42"/>
      <c r="H643" s="61"/>
    </row>
    <row r="644" spans="1:8" ht="16" x14ac:dyDescent="0.15">
      <c r="A644" s="61"/>
      <c r="B644" s="61"/>
      <c r="C644" s="39"/>
      <c r="D644" s="40"/>
      <c r="E644" s="80"/>
      <c r="F644" s="80"/>
      <c r="G644" s="42"/>
      <c r="H644" s="61"/>
    </row>
    <row r="645" spans="1:8" ht="16" x14ac:dyDescent="0.15">
      <c r="A645" s="61"/>
      <c r="B645" s="61"/>
      <c r="C645" s="39"/>
      <c r="D645" s="40"/>
      <c r="E645" s="80"/>
      <c r="F645" s="80"/>
      <c r="G645" s="42"/>
      <c r="H645" s="61"/>
    </row>
    <row r="646" spans="1:8" ht="16" x14ac:dyDescent="0.15">
      <c r="A646" s="61"/>
      <c r="B646" s="61"/>
      <c r="C646" s="39"/>
      <c r="D646" s="40"/>
      <c r="E646" s="80"/>
      <c r="F646" s="80"/>
      <c r="G646" s="42"/>
      <c r="H646" s="61"/>
    </row>
    <row r="647" spans="1:8" ht="16" x14ac:dyDescent="0.15">
      <c r="A647" s="61"/>
      <c r="B647" s="61"/>
      <c r="C647" s="39"/>
      <c r="D647" s="40"/>
      <c r="E647" s="80"/>
      <c r="F647" s="80"/>
      <c r="G647" s="42"/>
      <c r="H647" s="61"/>
    </row>
    <row r="648" spans="1:8" ht="16" x14ac:dyDescent="0.15">
      <c r="A648" s="61"/>
      <c r="B648" s="61"/>
      <c r="C648" s="39"/>
      <c r="D648" s="40"/>
      <c r="E648" s="80"/>
      <c r="F648" s="80"/>
      <c r="G648" s="42"/>
      <c r="H648" s="61"/>
    </row>
    <row r="649" spans="1:8" ht="16" x14ac:dyDescent="0.15">
      <c r="A649" s="61"/>
      <c r="B649" s="61"/>
      <c r="C649" s="39"/>
      <c r="D649" s="40"/>
      <c r="E649" s="80"/>
      <c r="F649" s="80"/>
      <c r="G649" s="42"/>
      <c r="H649" s="61"/>
    </row>
    <row r="650" spans="1:8" ht="16" x14ac:dyDescent="0.15">
      <c r="A650" s="61"/>
      <c r="B650" s="61"/>
      <c r="C650" s="39"/>
      <c r="D650" s="40"/>
      <c r="E650" s="80"/>
      <c r="F650" s="80"/>
      <c r="G650" s="42"/>
      <c r="H650" s="61"/>
    </row>
    <row r="651" spans="1:8" ht="16" x14ac:dyDescent="0.15">
      <c r="A651" s="61"/>
      <c r="B651" s="61"/>
      <c r="C651" s="39"/>
      <c r="D651" s="40"/>
      <c r="E651" s="80"/>
      <c r="F651" s="80"/>
      <c r="G651" s="42"/>
      <c r="H651" s="61"/>
    </row>
    <row r="652" spans="1:8" ht="16" x14ac:dyDescent="0.15">
      <c r="A652" s="61"/>
      <c r="B652" s="61"/>
      <c r="C652" s="39"/>
      <c r="D652" s="40"/>
      <c r="E652" s="80"/>
      <c r="F652" s="80"/>
      <c r="G652" s="42"/>
      <c r="H652" s="61"/>
    </row>
    <row r="653" spans="1:8" ht="16" x14ac:dyDescent="0.15">
      <c r="A653" s="61"/>
      <c r="B653" s="61"/>
      <c r="C653" s="39"/>
      <c r="D653" s="40"/>
      <c r="E653" s="80"/>
      <c r="F653" s="80"/>
      <c r="G653" s="42"/>
      <c r="H653" s="61"/>
    </row>
    <row r="654" spans="1:8" ht="16" x14ac:dyDescent="0.15">
      <c r="A654" s="61"/>
      <c r="B654" s="61"/>
      <c r="C654" s="39"/>
      <c r="D654" s="40"/>
      <c r="E654" s="80"/>
      <c r="F654" s="80"/>
      <c r="G654" s="42"/>
      <c r="H654" s="61"/>
    </row>
    <row r="655" spans="1:8" ht="16" x14ac:dyDescent="0.15">
      <c r="A655" s="61"/>
      <c r="B655" s="61"/>
      <c r="C655" s="39"/>
      <c r="D655" s="40"/>
      <c r="E655" s="80"/>
      <c r="F655" s="80"/>
      <c r="G655" s="42"/>
      <c r="H655" s="61"/>
    </row>
    <row r="656" spans="1:8" ht="16" x14ac:dyDescent="0.15">
      <c r="A656" s="61"/>
      <c r="B656" s="61"/>
      <c r="C656" s="39"/>
      <c r="D656" s="40"/>
      <c r="E656" s="80"/>
      <c r="F656" s="80"/>
      <c r="G656" s="42"/>
      <c r="H656" s="61"/>
    </row>
    <row r="657" spans="1:8" ht="16" x14ac:dyDescent="0.15">
      <c r="A657" s="61"/>
      <c r="B657" s="61"/>
      <c r="C657" s="39"/>
      <c r="D657" s="40"/>
      <c r="E657" s="80"/>
      <c r="F657" s="80"/>
      <c r="G657" s="42"/>
      <c r="H657" s="61"/>
    </row>
    <row r="658" spans="1:8" ht="16" x14ac:dyDescent="0.15">
      <c r="A658" s="61"/>
      <c r="B658" s="61"/>
      <c r="C658" s="39"/>
      <c r="D658" s="40"/>
      <c r="E658" s="80"/>
      <c r="F658" s="80"/>
      <c r="G658" s="42"/>
      <c r="H658" s="61"/>
    </row>
    <row r="659" spans="1:8" ht="16" x14ac:dyDescent="0.15">
      <c r="A659" s="61"/>
      <c r="B659" s="61"/>
      <c r="C659" s="39"/>
      <c r="D659" s="40"/>
      <c r="E659" s="80"/>
      <c r="F659" s="80"/>
      <c r="G659" s="42"/>
      <c r="H659" s="61"/>
    </row>
    <row r="660" spans="1:8" ht="16" x14ac:dyDescent="0.15">
      <c r="A660" s="61"/>
      <c r="B660" s="61"/>
      <c r="C660" s="39"/>
      <c r="D660" s="40"/>
      <c r="E660" s="80"/>
      <c r="F660" s="80"/>
      <c r="G660" s="42"/>
      <c r="H660" s="61"/>
    </row>
    <row r="661" spans="1:8" ht="16" x14ac:dyDescent="0.15">
      <c r="A661" s="61"/>
      <c r="B661" s="61"/>
      <c r="C661" s="39"/>
      <c r="D661" s="40"/>
      <c r="E661" s="80"/>
      <c r="F661" s="80"/>
      <c r="G661" s="42"/>
      <c r="H661" s="61"/>
    </row>
    <row r="662" spans="1:8" ht="16" x14ac:dyDescent="0.15">
      <c r="A662" s="61"/>
      <c r="B662" s="61"/>
      <c r="C662" s="39"/>
      <c r="D662" s="40"/>
      <c r="E662" s="80"/>
      <c r="F662" s="80"/>
      <c r="G662" s="42"/>
      <c r="H662" s="61"/>
    </row>
    <row r="663" spans="1:8" ht="16" x14ac:dyDescent="0.15">
      <c r="A663" s="61"/>
      <c r="B663" s="61"/>
      <c r="C663" s="39"/>
      <c r="D663" s="40"/>
      <c r="E663" s="80"/>
      <c r="F663" s="80"/>
      <c r="G663" s="42"/>
      <c r="H663" s="61"/>
    </row>
    <row r="664" spans="1:8" ht="16" x14ac:dyDescent="0.15">
      <c r="A664" s="61"/>
      <c r="B664" s="61"/>
      <c r="C664" s="39"/>
      <c r="D664" s="40"/>
      <c r="E664" s="80"/>
      <c r="F664" s="80"/>
      <c r="G664" s="42"/>
      <c r="H664" s="61"/>
    </row>
    <row r="665" spans="1:8" ht="16" x14ac:dyDescent="0.15">
      <c r="A665" s="61"/>
      <c r="B665" s="61"/>
      <c r="C665" s="39"/>
      <c r="D665" s="40"/>
      <c r="E665" s="80"/>
      <c r="F665" s="80"/>
      <c r="G665" s="42"/>
      <c r="H665" s="61"/>
    </row>
    <row r="666" spans="1:8" ht="16" x14ac:dyDescent="0.15">
      <c r="A666" s="61"/>
      <c r="B666" s="61"/>
      <c r="C666" s="39"/>
      <c r="D666" s="40"/>
      <c r="E666" s="80"/>
      <c r="F666" s="80"/>
      <c r="G666" s="42"/>
      <c r="H666" s="61"/>
    </row>
    <row r="667" spans="1:8" ht="16" x14ac:dyDescent="0.15">
      <c r="A667" s="61"/>
      <c r="B667" s="61"/>
      <c r="C667" s="39"/>
      <c r="D667" s="40"/>
      <c r="E667" s="80"/>
      <c r="F667" s="80"/>
      <c r="G667" s="42"/>
      <c r="H667" s="61"/>
    </row>
    <row r="668" spans="1:8" ht="16" x14ac:dyDescent="0.15">
      <c r="A668" s="61"/>
      <c r="B668" s="61"/>
      <c r="C668" s="39"/>
      <c r="D668" s="40"/>
      <c r="E668" s="80"/>
      <c r="F668" s="80"/>
      <c r="G668" s="42"/>
      <c r="H668" s="61"/>
    </row>
    <row r="669" spans="1:8" ht="16" x14ac:dyDescent="0.15">
      <c r="A669" s="61"/>
      <c r="B669" s="61"/>
      <c r="C669" s="39"/>
      <c r="D669" s="40"/>
      <c r="E669" s="80"/>
      <c r="F669" s="80"/>
      <c r="G669" s="42"/>
      <c r="H669" s="61"/>
    </row>
    <row r="670" spans="1:8" ht="16" x14ac:dyDescent="0.15">
      <c r="A670" s="61"/>
      <c r="B670" s="61"/>
      <c r="C670" s="39"/>
      <c r="D670" s="40"/>
      <c r="E670" s="80"/>
      <c r="F670" s="80"/>
      <c r="G670" s="42"/>
      <c r="H670" s="61"/>
    </row>
    <row r="671" spans="1:8" ht="16" x14ac:dyDescent="0.15">
      <c r="A671" s="61"/>
      <c r="B671" s="61"/>
      <c r="C671" s="39"/>
      <c r="D671" s="40"/>
      <c r="E671" s="80"/>
      <c r="F671" s="80"/>
      <c r="G671" s="42"/>
      <c r="H671" s="61"/>
    </row>
    <row r="672" spans="1:8" ht="16" x14ac:dyDescent="0.15">
      <c r="A672" s="61"/>
      <c r="B672" s="61"/>
      <c r="C672" s="39"/>
      <c r="D672" s="40"/>
      <c r="E672" s="80"/>
      <c r="F672" s="80"/>
      <c r="G672" s="42"/>
      <c r="H672" s="61"/>
    </row>
    <row r="673" spans="1:8" ht="16" x14ac:dyDescent="0.15">
      <c r="A673" s="61"/>
      <c r="B673" s="61"/>
      <c r="C673" s="39"/>
      <c r="D673" s="40"/>
      <c r="E673" s="80"/>
      <c r="F673" s="80"/>
      <c r="G673" s="42"/>
      <c r="H673" s="61"/>
    </row>
    <row r="674" spans="1:8" ht="16" x14ac:dyDescent="0.15">
      <c r="A674" s="61"/>
      <c r="B674" s="61"/>
      <c r="C674" s="39"/>
      <c r="D674" s="40"/>
      <c r="E674" s="80"/>
      <c r="F674" s="80"/>
      <c r="G674" s="42"/>
      <c r="H674" s="61"/>
    </row>
    <row r="675" spans="1:8" ht="16" x14ac:dyDescent="0.15">
      <c r="A675" s="61"/>
      <c r="B675" s="61"/>
      <c r="C675" s="39"/>
      <c r="D675" s="40"/>
      <c r="E675" s="80"/>
      <c r="F675" s="80"/>
      <c r="G675" s="42"/>
      <c r="H675" s="61"/>
    </row>
    <row r="676" spans="1:8" ht="16" x14ac:dyDescent="0.15">
      <c r="A676" s="61"/>
      <c r="B676" s="61"/>
      <c r="C676" s="39"/>
      <c r="D676" s="40"/>
      <c r="E676" s="80"/>
      <c r="F676" s="80"/>
      <c r="G676" s="42"/>
      <c r="H676" s="61"/>
    </row>
    <row r="677" spans="1:8" ht="16" x14ac:dyDescent="0.15">
      <c r="A677" s="61"/>
      <c r="B677" s="61"/>
      <c r="C677" s="39"/>
      <c r="D677" s="40"/>
      <c r="E677" s="80"/>
      <c r="F677" s="80"/>
      <c r="G677" s="42"/>
      <c r="H677" s="61"/>
    </row>
    <row r="678" spans="1:8" ht="16" x14ac:dyDescent="0.15">
      <c r="A678" s="61"/>
      <c r="B678" s="61"/>
      <c r="C678" s="39"/>
      <c r="D678" s="40"/>
      <c r="E678" s="80"/>
      <c r="F678" s="80"/>
      <c r="G678" s="42"/>
      <c r="H678" s="61"/>
    </row>
    <row r="679" spans="1:8" ht="16" x14ac:dyDescent="0.15">
      <c r="A679" s="61"/>
      <c r="B679" s="61"/>
      <c r="C679" s="39"/>
      <c r="D679" s="40"/>
      <c r="E679" s="80"/>
      <c r="F679" s="80"/>
      <c r="G679" s="42"/>
      <c r="H679" s="61"/>
    </row>
    <row r="680" spans="1:8" ht="16" x14ac:dyDescent="0.15">
      <c r="A680" s="61"/>
      <c r="B680" s="61"/>
      <c r="C680" s="39"/>
      <c r="D680" s="40"/>
      <c r="E680" s="80"/>
      <c r="F680" s="80"/>
      <c r="G680" s="42"/>
      <c r="H680" s="61"/>
    </row>
    <row r="681" spans="1:8" ht="16" x14ac:dyDescent="0.15">
      <c r="A681" s="61"/>
      <c r="B681" s="61"/>
      <c r="C681" s="39"/>
      <c r="D681" s="40"/>
      <c r="E681" s="80"/>
      <c r="F681" s="80"/>
      <c r="G681" s="42"/>
      <c r="H681" s="61"/>
    </row>
    <row r="682" spans="1:8" ht="16" x14ac:dyDescent="0.15">
      <c r="A682" s="61"/>
      <c r="B682" s="61"/>
      <c r="C682" s="39"/>
      <c r="D682" s="40"/>
      <c r="E682" s="80"/>
      <c r="F682" s="80"/>
      <c r="G682" s="42"/>
      <c r="H682" s="61"/>
    </row>
    <row r="683" spans="1:8" ht="16" x14ac:dyDescent="0.15">
      <c r="A683" s="61"/>
      <c r="B683" s="61"/>
      <c r="C683" s="39"/>
      <c r="D683" s="40"/>
      <c r="E683" s="80"/>
      <c r="F683" s="80"/>
      <c r="G683" s="42"/>
      <c r="H683" s="61"/>
    </row>
    <row r="684" spans="1:8" ht="16" x14ac:dyDescent="0.15">
      <c r="A684" s="61"/>
      <c r="B684" s="61"/>
      <c r="C684" s="39"/>
      <c r="D684" s="40"/>
      <c r="E684" s="80"/>
      <c r="F684" s="80"/>
      <c r="G684" s="42"/>
      <c r="H684" s="61"/>
    </row>
    <row r="685" spans="1:8" ht="16" x14ac:dyDescent="0.15">
      <c r="A685" s="61"/>
      <c r="B685" s="61"/>
      <c r="C685" s="39"/>
      <c r="D685" s="40"/>
      <c r="E685" s="80"/>
      <c r="F685" s="80"/>
      <c r="G685" s="42"/>
      <c r="H685" s="61"/>
    </row>
    <row r="686" spans="1:8" ht="16" x14ac:dyDescent="0.15">
      <c r="A686" s="61"/>
      <c r="B686" s="61"/>
      <c r="C686" s="39"/>
      <c r="D686" s="40"/>
      <c r="E686" s="80"/>
      <c r="F686" s="80"/>
      <c r="G686" s="42"/>
      <c r="H686" s="61"/>
    </row>
    <row r="687" spans="1:8" ht="16" x14ac:dyDescent="0.15">
      <c r="A687" s="61"/>
      <c r="B687" s="61"/>
      <c r="C687" s="39"/>
      <c r="D687" s="40"/>
      <c r="E687" s="80"/>
      <c r="F687" s="80"/>
      <c r="G687" s="42"/>
      <c r="H687" s="61"/>
    </row>
    <row r="688" spans="1:8" ht="16" x14ac:dyDescent="0.15">
      <c r="A688" s="61"/>
      <c r="B688" s="61"/>
      <c r="C688" s="39"/>
      <c r="D688" s="40"/>
      <c r="E688" s="80"/>
      <c r="F688" s="80"/>
      <c r="G688" s="42"/>
      <c r="H688" s="61"/>
    </row>
    <row r="689" spans="1:8" ht="16" x14ac:dyDescent="0.15">
      <c r="A689" s="61"/>
      <c r="B689" s="61"/>
      <c r="C689" s="39"/>
      <c r="D689" s="40"/>
      <c r="E689" s="80"/>
      <c r="F689" s="80"/>
      <c r="G689" s="42"/>
      <c r="H689" s="61"/>
    </row>
    <row r="690" spans="1:8" ht="16" x14ac:dyDescent="0.15">
      <c r="A690" s="61"/>
      <c r="B690" s="61"/>
      <c r="C690" s="39"/>
      <c r="D690" s="40"/>
      <c r="E690" s="80"/>
      <c r="F690" s="80"/>
      <c r="G690" s="42"/>
      <c r="H690" s="61"/>
    </row>
    <row r="691" spans="1:8" ht="16" x14ac:dyDescent="0.15">
      <c r="A691" s="61"/>
      <c r="B691" s="61"/>
      <c r="C691" s="39"/>
      <c r="D691" s="40"/>
      <c r="E691" s="80"/>
      <c r="F691" s="80"/>
      <c r="G691" s="42"/>
      <c r="H691" s="61"/>
    </row>
    <row r="692" spans="1:8" ht="16" x14ac:dyDescent="0.15">
      <c r="A692" s="61"/>
      <c r="B692" s="61"/>
      <c r="C692" s="39"/>
      <c r="D692" s="40"/>
      <c r="E692" s="80"/>
      <c r="F692" s="80"/>
      <c r="G692" s="42"/>
      <c r="H692" s="61"/>
    </row>
    <row r="693" spans="1:8" ht="16" x14ac:dyDescent="0.15">
      <c r="A693" s="61"/>
      <c r="B693" s="61"/>
      <c r="C693" s="39"/>
      <c r="D693" s="40"/>
      <c r="E693" s="80"/>
      <c r="F693" s="80"/>
      <c r="G693" s="42"/>
      <c r="H693" s="61"/>
    </row>
    <row r="694" spans="1:8" ht="16" x14ac:dyDescent="0.15">
      <c r="A694" s="61"/>
      <c r="B694" s="61"/>
      <c r="C694" s="39"/>
      <c r="D694" s="40"/>
      <c r="E694" s="80"/>
      <c r="F694" s="80"/>
      <c r="G694" s="42"/>
      <c r="H694" s="61"/>
    </row>
    <row r="695" spans="1:8" ht="16" x14ac:dyDescent="0.15">
      <c r="A695" s="61"/>
      <c r="B695" s="61"/>
      <c r="C695" s="39"/>
      <c r="D695" s="40"/>
      <c r="E695" s="80"/>
      <c r="F695" s="80"/>
      <c r="G695" s="42"/>
      <c r="H695" s="61"/>
    </row>
    <row r="696" spans="1:8" ht="16" x14ac:dyDescent="0.15">
      <c r="A696" s="61"/>
      <c r="B696" s="61"/>
      <c r="C696" s="39"/>
      <c r="D696" s="40"/>
      <c r="E696" s="80"/>
      <c r="F696" s="80"/>
      <c r="G696" s="42"/>
      <c r="H696" s="61"/>
    </row>
    <row r="697" spans="1:8" ht="16" x14ac:dyDescent="0.15">
      <c r="A697" s="61"/>
      <c r="B697" s="61"/>
      <c r="C697" s="39"/>
      <c r="D697" s="40"/>
      <c r="E697" s="80"/>
      <c r="F697" s="80"/>
      <c r="G697" s="42"/>
      <c r="H697" s="61"/>
    </row>
    <row r="698" spans="1:8" ht="16" x14ac:dyDescent="0.15">
      <c r="A698" s="61"/>
      <c r="B698" s="61"/>
      <c r="C698" s="39"/>
      <c r="D698" s="40"/>
      <c r="E698" s="80"/>
      <c r="F698" s="80"/>
      <c r="G698" s="42"/>
      <c r="H698" s="61"/>
    </row>
    <row r="699" spans="1:8" ht="16" x14ac:dyDescent="0.15">
      <c r="A699" s="61"/>
      <c r="B699" s="61"/>
      <c r="C699" s="39"/>
      <c r="D699" s="40"/>
      <c r="E699" s="80"/>
      <c r="F699" s="80"/>
      <c r="G699" s="42"/>
      <c r="H699" s="61"/>
    </row>
    <row r="700" spans="1:8" ht="16" x14ac:dyDescent="0.15">
      <c r="A700" s="61"/>
      <c r="B700" s="61"/>
      <c r="C700" s="39"/>
      <c r="D700" s="40"/>
      <c r="E700" s="80"/>
      <c r="F700" s="80"/>
      <c r="G700" s="42"/>
      <c r="H700" s="61"/>
    </row>
    <row r="701" spans="1:8" ht="16" x14ac:dyDescent="0.15">
      <c r="A701" s="61"/>
      <c r="B701" s="61"/>
      <c r="C701" s="39"/>
      <c r="D701" s="40"/>
      <c r="E701" s="80"/>
      <c r="F701" s="80"/>
      <c r="G701" s="42"/>
      <c r="H701" s="61"/>
    </row>
    <row r="702" spans="1:8" ht="16" x14ac:dyDescent="0.15">
      <c r="A702" s="61"/>
      <c r="B702" s="61"/>
      <c r="C702" s="39"/>
      <c r="D702" s="40"/>
      <c r="E702" s="80"/>
      <c r="F702" s="80"/>
      <c r="G702" s="42"/>
      <c r="H702" s="61"/>
    </row>
    <row r="703" spans="1:8" ht="16" x14ac:dyDescent="0.15">
      <c r="A703" s="61"/>
      <c r="B703" s="61"/>
      <c r="C703" s="39"/>
      <c r="D703" s="40"/>
      <c r="E703" s="80"/>
      <c r="F703" s="80"/>
      <c r="G703" s="42"/>
      <c r="H703" s="61"/>
    </row>
    <row r="704" spans="1:8" ht="16" x14ac:dyDescent="0.15">
      <c r="A704" s="61"/>
      <c r="B704" s="61"/>
      <c r="C704" s="39"/>
      <c r="D704" s="40"/>
      <c r="E704" s="80"/>
      <c r="F704" s="80"/>
      <c r="G704" s="42"/>
      <c r="H704" s="61"/>
    </row>
    <row r="705" spans="1:8" ht="16" x14ac:dyDescent="0.15">
      <c r="A705" s="61"/>
      <c r="B705" s="61"/>
      <c r="C705" s="39"/>
      <c r="D705" s="40"/>
      <c r="E705" s="80"/>
      <c r="F705" s="80"/>
      <c r="G705" s="42"/>
      <c r="H705" s="61"/>
    </row>
    <row r="706" spans="1:8" ht="16" x14ac:dyDescent="0.15">
      <c r="A706" s="61"/>
      <c r="B706" s="61"/>
      <c r="C706" s="39"/>
      <c r="D706" s="40"/>
      <c r="E706" s="80"/>
      <c r="F706" s="80"/>
      <c r="G706" s="42"/>
      <c r="H706" s="61"/>
    </row>
    <row r="707" spans="1:8" ht="16" x14ac:dyDescent="0.15">
      <c r="A707" s="61"/>
      <c r="B707" s="61"/>
      <c r="C707" s="39"/>
      <c r="D707" s="40"/>
      <c r="E707" s="80"/>
      <c r="F707" s="80"/>
      <c r="G707" s="42"/>
      <c r="H707" s="61"/>
    </row>
    <row r="708" spans="1:8" ht="16" x14ac:dyDescent="0.15">
      <c r="A708" s="61"/>
      <c r="B708" s="61"/>
      <c r="C708" s="39"/>
      <c r="D708" s="40"/>
      <c r="E708" s="80"/>
      <c r="F708" s="80"/>
      <c r="G708" s="42"/>
      <c r="H708" s="61"/>
    </row>
    <row r="709" spans="1:8" ht="16" x14ac:dyDescent="0.15">
      <c r="A709" s="61"/>
      <c r="B709" s="61"/>
      <c r="C709" s="39"/>
      <c r="D709" s="40"/>
      <c r="E709" s="80"/>
      <c r="F709" s="80"/>
      <c r="G709" s="42"/>
      <c r="H709" s="61"/>
    </row>
    <row r="710" spans="1:8" ht="16" x14ac:dyDescent="0.15">
      <c r="A710" s="61"/>
      <c r="B710" s="61"/>
      <c r="C710" s="39"/>
      <c r="D710" s="40"/>
      <c r="E710" s="80"/>
      <c r="F710" s="80"/>
      <c r="G710" s="42"/>
      <c r="H710" s="61"/>
    </row>
    <row r="711" spans="1:8" ht="16" x14ac:dyDescent="0.15">
      <c r="A711" s="61"/>
      <c r="B711" s="61"/>
      <c r="C711" s="39"/>
      <c r="D711" s="40"/>
      <c r="E711" s="80"/>
      <c r="F711" s="80"/>
      <c r="G711" s="42"/>
      <c r="H711" s="61"/>
    </row>
    <row r="712" spans="1:8" ht="16" x14ac:dyDescent="0.15">
      <c r="A712" s="61"/>
      <c r="B712" s="61"/>
      <c r="C712" s="39"/>
      <c r="D712" s="40"/>
      <c r="E712" s="80"/>
      <c r="F712" s="80"/>
      <c r="G712" s="42"/>
      <c r="H712" s="61"/>
    </row>
    <row r="713" spans="1:8" ht="16" x14ac:dyDescent="0.15">
      <c r="A713" s="61"/>
      <c r="B713" s="61"/>
      <c r="C713" s="39"/>
      <c r="D713" s="40"/>
      <c r="E713" s="80"/>
      <c r="F713" s="80"/>
      <c r="G713" s="42"/>
      <c r="H713" s="61"/>
    </row>
    <row r="714" spans="1:8" ht="16" x14ac:dyDescent="0.15">
      <c r="A714" s="61"/>
      <c r="B714" s="61"/>
      <c r="C714" s="39"/>
      <c r="D714" s="40"/>
      <c r="E714" s="80"/>
      <c r="F714" s="80"/>
      <c r="G714" s="42"/>
      <c r="H714" s="61"/>
    </row>
    <row r="715" spans="1:8" ht="16" x14ac:dyDescent="0.15">
      <c r="A715" s="61"/>
      <c r="B715" s="61"/>
      <c r="C715" s="39"/>
      <c r="D715" s="40"/>
      <c r="E715" s="80"/>
      <c r="F715" s="80"/>
      <c r="G715" s="42"/>
      <c r="H715" s="61"/>
    </row>
    <row r="716" spans="1:8" ht="16" x14ac:dyDescent="0.15">
      <c r="A716" s="61"/>
      <c r="B716" s="61"/>
      <c r="C716" s="39"/>
      <c r="D716" s="40"/>
      <c r="E716" s="80"/>
      <c r="F716" s="80"/>
      <c r="G716" s="42"/>
      <c r="H716" s="61"/>
    </row>
    <row r="717" spans="1:8" ht="16" x14ac:dyDescent="0.15">
      <c r="A717" s="61"/>
      <c r="B717" s="61"/>
      <c r="C717" s="39"/>
      <c r="D717" s="40"/>
      <c r="E717" s="80"/>
      <c r="F717" s="80"/>
      <c r="G717" s="42"/>
      <c r="H717" s="61"/>
    </row>
    <row r="718" spans="1:8" ht="16" x14ac:dyDescent="0.15">
      <c r="A718" s="61"/>
      <c r="B718" s="61"/>
      <c r="C718" s="39"/>
      <c r="D718" s="40"/>
      <c r="E718" s="80"/>
      <c r="F718" s="80"/>
      <c r="G718" s="42"/>
      <c r="H718" s="61"/>
    </row>
    <row r="719" spans="1:8" ht="16" x14ac:dyDescent="0.15">
      <c r="A719" s="61"/>
      <c r="B719" s="61"/>
      <c r="C719" s="39"/>
      <c r="D719" s="40"/>
      <c r="E719" s="80"/>
      <c r="F719" s="80"/>
      <c r="G719" s="42"/>
      <c r="H719" s="61"/>
    </row>
    <row r="720" spans="1:8" ht="16" x14ac:dyDescent="0.15">
      <c r="A720" s="61"/>
      <c r="B720" s="61"/>
      <c r="C720" s="39"/>
      <c r="D720" s="40"/>
      <c r="E720" s="80"/>
      <c r="F720" s="80"/>
      <c r="G720" s="42"/>
      <c r="H720" s="61"/>
    </row>
    <row r="721" spans="1:8" ht="16" x14ac:dyDescent="0.15">
      <c r="A721" s="61"/>
      <c r="B721" s="61"/>
      <c r="C721" s="39"/>
      <c r="D721" s="40"/>
      <c r="E721" s="80"/>
      <c r="F721" s="80"/>
      <c r="G721" s="42"/>
      <c r="H721" s="61"/>
    </row>
    <row r="722" spans="1:8" ht="16" x14ac:dyDescent="0.15">
      <c r="A722" s="61"/>
      <c r="B722" s="61"/>
      <c r="C722" s="39"/>
      <c r="D722" s="40"/>
      <c r="E722" s="80"/>
      <c r="F722" s="80"/>
      <c r="G722" s="42"/>
      <c r="H722" s="61"/>
    </row>
    <row r="723" spans="1:8" ht="16" x14ac:dyDescent="0.15">
      <c r="A723" s="61"/>
      <c r="B723" s="61"/>
      <c r="C723" s="39"/>
      <c r="D723" s="40"/>
      <c r="E723" s="80"/>
      <c r="F723" s="80"/>
      <c r="G723" s="42"/>
      <c r="H723" s="61"/>
    </row>
    <row r="724" spans="1:8" ht="16" x14ac:dyDescent="0.15">
      <c r="A724" s="61"/>
      <c r="B724" s="61"/>
      <c r="C724" s="39"/>
      <c r="D724" s="40"/>
      <c r="E724" s="80"/>
      <c r="F724" s="80"/>
      <c r="G724" s="42"/>
      <c r="H724" s="61"/>
    </row>
    <row r="725" spans="1:8" ht="16" x14ac:dyDescent="0.15">
      <c r="A725" s="61"/>
      <c r="B725" s="61"/>
      <c r="C725" s="39"/>
      <c r="D725" s="40"/>
      <c r="E725" s="80"/>
      <c r="F725" s="80"/>
      <c r="G725" s="42"/>
      <c r="H725" s="61"/>
    </row>
    <row r="726" spans="1:8" ht="16" x14ac:dyDescent="0.15">
      <c r="A726" s="61"/>
      <c r="B726" s="61"/>
      <c r="C726" s="39"/>
      <c r="D726" s="40"/>
      <c r="E726" s="80"/>
      <c r="F726" s="80"/>
      <c r="G726" s="42"/>
      <c r="H726" s="61"/>
    </row>
    <row r="727" spans="1:8" ht="16" x14ac:dyDescent="0.15">
      <c r="A727" s="61"/>
      <c r="B727" s="61"/>
      <c r="C727" s="39"/>
      <c r="D727" s="40"/>
      <c r="E727" s="80"/>
      <c r="F727" s="80"/>
      <c r="G727" s="42"/>
      <c r="H727" s="61"/>
    </row>
    <row r="728" spans="1:8" ht="16" x14ac:dyDescent="0.15">
      <c r="A728" s="61"/>
      <c r="B728" s="61"/>
      <c r="C728" s="39"/>
      <c r="D728" s="40"/>
      <c r="E728" s="80"/>
      <c r="F728" s="80"/>
      <c r="G728" s="42"/>
      <c r="H728" s="61"/>
    </row>
    <row r="729" spans="1:8" ht="16" x14ac:dyDescent="0.15">
      <c r="A729" s="61"/>
      <c r="B729" s="61"/>
      <c r="C729" s="39"/>
      <c r="D729" s="40"/>
      <c r="E729" s="80"/>
      <c r="F729" s="80"/>
      <c r="G729" s="42"/>
      <c r="H729" s="61"/>
    </row>
    <row r="730" spans="1:8" ht="16" x14ac:dyDescent="0.15">
      <c r="A730" s="61"/>
      <c r="B730" s="61"/>
      <c r="C730" s="39"/>
      <c r="D730" s="40"/>
      <c r="E730" s="80"/>
      <c r="F730" s="80"/>
      <c r="G730" s="42"/>
      <c r="H730" s="61"/>
    </row>
    <row r="731" spans="1:8" ht="16" x14ac:dyDescent="0.15">
      <c r="A731" s="61"/>
      <c r="B731" s="61"/>
      <c r="C731" s="39"/>
      <c r="D731" s="40"/>
      <c r="E731" s="80"/>
      <c r="F731" s="80"/>
      <c r="G731" s="42"/>
      <c r="H731" s="61"/>
    </row>
    <row r="732" spans="1:8" ht="16" x14ac:dyDescent="0.15">
      <c r="A732" s="61"/>
      <c r="B732" s="61"/>
      <c r="C732" s="39"/>
      <c r="D732" s="40"/>
      <c r="E732" s="80"/>
      <c r="F732" s="80"/>
      <c r="G732" s="42"/>
      <c r="H732" s="61"/>
    </row>
    <row r="733" spans="1:8" ht="16" x14ac:dyDescent="0.15">
      <c r="A733" s="61"/>
      <c r="B733" s="61"/>
      <c r="C733" s="39"/>
      <c r="D733" s="40"/>
      <c r="E733" s="80"/>
      <c r="F733" s="80"/>
      <c r="G733" s="42"/>
      <c r="H733" s="61"/>
    </row>
    <row r="734" spans="1:8" ht="16" x14ac:dyDescent="0.15">
      <c r="A734" s="61"/>
      <c r="B734" s="61"/>
      <c r="C734" s="39"/>
      <c r="D734" s="40"/>
      <c r="E734" s="80"/>
      <c r="F734" s="80"/>
      <c r="G734" s="42"/>
      <c r="H734" s="61"/>
    </row>
    <row r="735" spans="1:8" ht="16" x14ac:dyDescent="0.15">
      <c r="A735" s="61"/>
      <c r="B735" s="61"/>
      <c r="C735" s="39"/>
      <c r="D735" s="40"/>
      <c r="E735" s="80"/>
      <c r="F735" s="80"/>
      <c r="G735" s="42"/>
      <c r="H735" s="61"/>
    </row>
    <row r="736" spans="1:8" ht="16" x14ac:dyDescent="0.15">
      <c r="A736" s="61"/>
      <c r="B736" s="61"/>
      <c r="C736" s="39"/>
      <c r="D736" s="40"/>
      <c r="E736" s="80"/>
      <c r="F736" s="80"/>
      <c r="G736" s="42"/>
      <c r="H736" s="61"/>
    </row>
    <row r="737" spans="1:8" ht="16" x14ac:dyDescent="0.15">
      <c r="A737" s="61"/>
      <c r="B737" s="61"/>
      <c r="C737" s="39"/>
      <c r="D737" s="40"/>
      <c r="E737" s="80"/>
      <c r="F737" s="80"/>
      <c r="G737" s="42"/>
      <c r="H737" s="61"/>
    </row>
    <row r="738" spans="1:8" ht="16" x14ac:dyDescent="0.15">
      <c r="A738" s="61"/>
      <c r="B738" s="61"/>
      <c r="C738" s="39"/>
      <c r="D738" s="40"/>
      <c r="E738" s="80"/>
      <c r="F738" s="80"/>
      <c r="G738" s="42"/>
      <c r="H738" s="61"/>
    </row>
    <row r="739" spans="1:8" ht="16" x14ac:dyDescent="0.15">
      <c r="A739" s="61"/>
      <c r="B739" s="61"/>
      <c r="C739" s="39"/>
      <c r="D739" s="40"/>
      <c r="E739" s="80"/>
      <c r="F739" s="80"/>
      <c r="G739" s="42"/>
      <c r="H739" s="61"/>
    </row>
    <row r="740" spans="1:8" ht="16" x14ac:dyDescent="0.15">
      <c r="A740" s="61"/>
      <c r="B740" s="61"/>
      <c r="C740" s="39"/>
      <c r="D740" s="40"/>
      <c r="E740" s="80"/>
      <c r="F740" s="80"/>
      <c r="G740" s="42"/>
      <c r="H740" s="61"/>
    </row>
    <row r="741" spans="1:8" ht="16" x14ac:dyDescent="0.15">
      <c r="A741" s="61"/>
      <c r="B741" s="61"/>
      <c r="C741" s="39"/>
      <c r="D741" s="40"/>
      <c r="E741" s="80"/>
      <c r="F741" s="80"/>
      <c r="G741" s="42"/>
      <c r="H741" s="61"/>
    </row>
    <row r="742" spans="1:8" ht="16" x14ac:dyDescent="0.15">
      <c r="A742" s="61"/>
      <c r="B742" s="61"/>
      <c r="C742" s="39"/>
      <c r="D742" s="40"/>
      <c r="E742" s="80"/>
      <c r="F742" s="80"/>
      <c r="G742" s="42"/>
      <c r="H742" s="61"/>
    </row>
    <row r="743" spans="1:8" ht="16" x14ac:dyDescent="0.15">
      <c r="A743" s="61"/>
      <c r="B743" s="61"/>
      <c r="C743" s="39"/>
      <c r="D743" s="40"/>
      <c r="E743" s="80"/>
      <c r="F743" s="80"/>
      <c r="G743" s="42"/>
      <c r="H743" s="61"/>
    </row>
    <row r="744" spans="1:8" ht="16" x14ac:dyDescent="0.15">
      <c r="A744" s="61"/>
      <c r="B744" s="61"/>
      <c r="C744" s="39"/>
      <c r="D744" s="40"/>
      <c r="E744" s="80"/>
      <c r="F744" s="80"/>
      <c r="G744" s="42"/>
      <c r="H744" s="61"/>
    </row>
    <row r="745" spans="1:8" ht="16" x14ac:dyDescent="0.15">
      <c r="A745" s="61"/>
      <c r="B745" s="61"/>
      <c r="C745" s="39"/>
      <c r="D745" s="40"/>
      <c r="E745" s="80"/>
      <c r="F745" s="80"/>
      <c r="G745" s="42"/>
      <c r="H745" s="61"/>
    </row>
    <row r="746" spans="1:8" ht="16" x14ac:dyDescent="0.15">
      <c r="A746" s="61"/>
      <c r="B746" s="61"/>
      <c r="C746" s="39"/>
      <c r="D746" s="40"/>
      <c r="E746" s="80"/>
      <c r="F746" s="80"/>
      <c r="G746" s="42"/>
      <c r="H746" s="61"/>
    </row>
    <row r="747" spans="1:8" ht="16" x14ac:dyDescent="0.15">
      <c r="A747" s="61"/>
      <c r="B747" s="61"/>
      <c r="C747" s="39"/>
      <c r="D747" s="40"/>
      <c r="E747" s="80"/>
      <c r="F747" s="80"/>
      <c r="G747" s="42"/>
      <c r="H747" s="61"/>
    </row>
    <row r="748" spans="1:8" ht="16" x14ac:dyDescent="0.15">
      <c r="A748" s="61"/>
      <c r="B748" s="61"/>
      <c r="C748" s="39"/>
      <c r="D748" s="40"/>
      <c r="E748" s="80"/>
      <c r="F748" s="80"/>
      <c r="G748" s="42"/>
      <c r="H748" s="61"/>
    </row>
    <row r="749" spans="1:8" ht="16" x14ac:dyDescent="0.15">
      <c r="A749" s="61"/>
      <c r="B749" s="61"/>
      <c r="C749" s="39"/>
      <c r="D749" s="40"/>
      <c r="E749" s="80"/>
      <c r="F749" s="80"/>
      <c r="G749" s="42"/>
      <c r="H749" s="61"/>
    </row>
    <row r="750" spans="1:8" ht="16" x14ac:dyDescent="0.15">
      <c r="A750" s="61"/>
      <c r="B750" s="61"/>
      <c r="C750" s="39"/>
      <c r="D750" s="40"/>
      <c r="E750" s="80"/>
      <c r="F750" s="80"/>
      <c r="G750" s="42"/>
      <c r="H750" s="61"/>
    </row>
    <row r="751" spans="1:8" ht="16" x14ac:dyDescent="0.15">
      <c r="A751" s="61"/>
      <c r="B751" s="61"/>
      <c r="C751" s="39"/>
      <c r="D751" s="40"/>
      <c r="E751" s="80"/>
      <c r="F751" s="80"/>
      <c r="G751" s="42"/>
      <c r="H751" s="61"/>
    </row>
    <row r="752" spans="1:8" ht="16" x14ac:dyDescent="0.15">
      <c r="A752" s="61"/>
      <c r="B752" s="61"/>
      <c r="C752" s="39"/>
      <c r="D752" s="40"/>
      <c r="E752" s="80"/>
      <c r="F752" s="80"/>
      <c r="G752" s="42"/>
      <c r="H752" s="61"/>
    </row>
    <row r="753" spans="1:8" ht="16" x14ac:dyDescent="0.15">
      <c r="A753" s="61"/>
      <c r="B753" s="61"/>
      <c r="C753" s="39"/>
      <c r="D753" s="40"/>
      <c r="E753" s="80"/>
      <c r="F753" s="80"/>
      <c r="G753" s="42"/>
      <c r="H753" s="61"/>
    </row>
    <row r="754" spans="1:8" ht="16" x14ac:dyDescent="0.15">
      <c r="A754" s="61"/>
      <c r="B754" s="61"/>
      <c r="C754" s="39"/>
      <c r="D754" s="40"/>
      <c r="E754" s="80"/>
      <c r="F754" s="80"/>
      <c r="G754" s="42"/>
      <c r="H754" s="61"/>
    </row>
    <row r="755" spans="1:8" ht="16" x14ac:dyDescent="0.15">
      <c r="A755" s="61"/>
      <c r="B755" s="61"/>
      <c r="C755" s="39"/>
      <c r="D755" s="40"/>
      <c r="E755" s="80"/>
      <c r="F755" s="80"/>
      <c r="G755" s="42"/>
      <c r="H755" s="61"/>
    </row>
    <row r="756" spans="1:8" ht="16" x14ac:dyDescent="0.15">
      <c r="A756" s="61"/>
      <c r="B756" s="61"/>
      <c r="C756" s="39"/>
      <c r="D756" s="40"/>
      <c r="E756" s="80"/>
      <c r="F756" s="80"/>
      <c r="G756" s="42"/>
      <c r="H756" s="61"/>
    </row>
    <row r="757" spans="1:8" ht="16" x14ac:dyDescent="0.15">
      <c r="A757" s="61"/>
      <c r="B757" s="61"/>
      <c r="C757" s="39"/>
      <c r="D757" s="40"/>
      <c r="E757" s="80"/>
      <c r="F757" s="80"/>
      <c r="G757" s="42"/>
      <c r="H757" s="61"/>
    </row>
    <row r="758" spans="1:8" ht="16" x14ac:dyDescent="0.15">
      <c r="A758" s="61"/>
      <c r="B758" s="61"/>
      <c r="C758" s="39"/>
      <c r="D758" s="40"/>
      <c r="E758" s="80"/>
      <c r="F758" s="80"/>
      <c r="G758" s="42"/>
      <c r="H758" s="61"/>
    </row>
    <row r="759" spans="1:8" ht="16" x14ac:dyDescent="0.15">
      <c r="A759" s="61"/>
      <c r="B759" s="61"/>
      <c r="C759" s="39"/>
      <c r="D759" s="40"/>
      <c r="E759" s="80"/>
      <c r="F759" s="80"/>
      <c r="G759" s="42"/>
      <c r="H759" s="61"/>
    </row>
    <row r="760" spans="1:8" ht="16" x14ac:dyDescent="0.15">
      <c r="A760" s="61"/>
      <c r="B760" s="61"/>
      <c r="C760" s="39"/>
      <c r="D760" s="40"/>
      <c r="E760" s="80"/>
      <c r="F760" s="80"/>
      <c r="G760" s="42"/>
      <c r="H760" s="61"/>
    </row>
    <row r="761" spans="1:8" ht="16" x14ac:dyDescent="0.15">
      <c r="A761" s="61"/>
      <c r="B761" s="61"/>
      <c r="C761" s="39"/>
      <c r="D761" s="40"/>
      <c r="E761" s="80"/>
      <c r="F761" s="80"/>
      <c r="G761" s="42"/>
      <c r="H761" s="61"/>
    </row>
    <row r="762" spans="1:8" ht="16" x14ac:dyDescent="0.15">
      <c r="A762" s="61"/>
      <c r="B762" s="61"/>
      <c r="C762" s="39"/>
      <c r="D762" s="40"/>
      <c r="E762" s="80"/>
      <c r="F762" s="80"/>
      <c r="G762" s="42"/>
      <c r="H762" s="61"/>
    </row>
    <row r="763" spans="1:8" ht="16" x14ac:dyDescent="0.15">
      <c r="A763" s="61"/>
      <c r="B763" s="61"/>
      <c r="C763" s="39"/>
      <c r="D763" s="40"/>
      <c r="E763" s="80"/>
      <c r="F763" s="80"/>
      <c r="G763" s="42"/>
      <c r="H763" s="61"/>
    </row>
    <row r="764" spans="1:8" ht="16" x14ac:dyDescent="0.15">
      <c r="A764" s="61"/>
      <c r="B764" s="61"/>
      <c r="C764" s="39"/>
      <c r="D764" s="40"/>
      <c r="E764" s="80"/>
      <c r="F764" s="80"/>
      <c r="G764" s="42"/>
      <c r="H764" s="61"/>
    </row>
    <row r="765" spans="1:8" ht="16" x14ac:dyDescent="0.15">
      <c r="A765" s="61"/>
      <c r="B765" s="61"/>
      <c r="C765" s="39"/>
      <c r="D765" s="40"/>
      <c r="E765" s="80"/>
      <c r="F765" s="80"/>
      <c r="G765" s="42"/>
      <c r="H765" s="61"/>
    </row>
    <row r="766" spans="1:8" ht="16" x14ac:dyDescent="0.15">
      <c r="A766" s="61"/>
      <c r="B766" s="61"/>
      <c r="C766" s="39"/>
      <c r="D766" s="40"/>
      <c r="E766" s="80"/>
      <c r="F766" s="80"/>
      <c r="G766" s="42"/>
      <c r="H766" s="61"/>
    </row>
    <row r="767" spans="1:8" ht="16" x14ac:dyDescent="0.15">
      <c r="A767" s="61"/>
      <c r="B767" s="61"/>
      <c r="C767" s="39"/>
      <c r="D767" s="40"/>
      <c r="E767" s="80"/>
      <c r="F767" s="80"/>
      <c r="G767" s="42"/>
      <c r="H767" s="61"/>
    </row>
    <row r="768" spans="1:8" ht="16" x14ac:dyDescent="0.15">
      <c r="A768" s="61"/>
      <c r="B768" s="61"/>
      <c r="C768" s="39"/>
      <c r="D768" s="40"/>
      <c r="E768" s="80"/>
      <c r="F768" s="80"/>
      <c r="G768" s="42"/>
      <c r="H768" s="61"/>
    </row>
    <row r="769" spans="1:8" ht="16" x14ac:dyDescent="0.15">
      <c r="A769" s="61"/>
      <c r="B769" s="61"/>
      <c r="C769" s="39"/>
      <c r="D769" s="40"/>
      <c r="E769" s="80"/>
      <c r="F769" s="80"/>
      <c r="G769" s="42"/>
      <c r="H769" s="61"/>
    </row>
    <row r="770" spans="1:8" ht="16" x14ac:dyDescent="0.15">
      <c r="A770" s="61"/>
      <c r="B770" s="61"/>
      <c r="C770" s="39"/>
      <c r="D770" s="40"/>
      <c r="E770" s="80"/>
      <c r="F770" s="80"/>
      <c r="G770" s="42"/>
      <c r="H770" s="61"/>
    </row>
    <row r="771" spans="1:8" ht="16" x14ac:dyDescent="0.15">
      <c r="A771" s="61"/>
      <c r="B771" s="61"/>
      <c r="C771" s="39"/>
      <c r="D771" s="40"/>
      <c r="E771" s="80"/>
      <c r="F771" s="80"/>
      <c r="G771" s="42"/>
      <c r="H771" s="61"/>
    </row>
    <row r="772" spans="1:8" ht="16" x14ac:dyDescent="0.15">
      <c r="A772" s="61"/>
      <c r="B772" s="61"/>
      <c r="C772" s="39"/>
      <c r="D772" s="40"/>
      <c r="E772" s="80"/>
      <c r="F772" s="80"/>
      <c r="G772" s="42"/>
      <c r="H772" s="61"/>
    </row>
    <row r="773" spans="1:8" ht="16" x14ac:dyDescent="0.15">
      <c r="A773" s="61"/>
      <c r="B773" s="61"/>
      <c r="C773" s="39"/>
      <c r="D773" s="40"/>
      <c r="E773" s="80"/>
      <c r="F773" s="80"/>
      <c r="G773" s="42"/>
      <c r="H773" s="61"/>
    </row>
    <row r="774" spans="1:8" ht="16" x14ac:dyDescent="0.15">
      <c r="A774" s="61"/>
      <c r="B774" s="61"/>
      <c r="C774" s="39"/>
      <c r="D774" s="40"/>
      <c r="E774" s="80"/>
      <c r="F774" s="80"/>
      <c r="G774" s="42"/>
      <c r="H774" s="61"/>
    </row>
    <row r="775" spans="1:8" ht="16" x14ac:dyDescent="0.15">
      <c r="A775" s="61"/>
      <c r="B775" s="61"/>
      <c r="C775" s="39"/>
      <c r="D775" s="40"/>
      <c r="E775" s="80"/>
      <c r="F775" s="80"/>
      <c r="G775" s="42"/>
      <c r="H775" s="61"/>
    </row>
    <row r="776" spans="1:8" ht="16" x14ac:dyDescent="0.15">
      <c r="A776" s="61"/>
      <c r="B776" s="61"/>
      <c r="C776" s="39"/>
      <c r="D776" s="40"/>
      <c r="E776" s="80"/>
      <c r="F776" s="80"/>
      <c r="G776" s="42"/>
      <c r="H776" s="61"/>
    </row>
    <row r="777" spans="1:8" ht="16" x14ac:dyDescent="0.15">
      <c r="A777" s="61"/>
      <c r="B777" s="61"/>
      <c r="C777" s="39"/>
      <c r="D777" s="40"/>
      <c r="E777" s="80"/>
      <c r="F777" s="80"/>
      <c r="G777" s="42"/>
      <c r="H777" s="61"/>
    </row>
    <row r="778" spans="1:8" ht="16" x14ac:dyDescent="0.15">
      <c r="A778" s="61"/>
      <c r="B778" s="61"/>
      <c r="C778" s="39"/>
      <c r="D778" s="40"/>
      <c r="E778" s="80"/>
      <c r="F778" s="80"/>
      <c r="G778" s="42"/>
      <c r="H778" s="61"/>
    </row>
    <row r="779" spans="1:8" ht="16" x14ac:dyDescent="0.15">
      <c r="A779" s="61"/>
      <c r="B779" s="61"/>
      <c r="C779" s="39"/>
      <c r="D779" s="40"/>
      <c r="E779" s="80"/>
      <c r="F779" s="80"/>
      <c r="G779" s="42"/>
      <c r="H779" s="61"/>
    </row>
    <row r="780" spans="1:8" ht="16" x14ac:dyDescent="0.15">
      <c r="A780" s="61"/>
      <c r="B780" s="61"/>
      <c r="C780" s="39"/>
      <c r="D780" s="40"/>
      <c r="E780" s="80"/>
      <c r="F780" s="80"/>
      <c r="G780" s="42"/>
      <c r="H780" s="61"/>
    </row>
    <row r="781" spans="1:8" ht="16" x14ac:dyDescent="0.15">
      <c r="A781" s="61"/>
      <c r="B781" s="61"/>
      <c r="C781" s="39"/>
      <c r="D781" s="40"/>
      <c r="E781" s="80"/>
      <c r="F781" s="80"/>
      <c r="G781" s="42"/>
      <c r="H781" s="61"/>
    </row>
    <row r="782" spans="1:8" ht="16" x14ac:dyDescent="0.15">
      <c r="A782" s="61"/>
      <c r="B782" s="61"/>
      <c r="C782" s="39"/>
      <c r="D782" s="40"/>
      <c r="E782" s="80"/>
      <c r="F782" s="80"/>
      <c r="G782" s="42"/>
      <c r="H782" s="61"/>
    </row>
    <row r="783" spans="1:8" ht="16" x14ac:dyDescent="0.15">
      <c r="A783" s="61"/>
      <c r="B783" s="61"/>
      <c r="C783" s="39"/>
      <c r="D783" s="40"/>
      <c r="E783" s="80"/>
      <c r="F783" s="80"/>
      <c r="G783" s="42"/>
      <c r="H783" s="61"/>
    </row>
    <row r="784" spans="1:8" ht="16" x14ac:dyDescent="0.15">
      <c r="A784" s="61"/>
      <c r="B784" s="61"/>
      <c r="C784" s="39"/>
      <c r="D784" s="40"/>
      <c r="E784" s="80"/>
      <c r="F784" s="80"/>
      <c r="G784" s="42"/>
      <c r="H784" s="61"/>
    </row>
    <row r="785" spans="1:8" ht="16" x14ac:dyDescent="0.15">
      <c r="A785" s="61"/>
      <c r="B785" s="61"/>
      <c r="C785" s="39"/>
      <c r="D785" s="40"/>
      <c r="E785" s="80"/>
      <c r="F785" s="80"/>
      <c r="G785" s="42"/>
      <c r="H785" s="61"/>
    </row>
    <row r="786" spans="1:8" ht="16" x14ac:dyDescent="0.15">
      <c r="A786" s="61"/>
      <c r="B786" s="61"/>
      <c r="C786" s="39"/>
      <c r="D786" s="40"/>
      <c r="E786" s="80"/>
      <c r="F786" s="80"/>
      <c r="G786" s="42"/>
      <c r="H786" s="61"/>
    </row>
    <row r="787" spans="1:8" ht="16" x14ac:dyDescent="0.15">
      <c r="A787" s="61"/>
      <c r="B787" s="61"/>
      <c r="C787" s="39"/>
      <c r="D787" s="40"/>
      <c r="E787" s="80"/>
      <c r="F787" s="80"/>
      <c r="G787" s="42"/>
      <c r="H787" s="61"/>
    </row>
    <row r="788" spans="1:8" ht="16" x14ac:dyDescent="0.15">
      <c r="A788" s="61"/>
      <c r="B788" s="61"/>
      <c r="C788" s="39"/>
      <c r="D788" s="40"/>
      <c r="E788" s="80"/>
      <c r="F788" s="80"/>
      <c r="G788" s="42"/>
      <c r="H788" s="61"/>
    </row>
    <row r="789" spans="1:8" ht="16" x14ac:dyDescent="0.15">
      <c r="A789" s="61"/>
      <c r="B789" s="61"/>
      <c r="C789" s="39"/>
      <c r="D789" s="40"/>
      <c r="E789" s="80"/>
      <c r="F789" s="80"/>
      <c r="G789" s="42"/>
      <c r="H789" s="61"/>
    </row>
    <row r="790" spans="1:8" ht="16" x14ac:dyDescent="0.15">
      <c r="A790" s="61"/>
      <c r="B790" s="61"/>
      <c r="C790" s="39"/>
      <c r="D790" s="40"/>
      <c r="E790" s="80"/>
      <c r="F790" s="80"/>
      <c r="G790" s="42"/>
      <c r="H790" s="61"/>
    </row>
    <row r="791" spans="1:8" ht="16" x14ac:dyDescent="0.15">
      <c r="A791" s="61"/>
      <c r="B791" s="61"/>
      <c r="C791" s="39"/>
      <c r="D791" s="40"/>
      <c r="E791" s="80"/>
      <c r="F791" s="80"/>
      <c r="G791" s="42"/>
      <c r="H791" s="61"/>
    </row>
    <row r="792" spans="1:8" ht="16" x14ac:dyDescent="0.15">
      <c r="A792" s="61"/>
      <c r="B792" s="61"/>
      <c r="C792" s="39"/>
      <c r="D792" s="40"/>
      <c r="E792" s="80"/>
      <c r="F792" s="80"/>
      <c r="G792" s="42"/>
      <c r="H792" s="61"/>
    </row>
    <row r="793" spans="1:8" ht="16" x14ac:dyDescent="0.15">
      <c r="A793" s="61"/>
      <c r="B793" s="61"/>
      <c r="C793" s="39"/>
      <c r="D793" s="40"/>
      <c r="E793" s="80"/>
      <c r="F793" s="80"/>
      <c r="G793" s="42"/>
      <c r="H793" s="61"/>
    </row>
    <row r="794" spans="1:8" ht="16" x14ac:dyDescent="0.15">
      <c r="A794" s="61"/>
      <c r="B794" s="61"/>
      <c r="C794" s="39"/>
      <c r="D794" s="40"/>
      <c r="E794" s="80"/>
      <c r="F794" s="80"/>
      <c r="G794" s="42"/>
      <c r="H794" s="61"/>
    </row>
    <row r="795" spans="1:8" ht="16" x14ac:dyDescent="0.15">
      <c r="A795" s="61"/>
      <c r="B795" s="61"/>
      <c r="C795" s="39"/>
      <c r="D795" s="40"/>
      <c r="E795" s="80"/>
      <c r="F795" s="80"/>
      <c r="G795" s="42"/>
      <c r="H795" s="61"/>
    </row>
    <row r="796" spans="1:8" ht="16" x14ac:dyDescent="0.15">
      <c r="A796" s="61"/>
      <c r="B796" s="61"/>
      <c r="C796" s="39"/>
      <c r="D796" s="40"/>
      <c r="E796" s="80"/>
      <c r="F796" s="80"/>
      <c r="G796" s="42"/>
      <c r="H796" s="61"/>
    </row>
    <row r="797" spans="1:8" ht="16" x14ac:dyDescent="0.15">
      <c r="A797" s="61"/>
      <c r="B797" s="61"/>
      <c r="C797" s="39"/>
      <c r="D797" s="40"/>
      <c r="E797" s="80"/>
      <c r="F797" s="80"/>
      <c r="G797" s="42"/>
      <c r="H797" s="61"/>
    </row>
    <row r="798" spans="1:8" ht="16" x14ac:dyDescent="0.15">
      <c r="A798" s="61"/>
      <c r="B798" s="61"/>
      <c r="C798" s="39"/>
      <c r="D798" s="40"/>
      <c r="E798" s="80"/>
      <c r="F798" s="80"/>
      <c r="G798" s="42"/>
      <c r="H798" s="61"/>
    </row>
    <row r="799" spans="1:8" ht="16" x14ac:dyDescent="0.15">
      <c r="A799" s="61"/>
      <c r="B799" s="61"/>
      <c r="C799" s="39"/>
      <c r="D799" s="40"/>
      <c r="E799" s="80"/>
      <c r="F799" s="80"/>
      <c r="G799" s="42"/>
      <c r="H799" s="61"/>
    </row>
    <row r="800" spans="1:8" ht="16" x14ac:dyDescent="0.15">
      <c r="A800" s="61"/>
      <c r="B800" s="61"/>
      <c r="C800" s="39"/>
      <c r="D800" s="40"/>
      <c r="E800" s="80"/>
      <c r="F800" s="80"/>
      <c r="G800" s="42"/>
      <c r="H800" s="61"/>
    </row>
    <row r="801" spans="1:8" ht="16" x14ac:dyDescent="0.15">
      <c r="A801" s="61"/>
      <c r="B801" s="61"/>
      <c r="C801" s="39"/>
      <c r="D801" s="40"/>
      <c r="E801" s="80"/>
      <c r="F801" s="80"/>
      <c r="G801" s="42"/>
      <c r="H801" s="61"/>
    </row>
    <row r="802" spans="1:8" ht="16" x14ac:dyDescent="0.15">
      <c r="A802" s="61"/>
      <c r="B802" s="61"/>
      <c r="C802" s="39"/>
      <c r="D802" s="40"/>
      <c r="E802" s="80"/>
      <c r="F802" s="80"/>
      <c r="G802" s="42"/>
      <c r="H802" s="61"/>
    </row>
    <row r="803" spans="1:8" ht="16" x14ac:dyDescent="0.15">
      <c r="A803" s="61"/>
      <c r="B803" s="61"/>
      <c r="C803" s="39"/>
      <c r="D803" s="40"/>
      <c r="E803" s="80"/>
      <c r="F803" s="80"/>
      <c r="G803" s="42"/>
      <c r="H803" s="61"/>
    </row>
    <row r="804" spans="1:8" ht="16" x14ac:dyDescent="0.15">
      <c r="A804" s="61"/>
      <c r="B804" s="61"/>
      <c r="C804" s="39"/>
      <c r="D804" s="40"/>
      <c r="E804" s="80"/>
      <c r="F804" s="80"/>
      <c r="G804" s="42"/>
      <c r="H804" s="61"/>
    </row>
    <row r="805" spans="1:8" ht="16" x14ac:dyDescent="0.15">
      <c r="A805" s="61"/>
      <c r="B805" s="61"/>
      <c r="C805" s="39"/>
      <c r="D805" s="40"/>
      <c r="E805" s="80"/>
      <c r="F805" s="80"/>
      <c r="G805" s="42"/>
      <c r="H805" s="61"/>
    </row>
    <row r="806" spans="1:8" ht="16" x14ac:dyDescent="0.15">
      <c r="A806" s="61"/>
      <c r="B806" s="61"/>
      <c r="C806" s="39"/>
      <c r="D806" s="40"/>
      <c r="E806" s="80"/>
      <c r="F806" s="80"/>
      <c r="G806" s="42"/>
      <c r="H806" s="61"/>
    </row>
    <row r="807" spans="1:8" ht="16" x14ac:dyDescent="0.15">
      <c r="A807" s="61"/>
      <c r="B807" s="61"/>
      <c r="C807" s="39"/>
      <c r="D807" s="40"/>
      <c r="E807" s="80"/>
      <c r="F807" s="80"/>
      <c r="G807" s="42"/>
      <c r="H807" s="61"/>
    </row>
    <row r="808" spans="1:8" ht="16" x14ac:dyDescent="0.15">
      <c r="A808" s="61"/>
      <c r="B808" s="61"/>
      <c r="C808" s="39"/>
      <c r="D808" s="40"/>
      <c r="E808" s="80"/>
      <c r="F808" s="80"/>
      <c r="G808" s="42"/>
      <c r="H808" s="61"/>
    </row>
    <row r="809" spans="1:8" ht="16" x14ac:dyDescent="0.15">
      <c r="A809" s="61"/>
      <c r="B809" s="61"/>
      <c r="C809" s="39"/>
      <c r="D809" s="40"/>
      <c r="E809" s="80"/>
      <c r="F809" s="80"/>
      <c r="G809" s="42"/>
      <c r="H809" s="61"/>
    </row>
    <row r="810" spans="1:8" ht="16" x14ac:dyDescent="0.15">
      <c r="A810" s="61"/>
      <c r="B810" s="61"/>
      <c r="C810" s="39"/>
      <c r="D810" s="40"/>
      <c r="E810" s="80"/>
      <c r="F810" s="80"/>
      <c r="G810" s="42"/>
      <c r="H810" s="61"/>
    </row>
    <row r="811" spans="1:8" ht="16" x14ac:dyDescent="0.15">
      <c r="A811" s="61"/>
      <c r="B811" s="61"/>
      <c r="C811" s="39"/>
      <c r="D811" s="40"/>
      <c r="E811" s="80"/>
      <c r="F811" s="80"/>
      <c r="G811" s="42"/>
      <c r="H811" s="61"/>
    </row>
    <row r="812" spans="1:8" ht="16" x14ac:dyDescent="0.15">
      <c r="A812" s="61"/>
      <c r="B812" s="61"/>
      <c r="C812" s="39"/>
      <c r="D812" s="40"/>
      <c r="E812" s="80"/>
      <c r="F812" s="80"/>
      <c r="G812" s="42"/>
      <c r="H812" s="61"/>
    </row>
    <row r="813" spans="1:8" ht="16" x14ac:dyDescent="0.15">
      <c r="A813" s="61"/>
      <c r="B813" s="61"/>
      <c r="C813" s="39"/>
      <c r="D813" s="40"/>
      <c r="E813" s="80"/>
      <c r="F813" s="80"/>
      <c r="G813" s="42"/>
      <c r="H813" s="61"/>
    </row>
    <row r="814" spans="1:8" ht="16" x14ac:dyDescent="0.15">
      <c r="A814" s="61"/>
      <c r="B814" s="61"/>
      <c r="C814" s="39"/>
      <c r="D814" s="40"/>
      <c r="E814" s="80"/>
      <c r="F814" s="80"/>
      <c r="G814" s="42"/>
      <c r="H814" s="61"/>
    </row>
    <row r="815" spans="1:8" ht="16" x14ac:dyDescent="0.15">
      <c r="A815" s="61"/>
      <c r="B815" s="61"/>
      <c r="C815" s="39"/>
      <c r="D815" s="40"/>
      <c r="E815" s="80"/>
      <c r="F815" s="80"/>
      <c r="G815" s="42"/>
      <c r="H815" s="61"/>
    </row>
    <row r="816" spans="1:8" ht="16" x14ac:dyDescent="0.15">
      <c r="A816" s="61"/>
      <c r="B816" s="61"/>
      <c r="C816" s="39"/>
      <c r="D816" s="40"/>
      <c r="E816" s="80"/>
      <c r="F816" s="80"/>
      <c r="G816" s="42"/>
      <c r="H816" s="61"/>
    </row>
    <row r="817" spans="1:8" ht="16" x14ac:dyDescent="0.15">
      <c r="A817" s="61"/>
      <c r="B817" s="61"/>
      <c r="C817" s="39"/>
      <c r="D817" s="40"/>
      <c r="E817" s="80"/>
      <c r="F817" s="80"/>
      <c r="G817" s="42"/>
      <c r="H817" s="61"/>
    </row>
    <row r="818" spans="1:8" ht="16" x14ac:dyDescent="0.15">
      <c r="A818" s="61"/>
      <c r="B818" s="61"/>
      <c r="C818" s="39"/>
      <c r="D818" s="40"/>
      <c r="E818" s="80"/>
      <c r="F818" s="80"/>
      <c r="G818" s="42"/>
      <c r="H818" s="61"/>
    </row>
    <row r="819" spans="1:8" ht="16" x14ac:dyDescent="0.15">
      <c r="A819" s="61"/>
      <c r="B819" s="61"/>
      <c r="C819" s="39"/>
      <c r="D819" s="40"/>
      <c r="E819" s="80"/>
      <c r="F819" s="80"/>
      <c r="G819" s="42"/>
      <c r="H819" s="61"/>
    </row>
    <row r="820" spans="1:8" ht="16" x14ac:dyDescent="0.15">
      <c r="A820" s="61"/>
      <c r="B820" s="61"/>
      <c r="C820" s="39"/>
      <c r="D820" s="40"/>
      <c r="E820" s="80"/>
      <c r="F820" s="80"/>
      <c r="G820" s="42"/>
      <c r="H820" s="61"/>
    </row>
    <row r="821" spans="1:8" ht="16" x14ac:dyDescent="0.15">
      <c r="A821" s="61"/>
      <c r="B821" s="61"/>
      <c r="C821" s="39"/>
      <c r="D821" s="40"/>
      <c r="E821" s="80"/>
      <c r="F821" s="80"/>
      <c r="G821" s="42"/>
      <c r="H821" s="61"/>
    </row>
    <row r="822" spans="1:8" ht="16" x14ac:dyDescent="0.15">
      <c r="A822" s="61"/>
      <c r="B822" s="61"/>
      <c r="C822" s="39"/>
      <c r="D822" s="40"/>
      <c r="E822" s="80"/>
      <c r="F822" s="80"/>
      <c r="G822" s="42"/>
      <c r="H822" s="61"/>
    </row>
    <row r="823" spans="1:8" ht="16" x14ac:dyDescent="0.15">
      <c r="A823" s="61"/>
      <c r="B823" s="61"/>
      <c r="C823" s="39"/>
      <c r="D823" s="40"/>
      <c r="E823" s="80"/>
      <c r="F823" s="80"/>
      <c r="G823" s="42"/>
      <c r="H823" s="61"/>
    </row>
    <row r="824" spans="1:8" ht="16" x14ac:dyDescent="0.15">
      <c r="A824" s="61"/>
      <c r="B824" s="61"/>
      <c r="C824" s="39"/>
      <c r="D824" s="40"/>
      <c r="E824" s="80"/>
      <c r="F824" s="80"/>
      <c r="G824" s="42"/>
      <c r="H824" s="61"/>
    </row>
    <row r="825" spans="1:8" ht="16" x14ac:dyDescent="0.15">
      <c r="A825" s="61"/>
      <c r="B825" s="61"/>
      <c r="C825" s="39"/>
      <c r="D825" s="40"/>
      <c r="E825" s="80"/>
      <c r="F825" s="80"/>
      <c r="G825" s="42"/>
      <c r="H825" s="61"/>
    </row>
    <row r="826" spans="1:8" ht="16" x14ac:dyDescent="0.15">
      <c r="A826" s="61"/>
      <c r="B826" s="61"/>
      <c r="C826" s="39"/>
      <c r="D826" s="40"/>
      <c r="E826" s="80"/>
      <c r="F826" s="80"/>
      <c r="G826" s="42"/>
      <c r="H826" s="61"/>
    </row>
    <row r="827" spans="1:8" ht="16" x14ac:dyDescent="0.15">
      <c r="A827" s="61"/>
      <c r="B827" s="61"/>
      <c r="C827" s="39"/>
      <c r="D827" s="40"/>
      <c r="E827" s="80"/>
      <c r="F827" s="80"/>
      <c r="G827" s="42"/>
      <c r="H827" s="61"/>
    </row>
    <row r="828" spans="1:8" ht="16" x14ac:dyDescent="0.15">
      <c r="A828" s="61"/>
      <c r="B828" s="61"/>
      <c r="C828" s="39"/>
      <c r="D828" s="40"/>
      <c r="E828" s="80"/>
      <c r="F828" s="80"/>
      <c r="G828" s="42"/>
      <c r="H828" s="61"/>
    </row>
    <row r="829" spans="1:8" ht="16" x14ac:dyDescent="0.15">
      <c r="A829" s="61"/>
      <c r="B829" s="61"/>
      <c r="C829" s="39"/>
      <c r="D829" s="40"/>
      <c r="E829" s="80"/>
      <c r="F829" s="80"/>
      <c r="G829" s="42"/>
      <c r="H829" s="61"/>
    </row>
    <row r="830" spans="1:8" ht="16" x14ac:dyDescent="0.15">
      <c r="A830" s="61"/>
      <c r="B830" s="61"/>
      <c r="C830" s="39"/>
      <c r="D830" s="40"/>
      <c r="E830" s="80"/>
      <c r="F830" s="80"/>
      <c r="G830" s="42"/>
      <c r="H830" s="61"/>
    </row>
    <row r="831" spans="1:8" ht="16" x14ac:dyDescent="0.15">
      <c r="A831" s="61"/>
      <c r="B831" s="61"/>
      <c r="C831" s="39"/>
      <c r="D831" s="40"/>
      <c r="E831" s="80"/>
      <c r="F831" s="80"/>
      <c r="G831" s="42"/>
      <c r="H831" s="61"/>
    </row>
    <row r="832" spans="1:8" ht="16" x14ac:dyDescent="0.15">
      <c r="A832" s="61"/>
      <c r="B832" s="61"/>
      <c r="C832" s="39"/>
      <c r="D832" s="40"/>
      <c r="E832" s="80"/>
      <c r="F832" s="80"/>
      <c r="G832" s="42"/>
      <c r="H832" s="61"/>
    </row>
    <row r="833" spans="1:8" ht="16" x14ac:dyDescent="0.15">
      <c r="A833" s="61"/>
      <c r="B833" s="61"/>
      <c r="C833" s="39"/>
      <c r="D833" s="40"/>
      <c r="E833" s="80"/>
      <c r="F833" s="80"/>
      <c r="G833" s="42"/>
      <c r="H833" s="61"/>
    </row>
    <row r="834" spans="1:8" ht="16" x14ac:dyDescent="0.15">
      <c r="A834" s="61"/>
      <c r="B834" s="61"/>
      <c r="C834" s="39"/>
      <c r="D834" s="40"/>
      <c r="E834" s="80"/>
      <c r="F834" s="80"/>
      <c r="G834" s="42"/>
      <c r="H834" s="61"/>
    </row>
    <row r="835" spans="1:8" ht="16" x14ac:dyDescent="0.15">
      <c r="A835" s="61"/>
      <c r="B835" s="61"/>
      <c r="C835" s="39"/>
      <c r="D835" s="40"/>
      <c r="E835" s="80"/>
      <c r="F835" s="80"/>
      <c r="G835" s="42"/>
      <c r="H835" s="61"/>
    </row>
    <row r="836" spans="1:8" ht="16" x14ac:dyDescent="0.15">
      <c r="A836" s="61"/>
      <c r="B836" s="61"/>
      <c r="C836" s="39"/>
      <c r="D836" s="40"/>
      <c r="E836" s="80"/>
      <c r="F836" s="80"/>
      <c r="G836" s="42"/>
      <c r="H836" s="61"/>
    </row>
    <row r="837" spans="1:8" ht="16" x14ac:dyDescent="0.15">
      <c r="A837" s="61"/>
      <c r="B837" s="61"/>
      <c r="C837" s="39"/>
      <c r="D837" s="40"/>
      <c r="E837" s="80"/>
      <c r="F837" s="80"/>
      <c r="G837" s="42"/>
      <c r="H837" s="61"/>
    </row>
    <row r="838" spans="1:8" ht="16" x14ac:dyDescent="0.15">
      <c r="A838" s="61"/>
      <c r="B838" s="61"/>
      <c r="C838" s="39"/>
      <c r="D838" s="40"/>
      <c r="E838" s="80"/>
      <c r="F838" s="80"/>
      <c r="G838" s="42"/>
      <c r="H838" s="61"/>
    </row>
    <row r="839" spans="1:8" ht="16" x14ac:dyDescent="0.15">
      <c r="A839" s="61"/>
      <c r="B839" s="61"/>
      <c r="C839" s="39"/>
      <c r="D839" s="40"/>
      <c r="E839" s="80"/>
      <c r="F839" s="80"/>
      <c r="G839" s="42"/>
      <c r="H839" s="61"/>
    </row>
    <row r="840" spans="1:8" ht="16" x14ac:dyDescent="0.15">
      <c r="A840" s="61"/>
      <c r="B840" s="61"/>
      <c r="C840" s="39"/>
      <c r="D840" s="40"/>
      <c r="E840" s="80"/>
      <c r="F840" s="80"/>
      <c r="G840" s="42"/>
      <c r="H840" s="61"/>
    </row>
    <row r="841" spans="1:8" ht="16" x14ac:dyDescent="0.15">
      <c r="A841" s="61"/>
      <c r="B841" s="61"/>
      <c r="C841" s="39"/>
      <c r="D841" s="40"/>
      <c r="E841" s="80"/>
      <c r="F841" s="80"/>
      <c r="G841" s="42"/>
      <c r="H841" s="61"/>
    </row>
    <row r="842" spans="1:8" ht="16" x14ac:dyDescent="0.15">
      <c r="A842" s="61"/>
      <c r="B842" s="61"/>
      <c r="C842" s="39"/>
      <c r="D842" s="40"/>
      <c r="E842" s="80"/>
      <c r="F842" s="80"/>
      <c r="G842" s="42"/>
      <c r="H842" s="61"/>
    </row>
    <row r="843" spans="1:8" ht="16" x14ac:dyDescent="0.15">
      <c r="A843" s="61"/>
      <c r="B843" s="61"/>
      <c r="C843" s="39"/>
      <c r="D843" s="40"/>
      <c r="E843" s="80"/>
      <c r="F843" s="80"/>
      <c r="G843" s="42"/>
      <c r="H843" s="61"/>
    </row>
    <row r="844" spans="1:8" ht="16" x14ac:dyDescent="0.15">
      <c r="A844" s="61"/>
      <c r="B844" s="61"/>
      <c r="C844" s="39"/>
      <c r="D844" s="40"/>
      <c r="E844" s="80"/>
      <c r="F844" s="80"/>
      <c r="G844" s="42"/>
      <c r="H844" s="61"/>
    </row>
    <row r="845" spans="1:8" ht="16" x14ac:dyDescent="0.15">
      <c r="A845" s="61"/>
      <c r="B845" s="61"/>
      <c r="C845" s="39"/>
      <c r="D845" s="40"/>
      <c r="E845" s="80"/>
      <c r="F845" s="80"/>
      <c r="G845" s="42"/>
      <c r="H845" s="61"/>
    </row>
    <row r="846" spans="1:8" ht="16" x14ac:dyDescent="0.15">
      <c r="A846" s="61"/>
      <c r="B846" s="61"/>
      <c r="C846" s="39"/>
      <c r="D846" s="40"/>
      <c r="E846" s="80"/>
      <c r="F846" s="80"/>
      <c r="G846" s="42"/>
      <c r="H846" s="61"/>
    </row>
    <row r="847" spans="1:8" ht="16" x14ac:dyDescent="0.15">
      <c r="A847" s="61"/>
      <c r="B847" s="61"/>
      <c r="C847" s="39"/>
      <c r="D847" s="40"/>
      <c r="E847" s="80"/>
      <c r="F847" s="80"/>
      <c r="G847" s="42"/>
      <c r="H847" s="61"/>
    </row>
    <row r="848" spans="1:8" ht="16" x14ac:dyDescent="0.15">
      <c r="A848" s="61"/>
      <c r="B848" s="61"/>
      <c r="C848" s="39"/>
      <c r="D848" s="40"/>
      <c r="E848" s="80"/>
      <c r="F848" s="80"/>
      <c r="G848" s="42"/>
      <c r="H848" s="61"/>
    </row>
    <row r="849" spans="1:8" ht="16" x14ac:dyDescent="0.15">
      <c r="A849" s="61"/>
      <c r="B849" s="61"/>
      <c r="C849" s="39"/>
      <c r="D849" s="40"/>
      <c r="E849" s="80"/>
      <c r="F849" s="80"/>
      <c r="G849" s="42"/>
      <c r="H849" s="61"/>
    </row>
    <row r="850" spans="1:8" ht="16" x14ac:dyDescent="0.15">
      <c r="A850" s="61"/>
      <c r="B850" s="61"/>
      <c r="C850" s="39"/>
      <c r="D850" s="40"/>
      <c r="E850" s="80"/>
      <c r="F850" s="80"/>
      <c r="G850" s="42"/>
      <c r="H850" s="61"/>
    </row>
    <row r="851" spans="1:8" ht="16" x14ac:dyDescent="0.15">
      <c r="A851" s="61"/>
      <c r="B851" s="61"/>
      <c r="C851" s="39"/>
      <c r="D851" s="40"/>
      <c r="E851" s="80"/>
      <c r="F851" s="80"/>
      <c r="G851" s="42"/>
      <c r="H851" s="61"/>
    </row>
    <row r="852" spans="1:8" ht="16" x14ac:dyDescent="0.15">
      <c r="A852" s="61"/>
      <c r="B852" s="61"/>
      <c r="C852" s="39"/>
      <c r="D852" s="40"/>
      <c r="E852" s="80"/>
      <c r="F852" s="80"/>
      <c r="G852" s="42"/>
      <c r="H852" s="61"/>
    </row>
    <row r="853" spans="1:8" ht="16" x14ac:dyDescent="0.15">
      <c r="A853" s="61"/>
      <c r="B853" s="61"/>
      <c r="C853" s="39"/>
      <c r="D853" s="40"/>
      <c r="E853" s="80"/>
      <c r="F853" s="80"/>
      <c r="G853" s="42"/>
      <c r="H853" s="61"/>
    </row>
    <row r="854" spans="1:8" ht="16" x14ac:dyDescent="0.15">
      <c r="A854" s="61"/>
      <c r="B854" s="61"/>
      <c r="C854" s="39"/>
      <c r="D854" s="40"/>
      <c r="E854" s="80"/>
      <c r="F854" s="80"/>
      <c r="G854" s="42"/>
      <c r="H854" s="61"/>
    </row>
    <row r="855" spans="1:8" ht="16" x14ac:dyDescent="0.15">
      <c r="A855" s="61"/>
      <c r="B855" s="61"/>
      <c r="C855" s="39"/>
      <c r="D855" s="40"/>
      <c r="E855" s="80"/>
      <c r="F855" s="80"/>
      <c r="G855" s="42"/>
      <c r="H855" s="61"/>
    </row>
    <row r="856" spans="1:8" ht="16" x14ac:dyDescent="0.15">
      <c r="A856" s="61"/>
      <c r="B856" s="61"/>
      <c r="C856" s="39"/>
      <c r="D856" s="40"/>
      <c r="E856" s="80"/>
      <c r="F856" s="80"/>
      <c r="G856" s="42"/>
      <c r="H856" s="61"/>
    </row>
    <row r="857" spans="1:8" ht="16" x14ac:dyDescent="0.15">
      <c r="A857" s="61"/>
      <c r="B857" s="61"/>
      <c r="C857" s="39"/>
      <c r="D857" s="40"/>
      <c r="E857" s="80"/>
      <c r="F857" s="80"/>
      <c r="G857" s="42"/>
      <c r="H857" s="61"/>
    </row>
    <row r="858" spans="1:8" ht="16" x14ac:dyDescent="0.15">
      <c r="A858" s="61"/>
      <c r="B858" s="61"/>
      <c r="C858" s="39"/>
      <c r="D858" s="40"/>
      <c r="E858" s="80"/>
      <c r="F858" s="80"/>
      <c r="G858" s="42"/>
      <c r="H858" s="61"/>
    </row>
    <row r="859" spans="1:8" ht="16" x14ac:dyDescent="0.15">
      <c r="A859" s="61"/>
      <c r="B859" s="61"/>
      <c r="C859" s="39"/>
      <c r="D859" s="40"/>
      <c r="E859" s="80"/>
      <c r="F859" s="80"/>
      <c r="G859" s="42"/>
      <c r="H859" s="61"/>
    </row>
    <row r="860" spans="1:8" ht="16" x14ac:dyDescent="0.15">
      <c r="A860" s="61"/>
      <c r="B860" s="61"/>
      <c r="C860" s="39"/>
      <c r="D860" s="40"/>
      <c r="E860" s="80"/>
      <c r="F860" s="80"/>
      <c r="G860" s="42"/>
      <c r="H860" s="61"/>
    </row>
    <row r="861" spans="1:8" ht="16" x14ac:dyDescent="0.15">
      <c r="A861" s="61"/>
      <c r="B861" s="61"/>
      <c r="C861" s="39"/>
      <c r="D861" s="40"/>
      <c r="E861" s="80"/>
      <c r="F861" s="80"/>
      <c r="G861" s="42"/>
      <c r="H861" s="61"/>
    </row>
    <row r="862" spans="1:8" ht="16" x14ac:dyDescent="0.15">
      <c r="A862" s="61"/>
      <c r="B862" s="61"/>
      <c r="C862" s="39"/>
      <c r="D862" s="40"/>
      <c r="E862" s="80"/>
      <c r="F862" s="80"/>
      <c r="G862" s="42"/>
      <c r="H862" s="61"/>
    </row>
    <row r="863" spans="1:8" ht="16" x14ac:dyDescent="0.15">
      <c r="A863" s="61"/>
      <c r="B863" s="61"/>
      <c r="C863" s="39"/>
      <c r="D863" s="40"/>
      <c r="E863" s="80"/>
      <c r="F863" s="80"/>
      <c r="G863" s="42"/>
      <c r="H863" s="61"/>
    </row>
    <row r="864" spans="1:8" ht="16" x14ac:dyDescent="0.15">
      <c r="A864" s="61"/>
      <c r="B864" s="61"/>
      <c r="C864" s="39"/>
      <c r="D864" s="40"/>
      <c r="E864" s="80"/>
      <c r="F864" s="80"/>
      <c r="G864" s="42"/>
      <c r="H864" s="61"/>
    </row>
    <row r="865" spans="1:8" ht="16" x14ac:dyDescent="0.15">
      <c r="A865" s="61"/>
      <c r="B865" s="61"/>
      <c r="C865" s="39"/>
      <c r="D865" s="40"/>
      <c r="E865" s="80"/>
      <c r="F865" s="80"/>
      <c r="G865" s="42"/>
      <c r="H865" s="61"/>
    </row>
    <row r="866" spans="1:8" ht="16" x14ac:dyDescent="0.15">
      <c r="A866" s="61"/>
      <c r="B866" s="61"/>
      <c r="C866" s="39"/>
      <c r="D866" s="40"/>
      <c r="E866" s="80"/>
      <c r="F866" s="80"/>
      <c r="G866" s="42"/>
      <c r="H866" s="61"/>
    </row>
    <row r="867" spans="1:8" ht="16" x14ac:dyDescent="0.15">
      <c r="A867" s="61"/>
      <c r="B867" s="61"/>
      <c r="C867" s="39"/>
      <c r="D867" s="40"/>
      <c r="E867" s="80"/>
      <c r="F867" s="80"/>
      <c r="G867" s="42"/>
      <c r="H867" s="61"/>
    </row>
    <row r="868" spans="1:8" ht="16" x14ac:dyDescent="0.15">
      <c r="A868" s="61"/>
      <c r="B868" s="61"/>
      <c r="C868" s="39"/>
      <c r="D868" s="40"/>
      <c r="E868" s="80"/>
      <c r="F868" s="80"/>
      <c r="G868" s="42"/>
      <c r="H868" s="61"/>
    </row>
    <row r="869" spans="1:8" ht="16" x14ac:dyDescent="0.15">
      <c r="A869" s="61"/>
      <c r="B869" s="61"/>
      <c r="C869" s="39"/>
      <c r="D869" s="40"/>
      <c r="E869" s="80"/>
      <c r="F869" s="80"/>
      <c r="G869" s="42"/>
      <c r="H869" s="61"/>
    </row>
    <row r="870" spans="1:8" ht="16" x14ac:dyDescent="0.15">
      <c r="A870" s="61"/>
      <c r="B870" s="61"/>
      <c r="C870" s="39"/>
      <c r="D870" s="40"/>
      <c r="E870" s="80"/>
      <c r="F870" s="80"/>
      <c r="G870" s="42"/>
      <c r="H870" s="61"/>
    </row>
    <row r="871" spans="1:8" ht="16" x14ac:dyDescent="0.15">
      <c r="A871" s="61"/>
      <c r="B871" s="61"/>
      <c r="C871" s="39"/>
      <c r="D871" s="40"/>
      <c r="E871" s="80"/>
      <c r="F871" s="80"/>
      <c r="G871" s="42"/>
      <c r="H871" s="61"/>
    </row>
    <row r="872" spans="1:8" ht="16" x14ac:dyDescent="0.15">
      <c r="A872" s="61"/>
      <c r="B872" s="61"/>
      <c r="C872" s="39"/>
      <c r="D872" s="40"/>
      <c r="E872" s="80"/>
      <c r="F872" s="80"/>
      <c r="G872" s="42"/>
      <c r="H872" s="61"/>
    </row>
    <row r="873" spans="1:8" ht="16" x14ac:dyDescent="0.15">
      <c r="A873" s="61"/>
      <c r="B873" s="61"/>
      <c r="C873" s="39"/>
      <c r="D873" s="40"/>
      <c r="E873" s="80"/>
      <c r="F873" s="80"/>
      <c r="G873" s="42"/>
      <c r="H873" s="61"/>
    </row>
    <row r="874" spans="1:8" ht="16" x14ac:dyDescent="0.15">
      <c r="A874" s="61"/>
      <c r="B874" s="61"/>
      <c r="C874" s="39"/>
      <c r="D874" s="40"/>
      <c r="E874" s="80"/>
      <c r="F874" s="80"/>
      <c r="G874" s="42"/>
      <c r="H874" s="61"/>
    </row>
    <row r="875" spans="1:8" ht="16" x14ac:dyDescent="0.15">
      <c r="A875" s="61"/>
      <c r="B875" s="61"/>
      <c r="C875" s="39"/>
      <c r="D875" s="40"/>
      <c r="E875" s="80"/>
      <c r="F875" s="80"/>
      <c r="G875" s="42"/>
      <c r="H875" s="61"/>
    </row>
    <row r="876" spans="1:8" ht="16" x14ac:dyDescent="0.15">
      <c r="A876" s="61"/>
      <c r="B876" s="61"/>
      <c r="C876" s="39"/>
      <c r="D876" s="40"/>
      <c r="E876" s="80"/>
      <c r="F876" s="80"/>
      <c r="G876" s="42"/>
      <c r="H876" s="61"/>
    </row>
    <row r="877" spans="1:8" ht="16" x14ac:dyDescent="0.15">
      <c r="A877" s="61"/>
      <c r="B877" s="61"/>
      <c r="C877" s="39"/>
      <c r="D877" s="40"/>
      <c r="E877" s="80"/>
      <c r="F877" s="80"/>
      <c r="G877" s="42"/>
      <c r="H877" s="61"/>
    </row>
    <row r="878" spans="1:8" ht="16" x14ac:dyDescent="0.15">
      <c r="A878" s="61"/>
      <c r="B878" s="61"/>
      <c r="C878" s="39"/>
      <c r="D878" s="40"/>
      <c r="E878" s="80"/>
      <c r="F878" s="80"/>
      <c r="G878" s="42"/>
      <c r="H878" s="61"/>
    </row>
    <row r="879" spans="1:8" ht="16" x14ac:dyDescent="0.15">
      <c r="A879" s="61"/>
      <c r="B879" s="61"/>
      <c r="C879" s="39"/>
      <c r="D879" s="40"/>
      <c r="E879" s="80"/>
      <c r="F879" s="80"/>
      <c r="G879" s="42"/>
      <c r="H879" s="61"/>
    </row>
    <row r="880" spans="1:8" ht="16" x14ac:dyDescent="0.15">
      <c r="A880" s="61"/>
      <c r="B880" s="61"/>
      <c r="C880" s="39"/>
      <c r="D880" s="40"/>
      <c r="E880" s="80"/>
      <c r="F880" s="80"/>
      <c r="G880" s="42"/>
      <c r="H880" s="61"/>
    </row>
    <row r="881" spans="1:8" ht="16" x14ac:dyDescent="0.15">
      <c r="A881" s="61"/>
      <c r="B881" s="61"/>
      <c r="C881" s="39"/>
      <c r="D881" s="40"/>
      <c r="E881" s="80"/>
      <c r="F881" s="80"/>
      <c r="G881" s="42"/>
      <c r="H881" s="61"/>
    </row>
    <row r="882" spans="1:8" ht="16" x14ac:dyDescent="0.15">
      <c r="A882" s="61"/>
      <c r="B882" s="61"/>
      <c r="C882" s="39"/>
      <c r="D882" s="40"/>
      <c r="E882" s="80"/>
      <c r="F882" s="80"/>
      <c r="G882" s="42"/>
      <c r="H882" s="61"/>
    </row>
    <row r="883" spans="1:8" ht="16" x14ac:dyDescent="0.15">
      <c r="A883" s="61"/>
      <c r="B883" s="61"/>
      <c r="C883" s="39"/>
      <c r="D883" s="40"/>
      <c r="E883" s="80"/>
      <c r="F883" s="80"/>
      <c r="G883" s="42"/>
      <c r="H883" s="61"/>
    </row>
    <row r="884" spans="1:8" ht="16" x14ac:dyDescent="0.15">
      <c r="A884" s="61"/>
      <c r="B884" s="61"/>
      <c r="C884" s="39"/>
      <c r="D884" s="40"/>
      <c r="E884" s="80"/>
      <c r="F884" s="80"/>
      <c r="G884" s="42"/>
      <c r="H884" s="61"/>
    </row>
    <row r="885" spans="1:8" ht="16" x14ac:dyDescent="0.15">
      <c r="A885" s="61"/>
      <c r="B885" s="61"/>
      <c r="C885" s="39"/>
      <c r="D885" s="40"/>
      <c r="E885" s="80"/>
      <c r="F885" s="80"/>
      <c r="G885" s="42"/>
      <c r="H885" s="61"/>
    </row>
    <row r="886" spans="1:8" ht="16" x14ac:dyDescent="0.15">
      <c r="A886" s="61"/>
      <c r="B886" s="61"/>
      <c r="C886" s="39"/>
      <c r="D886" s="40"/>
      <c r="E886" s="80"/>
      <c r="F886" s="80"/>
      <c r="G886" s="42"/>
      <c r="H886" s="61"/>
    </row>
    <row r="887" spans="1:8" ht="16" x14ac:dyDescent="0.15">
      <c r="A887" s="61"/>
      <c r="B887" s="61"/>
      <c r="C887" s="39"/>
      <c r="D887" s="40"/>
      <c r="E887" s="80"/>
      <c r="F887" s="80"/>
      <c r="G887" s="42"/>
      <c r="H887" s="61"/>
    </row>
    <row r="888" spans="1:8" ht="16" x14ac:dyDescent="0.15">
      <c r="A888" s="61"/>
      <c r="B888" s="61"/>
      <c r="C888" s="39"/>
      <c r="D888" s="40"/>
      <c r="E888" s="80"/>
      <c r="F888" s="80"/>
      <c r="G888" s="42"/>
      <c r="H888" s="61"/>
    </row>
    <row r="889" spans="1:8" ht="16" x14ac:dyDescent="0.15">
      <c r="A889" s="61"/>
      <c r="B889" s="61"/>
      <c r="C889" s="39"/>
      <c r="D889" s="40"/>
      <c r="E889" s="80"/>
      <c r="F889" s="80"/>
      <c r="G889" s="42"/>
      <c r="H889" s="61"/>
    </row>
    <row r="890" spans="1:8" ht="16" x14ac:dyDescent="0.15">
      <c r="A890" s="61"/>
      <c r="B890" s="61"/>
      <c r="C890" s="39"/>
      <c r="D890" s="40"/>
      <c r="E890" s="80"/>
      <c r="F890" s="80"/>
      <c r="G890" s="42"/>
      <c r="H890" s="61"/>
    </row>
    <row r="891" spans="1:8" ht="16" x14ac:dyDescent="0.15">
      <c r="A891" s="61"/>
      <c r="B891" s="61"/>
      <c r="C891" s="39"/>
      <c r="D891" s="40"/>
      <c r="E891" s="80"/>
      <c r="F891" s="80"/>
      <c r="G891" s="42"/>
      <c r="H891" s="61"/>
    </row>
    <row r="892" spans="1:8" ht="16" x14ac:dyDescent="0.15">
      <c r="A892" s="61"/>
      <c r="B892" s="61"/>
      <c r="C892" s="39"/>
      <c r="D892" s="40"/>
      <c r="E892" s="80"/>
      <c r="F892" s="80"/>
      <c r="G892" s="42"/>
      <c r="H892" s="61"/>
    </row>
    <row r="893" spans="1:8" ht="16" x14ac:dyDescent="0.15">
      <c r="A893" s="61"/>
      <c r="B893" s="61"/>
      <c r="C893" s="39"/>
      <c r="D893" s="40"/>
      <c r="E893" s="80"/>
      <c r="F893" s="80"/>
      <c r="G893" s="42"/>
      <c r="H893" s="61"/>
    </row>
    <row r="894" spans="1:8" ht="16" x14ac:dyDescent="0.15">
      <c r="A894" s="61"/>
      <c r="B894" s="61"/>
      <c r="C894" s="39"/>
      <c r="D894" s="40"/>
      <c r="E894" s="80"/>
      <c r="F894" s="80"/>
      <c r="G894" s="42"/>
      <c r="H894" s="61"/>
    </row>
    <row r="895" spans="1:8" ht="16" x14ac:dyDescent="0.15">
      <c r="A895" s="61"/>
      <c r="B895" s="61"/>
      <c r="C895" s="39"/>
      <c r="D895" s="40"/>
      <c r="E895" s="80"/>
      <c r="F895" s="80"/>
      <c r="G895" s="42"/>
      <c r="H895" s="61"/>
    </row>
    <row r="896" spans="1:8" ht="16" x14ac:dyDescent="0.15">
      <c r="A896" s="61"/>
      <c r="B896" s="61"/>
      <c r="C896" s="39"/>
      <c r="D896" s="40"/>
      <c r="E896" s="80"/>
      <c r="F896" s="80"/>
      <c r="G896" s="42"/>
      <c r="H896" s="61"/>
    </row>
    <row r="897" spans="1:8" ht="16" x14ac:dyDescent="0.15">
      <c r="A897" s="61"/>
      <c r="B897" s="61"/>
      <c r="C897" s="39"/>
      <c r="D897" s="40"/>
      <c r="E897" s="80"/>
      <c r="F897" s="80"/>
      <c r="G897" s="42"/>
      <c r="H897" s="61"/>
    </row>
    <row r="898" spans="1:8" ht="16" x14ac:dyDescent="0.15">
      <c r="A898" s="61"/>
      <c r="B898" s="61"/>
      <c r="C898" s="39"/>
      <c r="D898" s="40"/>
      <c r="E898" s="80"/>
      <c r="F898" s="80"/>
      <c r="G898" s="42"/>
      <c r="H898" s="61"/>
    </row>
    <row r="899" spans="1:8" ht="16" x14ac:dyDescent="0.15">
      <c r="A899" s="61"/>
      <c r="B899" s="61"/>
      <c r="C899" s="39"/>
      <c r="D899" s="40"/>
      <c r="E899" s="80"/>
      <c r="F899" s="80"/>
      <c r="G899" s="42"/>
      <c r="H899" s="61"/>
    </row>
    <row r="900" spans="1:8" ht="16" x14ac:dyDescent="0.15">
      <c r="A900" s="61"/>
      <c r="B900" s="61"/>
      <c r="C900" s="39"/>
      <c r="D900" s="40"/>
      <c r="E900" s="80"/>
      <c r="F900" s="80"/>
      <c r="G900" s="42"/>
      <c r="H900" s="61"/>
    </row>
    <row r="901" spans="1:8" ht="16" x14ac:dyDescent="0.15">
      <c r="A901" s="61"/>
      <c r="B901" s="61"/>
      <c r="C901" s="39"/>
      <c r="D901" s="40"/>
      <c r="E901" s="80"/>
      <c r="F901" s="80"/>
      <c r="G901" s="42"/>
      <c r="H901" s="61"/>
    </row>
    <row r="902" spans="1:8" ht="16" x14ac:dyDescent="0.15">
      <c r="A902" s="61"/>
      <c r="B902" s="61"/>
      <c r="C902" s="39"/>
      <c r="D902" s="40"/>
      <c r="E902" s="80"/>
      <c r="F902" s="80"/>
      <c r="G902" s="42"/>
      <c r="H902" s="61"/>
    </row>
    <row r="903" spans="1:8" ht="16" x14ac:dyDescent="0.15">
      <c r="A903" s="61"/>
      <c r="B903" s="61"/>
      <c r="C903" s="39"/>
      <c r="D903" s="40"/>
      <c r="E903" s="80"/>
      <c r="F903" s="80"/>
      <c r="G903" s="42"/>
      <c r="H903" s="61"/>
    </row>
    <row r="904" spans="1:8" ht="16" x14ac:dyDescent="0.15">
      <c r="A904" s="61"/>
      <c r="B904" s="61"/>
      <c r="C904" s="39"/>
      <c r="D904" s="40"/>
      <c r="E904" s="80"/>
      <c r="F904" s="80"/>
      <c r="G904" s="42"/>
      <c r="H904" s="61"/>
    </row>
    <row r="905" spans="1:8" ht="16" x14ac:dyDescent="0.15">
      <c r="A905" s="61"/>
      <c r="B905" s="61"/>
      <c r="C905" s="39"/>
      <c r="D905" s="40"/>
      <c r="E905" s="80"/>
      <c r="F905" s="80"/>
      <c r="G905" s="42"/>
      <c r="H905" s="61"/>
    </row>
    <row r="906" spans="1:8" ht="16" x14ac:dyDescent="0.15">
      <c r="A906" s="61"/>
      <c r="B906" s="61"/>
      <c r="C906" s="39"/>
      <c r="D906" s="40"/>
      <c r="E906" s="80"/>
      <c r="F906" s="80"/>
      <c r="G906" s="42"/>
      <c r="H906" s="61"/>
    </row>
    <row r="907" spans="1:8" ht="16" x14ac:dyDescent="0.15">
      <c r="A907" s="61"/>
      <c r="B907" s="61"/>
      <c r="C907" s="39"/>
      <c r="D907" s="40"/>
      <c r="E907" s="80"/>
      <c r="F907" s="80"/>
      <c r="G907" s="42"/>
      <c r="H907" s="61"/>
    </row>
    <row r="908" spans="1:8" ht="16" x14ac:dyDescent="0.15">
      <c r="A908" s="61"/>
      <c r="B908" s="61"/>
      <c r="C908" s="39"/>
      <c r="D908" s="40"/>
      <c r="E908" s="80"/>
      <c r="F908" s="80"/>
      <c r="G908" s="42"/>
      <c r="H908" s="61"/>
    </row>
    <row r="909" spans="1:8" ht="16" x14ac:dyDescent="0.15">
      <c r="A909" s="61"/>
      <c r="B909" s="61"/>
      <c r="C909" s="39"/>
      <c r="D909" s="40"/>
      <c r="E909" s="80"/>
      <c r="F909" s="80"/>
      <c r="G909" s="42"/>
      <c r="H909" s="61"/>
    </row>
    <row r="910" spans="1:8" ht="16" x14ac:dyDescent="0.15">
      <c r="A910" s="61"/>
      <c r="B910" s="61"/>
      <c r="C910" s="39"/>
      <c r="D910" s="40"/>
      <c r="E910" s="80"/>
      <c r="F910" s="80"/>
      <c r="G910" s="42"/>
      <c r="H910" s="61"/>
    </row>
    <row r="911" spans="1:8" ht="16" x14ac:dyDescent="0.15">
      <c r="A911" s="61"/>
      <c r="B911" s="61"/>
      <c r="C911" s="39"/>
      <c r="D911" s="40"/>
      <c r="E911" s="80"/>
      <c r="F911" s="80"/>
      <c r="G911" s="42"/>
      <c r="H911" s="61"/>
    </row>
    <row r="912" spans="1:8" ht="16" x14ac:dyDescent="0.15">
      <c r="A912" s="61"/>
      <c r="B912" s="61"/>
      <c r="C912" s="39"/>
      <c r="D912" s="40"/>
      <c r="E912" s="80"/>
      <c r="F912" s="80"/>
      <c r="G912" s="42"/>
      <c r="H912" s="61"/>
    </row>
    <row r="913" spans="1:8" ht="16" x14ac:dyDescent="0.15">
      <c r="A913" s="61"/>
      <c r="B913" s="61"/>
      <c r="C913" s="39"/>
      <c r="D913" s="40"/>
      <c r="E913" s="80"/>
      <c r="F913" s="80"/>
      <c r="G913" s="42"/>
      <c r="H913" s="61"/>
    </row>
    <row r="914" spans="1:8" ht="16" x14ac:dyDescent="0.15">
      <c r="A914" s="61"/>
      <c r="B914" s="61"/>
      <c r="C914" s="39"/>
      <c r="D914" s="40"/>
      <c r="E914" s="80"/>
      <c r="F914" s="80"/>
      <c r="G914" s="42"/>
      <c r="H914" s="61"/>
    </row>
    <row r="915" spans="1:8" ht="16" x14ac:dyDescent="0.15">
      <c r="A915" s="61"/>
      <c r="B915" s="61"/>
      <c r="C915" s="39"/>
      <c r="D915" s="40"/>
      <c r="E915" s="80"/>
      <c r="F915" s="80"/>
      <c r="G915" s="42"/>
      <c r="H915" s="61"/>
    </row>
    <row r="916" spans="1:8" ht="16" x14ac:dyDescent="0.15">
      <c r="A916" s="61"/>
      <c r="B916" s="61"/>
      <c r="C916" s="39"/>
      <c r="D916" s="40"/>
      <c r="E916" s="80"/>
      <c r="F916" s="80"/>
      <c r="G916" s="42"/>
      <c r="H916" s="61"/>
    </row>
    <row r="917" spans="1:8" ht="16" x14ac:dyDescent="0.15">
      <c r="A917" s="61"/>
      <c r="B917" s="61"/>
      <c r="C917" s="39"/>
      <c r="D917" s="40"/>
      <c r="E917" s="80"/>
      <c r="F917" s="80"/>
      <c r="G917" s="42"/>
      <c r="H917" s="61"/>
    </row>
    <row r="918" spans="1:8" ht="16" x14ac:dyDescent="0.15">
      <c r="A918" s="61"/>
      <c r="B918" s="61"/>
      <c r="C918" s="39"/>
      <c r="D918" s="40"/>
      <c r="E918" s="80"/>
      <c r="F918" s="80"/>
      <c r="G918" s="42"/>
      <c r="H918" s="61"/>
    </row>
    <row r="919" spans="1:8" ht="16" x14ac:dyDescent="0.15">
      <c r="A919" s="61"/>
      <c r="B919" s="61"/>
      <c r="C919" s="39"/>
      <c r="D919" s="40"/>
      <c r="E919" s="80"/>
      <c r="F919" s="80"/>
      <c r="G919" s="42"/>
      <c r="H919" s="61"/>
    </row>
    <row r="920" spans="1:8" ht="16" x14ac:dyDescent="0.15">
      <c r="A920" s="61"/>
      <c r="B920" s="61"/>
      <c r="C920" s="39"/>
      <c r="D920" s="40"/>
      <c r="E920" s="80"/>
      <c r="F920" s="80"/>
      <c r="G920" s="42"/>
      <c r="H920" s="61"/>
    </row>
    <row r="921" spans="1:8" ht="16" x14ac:dyDescent="0.15">
      <c r="A921" s="61"/>
      <c r="B921" s="61"/>
      <c r="C921" s="39"/>
      <c r="D921" s="40"/>
      <c r="E921" s="80"/>
      <c r="F921" s="80"/>
      <c r="G921" s="42"/>
      <c r="H921" s="61"/>
    </row>
    <row r="922" spans="1:8" ht="16" x14ac:dyDescent="0.15">
      <c r="A922" s="61"/>
      <c r="B922" s="61"/>
      <c r="C922" s="39"/>
      <c r="D922" s="40"/>
      <c r="E922" s="80"/>
      <c r="F922" s="80"/>
      <c r="G922" s="42"/>
      <c r="H922" s="61"/>
    </row>
    <row r="923" spans="1:8" ht="16" x14ac:dyDescent="0.15">
      <c r="A923" s="61"/>
      <c r="B923" s="61"/>
      <c r="C923" s="39"/>
      <c r="D923" s="40"/>
      <c r="E923" s="80"/>
      <c r="F923" s="80"/>
      <c r="G923" s="42"/>
      <c r="H923" s="61"/>
    </row>
    <row r="924" spans="1:8" ht="16" x14ac:dyDescent="0.15">
      <c r="A924" s="61"/>
      <c r="B924" s="61"/>
      <c r="C924" s="39"/>
      <c r="D924" s="40"/>
      <c r="E924" s="80"/>
      <c r="F924" s="80"/>
      <c r="G924" s="42"/>
      <c r="H924" s="61"/>
    </row>
    <row r="925" spans="1:8" ht="16" x14ac:dyDescent="0.15">
      <c r="A925" s="61"/>
      <c r="B925" s="61"/>
      <c r="C925" s="39"/>
      <c r="D925" s="40"/>
      <c r="E925" s="80"/>
      <c r="F925" s="80"/>
      <c r="G925" s="42"/>
      <c r="H925" s="61"/>
    </row>
    <row r="926" spans="1:8" ht="16" x14ac:dyDescent="0.15">
      <c r="A926" s="61"/>
      <c r="B926" s="61"/>
      <c r="C926" s="39"/>
      <c r="D926" s="40"/>
      <c r="E926" s="80"/>
      <c r="F926" s="80"/>
      <c r="G926" s="42"/>
      <c r="H926" s="61"/>
    </row>
    <row r="927" spans="1:8" ht="16" x14ac:dyDescent="0.15">
      <c r="A927" s="61"/>
      <c r="B927" s="61"/>
      <c r="C927" s="39"/>
      <c r="D927" s="40"/>
      <c r="E927" s="80"/>
      <c r="F927" s="80"/>
      <c r="G927" s="42"/>
      <c r="H927" s="61"/>
    </row>
    <row r="928" spans="1:8" ht="16" x14ac:dyDescent="0.15">
      <c r="A928" s="61"/>
      <c r="B928" s="61"/>
      <c r="C928" s="39"/>
      <c r="D928" s="40"/>
      <c r="E928" s="80"/>
      <c r="F928" s="80"/>
      <c r="G928" s="42"/>
      <c r="H928" s="61"/>
    </row>
    <row r="929" spans="1:8" ht="16" x14ac:dyDescent="0.15">
      <c r="A929" s="61"/>
      <c r="B929" s="61"/>
      <c r="C929" s="39"/>
      <c r="D929" s="40"/>
      <c r="E929" s="80"/>
      <c r="F929" s="80"/>
      <c r="G929" s="42"/>
      <c r="H929" s="61"/>
    </row>
    <row r="930" spans="1:8" ht="16" x14ac:dyDescent="0.15">
      <c r="A930" s="61"/>
      <c r="B930" s="61"/>
      <c r="C930" s="39"/>
      <c r="D930" s="40"/>
      <c r="E930" s="80"/>
      <c r="F930" s="80"/>
      <c r="G930" s="42"/>
      <c r="H930" s="61"/>
    </row>
    <row r="931" spans="1:8" ht="16" x14ac:dyDescent="0.15">
      <c r="A931" s="61"/>
      <c r="B931" s="61"/>
      <c r="C931" s="39"/>
      <c r="D931" s="40"/>
      <c r="E931" s="80"/>
      <c r="F931" s="80"/>
      <c r="G931" s="42"/>
      <c r="H931" s="61"/>
    </row>
    <row r="932" spans="1:8" ht="16" x14ac:dyDescent="0.15">
      <c r="A932" s="61"/>
      <c r="B932" s="61"/>
      <c r="C932" s="39"/>
      <c r="D932" s="40"/>
      <c r="E932" s="80"/>
      <c r="F932" s="80"/>
      <c r="G932" s="42"/>
      <c r="H932" s="61"/>
    </row>
    <row r="933" spans="1:8" ht="16" x14ac:dyDescent="0.15">
      <c r="A933" s="61"/>
      <c r="B933" s="61"/>
      <c r="C933" s="39"/>
      <c r="D933" s="40"/>
      <c r="E933" s="80"/>
      <c r="F933" s="80"/>
      <c r="G933" s="42"/>
      <c r="H933" s="61"/>
    </row>
    <row r="934" spans="1:8" ht="16" x14ac:dyDescent="0.15">
      <c r="A934" s="61"/>
      <c r="B934" s="61"/>
      <c r="C934" s="39"/>
      <c r="D934" s="40"/>
      <c r="E934" s="80"/>
      <c r="F934" s="80"/>
      <c r="G934" s="42"/>
      <c r="H934" s="61"/>
    </row>
    <row r="935" spans="1:8" ht="16" x14ac:dyDescent="0.15">
      <c r="A935" s="61"/>
      <c r="B935" s="61"/>
      <c r="C935" s="39"/>
      <c r="D935" s="40"/>
      <c r="E935" s="80"/>
      <c r="F935" s="80"/>
      <c r="G935" s="42"/>
      <c r="H935" s="61"/>
    </row>
    <row r="936" spans="1:8" ht="16" x14ac:dyDescent="0.15">
      <c r="A936" s="61"/>
      <c r="B936" s="61"/>
      <c r="C936" s="39"/>
      <c r="D936" s="40"/>
      <c r="E936" s="80"/>
      <c r="F936" s="80"/>
      <c r="G936" s="42"/>
      <c r="H936" s="61"/>
    </row>
    <row r="937" spans="1:8" ht="16" x14ac:dyDescent="0.15">
      <c r="A937" s="61"/>
      <c r="B937" s="61"/>
      <c r="C937" s="39"/>
      <c r="D937" s="40"/>
      <c r="E937" s="80"/>
      <c r="F937" s="80"/>
      <c r="G937" s="42"/>
      <c r="H937" s="61"/>
    </row>
    <row r="938" spans="1:8" ht="16" x14ac:dyDescent="0.15">
      <c r="A938" s="61"/>
      <c r="B938" s="61"/>
      <c r="C938" s="39"/>
      <c r="D938" s="40"/>
      <c r="E938" s="80"/>
      <c r="F938" s="80"/>
      <c r="G938" s="42"/>
      <c r="H938" s="61"/>
    </row>
    <row r="939" spans="1:8" ht="16" x14ac:dyDescent="0.15">
      <c r="A939" s="61"/>
      <c r="B939" s="61"/>
      <c r="C939" s="39"/>
      <c r="D939" s="40"/>
      <c r="E939" s="80"/>
      <c r="F939" s="80"/>
      <c r="G939" s="42"/>
      <c r="H939" s="61"/>
    </row>
    <row r="940" spans="1:8" ht="16" x14ac:dyDescent="0.15">
      <c r="A940" s="61"/>
      <c r="B940" s="61"/>
      <c r="C940" s="39"/>
      <c r="D940" s="40"/>
      <c r="E940" s="80"/>
      <c r="F940" s="80"/>
      <c r="G940" s="42"/>
      <c r="H940" s="61"/>
    </row>
    <row r="941" spans="1:8" ht="16" x14ac:dyDescent="0.15">
      <c r="A941" s="61"/>
      <c r="B941" s="61"/>
      <c r="C941" s="39"/>
      <c r="D941" s="40"/>
      <c r="E941" s="80"/>
      <c r="F941" s="80"/>
      <c r="G941" s="42"/>
      <c r="H941" s="61"/>
    </row>
    <row r="942" spans="1:8" ht="16" x14ac:dyDescent="0.15">
      <c r="A942" s="61"/>
      <c r="B942" s="61"/>
      <c r="C942" s="39"/>
      <c r="D942" s="40"/>
      <c r="E942" s="80"/>
      <c r="F942" s="80"/>
      <c r="G942" s="42"/>
      <c r="H942" s="61"/>
    </row>
    <row r="943" spans="1:8" ht="16" x14ac:dyDescent="0.15">
      <c r="A943" s="61"/>
      <c r="B943" s="61"/>
      <c r="C943" s="39"/>
      <c r="D943" s="40"/>
      <c r="E943" s="80"/>
      <c r="F943" s="80"/>
      <c r="G943" s="42"/>
      <c r="H943" s="61"/>
    </row>
    <row r="944" spans="1:8" ht="16" x14ac:dyDescent="0.15">
      <c r="A944" s="61"/>
      <c r="B944" s="61"/>
      <c r="C944" s="39"/>
      <c r="D944" s="40"/>
      <c r="E944" s="80"/>
      <c r="F944" s="80"/>
      <c r="G944" s="42"/>
      <c r="H944" s="61"/>
    </row>
    <row r="945" spans="1:8" ht="16" x14ac:dyDescent="0.15">
      <c r="A945" s="61"/>
      <c r="B945" s="61"/>
      <c r="C945" s="39"/>
      <c r="D945" s="40"/>
      <c r="E945" s="80"/>
      <c r="F945" s="80"/>
      <c r="G945" s="42"/>
      <c r="H945" s="61"/>
    </row>
    <row r="946" spans="1:8" ht="16" x14ac:dyDescent="0.15">
      <c r="A946" s="61"/>
      <c r="B946" s="61"/>
      <c r="C946" s="39"/>
      <c r="D946" s="40"/>
      <c r="E946" s="80"/>
      <c r="F946" s="80"/>
      <c r="G946" s="42"/>
      <c r="H946" s="61"/>
    </row>
    <row r="947" spans="1:8" ht="16" x14ac:dyDescent="0.15">
      <c r="A947" s="61"/>
      <c r="B947" s="61"/>
      <c r="C947" s="39"/>
      <c r="D947" s="40"/>
      <c r="E947" s="80"/>
      <c r="F947" s="80"/>
      <c r="G947" s="42"/>
      <c r="H947" s="61"/>
    </row>
    <row r="948" spans="1:8" ht="16" x14ac:dyDescent="0.15">
      <c r="A948" s="61"/>
      <c r="B948" s="61"/>
      <c r="C948" s="39"/>
      <c r="D948" s="40"/>
      <c r="E948" s="80"/>
      <c r="F948" s="80"/>
      <c r="G948" s="42"/>
      <c r="H948" s="61"/>
    </row>
    <row r="949" spans="1:8" ht="16" x14ac:dyDescent="0.15">
      <c r="A949" s="61"/>
      <c r="B949" s="61"/>
      <c r="C949" s="39"/>
      <c r="D949" s="40"/>
      <c r="E949" s="80"/>
      <c r="F949" s="80"/>
      <c r="G949" s="42"/>
      <c r="H949" s="61"/>
    </row>
    <row r="950" spans="1:8" ht="16" x14ac:dyDescent="0.15">
      <c r="A950" s="61"/>
      <c r="B950" s="61"/>
      <c r="C950" s="39"/>
      <c r="D950" s="40"/>
      <c r="E950" s="80"/>
      <c r="F950" s="80"/>
      <c r="G950" s="42"/>
      <c r="H950" s="61"/>
    </row>
    <row r="951" spans="1:8" ht="16" x14ac:dyDescent="0.15">
      <c r="A951" s="61"/>
      <c r="B951" s="61"/>
      <c r="C951" s="39"/>
      <c r="D951" s="40"/>
      <c r="E951" s="80"/>
      <c r="F951" s="80"/>
      <c r="G951" s="42"/>
      <c r="H951" s="61"/>
    </row>
    <row r="952" spans="1:8" ht="16" x14ac:dyDescent="0.15">
      <c r="A952" s="61"/>
      <c r="B952" s="61"/>
      <c r="C952" s="39"/>
      <c r="D952" s="40"/>
      <c r="E952" s="80"/>
      <c r="F952" s="80"/>
      <c r="G952" s="42"/>
      <c r="H952" s="61"/>
    </row>
    <row r="953" spans="1:8" ht="16" x14ac:dyDescent="0.15">
      <c r="A953" s="61"/>
      <c r="B953" s="61"/>
      <c r="C953" s="39"/>
      <c r="D953" s="40"/>
      <c r="E953" s="80"/>
      <c r="F953" s="80"/>
      <c r="G953" s="42"/>
      <c r="H953" s="61"/>
    </row>
    <row r="954" spans="1:8" ht="16" x14ac:dyDescent="0.15">
      <c r="A954" s="61"/>
      <c r="B954" s="61"/>
      <c r="C954" s="39"/>
      <c r="D954" s="40"/>
      <c r="E954" s="80"/>
      <c r="F954" s="80"/>
      <c r="G954" s="42"/>
      <c r="H954" s="61"/>
    </row>
    <row r="955" spans="1:8" ht="16" x14ac:dyDescent="0.15">
      <c r="A955" s="61"/>
      <c r="B955" s="61"/>
      <c r="C955" s="39"/>
      <c r="D955" s="40"/>
      <c r="E955" s="80"/>
      <c r="F955" s="80"/>
      <c r="G955" s="42"/>
      <c r="H955" s="61"/>
    </row>
    <row r="956" spans="1:8" ht="16" x14ac:dyDescent="0.15">
      <c r="A956" s="61"/>
      <c r="B956" s="61"/>
      <c r="C956" s="39"/>
      <c r="D956" s="40"/>
      <c r="E956" s="80"/>
      <c r="F956" s="80"/>
      <c r="G956" s="42"/>
      <c r="H956" s="61"/>
    </row>
    <row r="957" spans="1:8" ht="16" x14ac:dyDescent="0.15">
      <c r="A957" s="61"/>
      <c r="B957" s="61"/>
      <c r="C957" s="39"/>
      <c r="D957" s="40"/>
      <c r="E957" s="80"/>
      <c r="F957" s="80"/>
      <c r="G957" s="42"/>
      <c r="H957" s="61"/>
    </row>
    <row r="958" spans="1:8" ht="16" x14ac:dyDescent="0.15">
      <c r="A958" s="61"/>
      <c r="B958" s="61"/>
      <c r="C958" s="39"/>
      <c r="D958" s="40"/>
      <c r="E958" s="80"/>
      <c r="F958" s="80"/>
      <c r="G958" s="42"/>
      <c r="H958" s="61"/>
    </row>
    <row r="959" spans="1:8" ht="16" x14ac:dyDescent="0.15">
      <c r="A959" s="61"/>
      <c r="B959" s="61"/>
      <c r="C959" s="39"/>
      <c r="D959" s="40"/>
      <c r="E959" s="80"/>
      <c r="F959" s="80"/>
      <c r="G959" s="42"/>
      <c r="H959" s="61"/>
    </row>
    <row r="960" spans="1:8" ht="16" x14ac:dyDescent="0.15">
      <c r="A960" s="61"/>
      <c r="B960" s="61"/>
      <c r="C960" s="39"/>
      <c r="D960" s="40"/>
      <c r="E960" s="80"/>
      <c r="F960" s="80"/>
      <c r="G960" s="42"/>
      <c r="H960" s="61"/>
    </row>
    <row r="961" spans="1:8" ht="16" x14ac:dyDescent="0.15">
      <c r="A961" s="61"/>
      <c r="B961" s="61"/>
      <c r="C961" s="39"/>
      <c r="D961" s="40"/>
      <c r="E961" s="80"/>
      <c r="F961" s="80"/>
      <c r="G961" s="42"/>
      <c r="H961" s="61"/>
    </row>
    <row r="962" spans="1:8" ht="16" x14ac:dyDescent="0.15">
      <c r="A962" s="61"/>
      <c r="B962" s="61"/>
      <c r="C962" s="39"/>
      <c r="D962" s="40"/>
      <c r="E962" s="80"/>
      <c r="F962" s="80"/>
      <c r="G962" s="42"/>
      <c r="H962" s="61"/>
    </row>
    <row r="963" spans="1:8" ht="16" x14ac:dyDescent="0.15">
      <c r="A963" s="61"/>
      <c r="B963" s="61"/>
      <c r="C963" s="39"/>
      <c r="D963" s="40"/>
      <c r="E963" s="80"/>
      <c r="F963" s="80"/>
      <c r="G963" s="42"/>
      <c r="H963" s="61"/>
    </row>
    <row r="964" spans="1:8" ht="16" x14ac:dyDescent="0.15">
      <c r="A964" s="61"/>
      <c r="B964" s="61"/>
      <c r="C964" s="39"/>
      <c r="D964" s="40"/>
      <c r="E964" s="80"/>
      <c r="F964" s="80"/>
      <c r="G964" s="42"/>
      <c r="H964" s="61"/>
    </row>
    <row r="965" spans="1:8" ht="16" x14ac:dyDescent="0.15">
      <c r="A965" s="61"/>
      <c r="B965" s="61"/>
      <c r="C965" s="39"/>
      <c r="D965" s="40"/>
      <c r="E965" s="80"/>
      <c r="F965" s="80"/>
      <c r="G965" s="42"/>
      <c r="H965" s="61"/>
    </row>
    <row r="966" spans="1:8" ht="16" x14ac:dyDescent="0.15">
      <c r="A966" s="61"/>
      <c r="B966" s="61"/>
      <c r="C966" s="39"/>
      <c r="D966" s="40"/>
      <c r="E966" s="80"/>
      <c r="F966" s="80"/>
      <c r="G966" s="42"/>
      <c r="H966" s="61"/>
    </row>
    <row r="967" spans="1:8" ht="16" x14ac:dyDescent="0.15">
      <c r="A967" s="61"/>
      <c r="B967" s="61"/>
      <c r="C967" s="39"/>
      <c r="D967" s="40"/>
      <c r="E967" s="80"/>
      <c r="F967" s="80"/>
      <c r="G967" s="42"/>
      <c r="H967" s="61"/>
    </row>
    <row r="968" spans="1:8" ht="16" x14ac:dyDescent="0.15">
      <c r="A968" s="61"/>
      <c r="B968" s="61"/>
      <c r="C968" s="39"/>
      <c r="D968" s="40"/>
      <c r="E968" s="80"/>
      <c r="F968" s="80"/>
      <c r="G968" s="42"/>
      <c r="H968" s="61"/>
    </row>
    <row r="969" spans="1:8" ht="16" x14ac:dyDescent="0.15">
      <c r="A969" s="61"/>
      <c r="B969" s="61"/>
      <c r="C969" s="39"/>
      <c r="D969" s="40"/>
      <c r="E969" s="80"/>
      <c r="F969" s="80"/>
      <c r="G969" s="42"/>
      <c r="H969" s="61"/>
    </row>
    <row r="970" spans="1:8" ht="16" x14ac:dyDescent="0.15">
      <c r="A970" s="61"/>
      <c r="B970" s="61"/>
      <c r="C970" s="39"/>
      <c r="D970" s="40"/>
      <c r="E970" s="80"/>
      <c r="F970" s="80"/>
      <c r="G970" s="42"/>
      <c r="H970" s="61"/>
    </row>
    <row r="971" spans="1:8" ht="16" x14ac:dyDescent="0.15">
      <c r="A971" s="61"/>
      <c r="B971" s="61"/>
      <c r="C971" s="39"/>
      <c r="D971" s="40"/>
      <c r="E971" s="80"/>
      <c r="F971" s="80"/>
      <c r="G971" s="42"/>
      <c r="H971" s="61"/>
    </row>
    <row r="972" spans="1:8" ht="16" x14ac:dyDescent="0.15">
      <c r="A972" s="61"/>
      <c r="B972" s="61"/>
      <c r="C972" s="39"/>
      <c r="D972" s="40"/>
      <c r="E972" s="80"/>
      <c r="F972" s="80"/>
      <c r="G972" s="42"/>
      <c r="H972" s="61"/>
    </row>
    <row r="973" spans="1:8" ht="16" x14ac:dyDescent="0.15">
      <c r="A973" s="61"/>
      <c r="B973" s="61"/>
      <c r="C973" s="39"/>
      <c r="D973" s="40"/>
      <c r="E973" s="80"/>
      <c r="F973" s="80"/>
      <c r="G973" s="42"/>
      <c r="H973" s="61"/>
    </row>
    <row r="974" spans="1:8" ht="16" x14ac:dyDescent="0.15">
      <c r="A974" s="61"/>
      <c r="B974" s="61"/>
      <c r="C974" s="39"/>
      <c r="D974" s="40"/>
      <c r="E974" s="80"/>
      <c r="F974" s="80"/>
      <c r="G974" s="42"/>
      <c r="H974" s="61"/>
    </row>
    <row r="975" spans="1:8" ht="16" x14ac:dyDescent="0.15">
      <c r="A975" s="61"/>
      <c r="B975" s="61"/>
      <c r="C975" s="39"/>
      <c r="D975" s="40"/>
      <c r="E975" s="80"/>
      <c r="F975" s="80"/>
      <c r="G975" s="42"/>
      <c r="H975" s="61"/>
    </row>
    <row r="976" spans="1:8" ht="16" x14ac:dyDescent="0.15">
      <c r="A976" s="61"/>
      <c r="B976" s="61"/>
      <c r="C976" s="39"/>
      <c r="D976" s="40"/>
      <c r="E976" s="80"/>
      <c r="F976" s="80"/>
      <c r="G976" s="42"/>
      <c r="H976" s="61"/>
    </row>
    <row r="977" spans="1:8" ht="16" x14ac:dyDescent="0.15">
      <c r="A977" s="61"/>
      <c r="B977" s="61"/>
      <c r="C977" s="39"/>
      <c r="D977" s="40"/>
      <c r="E977" s="80"/>
      <c r="F977" s="80"/>
      <c r="G977" s="42"/>
      <c r="H977" s="61"/>
    </row>
    <row r="978" spans="1:8" ht="16" x14ac:dyDescent="0.15">
      <c r="A978" s="61"/>
      <c r="B978" s="61"/>
      <c r="C978" s="39"/>
      <c r="D978" s="40"/>
      <c r="E978" s="80"/>
      <c r="F978" s="80"/>
      <c r="G978" s="42"/>
      <c r="H978" s="61"/>
    </row>
    <row r="979" spans="1:8" ht="16" x14ac:dyDescent="0.15">
      <c r="A979" s="61"/>
      <c r="B979" s="61"/>
      <c r="C979" s="39"/>
      <c r="D979" s="40"/>
      <c r="E979" s="80"/>
      <c r="F979" s="80"/>
      <c r="G979" s="42"/>
      <c r="H979" s="61"/>
    </row>
    <row r="980" spans="1:8" ht="16" x14ac:dyDescent="0.15">
      <c r="A980" s="61"/>
      <c r="B980" s="61"/>
      <c r="C980" s="39"/>
      <c r="D980" s="40"/>
      <c r="E980" s="80"/>
      <c r="F980" s="80"/>
      <c r="G980" s="42"/>
      <c r="H980" s="61"/>
    </row>
    <row r="981" spans="1:8" ht="16" x14ac:dyDescent="0.15">
      <c r="A981" s="61"/>
      <c r="B981" s="61"/>
      <c r="C981" s="39"/>
      <c r="D981" s="40"/>
      <c r="E981" s="80"/>
      <c r="F981" s="80"/>
      <c r="G981" s="42"/>
      <c r="H981" s="61"/>
    </row>
    <row r="982" spans="1:8" ht="16" x14ac:dyDescent="0.15">
      <c r="A982" s="61"/>
      <c r="B982" s="61"/>
      <c r="C982" s="39"/>
      <c r="D982" s="40"/>
      <c r="E982" s="80"/>
      <c r="F982" s="80"/>
      <c r="G982" s="42"/>
      <c r="H982" s="61"/>
    </row>
    <row r="983" spans="1:8" ht="16" x14ac:dyDescent="0.15">
      <c r="A983" s="61"/>
      <c r="B983" s="61"/>
      <c r="C983" s="39"/>
      <c r="D983" s="40"/>
      <c r="E983" s="80"/>
      <c r="F983" s="80"/>
      <c r="G983" s="42"/>
      <c r="H983" s="61"/>
    </row>
    <row r="984" spans="1:8" ht="16" x14ac:dyDescent="0.15">
      <c r="A984" s="61"/>
      <c r="B984" s="61"/>
      <c r="C984" s="39"/>
      <c r="D984" s="40"/>
      <c r="E984" s="80"/>
      <c r="F984" s="80"/>
      <c r="G984" s="42"/>
      <c r="H984" s="61"/>
    </row>
    <row r="985" spans="1:8" ht="16" x14ac:dyDescent="0.15">
      <c r="A985" s="61"/>
      <c r="B985" s="61"/>
      <c r="C985" s="39"/>
      <c r="D985" s="40"/>
      <c r="E985" s="80"/>
      <c r="F985" s="80"/>
      <c r="G985" s="42"/>
      <c r="H985" s="61"/>
    </row>
    <row r="986" spans="1:8" ht="16" x14ac:dyDescent="0.15">
      <c r="A986" s="61"/>
      <c r="B986" s="61"/>
      <c r="C986" s="39"/>
      <c r="D986" s="40"/>
      <c r="E986" s="80"/>
      <c r="F986" s="80"/>
      <c r="G986" s="42"/>
      <c r="H986" s="61"/>
    </row>
    <row r="987" spans="1:8" ht="16" x14ac:dyDescent="0.15">
      <c r="A987" s="61"/>
      <c r="B987" s="61"/>
      <c r="C987" s="39"/>
      <c r="D987" s="40"/>
      <c r="E987" s="80"/>
      <c r="F987" s="80"/>
      <c r="G987" s="42"/>
      <c r="H987" s="61"/>
    </row>
    <row r="988" spans="1:8" ht="16" x14ac:dyDescent="0.15">
      <c r="A988" s="61"/>
      <c r="B988" s="61"/>
      <c r="C988" s="39"/>
      <c r="D988" s="40"/>
      <c r="E988" s="80"/>
      <c r="F988" s="80"/>
      <c r="G988" s="42"/>
      <c r="H988" s="61"/>
    </row>
    <row r="989" spans="1:8" ht="16" x14ac:dyDescent="0.15">
      <c r="A989" s="61"/>
      <c r="B989" s="61"/>
      <c r="C989" s="39"/>
      <c r="D989" s="40"/>
      <c r="E989" s="80"/>
      <c r="F989" s="80"/>
      <c r="G989" s="42"/>
      <c r="H989" s="61"/>
    </row>
    <row r="990" spans="1:8" ht="16" x14ac:dyDescent="0.15">
      <c r="A990" s="61"/>
      <c r="B990" s="61"/>
      <c r="C990" s="39"/>
      <c r="D990" s="40"/>
      <c r="E990" s="80"/>
      <c r="F990" s="80"/>
      <c r="G990" s="42"/>
      <c r="H990" s="61"/>
    </row>
    <row r="991" spans="1:8" ht="16" x14ac:dyDescent="0.15">
      <c r="A991" s="61"/>
      <c r="B991" s="61"/>
      <c r="C991" s="39"/>
      <c r="D991" s="40"/>
      <c r="E991" s="80"/>
      <c r="F991" s="80"/>
      <c r="G991" s="42"/>
      <c r="H991" s="61"/>
    </row>
    <row r="992" spans="1:8" ht="16" x14ac:dyDescent="0.15">
      <c r="A992" s="61"/>
      <c r="B992" s="61"/>
      <c r="C992" s="39"/>
      <c r="D992" s="40"/>
      <c r="E992" s="80"/>
      <c r="F992" s="80"/>
      <c r="G992" s="42"/>
      <c r="H992" s="61"/>
    </row>
    <row r="993" spans="1:8" ht="16" x14ac:dyDescent="0.15">
      <c r="A993" s="61"/>
      <c r="B993" s="61"/>
      <c r="C993" s="39"/>
      <c r="D993" s="40"/>
      <c r="E993" s="80"/>
      <c r="F993" s="80"/>
      <c r="G993" s="42"/>
      <c r="H993" s="61"/>
    </row>
    <row r="994" spans="1:8" ht="16" x14ac:dyDescent="0.15">
      <c r="A994" s="61"/>
      <c r="B994" s="61"/>
      <c r="C994" s="39"/>
      <c r="D994" s="40"/>
      <c r="E994" s="80"/>
      <c r="F994" s="80"/>
      <c r="G994" s="42"/>
      <c r="H994" s="61"/>
    </row>
    <row r="995" spans="1:8" ht="16" x14ac:dyDescent="0.15">
      <c r="A995" s="61"/>
      <c r="B995" s="61"/>
      <c r="C995" s="39"/>
      <c r="D995" s="40"/>
      <c r="E995" s="80"/>
      <c r="F995" s="80"/>
      <c r="G995" s="42"/>
      <c r="H995" s="61"/>
    </row>
    <row r="996" spans="1:8" ht="16" x14ac:dyDescent="0.15">
      <c r="A996" s="61"/>
      <c r="B996" s="61"/>
      <c r="C996" s="39"/>
      <c r="D996" s="40"/>
      <c r="E996" s="80"/>
      <c r="F996" s="80"/>
      <c r="G996" s="42"/>
      <c r="H996" s="61"/>
    </row>
    <row r="997" spans="1:8" ht="16" x14ac:dyDescent="0.15">
      <c r="A997" s="61"/>
      <c r="B997" s="61"/>
      <c r="C997" s="39"/>
      <c r="D997" s="40"/>
      <c r="E997" s="80"/>
      <c r="F997" s="80"/>
      <c r="G997" s="42"/>
      <c r="H997" s="61"/>
    </row>
    <row r="998" spans="1:8" ht="16" x14ac:dyDescent="0.15">
      <c r="A998" s="61"/>
      <c r="B998" s="61"/>
      <c r="C998" s="39"/>
      <c r="D998" s="40"/>
      <c r="E998" s="80"/>
      <c r="F998" s="80"/>
      <c r="G998" s="42"/>
      <c r="H998" s="61"/>
    </row>
    <row r="999" spans="1:8" ht="16" x14ac:dyDescent="0.15">
      <c r="A999" s="61"/>
      <c r="B999" s="61"/>
      <c r="C999" s="39"/>
      <c r="D999" s="40"/>
      <c r="E999" s="80"/>
      <c r="F999" s="80"/>
      <c r="G999" s="42"/>
      <c r="H999" s="61"/>
    </row>
    <row r="1000" spans="1:8" ht="16" x14ac:dyDescent="0.15">
      <c r="A1000" s="61"/>
      <c r="B1000" s="61"/>
      <c r="C1000" s="39"/>
      <c r="D1000" s="40"/>
      <c r="E1000" s="80"/>
      <c r="F1000" s="80"/>
      <c r="G1000" s="42"/>
      <c r="H1000" s="61"/>
    </row>
    <row r="1001" spans="1:8" ht="16" x14ac:dyDescent="0.15">
      <c r="A1001" s="61"/>
      <c r="B1001" s="61"/>
      <c r="C1001" s="39"/>
      <c r="D1001" s="40"/>
      <c r="E1001" s="80"/>
      <c r="F1001" s="80"/>
      <c r="G1001" s="42"/>
      <c r="H1001" s="61"/>
    </row>
    <row r="1002" spans="1:8" ht="16" x14ac:dyDescent="0.15">
      <c r="A1002" s="61"/>
      <c r="B1002" s="61"/>
      <c r="C1002" s="39"/>
      <c r="D1002" s="40"/>
      <c r="E1002" s="80"/>
      <c r="F1002" s="80"/>
      <c r="G1002" s="42"/>
      <c r="H1002" s="61"/>
    </row>
    <row r="1003" spans="1:8" ht="16" x14ac:dyDescent="0.15">
      <c r="A1003" s="61"/>
      <c r="B1003" s="61"/>
      <c r="C1003" s="39"/>
      <c r="D1003" s="40"/>
      <c r="E1003" s="80"/>
      <c r="F1003" s="80"/>
      <c r="G1003" s="42"/>
      <c r="H1003" s="61"/>
    </row>
    <row r="1004" spans="1:8" ht="16" x14ac:dyDescent="0.15">
      <c r="A1004" s="61"/>
      <c r="B1004" s="61"/>
      <c r="C1004" s="39"/>
      <c r="D1004" s="40"/>
      <c r="E1004" s="80"/>
      <c r="F1004" s="80"/>
      <c r="G1004" s="42"/>
      <c r="H1004" s="61"/>
    </row>
    <row r="1005" spans="1:8" ht="16" x14ac:dyDescent="0.15">
      <c r="A1005" s="61"/>
      <c r="B1005" s="61"/>
      <c r="C1005" s="39"/>
      <c r="D1005" s="40"/>
      <c r="E1005" s="80"/>
      <c r="F1005" s="80"/>
      <c r="G1005" s="42"/>
      <c r="H1005" s="61"/>
    </row>
    <row r="1006" spans="1:8" ht="16" x14ac:dyDescent="0.15">
      <c r="A1006" s="61"/>
      <c r="B1006" s="61"/>
      <c r="C1006" s="39"/>
      <c r="D1006" s="40"/>
      <c r="E1006" s="80"/>
      <c r="F1006" s="80"/>
      <c r="G1006" s="42"/>
      <c r="H1006" s="61"/>
    </row>
    <row r="1007" spans="1:8" ht="16" x14ac:dyDescent="0.15">
      <c r="A1007" s="61"/>
      <c r="B1007" s="61"/>
      <c r="C1007" s="39"/>
      <c r="D1007" s="40"/>
      <c r="E1007" s="80"/>
      <c r="F1007" s="80"/>
      <c r="G1007" s="42"/>
      <c r="H1007" s="61"/>
    </row>
    <row r="1008" spans="1:8" ht="16" x14ac:dyDescent="0.15">
      <c r="A1008" s="61"/>
      <c r="B1008" s="61"/>
      <c r="C1008" s="39"/>
      <c r="D1008" s="40"/>
      <c r="E1008" s="80"/>
      <c r="F1008" s="80"/>
      <c r="G1008" s="42"/>
      <c r="H1008" s="61"/>
    </row>
    <row r="1009" spans="1:8" ht="16" x14ac:dyDescent="0.15">
      <c r="A1009" s="61"/>
      <c r="B1009" s="61"/>
      <c r="C1009" s="39"/>
      <c r="D1009" s="40"/>
      <c r="E1009" s="80"/>
      <c r="F1009" s="80"/>
      <c r="G1009" s="42"/>
      <c r="H1009" s="61"/>
    </row>
    <row r="1010" spans="1:8" ht="16" x14ac:dyDescent="0.15">
      <c r="A1010" s="61"/>
      <c r="B1010" s="61"/>
      <c r="C1010" s="39"/>
      <c r="D1010" s="40"/>
      <c r="E1010" s="80"/>
      <c r="F1010" s="80"/>
      <c r="G1010" s="42"/>
      <c r="H1010" s="61"/>
    </row>
    <row r="1011" spans="1:8" ht="16" x14ac:dyDescent="0.15">
      <c r="A1011" s="61"/>
      <c r="B1011" s="61"/>
      <c r="C1011" s="39"/>
      <c r="D1011" s="40"/>
      <c r="E1011" s="80"/>
      <c r="F1011" s="80"/>
      <c r="G1011" s="42"/>
      <c r="H1011" s="61"/>
    </row>
    <row r="1012" spans="1:8" ht="16" x14ac:dyDescent="0.15">
      <c r="A1012" s="61"/>
      <c r="B1012" s="61"/>
      <c r="C1012" s="39"/>
      <c r="D1012" s="40"/>
      <c r="E1012" s="80"/>
      <c r="F1012" s="80"/>
      <c r="G1012" s="42"/>
      <c r="H1012" s="61"/>
    </row>
    <row r="1013" spans="1:8" ht="16" x14ac:dyDescent="0.15">
      <c r="A1013" s="61"/>
      <c r="B1013" s="61"/>
      <c r="C1013" s="39"/>
      <c r="D1013" s="40"/>
      <c r="E1013" s="80"/>
      <c r="F1013" s="80"/>
      <c r="G1013" s="42"/>
      <c r="H1013" s="61"/>
    </row>
    <row r="1014" spans="1:8" ht="16" x14ac:dyDescent="0.15">
      <c r="A1014" s="61"/>
      <c r="B1014" s="61"/>
      <c r="C1014" s="39"/>
      <c r="D1014" s="40"/>
      <c r="E1014" s="80"/>
      <c r="F1014" s="80"/>
      <c r="G1014" s="42"/>
      <c r="H1014" s="61"/>
    </row>
    <row r="1015" spans="1:8" ht="16" x14ac:dyDescent="0.15">
      <c r="A1015" s="61"/>
      <c r="B1015" s="61"/>
      <c r="C1015" s="39"/>
      <c r="D1015" s="40"/>
      <c r="E1015" s="80"/>
      <c r="F1015" s="80"/>
      <c r="G1015" s="42"/>
      <c r="H1015" s="61"/>
    </row>
    <row r="1016" spans="1:8" ht="16" x14ac:dyDescent="0.15">
      <c r="A1016" s="61"/>
      <c r="B1016" s="61"/>
      <c r="C1016" s="39"/>
      <c r="D1016" s="40"/>
      <c r="E1016" s="80"/>
      <c r="F1016" s="80"/>
      <c r="G1016" s="42"/>
      <c r="H1016" s="61"/>
    </row>
    <row r="1017" spans="1:8" ht="16" x14ac:dyDescent="0.15">
      <c r="A1017" s="61"/>
      <c r="B1017" s="61"/>
      <c r="C1017" s="39"/>
      <c r="D1017" s="40"/>
      <c r="E1017" s="80"/>
      <c r="F1017" s="80"/>
      <c r="G1017" s="42"/>
      <c r="H1017" s="61"/>
    </row>
    <row r="1018" spans="1:8" ht="16" x14ac:dyDescent="0.15">
      <c r="A1018" s="61"/>
      <c r="B1018" s="61"/>
      <c r="C1018" s="39"/>
      <c r="D1018" s="40"/>
      <c r="E1018" s="80"/>
      <c r="F1018" s="80"/>
      <c r="G1018" s="42"/>
      <c r="H1018" s="61"/>
    </row>
    <row r="1019" spans="1:8" ht="16" x14ac:dyDescent="0.15">
      <c r="A1019" s="61"/>
      <c r="B1019" s="61"/>
      <c r="C1019" s="39"/>
      <c r="D1019" s="40"/>
      <c r="E1019" s="80"/>
      <c r="F1019" s="80"/>
      <c r="G1019" s="42"/>
      <c r="H1019" s="61"/>
    </row>
    <row r="1020" spans="1:8" ht="16" x14ac:dyDescent="0.15">
      <c r="A1020" s="61"/>
      <c r="B1020" s="61"/>
      <c r="C1020" s="39"/>
      <c r="D1020" s="40"/>
      <c r="E1020" s="80"/>
      <c r="F1020" s="80"/>
      <c r="G1020" s="42"/>
      <c r="H1020" s="61"/>
    </row>
    <row r="1021" spans="1:8" ht="16" x14ac:dyDescent="0.15">
      <c r="A1021" s="61"/>
      <c r="B1021" s="61"/>
      <c r="C1021" s="39"/>
      <c r="D1021" s="40"/>
      <c r="E1021" s="80"/>
      <c r="F1021" s="80"/>
      <c r="G1021" s="42"/>
      <c r="H1021" s="61"/>
    </row>
    <row r="1022" spans="1:8" ht="16" x14ac:dyDescent="0.15">
      <c r="A1022" s="61"/>
      <c r="B1022" s="61"/>
      <c r="C1022" s="39"/>
      <c r="D1022" s="40"/>
      <c r="E1022" s="80"/>
      <c r="F1022" s="80"/>
      <c r="G1022" s="42"/>
      <c r="H1022" s="61"/>
    </row>
    <row r="1023" spans="1:8" ht="16" x14ac:dyDescent="0.15">
      <c r="A1023" s="61"/>
      <c r="B1023" s="61"/>
      <c r="C1023" s="39"/>
      <c r="D1023" s="40"/>
      <c r="E1023" s="80"/>
      <c r="F1023" s="80"/>
      <c r="G1023" s="42"/>
      <c r="H1023" s="61"/>
    </row>
    <row r="1024" spans="1:8" ht="16" x14ac:dyDescent="0.15">
      <c r="A1024" s="61"/>
      <c r="B1024" s="61"/>
      <c r="C1024" s="39"/>
      <c r="D1024" s="40"/>
      <c r="E1024" s="80"/>
      <c r="F1024" s="80"/>
      <c r="G1024" s="42"/>
      <c r="H1024" s="61"/>
    </row>
    <row r="1025" spans="1:8" ht="16" x14ac:dyDescent="0.15">
      <c r="A1025" s="61"/>
      <c r="B1025" s="61"/>
      <c r="C1025" s="39"/>
      <c r="D1025" s="40"/>
      <c r="E1025" s="80"/>
      <c r="F1025" s="80"/>
      <c r="G1025" s="42"/>
      <c r="H1025" s="61"/>
    </row>
    <row r="1026" spans="1:8" ht="16" x14ac:dyDescent="0.15">
      <c r="A1026" s="61"/>
      <c r="B1026" s="61"/>
      <c r="C1026" s="39"/>
      <c r="D1026" s="40"/>
      <c r="E1026" s="80"/>
      <c r="F1026" s="80"/>
      <c r="G1026" s="42"/>
      <c r="H1026" s="61"/>
    </row>
    <row r="1027" spans="1:8" ht="16" x14ac:dyDescent="0.15">
      <c r="A1027" s="61"/>
      <c r="B1027" s="61"/>
      <c r="C1027" s="39"/>
      <c r="D1027" s="40"/>
      <c r="E1027" s="80"/>
      <c r="F1027" s="80"/>
      <c r="G1027" s="42"/>
      <c r="H1027" s="61"/>
    </row>
    <row r="1028" spans="1:8" ht="16" x14ac:dyDescent="0.15">
      <c r="A1028" s="61"/>
      <c r="B1028" s="61"/>
      <c r="C1028" s="39"/>
      <c r="D1028" s="40"/>
      <c r="E1028" s="80"/>
      <c r="F1028" s="80"/>
      <c r="G1028" s="42"/>
      <c r="H1028" s="61"/>
    </row>
    <row r="1029" spans="1:8" ht="16" x14ac:dyDescent="0.15">
      <c r="A1029" s="61"/>
      <c r="B1029" s="61"/>
      <c r="C1029" s="39"/>
      <c r="D1029" s="40"/>
      <c r="E1029" s="80"/>
      <c r="F1029" s="80"/>
      <c r="G1029" s="42"/>
      <c r="H1029" s="61"/>
    </row>
    <row r="1030" spans="1:8" ht="16" x14ac:dyDescent="0.15">
      <c r="A1030" s="61"/>
      <c r="B1030" s="61"/>
      <c r="C1030" s="39"/>
      <c r="D1030" s="40"/>
      <c r="E1030" s="80"/>
      <c r="F1030" s="80"/>
      <c r="G1030" s="42"/>
      <c r="H1030" s="61"/>
    </row>
    <row r="1031" spans="1:8" ht="16" x14ac:dyDescent="0.15">
      <c r="A1031" s="61"/>
      <c r="B1031" s="61"/>
      <c r="C1031" s="39"/>
      <c r="D1031" s="40"/>
      <c r="E1031" s="80"/>
      <c r="F1031" s="80"/>
      <c r="G1031" s="42"/>
      <c r="H1031" s="61"/>
    </row>
    <row r="1032" spans="1:8" ht="16" x14ac:dyDescent="0.15">
      <c r="A1032" s="61"/>
      <c r="B1032" s="61"/>
      <c r="C1032" s="39"/>
      <c r="D1032" s="40"/>
      <c r="E1032" s="80"/>
      <c r="F1032" s="80"/>
      <c r="G1032" s="42"/>
      <c r="H1032" s="61"/>
    </row>
    <row r="1033" spans="1:8" ht="16" x14ac:dyDescent="0.15">
      <c r="A1033" s="61"/>
      <c r="B1033" s="61"/>
      <c r="C1033" s="39"/>
      <c r="D1033" s="40"/>
      <c r="E1033" s="80"/>
      <c r="F1033" s="80"/>
      <c r="G1033" s="42"/>
      <c r="H1033" s="61"/>
    </row>
    <row r="1034" spans="1:8" ht="16" x14ac:dyDescent="0.15">
      <c r="A1034" s="61"/>
      <c r="B1034" s="61"/>
      <c r="C1034" s="39"/>
      <c r="D1034" s="40"/>
      <c r="E1034" s="80"/>
      <c r="F1034" s="80"/>
      <c r="G1034" s="42"/>
      <c r="H1034" s="61"/>
    </row>
    <row r="1035" spans="1:8" ht="16" x14ac:dyDescent="0.15">
      <c r="A1035" s="61"/>
      <c r="B1035" s="61"/>
      <c r="C1035" s="39"/>
      <c r="D1035" s="40"/>
      <c r="E1035" s="80"/>
      <c r="F1035" s="80"/>
      <c r="G1035" s="42"/>
      <c r="H1035" s="61"/>
    </row>
    <row r="1036" spans="1:8" ht="16" x14ac:dyDescent="0.15">
      <c r="A1036" s="61"/>
      <c r="B1036" s="61"/>
      <c r="C1036" s="39"/>
      <c r="D1036" s="40"/>
      <c r="E1036" s="80"/>
      <c r="F1036" s="80"/>
      <c r="G1036" s="42"/>
      <c r="H1036" s="61"/>
    </row>
    <row r="1037" spans="1:8" ht="16" x14ac:dyDescent="0.15">
      <c r="A1037" s="61"/>
      <c r="B1037" s="61"/>
      <c r="C1037" s="39"/>
      <c r="D1037" s="40"/>
      <c r="E1037" s="80"/>
      <c r="F1037" s="80"/>
      <c r="G1037" s="42"/>
      <c r="H1037" s="61"/>
    </row>
    <row r="1038" spans="1:8" ht="16" x14ac:dyDescent="0.15">
      <c r="A1038" s="61"/>
      <c r="B1038" s="61"/>
      <c r="C1038" s="39"/>
      <c r="D1038" s="40"/>
      <c r="E1038" s="80"/>
      <c r="F1038" s="80"/>
      <c r="G1038" s="42"/>
      <c r="H1038" s="61"/>
    </row>
    <row r="1039" spans="1:8" ht="16" x14ac:dyDescent="0.15">
      <c r="A1039" s="61"/>
      <c r="B1039" s="61"/>
      <c r="C1039" s="39"/>
      <c r="D1039" s="40"/>
      <c r="E1039" s="80"/>
      <c r="F1039" s="80"/>
      <c r="G1039" s="42"/>
      <c r="H1039" s="61"/>
    </row>
    <row r="1040" spans="1:8" ht="16" x14ac:dyDescent="0.15">
      <c r="A1040" s="61"/>
      <c r="B1040" s="61"/>
      <c r="C1040" s="39"/>
      <c r="D1040" s="40"/>
      <c r="E1040" s="80"/>
      <c r="F1040" s="80"/>
      <c r="G1040" s="42"/>
      <c r="H1040" s="61"/>
    </row>
    <row r="1041" spans="1:8" ht="16" x14ac:dyDescent="0.15">
      <c r="A1041" s="61"/>
      <c r="B1041" s="61"/>
      <c r="C1041" s="39"/>
      <c r="D1041" s="40"/>
      <c r="E1041" s="80"/>
      <c r="F1041" s="80"/>
      <c r="G1041" s="42"/>
      <c r="H1041" s="61"/>
    </row>
  </sheetData>
  <mergeCells count="2">
    <mergeCell ref="B2:F2"/>
    <mergeCell ref="B3:F4"/>
  </mergeCells>
  <pageMargins left="0.7" right="0.7" top="0.75" bottom="0.75" header="0.3" footer="0.3"/>
  <ignoredErrors>
    <ignoredError sqref="B8:B42" numberStoredAsText="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outlinePr summaryBelow="0" summaryRight="0"/>
  </sheetPr>
  <dimension ref="A1:AW432"/>
  <sheetViews>
    <sheetView showGridLines="0" zoomScale="82" zoomScaleNormal="80" workbookViewId="0">
      <pane ySplit="7" topLeftCell="A8" activePane="bottomLeft" state="frozen"/>
      <selection pane="bottomLeft" activeCell="A7" sqref="A7"/>
    </sheetView>
  </sheetViews>
  <sheetFormatPr baseColWidth="10" defaultColWidth="12.6640625" defaultRowHeight="15.75" customHeight="1" x14ac:dyDescent="0.2"/>
  <cols>
    <col min="1" max="1" customWidth="true" style="257" width="6.0" collapsed="false"/>
    <col min="2" max="2" customWidth="true" style="257" width="14.1640625" collapsed="false"/>
    <col min="3" max="3" bestFit="true" customWidth="true" style="257" width="11.5" collapsed="false"/>
    <col min="4" max="4" customWidth="true" style="257" width="19.1640625" collapsed="false"/>
    <col min="5" max="5" customWidth="true" style="257" width="39.1640625" collapsed="false"/>
    <col min="6" max="6" customWidth="true" style="257" width="11.6640625" collapsed="false"/>
    <col min="7" max="7" bestFit="true" customWidth="true" style="146" width="30.83203125" collapsed="false"/>
    <col min="8" max="8" customWidth="true" style="257" width="14.33203125" collapsed="false"/>
    <col min="9" max="9" customWidth="true" style="257" width="14.5" collapsed="false"/>
    <col min="10" max="10" customWidth="true" style="257" width="18.1640625" collapsed="false"/>
    <col min="11" max="11" customWidth="true" style="257" width="25.33203125" collapsed="false"/>
    <col min="12" max="12" customWidth="true" style="257" width="17.6640625" collapsed="false"/>
    <col min="13" max="13" customWidth="true" style="257" width="9.1640625" collapsed="false"/>
    <col min="14" max="15" customWidth="true" style="257" width="11.33203125" collapsed="false"/>
    <col min="16" max="16" customWidth="true" style="257" width="16.1640625" collapsed="false"/>
    <col min="17" max="17" customWidth="true" style="257" width="24.1640625" collapsed="false"/>
    <col min="18" max="19" customWidth="true" style="257" width="19.33203125" collapsed="false"/>
    <col min="20" max="20" customWidth="true" style="257" width="22.33203125" collapsed="false"/>
    <col min="21" max="21" customWidth="true" style="257" width="16.6640625" collapsed="false"/>
    <col min="22" max="22" customWidth="true" style="257" width="27.33203125" collapsed="false"/>
    <col min="23" max="23" customWidth="true" style="257" width="17.5" collapsed="false"/>
    <col min="24" max="24" customWidth="true" style="257" width="19.5" collapsed="false"/>
    <col min="25" max="25" customWidth="true" style="257" width="19.83203125" collapsed="false"/>
    <col min="26" max="26" customWidth="true" style="257" width="19.0" collapsed="false"/>
    <col min="27" max="28" customWidth="true" style="257" width="23.6640625" collapsed="false"/>
    <col min="29" max="29" customWidth="true" style="257" width="18.33203125" collapsed="false"/>
    <col min="30" max="30" customWidth="true" style="257" width="18.6640625" collapsed="false"/>
    <col min="31" max="31" customWidth="true" style="257" width="17.5" collapsed="false"/>
    <col min="32" max="32" customWidth="true" style="257" width="16.6640625" collapsed="false"/>
    <col min="33" max="33" customWidth="true" style="257" width="20.0" collapsed="false"/>
    <col min="34" max="34" customWidth="true" style="257" width="24.6640625" collapsed="false"/>
    <col min="35" max="35" customWidth="true" style="257" width="25.1640625" collapsed="false"/>
    <col min="36" max="36" customWidth="true" style="257" width="21.0" collapsed="false"/>
    <col min="37" max="37" customWidth="true" style="257" width="22.0" collapsed="false"/>
    <col min="38" max="38" customWidth="true" style="257" width="17.83203125" collapsed="false"/>
    <col min="39" max="39" customWidth="true" style="257" width="18.6640625" collapsed="false"/>
    <col min="40" max="40" customWidth="true" style="257" width="23.5" collapsed="false"/>
    <col min="41" max="41" customWidth="true" style="257" width="22.33203125" collapsed="false"/>
    <col min="42" max="42" customWidth="true" style="257" width="30.6640625" collapsed="false"/>
    <col min="43" max="43" customWidth="true" style="257" width="20.6640625" collapsed="false"/>
    <col min="44" max="44" customWidth="true" style="257" width="20.1640625" collapsed="false"/>
    <col min="45" max="45" customWidth="true" style="257" width="14.0" collapsed="false"/>
    <col min="46" max="47" customWidth="true" style="257" width="12.83203125" collapsed="false"/>
    <col min="48" max="48" customWidth="true" style="257" width="20.5" collapsed="false"/>
    <col min="49" max="49" customWidth="true" style="260" width="20.1640625" collapsed="false"/>
    <col min="50" max="16384" style="257" width="12.6640625" collapsed="false"/>
  </cols>
  <sheetData>
    <row r="1" spans="1:49" customFormat="1" ht="26" x14ac:dyDescent="0.2">
      <c r="A1" s="287" t="s">
        <v>64</v>
      </c>
      <c r="B1" s="288"/>
      <c r="C1" s="288"/>
      <c r="D1" s="288"/>
      <c r="E1" s="222"/>
      <c r="F1" s="223"/>
      <c r="G1" s="261"/>
      <c r="H1" s="224"/>
      <c r="I1" s="224"/>
      <c r="J1" s="224"/>
      <c r="K1" s="224"/>
      <c r="L1" s="224"/>
      <c r="M1" s="224"/>
      <c r="N1" s="224"/>
      <c r="O1" s="236"/>
      <c r="P1" s="224"/>
      <c r="Q1" s="224"/>
      <c r="R1" s="224"/>
      <c r="S1" s="224"/>
      <c r="T1" s="224"/>
      <c r="U1" s="224"/>
      <c r="V1" s="224"/>
      <c r="W1" s="224"/>
      <c r="X1" s="224"/>
      <c r="Y1" s="237"/>
      <c r="Z1" s="238"/>
      <c r="AA1" s="224"/>
      <c r="AB1" s="224"/>
      <c r="AC1" s="224"/>
      <c r="AD1" s="224"/>
      <c r="AE1" s="224"/>
      <c r="AF1" s="224"/>
      <c r="AG1" s="224"/>
      <c r="AH1" s="224"/>
      <c r="AI1" s="224"/>
      <c r="AJ1" s="224"/>
      <c r="AK1" s="224"/>
      <c r="AL1" s="224"/>
      <c r="AM1" s="224"/>
      <c r="AN1" s="224"/>
      <c r="AO1" s="224"/>
      <c r="AP1" s="224"/>
      <c r="AQ1" s="225"/>
      <c r="AR1" s="245"/>
      <c r="AS1" s="236"/>
      <c r="AT1" s="224"/>
      <c r="AU1" s="224"/>
      <c r="AV1" s="225"/>
      <c r="AW1" s="263"/>
    </row>
    <row r="2" spans="1:49" customFormat="1" ht="16" x14ac:dyDescent="0.2">
      <c r="A2" s="226" t="str">
        <f>Summary!C24</f>
        <v xml:space="preserve">Detailed view of your order level earnings, deductions, pay-outs and UTRs for settled orders. </v>
      </c>
      <c r="B2" s="227"/>
      <c r="C2" s="228"/>
      <c r="D2" s="221"/>
      <c r="E2" s="229"/>
      <c r="F2" s="227"/>
      <c r="G2" s="262"/>
      <c r="H2" s="221"/>
      <c r="I2" s="221"/>
      <c r="J2" s="221"/>
      <c r="K2" s="221"/>
      <c r="L2" s="221"/>
      <c r="M2" s="221"/>
      <c r="N2" s="221"/>
      <c r="O2" s="239"/>
      <c r="P2" s="221"/>
      <c r="Q2" s="221"/>
      <c r="R2" s="221"/>
      <c r="S2" s="221"/>
      <c r="T2" s="221"/>
      <c r="U2" s="221"/>
      <c r="V2" s="221"/>
      <c r="W2" s="221"/>
      <c r="X2" s="221"/>
      <c r="Y2" s="83"/>
      <c r="Z2" s="82"/>
      <c r="AA2" s="221"/>
      <c r="AB2" s="221"/>
      <c r="AC2" s="221"/>
      <c r="AD2" s="221"/>
      <c r="AE2" s="221"/>
      <c r="AF2" s="221"/>
      <c r="AG2" s="221"/>
      <c r="AH2" s="221"/>
      <c r="AI2" s="221"/>
      <c r="AJ2" s="221"/>
      <c r="AK2" s="221"/>
      <c r="AL2" s="221"/>
      <c r="AM2" s="221"/>
      <c r="AN2" s="221"/>
      <c r="AO2" s="221"/>
      <c r="AP2" s="221"/>
      <c r="AQ2" s="230"/>
      <c r="AR2" s="246"/>
      <c r="AS2" s="239"/>
      <c r="AT2" s="221"/>
      <c r="AU2" s="221"/>
      <c r="AV2" s="230"/>
      <c r="AW2" s="264"/>
    </row>
    <row r="3" spans="1:49" customFormat="1" ht="16" x14ac:dyDescent="0.2">
      <c r="A3" s="231" t="s">
        <v>65</v>
      </c>
      <c r="B3" s="227"/>
      <c r="C3" s="228"/>
      <c r="D3" s="221"/>
      <c r="E3" s="229"/>
      <c r="F3" s="227"/>
      <c r="G3" s="262"/>
      <c r="H3" s="221"/>
      <c r="I3" s="221"/>
      <c r="J3" s="221"/>
      <c r="K3" s="221"/>
      <c r="L3" s="221"/>
      <c r="M3" s="221"/>
      <c r="N3" s="221"/>
      <c r="O3" s="239"/>
      <c r="P3" s="221"/>
      <c r="Q3" s="221"/>
      <c r="R3" s="221"/>
      <c r="S3" s="221"/>
      <c r="T3" s="221"/>
      <c r="U3" s="221"/>
      <c r="V3" s="221"/>
      <c r="W3" s="221"/>
      <c r="X3" s="221"/>
      <c r="Y3" s="83"/>
      <c r="Z3" s="82"/>
      <c r="AA3" s="221"/>
      <c r="AB3" s="221"/>
      <c r="AC3" s="221"/>
      <c r="AD3" s="221"/>
      <c r="AE3" s="221"/>
      <c r="AF3" s="221"/>
      <c r="AG3" s="221"/>
      <c r="AH3" s="221"/>
      <c r="AI3" s="221"/>
      <c r="AJ3" s="221"/>
      <c r="AK3" s="221"/>
      <c r="AL3" s="221"/>
      <c r="AM3" s="221"/>
      <c r="AN3" s="221"/>
      <c r="AO3" s="221"/>
      <c r="AP3" s="221"/>
      <c r="AQ3" s="230"/>
      <c r="AR3" s="246"/>
      <c r="AS3" s="239"/>
      <c r="AT3" s="221"/>
      <c r="AU3" s="221"/>
      <c r="AV3" s="230"/>
      <c r="AW3" s="264"/>
    </row>
    <row r="4" spans="1:49" customFormat="1" ht="16" x14ac:dyDescent="0.2">
      <c r="A4" s="232"/>
      <c r="B4" s="227"/>
      <c r="C4" s="228"/>
      <c r="D4" s="221"/>
      <c r="E4" s="229"/>
      <c r="F4" s="227"/>
      <c r="G4" s="262"/>
      <c r="H4" s="221"/>
      <c r="I4" s="221"/>
      <c r="J4" s="221"/>
      <c r="K4" s="221"/>
      <c r="L4" s="221"/>
      <c r="M4" s="221"/>
      <c r="N4" s="221"/>
      <c r="O4" s="239"/>
      <c r="P4" s="221"/>
      <c r="Q4" s="221"/>
      <c r="R4" s="221"/>
      <c r="S4" s="221"/>
      <c r="T4" s="221"/>
      <c r="U4" s="221"/>
      <c r="V4" s="221"/>
      <c r="W4" s="221"/>
      <c r="X4" s="221"/>
      <c r="Y4" s="83"/>
      <c r="Z4" s="82"/>
      <c r="AA4" s="221"/>
      <c r="AB4" s="221"/>
      <c r="AC4" s="221"/>
      <c r="AD4" s="221"/>
      <c r="AE4" s="221"/>
      <c r="AF4" s="221"/>
      <c r="AG4" s="221"/>
      <c r="AH4" s="221"/>
      <c r="AI4" s="221"/>
      <c r="AJ4" s="221"/>
      <c r="AK4" s="221"/>
      <c r="AL4" s="221"/>
      <c r="AM4" s="221"/>
      <c r="AN4" s="221"/>
      <c r="AO4" s="221"/>
      <c r="AP4" s="221"/>
      <c r="AQ4" s="230"/>
      <c r="AR4" s="246"/>
      <c r="AS4" s="239"/>
      <c r="AT4" s="221"/>
      <c r="AU4" s="221"/>
      <c r="AV4" s="230"/>
      <c r="AW4" s="264"/>
    </row>
    <row r="5" spans="1:49" s="88" customFormat="1" ht="16" x14ac:dyDescent="0.2">
      <c r="A5" s="233" t="s">
        <v>66</v>
      </c>
      <c r="B5" s="87"/>
      <c r="C5" s="87"/>
      <c r="D5" s="87"/>
      <c r="E5" s="87"/>
      <c r="F5" s="87"/>
      <c r="G5" s="258"/>
      <c r="H5" s="87"/>
      <c r="I5" s="87"/>
      <c r="J5" s="87"/>
      <c r="K5" s="87"/>
      <c r="L5" s="87"/>
      <c r="M5" s="87"/>
      <c r="N5" s="87"/>
      <c r="O5" s="292" t="s">
        <v>67</v>
      </c>
      <c r="P5" s="290"/>
      <c r="Q5" s="290"/>
      <c r="R5" s="290"/>
      <c r="S5" s="290"/>
      <c r="T5" s="290"/>
      <c r="U5" s="290"/>
      <c r="V5" s="290"/>
      <c r="W5" s="290"/>
      <c r="X5" s="290"/>
      <c r="Y5" s="293"/>
      <c r="Z5" s="289" t="s">
        <v>68</v>
      </c>
      <c r="AA5" s="290"/>
      <c r="AB5" s="290"/>
      <c r="AC5" s="290"/>
      <c r="AD5" s="290"/>
      <c r="AE5" s="290"/>
      <c r="AF5" s="290"/>
      <c r="AG5" s="290"/>
      <c r="AH5" s="290"/>
      <c r="AI5" s="290"/>
      <c r="AJ5" s="290"/>
      <c r="AK5" s="290"/>
      <c r="AL5" s="290"/>
      <c r="AM5" s="290"/>
      <c r="AN5" s="290"/>
      <c r="AO5" s="290"/>
      <c r="AP5" s="290"/>
      <c r="AQ5" s="291"/>
      <c r="AR5" s="247"/>
      <c r="AS5" s="292" t="s">
        <v>69</v>
      </c>
      <c r="AT5" s="290"/>
      <c r="AU5" s="290"/>
      <c r="AV5" s="291"/>
      <c r="AW5" s="265"/>
    </row>
    <row r="6" spans="1:49" s="88" customFormat="1" ht="17" x14ac:dyDescent="0.2">
      <c r="A6" s="234"/>
      <c r="B6" s="89"/>
      <c r="C6" s="89"/>
      <c r="D6" s="89"/>
      <c r="E6" s="89"/>
      <c r="F6" s="89"/>
      <c r="G6" s="259"/>
      <c r="H6" s="89"/>
      <c r="I6" s="89"/>
      <c r="J6" s="89"/>
      <c r="K6" s="89"/>
      <c r="L6" s="89"/>
      <c r="M6" s="89"/>
      <c r="N6" s="89"/>
      <c r="O6" s="240" t="s">
        <v>28</v>
      </c>
      <c r="P6" s="91" t="s">
        <v>29</v>
      </c>
      <c r="Q6" s="91" t="s">
        <v>30</v>
      </c>
      <c r="R6" s="91" t="s">
        <v>31</v>
      </c>
      <c r="S6" s="91" t="s">
        <v>32</v>
      </c>
      <c r="T6" s="241" t="s">
        <v>33</v>
      </c>
      <c r="U6" s="91" t="s">
        <v>35</v>
      </c>
      <c r="V6" s="91" t="s">
        <v>36</v>
      </c>
      <c r="W6" s="91" t="s">
        <v>37</v>
      </c>
      <c r="X6" s="241" t="s">
        <v>38</v>
      </c>
      <c r="Y6" s="92" t="s">
        <v>40</v>
      </c>
      <c r="Z6" s="90" t="s">
        <v>42</v>
      </c>
      <c r="AA6" s="91" t="s">
        <v>43</v>
      </c>
      <c r="AB6" s="91" t="s">
        <v>44</v>
      </c>
      <c r="AC6" s="91" t="s">
        <v>45</v>
      </c>
      <c r="AD6" s="91" t="s">
        <v>47</v>
      </c>
      <c r="AE6" s="91" t="s">
        <v>46</v>
      </c>
      <c r="AF6" s="91" t="s">
        <v>48</v>
      </c>
      <c r="AG6" s="91" t="s">
        <v>50</v>
      </c>
      <c r="AH6" s="91" t="s">
        <v>51</v>
      </c>
      <c r="AI6" s="91" t="s">
        <v>55</v>
      </c>
      <c r="AJ6" s="91" t="s">
        <v>57</v>
      </c>
      <c r="AK6" s="91" t="s">
        <v>70</v>
      </c>
      <c r="AL6" s="91" t="s">
        <v>71</v>
      </c>
      <c r="AM6" s="91" t="s">
        <v>72</v>
      </c>
      <c r="AN6" s="91" t="s">
        <v>73</v>
      </c>
      <c r="AO6" s="91" t="s">
        <v>74</v>
      </c>
      <c r="AP6" s="241" t="s">
        <v>53</v>
      </c>
      <c r="AQ6" s="242" t="s">
        <v>58</v>
      </c>
      <c r="AR6" s="248" t="s">
        <v>60</v>
      </c>
      <c r="AS6" s="250" t="s">
        <v>189</v>
      </c>
      <c r="AT6" s="251" t="s">
        <v>190</v>
      </c>
      <c r="AU6" s="251" t="s">
        <v>191</v>
      </c>
      <c r="AV6" s="252" t="s">
        <v>192</v>
      </c>
      <c r="AW6" s="266"/>
    </row>
    <row r="7" spans="1:49" s="86" customFormat="1" ht="85" x14ac:dyDescent="0.15">
      <c r="A7" s="235" t="s">
        <v>25</v>
      </c>
      <c r="B7" s="214" t="s">
        <v>75</v>
      </c>
      <c r="C7" s="215" t="s">
        <v>76</v>
      </c>
      <c r="D7" s="216" t="s">
        <v>77</v>
      </c>
      <c r="E7" s="217" t="s">
        <v>78</v>
      </c>
      <c r="F7" s="214" t="s">
        <v>79</v>
      </c>
      <c r="G7" s="214" t="s">
        <v>80</v>
      </c>
      <c r="H7" s="216" t="s">
        <v>81</v>
      </c>
      <c r="I7" s="216" t="s">
        <v>213</v>
      </c>
      <c r="J7" s="216" t="s">
        <v>144</v>
      </c>
      <c r="K7" s="216" t="s">
        <v>211</v>
      </c>
      <c r="L7" s="216" t="s">
        <v>212</v>
      </c>
      <c r="M7" s="216" t="s">
        <v>82</v>
      </c>
      <c r="N7" s="218" t="s">
        <v>145</v>
      </c>
      <c r="O7" s="243" t="s">
        <v>118</v>
      </c>
      <c r="P7" s="216" t="s">
        <v>83</v>
      </c>
      <c r="Q7" s="216" t="s">
        <v>84</v>
      </c>
      <c r="R7" s="216" t="s">
        <v>85</v>
      </c>
      <c r="S7" s="216" t="s">
        <v>150</v>
      </c>
      <c r="T7" s="220" t="s">
        <v>86</v>
      </c>
      <c r="U7" s="216" t="s">
        <v>87</v>
      </c>
      <c r="V7" s="216" t="s">
        <v>88</v>
      </c>
      <c r="W7" s="216" t="s">
        <v>89</v>
      </c>
      <c r="X7" s="220" t="s">
        <v>90</v>
      </c>
      <c r="Y7" s="84" t="s">
        <v>149</v>
      </c>
      <c r="Z7" s="219" t="s">
        <v>91</v>
      </c>
      <c r="AA7" s="216" t="s">
        <v>92</v>
      </c>
      <c r="AB7" s="216" t="s">
        <v>93</v>
      </c>
      <c r="AC7" s="216" t="s">
        <v>94</v>
      </c>
      <c r="AD7" s="216" t="s">
        <v>95</v>
      </c>
      <c r="AE7" s="216" t="s">
        <v>96</v>
      </c>
      <c r="AF7" s="216" t="s">
        <v>97</v>
      </c>
      <c r="AG7" s="216" t="s">
        <v>98</v>
      </c>
      <c r="AH7" s="216" t="s">
        <v>99</v>
      </c>
      <c r="AI7" s="216" t="s">
        <v>100</v>
      </c>
      <c r="AJ7" s="216" t="s">
        <v>101</v>
      </c>
      <c r="AK7" s="216" t="s">
        <v>4</v>
      </c>
      <c r="AL7" s="216" t="s">
        <v>5</v>
      </c>
      <c r="AM7" s="216" t="s">
        <v>102</v>
      </c>
      <c r="AN7" s="216" t="s">
        <v>103</v>
      </c>
      <c r="AO7" s="216" t="s">
        <v>104</v>
      </c>
      <c r="AP7" s="220" t="s">
        <v>105</v>
      </c>
      <c r="AQ7" s="244" t="s">
        <v>106</v>
      </c>
      <c r="AR7" s="249" t="s">
        <v>146</v>
      </c>
      <c r="AS7" s="253" t="s">
        <v>107</v>
      </c>
      <c r="AT7" s="254" t="s">
        <v>108</v>
      </c>
      <c r="AU7" s="254" t="s">
        <v>109</v>
      </c>
      <c r="AV7" s="255" t="s">
        <v>147</v>
      </c>
      <c r="AW7" s="256" t="s">
        <v>148</v>
      </c>
    </row>
    <row r="8">
      <c r="A8" t="s">
        <v>223</v>
      </c>
      <c r="B8" t="s">
        <v>224</v>
      </c>
      <c r="C8" t="s">
        <v>225</v>
      </c>
      <c r="D8" t="s">
        <v>226</v>
      </c>
      <c r="E8" t="s">
        <v>218</v>
      </c>
      <c r="F8" t="s">
        <v>215</v>
      </c>
      <c r="G8" t="s">
        <v>227</v>
      </c>
      <c r="H8" t="s">
        <v>228</v>
      </c>
      <c r="I8" t="s">
        <v>229</v>
      </c>
      <c r="J8" t="s">
        <v>230</v>
      </c>
      <c r="K8" t="s">
        <v>230</v>
      </c>
      <c r="L8" t="s">
        <v>230</v>
      </c>
      <c r="M8" t="s">
        <v>231</v>
      </c>
      <c r="N8" t="s">
        <v>230</v>
      </c>
      <c r="O8" t="n">
        <v>200.0</v>
      </c>
      <c r="P8" t="n">
        <v>0.0</v>
      </c>
      <c r="Q8" t="n">
        <v>0.0</v>
      </c>
      <c r="R8" t="n">
        <v>100.0</v>
      </c>
      <c r="S8" t="n">
        <v>0.0</v>
      </c>
      <c r="T8" t="n">
        <v>100.0</v>
      </c>
      <c r="U8" t="n">
        <v>5.0</v>
      </c>
      <c r="V8" t="n">
        <v>5.0</v>
      </c>
      <c r="W8" t="n">
        <v>0.0</v>
      </c>
      <c r="X8" t="n">
        <v>105.0</v>
      </c>
      <c r="Y8" t="n">
        <v>100.0</v>
      </c>
      <c r="Z8" t="n">
        <v>100.0</v>
      </c>
      <c r="AA8" t="n">
        <v>22.0</v>
      </c>
      <c r="AB8" t="n">
        <v>22.0</v>
      </c>
      <c r="AC8" t="n">
        <v>1.93</v>
      </c>
      <c r="AD8" t="n">
        <v>0.0</v>
      </c>
      <c r="AE8" t="n">
        <v>0.0</v>
      </c>
      <c r="AF8" t="n">
        <v>100.0</v>
      </c>
      <c r="AG8" t="n">
        <v>4.31</v>
      </c>
      <c r="AH8" t="n">
        <v>0.0</v>
      </c>
      <c r="AI8" t="n">
        <v>0.0</v>
      </c>
      <c r="AJ8" t="n">
        <v>1.0</v>
      </c>
      <c r="AK8" t="n">
        <v>0.0</v>
      </c>
      <c r="AL8" t="n">
        <v>0.0</v>
      </c>
      <c r="AM8" t="n">
        <v>0.0</v>
      </c>
      <c r="AN8" t="n">
        <v>0.0</v>
      </c>
      <c r="AO8" t="n">
        <v>0.0</v>
      </c>
      <c r="AP8" t="n">
        <v>29.24</v>
      </c>
      <c r="AQ8" t="n">
        <v>0.0</v>
      </c>
      <c r="AR8" t="n">
        <v>70.76</v>
      </c>
      <c r="AS8" t="s">
        <v>232</v>
      </c>
      <c r="AT8" t="s">
        <v>233</v>
      </c>
      <c r="AU8" t="s">
        <v>234</v>
      </c>
      <c r="AV8" t="n">
        <v>0.0</v>
      </c>
      <c r="AW8" t="s">
        <v>235</v>
      </c>
    </row>
    <row r="9">
      <c r="A9" t="s">
        <v>236</v>
      </c>
      <c r="B9" t="s">
        <v>237</v>
      </c>
      <c r="C9" t="s">
        <v>238</v>
      </c>
      <c r="D9" t="s">
        <v>226</v>
      </c>
      <c r="E9" t="s">
        <v>218</v>
      </c>
      <c r="F9" t="s">
        <v>215</v>
      </c>
      <c r="G9" t="s">
        <v>227</v>
      </c>
      <c r="H9" t="s">
        <v>228</v>
      </c>
      <c r="I9" t="s">
        <v>229</v>
      </c>
      <c r="J9" t="s">
        <v>230</v>
      </c>
      <c r="K9" t="s">
        <v>230</v>
      </c>
      <c r="L9" t="s">
        <v>230</v>
      </c>
      <c r="M9" t="s">
        <v>231</v>
      </c>
      <c r="N9" t="s">
        <v>230</v>
      </c>
      <c r="O9" t="n">
        <v>248.0</v>
      </c>
      <c r="P9" t="n">
        <v>10.0</v>
      </c>
      <c r="Q9" t="n">
        <v>0.0</v>
      </c>
      <c r="R9" t="n">
        <v>100.0</v>
      </c>
      <c r="S9" t="n">
        <v>0.0</v>
      </c>
      <c r="T9" t="n">
        <v>158.0</v>
      </c>
      <c r="U9" t="n">
        <v>7.9</v>
      </c>
      <c r="V9" t="n">
        <v>7.9</v>
      </c>
      <c r="W9" t="n">
        <v>0.0</v>
      </c>
      <c r="X9" t="n">
        <v>165.9</v>
      </c>
      <c r="Y9" t="n">
        <v>158.0</v>
      </c>
      <c r="Z9" t="n">
        <v>158.0</v>
      </c>
      <c r="AA9" t="n">
        <v>22.0</v>
      </c>
      <c r="AB9" t="n">
        <v>34.76</v>
      </c>
      <c r="AC9" t="n">
        <v>3.05</v>
      </c>
      <c r="AD9" t="n">
        <v>0.0</v>
      </c>
      <c r="AE9" t="n">
        <v>0.0</v>
      </c>
      <c r="AF9" t="n">
        <v>158.0</v>
      </c>
      <c r="AG9" t="n">
        <v>6.81</v>
      </c>
      <c r="AH9" t="n">
        <v>0.0</v>
      </c>
      <c r="AI9" t="n">
        <v>0.0</v>
      </c>
      <c r="AJ9" t="n">
        <v>1.58</v>
      </c>
      <c r="AK9" t="n">
        <v>0.0</v>
      </c>
      <c r="AL9" t="n">
        <v>0.0</v>
      </c>
      <c r="AM9" t="n">
        <v>0.0</v>
      </c>
      <c r="AN9" t="n">
        <v>0.0</v>
      </c>
      <c r="AO9" t="n">
        <v>0.0</v>
      </c>
      <c r="AP9" t="n">
        <v>46.2</v>
      </c>
      <c r="AQ9" t="n">
        <v>0.0</v>
      </c>
      <c r="AR9" t="n">
        <v>111.8</v>
      </c>
      <c r="AS9" t="s">
        <v>232</v>
      </c>
      <c r="AT9" t="s">
        <v>233</v>
      </c>
      <c r="AU9" t="s">
        <v>234</v>
      </c>
      <c r="AV9" t="n">
        <v>0.0</v>
      </c>
      <c r="AW9" t="s">
        <v>239</v>
      </c>
    </row>
    <row r="10">
      <c r="A10" t="s">
        <v>240</v>
      </c>
      <c r="B10" t="s">
        <v>241</v>
      </c>
      <c r="C10" t="s">
        <v>242</v>
      </c>
      <c r="D10" t="s">
        <v>226</v>
      </c>
      <c r="E10" t="s">
        <v>218</v>
      </c>
      <c r="F10" t="s">
        <v>215</v>
      </c>
      <c r="G10" t="s">
        <v>243</v>
      </c>
      <c r="H10" t="s">
        <v>228</v>
      </c>
      <c r="I10" t="s">
        <v>229</v>
      </c>
      <c r="J10" t="s">
        <v>230</v>
      </c>
      <c r="K10" t="s">
        <v>230</v>
      </c>
      <c r="L10" t="s">
        <v>230</v>
      </c>
      <c r="M10" t="s">
        <v>231</v>
      </c>
      <c r="N10" t="s">
        <v>230</v>
      </c>
      <c r="O10" t="n">
        <v>198.0</v>
      </c>
      <c r="P10" t="n">
        <v>10.0</v>
      </c>
      <c r="Q10" t="n">
        <v>0.0</v>
      </c>
      <c r="R10" t="n">
        <v>79.2</v>
      </c>
      <c r="S10" t="n">
        <v>0.0</v>
      </c>
      <c r="T10" t="n">
        <v>128.8</v>
      </c>
      <c r="U10" t="n">
        <v>6.44</v>
      </c>
      <c r="V10" t="n">
        <v>6.44</v>
      </c>
      <c r="W10" t="n">
        <v>0.0</v>
      </c>
      <c r="X10" t="n">
        <v>135.24</v>
      </c>
      <c r="Y10" t="n">
        <v>128.8</v>
      </c>
      <c r="Z10" t="n">
        <v>128.8</v>
      </c>
      <c r="AA10" t="n">
        <v>22.0</v>
      </c>
      <c r="AB10" t="n">
        <v>28.34</v>
      </c>
      <c r="AC10" t="n">
        <v>2.49</v>
      </c>
      <c r="AD10" t="n">
        <v>0.0</v>
      </c>
      <c r="AE10" t="n">
        <v>0.0</v>
      </c>
      <c r="AF10" t="n">
        <v>128.8</v>
      </c>
      <c r="AG10" t="n">
        <v>5.55</v>
      </c>
      <c r="AH10" t="n">
        <v>0.0</v>
      </c>
      <c r="AI10" t="n">
        <v>0.0</v>
      </c>
      <c r="AJ10" t="n">
        <v>1.29</v>
      </c>
      <c r="AK10" t="n">
        <v>0.0</v>
      </c>
      <c r="AL10" t="n">
        <v>0.0</v>
      </c>
      <c r="AM10" t="n">
        <v>0.0</v>
      </c>
      <c r="AN10" t="n">
        <v>0.0</v>
      </c>
      <c r="AO10" t="n">
        <v>0.0</v>
      </c>
      <c r="AP10" t="n">
        <v>37.67</v>
      </c>
      <c r="AQ10" t="n">
        <v>0.0</v>
      </c>
      <c r="AR10" t="n">
        <v>91.13</v>
      </c>
      <c r="AS10" t="s">
        <v>232</v>
      </c>
      <c r="AT10" t="s">
        <v>233</v>
      </c>
      <c r="AU10" t="s">
        <v>234</v>
      </c>
      <c r="AV10" t="n">
        <v>0.0</v>
      </c>
      <c r="AW10" t="s">
        <v>244</v>
      </c>
    </row>
    <row r="11">
      <c r="A11" t="s">
        <v>245</v>
      </c>
      <c r="B11" t="s">
        <v>246</v>
      </c>
      <c r="C11" t="s">
        <v>247</v>
      </c>
      <c r="D11" t="s">
        <v>226</v>
      </c>
      <c r="E11" t="s">
        <v>218</v>
      </c>
      <c r="F11" t="s">
        <v>215</v>
      </c>
      <c r="G11" t="s">
        <v>248</v>
      </c>
      <c r="H11" t="s">
        <v>228</v>
      </c>
      <c r="I11" t="s">
        <v>229</v>
      </c>
      <c r="J11" t="s">
        <v>230</v>
      </c>
      <c r="K11" t="s">
        <v>230</v>
      </c>
      <c r="L11" t="s">
        <v>230</v>
      </c>
      <c r="M11" t="s">
        <v>231</v>
      </c>
      <c r="N11" t="s">
        <v>230</v>
      </c>
      <c r="O11" t="n">
        <v>932.0</v>
      </c>
      <c r="P11" t="n">
        <v>37.0</v>
      </c>
      <c r="Q11" t="n">
        <v>0.0</v>
      </c>
      <c r="R11" t="n">
        <v>174.8</v>
      </c>
      <c r="S11" t="n">
        <v>58.0</v>
      </c>
      <c r="T11" t="n">
        <v>736.2</v>
      </c>
      <c r="U11" t="n">
        <v>36.82</v>
      </c>
      <c r="V11" t="n">
        <v>36.82</v>
      </c>
      <c r="W11" t="n">
        <v>0.0</v>
      </c>
      <c r="X11" t="n">
        <v>773.02</v>
      </c>
      <c r="Y11" t="n">
        <v>736.19</v>
      </c>
      <c r="Z11" t="n">
        <v>736.2</v>
      </c>
      <c r="AA11" t="n">
        <v>22.0</v>
      </c>
      <c r="AB11" t="n">
        <v>161.96</v>
      </c>
      <c r="AC11" t="n">
        <v>14.22</v>
      </c>
      <c r="AD11" t="n">
        <v>0.0</v>
      </c>
      <c r="AE11" t="n">
        <v>0.0</v>
      </c>
      <c r="AF11" t="n">
        <v>736.2</v>
      </c>
      <c r="AG11" t="n">
        <v>31.71</v>
      </c>
      <c r="AH11" t="n">
        <v>0.0</v>
      </c>
      <c r="AI11" t="n">
        <v>0.0</v>
      </c>
      <c r="AJ11" t="n">
        <v>7.36</v>
      </c>
      <c r="AK11" t="n">
        <v>0.0</v>
      </c>
      <c r="AL11" t="n">
        <v>0.0</v>
      </c>
      <c r="AM11" t="n">
        <v>0.0</v>
      </c>
      <c r="AN11" t="n">
        <v>0.0</v>
      </c>
      <c r="AO11" t="n">
        <v>0.0</v>
      </c>
      <c r="AP11" t="n">
        <v>215.25</v>
      </c>
      <c r="AQ11" t="n">
        <v>0.0</v>
      </c>
      <c r="AR11" t="n">
        <v>520.94</v>
      </c>
      <c r="AS11" t="s">
        <v>232</v>
      </c>
      <c r="AT11" t="s">
        <v>233</v>
      </c>
      <c r="AU11" t="s">
        <v>234</v>
      </c>
      <c r="AV11" t="n">
        <v>0.0</v>
      </c>
      <c r="AW11" t="s">
        <v>249</v>
      </c>
    </row>
    <row r="12">
      <c r="A12" t="s">
        <v>250</v>
      </c>
      <c r="B12" t="s">
        <v>251</v>
      </c>
      <c r="C12" t="s">
        <v>252</v>
      </c>
      <c r="D12" t="s">
        <v>226</v>
      </c>
      <c r="E12" t="s">
        <v>218</v>
      </c>
      <c r="F12" t="s">
        <v>215</v>
      </c>
      <c r="G12" t="s">
        <v>253</v>
      </c>
      <c r="H12" t="s">
        <v>228</v>
      </c>
      <c r="I12" t="s">
        <v>229</v>
      </c>
      <c r="J12" t="s">
        <v>230</v>
      </c>
      <c r="K12" t="s">
        <v>230</v>
      </c>
      <c r="L12" t="s">
        <v>230</v>
      </c>
      <c r="M12" t="s">
        <v>231</v>
      </c>
      <c r="N12" t="s">
        <v>230</v>
      </c>
      <c r="O12" t="n">
        <v>183.0</v>
      </c>
      <c r="P12" t="n">
        <v>10.0</v>
      </c>
      <c r="Q12" t="n">
        <v>0.0</v>
      </c>
      <c r="R12" t="n">
        <v>73.2</v>
      </c>
      <c r="S12" t="n">
        <v>0.0</v>
      </c>
      <c r="T12" t="n">
        <v>119.8</v>
      </c>
      <c r="U12" t="n">
        <v>6.0</v>
      </c>
      <c r="V12" t="n">
        <v>6.0</v>
      </c>
      <c r="W12" t="n">
        <v>0.0</v>
      </c>
      <c r="X12" t="n">
        <v>125.8</v>
      </c>
      <c r="Y12" t="n">
        <v>119.79</v>
      </c>
      <c r="Z12" t="n">
        <v>119.8</v>
      </c>
      <c r="AA12" t="n">
        <v>22.0</v>
      </c>
      <c r="AB12" t="n">
        <v>26.36</v>
      </c>
      <c r="AC12" t="n">
        <v>2.31</v>
      </c>
      <c r="AD12" t="n">
        <v>0.0</v>
      </c>
      <c r="AE12" t="n">
        <v>0.0</v>
      </c>
      <c r="AF12" t="n">
        <v>119.8</v>
      </c>
      <c r="AG12" t="n">
        <v>5.16</v>
      </c>
      <c r="AH12" t="n">
        <v>0.0</v>
      </c>
      <c r="AI12" t="n">
        <v>0.0</v>
      </c>
      <c r="AJ12" t="n">
        <v>1.2</v>
      </c>
      <c r="AK12" t="n">
        <v>0.0</v>
      </c>
      <c r="AL12" t="n">
        <v>0.0</v>
      </c>
      <c r="AM12" t="n">
        <v>0.0</v>
      </c>
      <c r="AN12" t="n">
        <v>0.0</v>
      </c>
      <c r="AO12" t="n">
        <v>0.0</v>
      </c>
      <c r="AP12" t="n">
        <v>35.03</v>
      </c>
      <c r="AQ12" t="n">
        <v>0.0</v>
      </c>
      <c r="AR12" t="n">
        <v>84.76</v>
      </c>
      <c r="AS12" t="s">
        <v>232</v>
      </c>
      <c r="AT12" t="s">
        <v>233</v>
      </c>
      <c r="AU12" t="s">
        <v>234</v>
      </c>
      <c r="AV12" t="n">
        <v>0.0</v>
      </c>
      <c r="AW12" t="s">
        <v>254</v>
      </c>
    </row>
    <row r="13">
      <c r="A13" t="s">
        <v>255</v>
      </c>
      <c r="B13" t="s">
        <v>256</v>
      </c>
      <c r="C13" t="s">
        <v>257</v>
      </c>
      <c r="D13" t="s">
        <v>226</v>
      </c>
      <c r="E13" t="s">
        <v>218</v>
      </c>
      <c r="F13" t="s">
        <v>215</v>
      </c>
      <c r="G13" t="s">
        <v>253</v>
      </c>
      <c r="H13" t="s">
        <v>228</v>
      </c>
      <c r="I13" t="s">
        <v>229</v>
      </c>
      <c r="J13" t="s">
        <v>230</v>
      </c>
      <c r="K13" t="s">
        <v>230</v>
      </c>
      <c r="L13" t="s">
        <v>230</v>
      </c>
      <c r="M13" t="s">
        <v>231</v>
      </c>
      <c r="N13" t="s">
        <v>230</v>
      </c>
      <c r="O13" t="n">
        <v>228.0</v>
      </c>
      <c r="P13" t="n">
        <v>20.0</v>
      </c>
      <c r="Q13" t="n">
        <v>0.0</v>
      </c>
      <c r="R13" t="n">
        <v>80.0</v>
      </c>
      <c r="S13" t="n">
        <v>0.0</v>
      </c>
      <c r="T13" t="n">
        <v>168.0</v>
      </c>
      <c r="U13" t="n">
        <v>8.4</v>
      </c>
      <c r="V13" t="n">
        <v>8.4</v>
      </c>
      <c r="W13" t="n">
        <v>0.0</v>
      </c>
      <c r="X13" t="n">
        <v>176.4</v>
      </c>
      <c r="Y13" t="n">
        <v>168.0</v>
      </c>
      <c r="Z13" t="n">
        <v>168.0</v>
      </c>
      <c r="AA13" t="n">
        <v>22.0</v>
      </c>
      <c r="AB13" t="n">
        <v>36.96</v>
      </c>
      <c r="AC13" t="n">
        <v>3.25</v>
      </c>
      <c r="AD13" t="n">
        <v>0.0</v>
      </c>
      <c r="AE13" t="n">
        <v>0.0</v>
      </c>
      <c r="AF13" t="n">
        <v>168.0</v>
      </c>
      <c r="AG13" t="n">
        <v>7.23</v>
      </c>
      <c r="AH13" t="n">
        <v>0.0</v>
      </c>
      <c r="AI13" t="n">
        <v>0.0</v>
      </c>
      <c r="AJ13" t="n">
        <v>1.68</v>
      </c>
      <c r="AK13" t="n">
        <v>0.0</v>
      </c>
      <c r="AL13" t="n">
        <v>0.0</v>
      </c>
      <c r="AM13" t="n">
        <v>0.0</v>
      </c>
      <c r="AN13" t="n">
        <v>0.0</v>
      </c>
      <c r="AO13" t="n">
        <v>0.0</v>
      </c>
      <c r="AP13" t="n">
        <v>49.12</v>
      </c>
      <c r="AQ13" t="n">
        <v>0.0</v>
      </c>
      <c r="AR13" t="n">
        <v>118.88</v>
      </c>
      <c r="AS13" t="s">
        <v>232</v>
      </c>
      <c r="AT13" t="s">
        <v>233</v>
      </c>
      <c r="AU13" t="s">
        <v>234</v>
      </c>
      <c r="AV13" t="n">
        <v>0.0</v>
      </c>
      <c r="AW13" t="s">
        <v>258</v>
      </c>
    </row>
    <row r="14">
      <c r="A14" t="s">
        <v>259</v>
      </c>
      <c r="B14" t="s">
        <v>260</v>
      </c>
      <c r="C14" t="s">
        <v>261</v>
      </c>
      <c r="D14" t="s">
        <v>226</v>
      </c>
      <c r="E14" t="s">
        <v>218</v>
      </c>
      <c r="F14" t="s">
        <v>215</v>
      </c>
      <c r="G14" t="s">
        <v>227</v>
      </c>
      <c r="H14" t="s">
        <v>228</v>
      </c>
      <c r="I14" t="s">
        <v>229</v>
      </c>
      <c r="J14" t="s">
        <v>230</v>
      </c>
      <c r="K14" t="s">
        <v>230</v>
      </c>
      <c r="L14" t="s">
        <v>230</v>
      </c>
      <c r="M14" t="s">
        <v>231</v>
      </c>
      <c r="N14" t="s">
        <v>230</v>
      </c>
      <c r="O14" t="n">
        <v>246.0</v>
      </c>
      <c r="P14" t="n">
        <v>20.0</v>
      </c>
      <c r="Q14" t="n">
        <v>0.0</v>
      </c>
      <c r="R14" t="n">
        <v>100.0</v>
      </c>
      <c r="S14" t="n">
        <v>0.0</v>
      </c>
      <c r="T14" t="n">
        <v>166.0</v>
      </c>
      <c r="U14" t="n">
        <v>8.3</v>
      </c>
      <c r="V14" t="n">
        <v>8.3</v>
      </c>
      <c r="W14" t="n">
        <v>0.0</v>
      </c>
      <c r="X14" t="n">
        <v>174.3</v>
      </c>
      <c r="Y14" t="n">
        <v>166.0</v>
      </c>
      <c r="Z14" t="n">
        <v>166.0</v>
      </c>
      <c r="AA14" t="n">
        <v>22.0</v>
      </c>
      <c r="AB14" t="n">
        <v>36.52</v>
      </c>
      <c r="AC14" t="n">
        <v>3.21</v>
      </c>
      <c r="AD14" t="n">
        <v>0.0</v>
      </c>
      <c r="AE14" t="n">
        <v>0.0</v>
      </c>
      <c r="AF14" t="n">
        <v>166.0</v>
      </c>
      <c r="AG14" t="n">
        <v>7.15</v>
      </c>
      <c r="AH14" t="n">
        <v>0.0</v>
      </c>
      <c r="AI14" t="n">
        <v>0.0</v>
      </c>
      <c r="AJ14" t="n">
        <v>1.66</v>
      </c>
      <c r="AK14" t="n">
        <v>0.0</v>
      </c>
      <c r="AL14" t="n">
        <v>0.0</v>
      </c>
      <c r="AM14" t="n">
        <v>0.0</v>
      </c>
      <c r="AN14" t="n">
        <v>0.0</v>
      </c>
      <c r="AO14" t="n">
        <v>0.0</v>
      </c>
      <c r="AP14" t="n">
        <v>48.54</v>
      </c>
      <c r="AQ14" t="n">
        <v>0.0</v>
      </c>
      <c r="AR14" t="n">
        <v>117.46</v>
      </c>
      <c r="AS14" t="s">
        <v>232</v>
      </c>
      <c r="AT14" t="s">
        <v>233</v>
      </c>
      <c r="AU14" t="s">
        <v>234</v>
      </c>
      <c r="AV14" t="n">
        <v>0.0</v>
      </c>
      <c r="AW14" t="s">
        <v>262</v>
      </c>
    </row>
    <row r="15">
      <c r="A15" t="s">
        <v>263</v>
      </c>
      <c r="B15" t="s">
        <v>264</v>
      </c>
      <c r="C15" t="s">
        <v>265</v>
      </c>
      <c r="D15" t="s">
        <v>226</v>
      </c>
      <c r="E15" t="s">
        <v>218</v>
      </c>
      <c r="F15" t="s">
        <v>215</v>
      </c>
      <c r="G15" t="s">
        <v>230</v>
      </c>
      <c r="H15" t="s">
        <v>228</v>
      </c>
      <c r="I15" t="s">
        <v>229</v>
      </c>
      <c r="J15" t="s">
        <v>230</v>
      </c>
      <c r="K15" t="s">
        <v>230</v>
      </c>
      <c r="L15" t="s">
        <v>230</v>
      </c>
      <c r="M15" t="s">
        <v>231</v>
      </c>
      <c r="N15" t="s">
        <v>230</v>
      </c>
      <c r="O15" t="n">
        <v>396.0</v>
      </c>
      <c r="P15" t="n">
        <v>40.0</v>
      </c>
      <c r="Q15" t="n">
        <v>0.0</v>
      </c>
      <c r="R15" t="n">
        <v>84.0</v>
      </c>
      <c r="S15" t="n">
        <v>0.0</v>
      </c>
      <c r="T15" t="n">
        <v>352.0</v>
      </c>
      <c r="U15" t="n">
        <v>17.6</v>
      </c>
      <c r="V15" t="n">
        <v>17.6</v>
      </c>
      <c r="W15" t="n">
        <v>0.0</v>
      </c>
      <c r="X15" t="n">
        <v>369.6</v>
      </c>
      <c r="Y15" t="n">
        <v>352.0</v>
      </c>
      <c r="Z15" t="n">
        <v>352.0</v>
      </c>
      <c r="AA15" t="n">
        <v>22.0</v>
      </c>
      <c r="AB15" t="n">
        <v>77.44</v>
      </c>
      <c r="AC15" t="n">
        <v>6.8</v>
      </c>
      <c r="AD15" t="n">
        <v>0.0</v>
      </c>
      <c r="AE15" t="n">
        <v>0.0</v>
      </c>
      <c r="AF15" t="n">
        <v>352.0</v>
      </c>
      <c r="AG15" t="n">
        <v>15.16</v>
      </c>
      <c r="AH15" t="n">
        <v>0.0</v>
      </c>
      <c r="AI15" t="n">
        <v>0.0</v>
      </c>
      <c r="AJ15" t="n">
        <v>3.52</v>
      </c>
      <c r="AK15" t="n">
        <v>0.0</v>
      </c>
      <c r="AL15" t="n">
        <v>0.0</v>
      </c>
      <c r="AM15" t="n">
        <v>0.0</v>
      </c>
      <c r="AN15" t="n">
        <v>0.0</v>
      </c>
      <c r="AO15" t="n">
        <v>0.0</v>
      </c>
      <c r="AP15" t="n">
        <v>102.92</v>
      </c>
      <c r="AQ15" t="n">
        <v>0.0</v>
      </c>
      <c r="AR15" t="n">
        <v>249.08</v>
      </c>
      <c r="AS15" t="s">
        <v>232</v>
      </c>
      <c r="AT15" t="s">
        <v>266</v>
      </c>
      <c r="AU15" t="s">
        <v>267</v>
      </c>
      <c r="AV15" t="n">
        <v>0.0</v>
      </c>
      <c r="AW15" t="s">
        <v>268</v>
      </c>
    </row>
    <row r="16">
      <c r="A16" t="s">
        <v>269</v>
      </c>
      <c r="B16" t="s">
        <v>270</v>
      </c>
      <c r="C16" t="s">
        <v>271</v>
      </c>
      <c r="D16" t="s">
        <v>226</v>
      </c>
      <c r="E16" t="s">
        <v>218</v>
      </c>
      <c r="F16" t="s">
        <v>215</v>
      </c>
      <c r="G16" t="s">
        <v>230</v>
      </c>
      <c r="H16" t="s">
        <v>228</v>
      </c>
      <c r="I16" t="s">
        <v>229</v>
      </c>
      <c r="J16" t="s">
        <v>230</v>
      </c>
      <c r="K16" t="s">
        <v>230</v>
      </c>
      <c r="L16" t="s">
        <v>230</v>
      </c>
      <c r="M16" t="s">
        <v>231</v>
      </c>
      <c r="N16" t="s">
        <v>230</v>
      </c>
      <c r="O16" t="n">
        <v>323.0</v>
      </c>
      <c r="P16" t="n">
        <v>10.0</v>
      </c>
      <c r="Q16" t="n">
        <v>0.0</v>
      </c>
      <c r="R16" t="n">
        <v>84.0</v>
      </c>
      <c r="S16" t="n">
        <v>0.0</v>
      </c>
      <c r="T16" t="n">
        <v>249.0</v>
      </c>
      <c r="U16" t="n">
        <v>12.46</v>
      </c>
      <c r="V16" t="n">
        <v>12.46</v>
      </c>
      <c r="W16" t="n">
        <v>0.0</v>
      </c>
      <c r="X16" t="n">
        <v>261.46</v>
      </c>
      <c r="Y16" t="n">
        <v>248.99</v>
      </c>
      <c r="Z16" t="n">
        <v>249.0</v>
      </c>
      <c r="AA16" t="n">
        <v>22.0</v>
      </c>
      <c r="AB16" t="n">
        <v>54.78</v>
      </c>
      <c r="AC16" t="n">
        <v>4.81</v>
      </c>
      <c r="AD16" t="n">
        <v>0.0</v>
      </c>
      <c r="AE16" t="n">
        <v>0.0</v>
      </c>
      <c r="AF16" t="n">
        <v>249.0</v>
      </c>
      <c r="AG16" t="n">
        <v>10.73</v>
      </c>
      <c r="AH16" t="n">
        <v>0.0</v>
      </c>
      <c r="AI16" t="n">
        <v>0.0</v>
      </c>
      <c r="AJ16" t="n">
        <v>2.49</v>
      </c>
      <c r="AK16" t="n">
        <v>0.0</v>
      </c>
      <c r="AL16" t="n">
        <v>0.0</v>
      </c>
      <c r="AM16" t="n">
        <v>0.0</v>
      </c>
      <c r="AN16" t="n">
        <v>0.0</v>
      </c>
      <c r="AO16" t="n">
        <v>0.0</v>
      </c>
      <c r="AP16" t="n">
        <v>72.81</v>
      </c>
      <c r="AQ16" t="n">
        <v>0.0</v>
      </c>
      <c r="AR16" t="n">
        <v>176.18</v>
      </c>
      <c r="AS16" t="s">
        <v>232</v>
      </c>
      <c r="AT16" t="s">
        <v>266</v>
      </c>
      <c r="AU16" t="s">
        <v>267</v>
      </c>
      <c r="AV16" t="n">
        <v>0.0</v>
      </c>
      <c r="AW16" t="s">
        <v>272</v>
      </c>
    </row>
    <row r="17">
      <c r="A17" t="s">
        <v>273</v>
      </c>
      <c r="B17" t="s">
        <v>274</v>
      </c>
      <c r="C17" t="s">
        <v>275</v>
      </c>
      <c r="D17" t="s">
        <v>226</v>
      </c>
      <c r="E17" t="s">
        <v>218</v>
      </c>
      <c r="F17" t="s">
        <v>215</v>
      </c>
      <c r="G17" t="s">
        <v>227</v>
      </c>
      <c r="H17" t="s">
        <v>228</v>
      </c>
      <c r="I17" t="s">
        <v>229</v>
      </c>
      <c r="J17" t="s">
        <v>230</v>
      </c>
      <c r="K17" t="s">
        <v>230</v>
      </c>
      <c r="L17" t="s">
        <v>230</v>
      </c>
      <c r="M17" t="s">
        <v>231</v>
      </c>
      <c r="N17" t="s">
        <v>230</v>
      </c>
      <c r="O17" t="n">
        <v>228.0</v>
      </c>
      <c r="P17" t="n">
        <v>20.0</v>
      </c>
      <c r="Q17" t="n">
        <v>0.0</v>
      </c>
      <c r="R17" t="n">
        <v>100.0</v>
      </c>
      <c r="S17" t="n">
        <v>0.0</v>
      </c>
      <c r="T17" t="n">
        <v>148.0</v>
      </c>
      <c r="U17" t="n">
        <v>7.4</v>
      </c>
      <c r="V17" t="n">
        <v>7.4</v>
      </c>
      <c r="W17" t="n">
        <v>0.0</v>
      </c>
      <c r="X17" t="n">
        <v>155.4</v>
      </c>
      <c r="Y17" t="n">
        <v>148.0</v>
      </c>
      <c r="Z17" t="n">
        <v>148.0</v>
      </c>
      <c r="AA17" t="n">
        <v>22.0</v>
      </c>
      <c r="AB17" t="n">
        <v>32.56</v>
      </c>
      <c r="AC17" t="n">
        <v>2.86</v>
      </c>
      <c r="AD17" t="n">
        <v>0.0</v>
      </c>
      <c r="AE17" t="n">
        <v>0.0</v>
      </c>
      <c r="AF17" t="n">
        <v>148.0</v>
      </c>
      <c r="AG17" t="n">
        <v>6.37</v>
      </c>
      <c r="AH17" t="n">
        <v>0.0</v>
      </c>
      <c r="AI17" t="n">
        <v>0.0</v>
      </c>
      <c r="AJ17" t="n">
        <v>1.48</v>
      </c>
      <c r="AK17" t="n">
        <v>0.0</v>
      </c>
      <c r="AL17" t="n">
        <v>0.0</v>
      </c>
      <c r="AM17" t="n">
        <v>0.0</v>
      </c>
      <c r="AN17" t="n">
        <v>0.0</v>
      </c>
      <c r="AO17" t="n">
        <v>0.0</v>
      </c>
      <c r="AP17" t="n">
        <v>43.27</v>
      </c>
      <c r="AQ17" t="n">
        <v>0.0</v>
      </c>
      <c r="AR17" t="n">
        <v>104.73</v>
      </c>
      <c r="AS17" t="s">
        <v>232</v>
      </c>
      <c r="AT17" t="s">
        <v>233</v>
      </c>
      <c r="AU17" t="s">
        <v>234</v>
      </c>
      <c r="AV17" t="n">
        <v>0.0</v>
      </c>
      <c r="AW17" t="s">
        <v>276</v>
      </c>
    </row>
    <row r="18">
      <c r="A18" t="s">
        <v>277</v>
      </c>
      <c r="B18" t="s">
        <v>278</v>
      </c>
      <c r="C18" t="s">
        <v>279</v>
      </c>
      <c r="D18" t="s">
        <v>226</v>
      </c>
      <c r="E18" t="s">
        <v>218</v>
      </c>
      <c r="F18" t="s">
        <v>215</v>
      </c>
      <c r="G18" t="s">
        <v>227</v>
      </c>
      <c r="H18" t="s">
        <v>228</v>
      </c>
      <c r="I18" t="s">
        <v>229</v>
      </c>
      <c r="J18" t="s">
        <v>230</v>
      </c>
      <c r="K18" t="s">
        <v>230</v>
      </c>
      <c r="L18" t="s">
        <v>230</v>
      </c>
      <c r="M18" t="s">
        <v>231</v>
      </c>
      <c r="N18" t="s">
        <v>230</v>
      </c>
      <c r="O18" t="n">
        <v>228.0</v>
      </c>
      <c r="P18" t="n">
        <v>20.0</v>
      </c>
      <c r="Q18" t="n">
        <v>0.0</v>
      </c>
      <c r="R18" t="n">
        <v>100.0</v>
      </c>
      <c r="S18" t="n">
        <v>0.0</v>
      </c>
      <c r="T18" t="n">
        <v>148.0</v>
      </c>
      <c r="U18" t="n">
        <v>7.4</v>
      </c>
      <c r="V18" t="n">
        <v>7.4</v>
      </c>
      <c r="W18" t="n">
        <v>0.0</v>
      </c>
      <c r="X18" t="n">
        <v>155.4</v>
      </c>
      <c r="Y18" t="n">
        <v>148.0</v>
      </c>
      <c r="Z18" t="n">
        <v>148.0</v>
      </c>
      <c r="AA18" t="n">
        <v>22.0</v>
      </c>
      <c r="AB18" t="n">
        <v>32.56</v>
      </c>
      <c r="AC18" t="n">
        <v>2.86</v>
      </c>
      <c r="AD18" t="n">
        <v>0.0</v>
      </c>
      <c r="AE18" t="n">
        <v>0.0</v>
      </c>
      <c r="AF18" t="n">
        <v>148.0</v>
      </c>
      <c r="AG18" t="n">
        <v>6.37</v>
      </c>
      <c r="AH18" t="n">
        <v>0.0</v>
      </c>
      <c r="AI18" t="n">
        <v>0.0</v>
      </c>
      <c r="AJ18" t="n">
        <v>1.48</v>
      </c>
      <c r="AK18" t="n">
        <v>0.0</v>
      </c>
      <c r="AL18" t="n">
        <v>0.0</v>
      </c>
      <c r="AM18" t="n">
        <v>0.0</v>
      </c>
      <c r="AN18" t="n">
        <v>0.0</v>
      </c>
      <c r="AO18" t="n">
        <v>0.0</v>
      </c>
      <c r="AP18" t="n">
        <v>43.27</v>
      </c>
      <c r="AQ18" t="n">
        <v>0.0</v>
      </c>
      <c r="AR18" t="n">
        <v>104.73</v>
      </c>
      <c r="AS18" t="s">
        <v>232</v>
      </c>
      <c r="AT18" t="s">
        <v>233</v>
      </c>
      <c r="AU18" t="s">
        <v>234</v>
      </c>
      <c r="AV18" t="n">
        <v>0.0</v>
      </c>
      <c r="AW18" t="s">
        <v>280</v>
      </c>
    </row>
    <row r="19">
      <c r="A19" t="s">
        <v>281</v>
      </c>
      <c r="B19" t="s">
        <v>282</v>
      </c>
      <c r="C19" t="s">
        <v>283</v>
      </c>
      <c r="D19" t="s">
        <v>226</v>
      </c>
      <c r="E19" t="s">
        <v>218</v>
      </c>
      <c r="F19" t="s">
        <v>215</v>
      </c>
      <c r="G19" t="s">
        <v>227</v>
      </c>
      <c r="H19" t="s">
        <v>228</v>
      </c>
      <c r="I19" t="s">
        <v>229</v>
      </c>
      <c r="J19" t="s">
        <v>230</v>
      </c>
      <c r="K19" t="s">
        <v>230</v>
      </c>
      <c r="L19" t="s">
        <v>230</v>
      </c>
      <c r="M19" t="s">
        <v>231</v>
      </c>
      <c r="N19" t="s">
        <v>230</v>
      </c>
      <c r="O19" t="n">
        <v>228.0</v>
      </c>
      <c r="P19" t="n">
        <v>20.0</v>
      </c>
      <c r="Q19" t="n">
        <v>0.0</v>
      </c>
      <c r="R19" t="n">
        <v>100.0</v>
      </c>
      <c r="S19" t="n">
        <v>0.0</v>
      </c>
      <c r="T19" t="n">
        <v>148.0</v>
      </c>
      <c r="U19" t="n">
        <v>7.4</v>
      </c>
      <c r="V19" t="n">
        <v>7.4</v>
      </c>
      <c r="W19" t="n">
        <v>0.0</v>
      </c>
      <c r="X19" t="n">
        <v>155.4</v>
      </c>
      <c r="Y19" t="n">
        <v>148.0</v>
      </c>
      <c r="Z19" t="n">
        <v>148.0</v>
      </c>
      <c r="AA19" t="n">
        <v>22.0</v>
      </c>
      <c r="AB19" t="n">
        <v>32.56</v>
      </c>
      <c r="AC19" t="n">
        <v>2.86</v>
      </c>
      <c r="AD19" t="n">
        <v>0.0</v>
      </c>
      <c r="AE19" t="n">
        <v>0.0</v>
      </c>
      <c r="AF19" t="n">
        <v>148.0</v>
      </c>
      <c r="AG19" t="n">
        <v>6.37</v>
      </c>
      <c r="AH19" t="n">
        <v>0.0</v>
      </c>
      <c r="AI19" t="n">
        <v>0.0</v>
      </c>
      <c r="AJ19" t="n">
        <v>1.48</v>
      </c>
      <c r="AK19" t="n">
        <v>0.0</v>
      </c>
      <c r="AL19" t="n">
        <v>0.0</v>
      </c>
      <c r="AM19" t="n">
        <v>0.0</v>
      </c>
      <c r="AN19" t="n">
        <v>0.0</v>
      </c>
      <c r="AO19" t="n">
        <v>0.0</v>
      </c>
      <c r="AP19" t="n">
        <v>43.27</v>
      </c>
      <c r="AQ19" t="n">
        <v>0.0</v>
      </c>
      <c r="AR19" t="n">
        <v>104.73</v>
      </c>
      <c r="AS19" t="s">
        <v>232</v>
      </c>
      <c r="AT19" t="s">
        <v>233</v>
      </c>
      <c r="AU19" t="s">
        <v>234</v>
      </c>
      <c r="AV19" t="n">
        <v>0.0</v>
      </c>
      <c r="AW19" t="s">
        <v>284</v>
      </c>
    </row>
    <row r="20">
      <c r="A20" t="s">
        <v>285</v>
      </c>
      <c r="B20" t="s">
        <v>286</v>
      </c>
      <c r="C20" t="s">
        <v>287</v>
      </c>
      <c r="D20" t="s">
        <v>226</v>
      </c>
      <c r="E20" t="s">
        <v>218</v>
      </c>
      <c r="F20" t="s">
        <v>215</v>
      </c>
      <c r="G20" t="s">
        <v>227</v>
      </c>
      <c r="H20" t="s">
        <v>228</v>
      </c>
      <c r="I20" t="s">
        <v>229</v>
      </c>
      <c r="J20" t="s">
        <v>230</v>
      </c>
      <c r="K20" t="s">
        <v>230</v>
      </c>
      <c r="L20" t="s">
        <v>230</v>
      </c>
      <c r="M20" t="s">
        <v>231</v>
      </c>
      <c r="N20" t="s">
        <v>230</v>
      </c>
      <c r="O20" t="n">
        <v>198.0</v>
      </c>
      <c r="P20" t="n">
        <v>20.0</v>
      </c>
      <c r="Q20" t="n">
        <v>0.0</v>
      </c>
      <c r="R20" t="n">
        <v>99.0</v>
      </c>
      <c r="S20" t="n">
        <v>0.0</v>
      </c>
      <c r="T20" t="n">
        <v>119.0</v>
      </c>
      <c r="U20" t="n">
        <v>5.96</v>
      </c>
      <c r="V20" t="n">
        <v>5.96</v>
      </c>
      <c r="W20" t="n">
        <v>0.0</v>
      </c>
      <c r="X20" t="n">
        <v>124.96</v>
      </c>
      <c r="Y20" t="n">
        <v>118.99</v>
      </c>
      <c r="Z20" t="n">
        <v>119.0</v>
      </c>
      <c r="AA20" t="n">
        <v>22.0</v>
      </c>
      <c r="AB20" t="n">
        <v>26.18</v>
      </c>
      <c r="AC20" t="n">
        <v>2.3</v>
      </c>
      <c r="AD20" t="n">
        <v>0.0</v>
      </c>
      <c r="AE20" t="n">
        <v>0.0</v>
      </c>
      <c r="AF20" t="n">
        <v>119.0</v>
      </c>
      <c r="AG20" t="n">
        <v>5.12</v>
      </c>
      <c r="AH20" t="n">
        <v>0.0</v>
      </c>
      <c r="AI20" t="n">
        <v>0.0</v>
      </c>
      <c r="AJ20" t="n">
        <v>1.19</v>
      </c>
      <c r="AK20" t="n">
        <v>0.0</v>
      </c>
      <c r="AL20" t="n">
        <v>0.0</v>
      </c>
      <c r="AM20" t="n">
        <v>0.0</v>
      </c>
      <c r="AN20" t="n">
        <v>0.0</v>
      </c>
      <c r="AO20" t="n">
        <v>0.0</v>
      </c>
      <c r="AP20" t="n">
        <v>34.79</v>
      </c>
      <c r="AQ20" t="n">
        <v>0.0</v>
      </c>
      <c r="AR20" t="n">
        <v>84.2</v>
      </c>
      <c r="AS20" t="s">
        <v>232</v>
      </c>
      <c r="AT20" t="s">
        <v>233</v>
      </c>
      <c r="AU20" t="s">
        <v>234</v>
      </c>
      <c r="AV20" t="n">
        <v>0.0</v>
      </c>
      <c r="AW20" t="s">
        <v>288</v>
      </c>
    </row>
    <row r="21">
      <c r="A21" t="s">
        <v>289</v>
      </c>
      <c r="B21" t="s">
        <v>290</v>
      </c>
      <c r="C21" t="s">
        <v>291</v>
      </c>
      <c r="D21" t="s">
        <v>226</v>
      </c>
      <c r="E21" t="s">
        <v>218</v>
      </c>
      <c r="F21" t="s">
        <v>215</v>
      </c>
      <c r="G21" t="s">
        <v>227</v>
      </c>
      <c r="H21" t="s">
        <v>228</v>
      </c>
      <c r="I21" t="s">
        <v>229</v>
      </c>
      <c r="J21" t="s">
        <v>230</v>
      </c>
      <c r="K21" t="s">
        <v>230</v>
      </c>
      <c r="L21" t="s">
        <v>230</v>
      </c>
      <c r="M21" t="s">
        <v>231</v>
      </c>
      <c r="N21" t="s">
        <v>230</v>
      </c>
      <c r="O21" t="n">
        <v>198.0</v>
      </c>
      <c r="P21" t="n">
        <v>20.0</v>
      </c>
      <c r="Q21" t="n">
        <v>0.0</v>
      </c>
      <c r="R21" t="n">
        <v>99.0</v>
      </c>
      <c r="S21" t="n">
        <v>0.0</v>
      </c>
      <c r="T21" t="n">
        <v>119.0</v>
      </c>
      <c r="U21" t="n">
        <v>5.96</v>
      </c>
      <c r="V21" t="n">
        <v>5.96</v>
      </c>
      <c r="W21" t="n">
        <v>0.0</v>
      </c>
      <c r="X21" t="n">
        <v>124.96</v>
      </c>
      <c r="Y21" t="n">
        <v>118.99</v>
      </c>
      <c r="Z21" t="n">
        <v>119.0</v>
      </c>
      <c r="AA21" t="n">
        <v>22.0</v>
      </c>
      <c r="AB21" t="n">
        <v>26.18</v>
      </c>
      <c r="AC21" t="n">
        <v>2.3</v>
      </c>
      <c r="AD21" t="n">
        <v>0.0</v>
      </c>
      <c r="AE21" t="n">
        <v>0.0</v>
      </c>
      <c r="AF21" t="n">
        <v>119.0</v>
      </c>
      <c r="AG21" t="n">
        <v>5.12</v>
      </c>
      <c r="AH21" t="n">
        <v>0.0</v>
      </c>
      <c r="AI21" t="n">
        <v>0.0</v>
      </c>
      <c r="AJ21" t="n">
        <v>1.19</v>
      </c>
      <c r="AK21" t="n">
        <v>0.0</v>
      </c>
      <c r="AL21" t="n">
        <v>0.0</v>
      </c>
      <c r="AM21" t="n">
        <v>0.0</v>
      </c>
      <c r="AN21" t="n">
        <v>0.0</v>
      </c>
      <c r="AO21" t="n">
        <v>0.0</v>
      </c>
      <c r="AP21" t="n">
        <v>34.79</v>
      </c>
      <c r="AQ21" t="n">
        <v>0.0</v>
      </c>
      <c r="AR21" t="n">
        <v>84.2</v>
      </c>
      <c r="AS21" t="s">
        <v>232</v>
      </c>
      <c r="AT21" t="s">
        <v>233</v>
      </c>
      <c r="AU21" t="s">
        <v>234</v>
      </c>
      <c r="AV21" t="n">
        <v>0.0</v>
      </c>
      <c r="AW21" t="s">
        <v>292</v>
      </c>
    </row>
    <row r="22">
      <c r="A22" t="s">
        <v>293</v>
      </c>
      <c r="B22" t="s">
        <v>294</v>
      </c>
      <c r="C22" t="s">
        <v>295</v>
      </c>
      <c r="D22" t="s">
        <v>226</v>
      </c>
      <c r="E22" t="s">
        <v>218</v>
      </c>
      <c r="F22" t="s">
        <v>215</v>
      </c>
      <c r="G22" t="s">
        <v>227</v>
      </c>
      <c r="H22" t="s">
        <v>228</v>
      </c>
      <c r="I22" t="s">
        <v>229</v>
      </c>
      <c r="J22" t="s">
        <v>230</v>
      </c>
      <c r="K22" t="s">
        <v>230</v>
      </c>
      <c r="L22" t="s">
        <v>230</v>
      </c>
      <c r="M22" t="s">
        <v>231</v>
      </c>
      <c r="N22" t="s">
        <v>230</v>
      </c>
      <c r="O22" t="n">
        <v>303.0</v>
      </c>
      <c r="P22" t="n">
        <v>10.0</v>
      </c>
      <c r="Q22" t="n">
        <v>0.0</v>
      </c>
      <c r="R22" t="n">
        <v>100.0</v>
      </c>
      <c r="S22" t="n">
        <v>0.0</v>
      </c>
      <c r="T22" t="n">
        <v>213.0</v>
      </c>
      <c r="U22" t="n">
        <v>10.66</v>
      </c>
      <c r="V22" t="n">
        <v>10.66</v>
      </c>
      <c r="W22" t="n">
        <v>0.0</v>
      </c>
      <c r="X22" t="n">
        <v>223.66</v>
      </c>
      <c r="Y22" t="n">
        <v>212.99</v>
      </c>
      <c r="Z22" t="n">
        <v>213.0</v>
      </c>
      <c r="AA22" t="n">
        <v>22.0</v>
      </c>
      <c r="AB22" t="n">
        <v>46.86</v>
      </c>
      <c r="AC22" t="n">
        <v>4.12</v>
      </c>
      <c r="AD22" t="n">
        <v>0.0</v>
      </c>
      <c r="AE22" t="n">
        <v>0.0</v>
      </c>
      <c r="AF22" t="n">
        <v>213.0</v>
      </c>
      <c r="AG22" t="n">
        <v>9.17</v>
      </c>
      <c r="AH22" t="n">
        <v>0.0</v>
      </c>
      <c r="AI22" t="n">
        <v>0.0</v>
      </c>
      <c r="AJ22" t="n">
        <v>2.13</v>
      </c>
      <c r="AK22" t="n">
        <v>0.0</v>
      </c>
      <c r="AL22" t="n">
        <v>0.0</v>
      </c>
      <c r="AM22" t="n">
        <v>0.0</v>
      </c>
      <c r="AN22" t="n">
        <v>0.0</v>
      </c>
      <c r="AO22" t="n">
        <v>0.0</v>
      </c>
      <c r="AP22" t="n">
        <v>62.28</v>
      </c>
      <c r="AQ22" t="n">
        <v>0.0</v>
      </c>
      <c r="AR22" t="n">
        <v>150.71</v>
      </c>
      <c r="AS22" t="s">
        <v>232</v>
      </c>
      <c r="AT22" t="s">
        <v>233</v>
      </c>
      <c r="AU22" t="s">
        <v>234</v>
      </c>
      <c r="AV22" t="n">
        <v>0.0</v>
      </c>
      <c r="AW22" t="s">
        <v>296</v>
      </c>
    </row>
    <row r="23">
      <c r="A23" t="s">
        <v>297</v>
      </c>
      <c r="B23" t="s">
        <v>298</v>
      </c>
      <c r="C23" t="s">
        <v>299</v>
      </c>
      <c r="D23" t="s">
        <v>226</v>
      </c>
      <c r="E23" t="s">
        <v>218</v>
      </c>
      <c r="F23" t="s">
        <v>215</v>
      </c>
      <c r="G23" t="s">
        <v>253</v>
      </c>
      <c r="H23" t="s">
        <v>228</v>
      </c>
      <c r="I23" t="s">
        <v>229</v>
      </c>
      <c r="J23" t="s">
        <v>230</v>
      </c>
      <c r="K23" t="s">
        <v>230</v>
      </c>
      <c r="L23" t="s">
        <v>230</v>
      </c>
      <c r="M23" t="s">
        <v>231</v>
      </c>
      <c r="N23" t="s">
        <v>230</v>
      </c>
      <c r="O23" t="n">
        <v>248.0</v>
      </c>
      <c r="P23" t="n">
        <v>10.0</v>
      </c>
      <c r="Q23" t="n">
        <v>0.0</v>
      </c>
      <c r="R23" t="n">
        <v>80.0</v>
      </c>
      <c r="S23" t="n">
        <v>0.0</v>
      </c>
      <c r="T23" t="n">
        <v>178.0</v>
      </c>
      <c r="U23" t="n">
        <v>8.9</v>
      </c>
      <c r="V23" t="n">
        <v>8.9</v>
      </c>
      <c r="W23" t="n">
        <v>0.0</v>
      </c>
      <c r="X23" t="n">
        <v>186.9</v>
      </c>
      <c r="Y23" t="n">
        <v>178.0</v>
      </c>
      <c r="Z23" t="n">
        <v>178.0</v>
      </c>
      <c r="AA23" t="n">
        <v>22.0</v>
      </c>
      <c r="AB23" t="n">
        <v>39.16</v>
      </c>
      <c r="AC23" t="n">
        <v>3.44</v>
      </c>
      <c r="AD23" t="n">
        <v>0.0</v>
      </c>
      <c r="AE23" t="n">
        <v>0.0</v>
      </c>
      <c r="AF23" t="n">
        <v>178.0</v>
      </c>
      <c r="AG23" t="n">
        <v>7.67</v>
      </c>
      <c r="AH23" t="n">
        <v>0.0</v>
      </c>
      <c r="AI23" t="n">
        <v>0.0</v>
      </c>
      <c r="AJ23" t="n">
        <v>1.78</v>
      </c>
      <c r="AK23" t="n">
        <v>0.0</v>
      </c>
      <c r="AL23" t="n">
        <v>0.0</v>
      </c>
      <c r="AM23" t="n">
        <v>0.0</v>
      </c>
      <c r="AN23" t="n">
        <v>0.0</v>
      </c>
      <c r="AO23" t="n">
        <v>0.0</v>
      </c>
      <c r="AP23" t="n">
        <v>52.05</v>
      </c>
      <c r="AQ23" t="n">
        <v>0.0</v>
      </c>
      <c r="AR23" t="n">
        <v>125.95</v>
      </c>
      <c r="AS23" t="s">
        <v>232</v>
      </c>
      <c r="AT23" t="s">
        <v>233</v>
      </c>
      <c r="AU23" t="s">
        <v>234</v>
      </c>
      <c r="AV23" t="n">
        <v>0.0</v>
      </c>
      <c r="AW23" t="s">
        <v>300</v>
      </c>
    </row>
    <row r="24">
      <c r="A24" t="s">
        <v>301</v>
      </c>
      <c r="B24" t="s">
        <v>302</v>
      </c>
      <c r="C24" t="s">
        <v>303</v>
      </c>
      <c r="D24" t="s">
        <v>226</v>
      </c>
      <c r="E24" t="s">
        <v>218</v>
      </c>
      <c r="F24" t="s">
        <v>215</v>
      </c>
      <c r="G24" t="s">
        <v>230</v>
      </c>
      <c r="H24" t="s">
        <v>228</v>
      </c>
      <c r="I24" t="s">
        <v>229</v>
      </c>
      <c r="J24" t="s">
        <v>230</v>
      </c>
      <c r="K24" t="s">
        <v>230</v>
      </c>
      <c r="L24" t="s">
        <v>230</v>
      </c>
      <c r="M24" t="s">
        <v>231</v>
      </c>
      <c r="N24" t="s">
        <v>230</v>
      </c>
      <c r="O24" t="n">
        <v>148.0</v>
      </c>
      <c r="P24" t="n">
        <v>20.0</v>
      </c>
      <c r="Q24" t="n">
        <v>0.0</v>
      </c>
      <c r="R24" t="n">
        <v>0.0</v>
      </c>
      <c r="S24" t="n">
        <v>0.0</v>
      </c>
      <c r="T24" t="n">
        <v>168.0</v>
      </c>
      <c r="U24" t="n">
        <v>8.4</v>
      </c>
      <c r="V24" t="n">
        <v>8.4</v>
      </c>
      <c r="W24" t="n">
        <v>0.0</v>
      </c>
      <c r="X24" t="n">
        <v>176.4</v>
      </c>
      <c r="Y24" t="n">
        <v>168.0</v>
      </c>
      <c r="Z24" t="n">
        <v>168.0</v>
      </c>
      <c r="AA24" t="n">
        <v>22.0</v>
      </c>
      <c r="AB24" t="n">
        <v>36.96</v>
      </c>
      <c r="AC24" t="n">
        <v>3.25</v>
      </c>
      <c r="AD24" t="n">
        <v>0.0</v>
      </c>
      <c r="AE24" t="n">
        <v>0.0</v>
      </c>
      <c r="AF24" t="n">
        <v>168.0</v>
      </c>
      <c r="AG24" t="n">
        <v>7.23</v>
      </c>
      <c r="AH24" t="n">
        <v>0.0</v>
      </c>
      <c r="AI24" t="n">
        <v>0.0</v>
      </c>
      <c r="AJ24" t="n">
        <v>1.68</v>
      </c>
      <c r="AK24" t="n">
        <v>0.0</v>
      </c>
      <c r="AL24" t="n">
        <v>0.0</v>
      </c>
      <c r="AM24" t="n">
        <v>0.0</v>
      </c>
      <c r="AN24" t="n">
        <v>0.0</v>
      </c>
      <c r="AO24" t="n">
        <v>0.0</v>
      </c>
      <c r="AP24" t="n">
        <v>49.12</v>
      </c>
      <c r="AQ24" t="n">
        <v>0.0</v>
      </c>
      <c r="AR24" t="n">
        <v>118.88</v>
      </c>
      <c r="AS24" t="s">
        <v>232</v>
      </c>
      <c r="AT24" t="s">
        <v>233</v>
      </c>
      <c r="AU24" t="s">
        <v>234</v>
      </c>
      <c r="AV24" t="n">
        <v>0.0</v>
      </c>
      <c r="AW24" t="s">
        <v>304</v>
      </c>
    </row>
    <row r="25">
      <c r="A25" t="s">
        <v>305</v>
      </c>
      <c r="B25" t="s">
        <v>306</v>
      </c>
      <c r="C25" t="s">
        <v>307</v>
      </c>
      <c r="D25" t="s">
        <v>226</v>
      </c>
      <c r="E25" t="s">
        <v>218</v>
      </c>
      <c r="F25" t="s">
        <v>215</v>
      </c>
      <c r="G25" t="s">
        <v>227</v>
      </c>
      <c r="H25" t="s">
        <v>228</v>
      </c>
      <c r="I25" t="s">
        <v>229</v>
      </c>
      <c r="J25" t="s">
        <v>230</v>
      </c>
      <c r="K25" t="s">
        <v>230</v>
      </c>
      <c r="L25" t="s">
        <v>230</v>
      </c>
      <c r="M25" t="s">
        <v>231</v>
      </c>
      <c r="N25" t="s">
        <v>230</v>
      </c>
      <c r="O25" t="n">
        <v>228.0</v>
      </c>
      <c r="P25" t="n">
        <v>20.0</v>
      </c>
      <c r="Q25" t="n">
        <v>0.0</v>
      </c>
      <c r="R25" t="n">
        <v>100.0</v>
      </c>
      <c r="S25" t="n">
        <v>0.0</v>
      </c>
      <c r="T25" t="n">
        <v>148.0</v>
      </c>
      <c r="U25" t="n">
        <v>7.4</v>
      </c>
      <c r="V25" t="n">
        <v>7.4</v>
      </c>
      <c r="W25" t="n">
        <v>0.0</v>
      </c>
      <c r="X25" t="n">
        <v>155.4</v>
      </c>
      <c r="Y25" t="n">
        <v>148.0</v>
      </c>
      <c r="Z25" t="n">
        <v>148.0</v>
      </c>
      <c r="AA25" t="n">
        <v>22.0</v>
      </c>
      <c r="AB25" t="n">
        <v>32.56</v>
      </c>
      <c r="AC25" t="n">
        <v>2.86</v>
      </c>
      <c r="AD25" t="n">
        <v>0.0</v>
      </c>
      <c r="AE25" t="n">
        <v>0.0</v>
      </c>
      <c r="AF25" t="n">
        <v>148.0</v>
      </c>
      <c r="AG25" t="n">
        <v>6.37</v>
      </c>
      <c r="AH25" t="n">
        <v>0.0</v>
      </c>
      <c r="AI25" t="n">
        <v>0.0</v>
      </c>
      <c r="AJ25" t="n">
        <v>1.48</v>
      </c>
      <c r="AK25" t="n">
        <v>0.0</v>
      </c>
      <c r="AL25" t="n">
        <v>0.0</v>
      </c>
      <c r="AM25" t="n">
        <v>0.0</v>
      </c>
      <c r="AN25" t="n">
        <v>0.0</v>
      </c>
      <c r="AO25" t="n">
        <v>0.0</v>
      </c>
      <c r="AP25" t="n">
        <v>43.27</v>
      </c>
      <c r="AQ25" t="n">
        <v>0.0</v>
      </c>
      <c r="AR25" t="n">
        <v>104.73</v>
      </c>
      <c r="AS25" t="s">
        <v>232</v>
      </c>
      <c r="AT25" t="s">
        <v>233</v>
      </c>
      <c r="AU25" t="s">
        <v>234</v>
      </c>
      <c r="AV25" t="n">
        <v>0.0</v>
      </c>
      <c r="AW25" t="s">
        <v>308</v>
      </c>
    </row>
    <row r="26">
      <c r="A26" t="s">
        <v>309</v>
      </c>
      <c r="B26" t="s">
        <v>310</v>
      </c>
      <c r="C26" t="s">
        <v>311</v>
      </c>
      <c r="D26" t="s">
        <v>226</v>
      </c>
      <c r="E26" t="s">
        <v>218</v>
      </c>
      <c r="F26" t="s">
        <v>215</v>
      </c>
      <c r="G26" t="s">
        <v>227</v>
      </c>
      <c r="H26" t="s">
        <v>228</v>
      </c>
      <c r="I26" t="s">
        <v>229</v>
      </c>
      <c r="J26" t="s">
        <v>230</v>
      </c>
      <c r="K26" t="s">
        <v>230</v>
      </c>
      <c r="L26" t="s">
        <v>230</v>
      </c>
      <c r="M26" t="s">
        <v>231</v>
      </c>
      <c r="N26" t="s">
        <v>230</v>
      </c>
      <c r="O26" t="n">
        <v>483.0</v>
      </c>
      <c r="P26" t="n">
        <v>10.0</v>
      </c>
      <c r="Q26" t="n">
        <v>0.0</v>
      </c>
      <c r="R26" t="n">
        <v>100.0</v>
      </c>
      <c r="S26" t="n">
        <v>35.0</v>
      </c>
      <c r="T26" t="n">
        <v>358.0</v>
      </c>
      <c r="U26" t="n">
        <v>17.9</v>
      </c>
      <c r="V26" t="n">
        <v>17.9</v>
      </c>
      <c r="W26" t="n">
        <v>0.0</v>
      </c>
      <c r="X26" t="n">
        <v>375.9</v>
      </c>
      <c r="Y26" t="n">
        <v>358.0</v>
      </c>
      <c r="Z26" t="n">
        <v>358.0</v>
      </c>
      <c r="AA26" t="n">
        <v>22.0</v>
      </c>
      <c r="AB26" t="n">
        <v>78.76</v>
      </c>
      <c r="AC26" t="n">
        <v>6.92</v>
      </c>
      <c r="AD26" t="n">
        <v>0.0</v>
      </c>
      <c r="AE26" t="n">
        <v>0.0</v>
      </c>
      <c r="AF26" t="n">
        <v>358.0</v>
      </c>
      <c r="AG26" t="n">
        <v>15.43</v>
      </c>
      <c r="AH26" t="n">
        <v>0.0</v>
      </c>
      <c r="AI26" t="n">
        <v>0.0</v>
      </c>
      <c r="AJ26" t="n">
        <v>3.58</v>
      </c>
      <c r="AK26" t="n">
        <v>0.0</v>
      </c>
      <c r="AL26" t="n">
        <v>0.0</v>
      </c>
      <c r="AM26" t="n">
        <v>0.0</v>
      </c>
      <c r="AN26" t="n">
        <v>0.0</v>
      </c>
      <c r="AO26" t="n">
        <v>0.0</v>
      </c>
      <c r="AP26" t="n">
        <v>104.69</v>
      </c>
      <c r="AQ26" t="n">
        <v>0.0</v>
      </c>
      <c r="AR26" t="n">
        <v>253.31</v>
      </c>
      <c r="AS26" t="s">
        <v>232</v>
      </c>
      <c r="AT26" t="s">
        <v>233</v>
      </c>
      <c r="AU26" t="s">
        <v>234</v>
      </c>
      <c r="AV26" t="n">
        <v>0.0</v>
      </c>
      <c r="AW26" t="s">
        <v>312</v>
      </c>
    </row>
    <row r="27">
      <c r="A27" t="s">
        <v>313</v>
      </c>
      <c r="B27" t="s">
        <v>314</v>
      </c>
      <c r="C27" t="s">
        <v>315</v>
      </c>
      <c r="D27" t="s">
        <v>226</v>
      </c>
      <c r="E27" t="s">
        <v>218</v>
      </c>
      <c r="F27" t="s">
        <v>215</v>
      </c>
      <c r="G27" t="s">
        <v>227</v>
      </c>
      <c r="H27" t="s">
        <v>228</v>
      </c>
      <c r="I27" t="s">
        <v>229</v>
      </c>
      <c r="J27" t="s">
        <v>230</v>
      </c>
      <c r="K27" t="s">
        <v>230</v>
      </c>
      <c r="L27" t="s">
        <v>230</v>
      </c>
      <c r="M27" t="s">
        <v>231</v>
      </c>
      <c r="N27" t="s">
        <v>230</v>
      </c>
      <c r="O27" t="n">
        <v>179.0</v>
      </c>
      <c r="P27" t="n">
        <v>10.0</v>
      </c>
      <c r="Q27" t="n">
        <v>0.0</v>
      </c>
      <c r="R27" t="n">
        <v>89.5</v>
      </c>
      <c r="S27" t="n">
        <v>0.0</v>
      </c>
      <c r="T27" t="n">
        <v>99.5</v>
      </c>
      <c r="U27" t="n">
        <v>4.98</v>
      </c>
      <c r="V27" t="n">
        <v>4.98</v>
      </c>
      <c r="W27" t="n">
        <v>0.0</v>
      </c>
      <c r="X27" t="n">
        <v>104.48</v>
      </c>
      <c r="Y27" t="n">
        <v>99.5</v>
      </c>
      <c r="Z27" t="n">
        <v>99.5</v>
      </c>
      <c r="AA27" t="n">
        <v>22.0</v>
      </c>
      <c r="AB27" t="n">
        <v>21.89</v>
      </c>
      <c r="AC27" t="n">
        <v>1.92</v>
      </c>
      <c r="AD27" t="n">
        <v>0.0</v>
      </c>
      <c r="AE27" t="n">
        <v>0.0</v>
      </c>
      <c r="AF27" t="n">
        <v>99.5</v>
      </c>
      <c r="AG27" t="n">
        <v>4.29</v>
      </c>
      <c r="AH27" t="n">
        <v>0.0</v>
      </c>
      <c r="AI27" t="n">
        <v>0.0</v>
      </c>
      <c r="AJ27" t="n">
        <v>1.0</v>
      </c>
      <c r="AK27" t="n">
        <v>0.0</v>
      </c>
      <c r="AL27" t="n">
        <v>0.0</v>
      </c>
      <c r="AM27" t="n">
        <v>0.0</v>
      </c>
      <c r="AN27" t="n">
        <v>0.0</v>
      </c>
      <c r="AO27" t="n">
        <v>0.0</v>
      </c>
      <c r="AP27" t="n">
        <v>29.1</v>
      </c>
      <c r="AQ27" t="n">
        <v>0.0</v>
      </c>
      <c r="AR27" t="n">
        <v>70.4</v>
      </c>
      <c r="AS27" t="s">
        <v>232</v>
      </c>
      <c r="AT27" t="s">
        <v>233</v>
      </c>
      <c r="AU27" t="s">
        <v>234</v>
      </c>
      <c r="AV27" t="n">
        <v>0.0</v>
      </c>
      <c r="AW27" t="s">
        <v>316</v>
      </c>
    </row>
    <row r="28">
      <c r="A28" t="s">
        <v>317</v>
      </c>
      <c r="B28" t="s">
        <v>318</v>
      </c>
      <c r="C28" t="s">
        <v>319</v>
      </c>
      <c r="D28" t="s">
        <v>226</v>
      </c>
      <c r="E28" t="s">
        <v>218</v>
      </c>
      <c r="F28" t="s">
        <v>215</v>
      </c>
      <c r="G28" t="s">
        <v>253</v>
      </c>
      <c r="H28" t="s">
        <v>228</v>
      </c>
      <c r="I28" t="s">
        <v>229</v>
      </c>
      <c r="J28" t="s">
        <v>230</v>
      </c>
      <c r="K28" t="s">
        <v>230</v>
      </c>
      <c r="L28" t="s">
        <v>230</v>
      </c>
      <c r="M28" t="s">
        <v>231</v>
      </c>
      <c r="N28" t="s">
        <v>230</v>
      </c>
      <c r="O28" t="n">
        <v>228.0</v>
      </c>
      <c r="P28" t="n">
        <v>20.0</v>
      </c>
      <c r="Q28" t="n">
        <v>0.0</v>
      </c>
      <c r="R28" t="n">
        <v>80.0</v>
      </c>
      <c r="S28" t="n">
        <v>0.0</v>
      </c>
      <c r="T28" t="n">
        <v>168.0</v>
      </c>
      <c r="U28" t="n">
        <v>8.4</v>
      </c>
      <c r="V28" t="n">
        <v>8.4</v>
      </c>
      <c r="W28" t="n">
        <v>0.0</v>
      </c>
      <c r="X28" t="n">
        <v>176.4</v>
      </c>
      <c r="Y28" t="n">
        <v>168.0</v>
      </c>
      <c r="Z28" t="n">
        <v>168.0</v>
      </c>
      <c r="AA28" t="n">
        <v>22.0</v>
      </c>
      <c r="AB28" t="n">
        <v>36.96</v>
      </c>
      <c r="AC28" t="n">
        <v>3.25</v>
      </c>
      <c r="AD28" t="n">
        <v>0.0</v>
      </c>
      <c r="AE28" t="n">
        <v>0.0</v>
      </c>
      <c r="AF28" t="n">
        <v>168.0</v>
      </c>
      <c r="AG28" t="n">
        <v>7.23</v>
      </c>
      <c r="AH28" t="n">
        <v>0.0</v>
      </c>
      <c r="AI28" t="n">
        <v>0.0</v>
      </c>
      <c r="AJ28" t="n">
        <v>1.68</v>
      </c>
      <c r="AK28" t="n">
        <v>0.0</v>
      </c>
      <c r="AL28" t="n">
        <v>0.0</v>
      </c>
      <c r="AM28" t="n">
        <v>0.0</v>
      </c>
      <c r="AN28" t="n">
        <v>0.0</v>
      </c>
      <c r="AO28" t="n">
        <v>0.0</v>
      </c>
      <c r="AP28" t="n">
        <v>49.12</v>
      </c>
      <c r="AQ28" t="n">
        <v>0.0</v>
      </c>
      <c r="AR28" t="n">
        <v>118.88</v>
      </c>
      <c r="AS28" t="s">
        <v>232</v>
      </c>
      <c r="AT28" t="s">
        <v>233</v>
      </c>
      <c r="AU28" t="s">
        <v>234</v>
      </c>
      <c r="AV28" t="n">
        <v>0.0</v>
      </c>
      <c r="AW28" t="s">
        <v>320</v>
      </c>
    </row>
    <row r="29">
      <c r="A29" t="s">
        <v>321</v>
      </c>
      <c r="B29" t="s">
        <v>322</v>
      </c>
      <c r="C29" t="s">
        <v>323</v>
      </c>
      <c r="D29" t="s">
        <v>226</v>
      </c>
      <c r="E29" t="s">
        <v>218</v>
      </c>
      <c r="F29" t="s">
        <v>215</v>
      </c>
      <c r="G29" t="s">
        <v>230</v>
      </c>
      <c r="H29" t="s">
        <v>228</v>
      </c>
      <c r="I29" t="s">
        <v>229</v>
      </c>
      <c r="J29" t="s">
        <v>230</v>
      </c>
      <c r="K29" t="s">
        <v>230</v>
      </c>
      <c r="L29" t="s">
        <v>230</v>
      </c>
      <c r="M29" t="s">
        <v>231</v>
      </c>
      <c r="N29" t="s">
        <v>230</v>
      </c>
      <c r="O29" t="n">
        <v>78.0</v>
      </c>
      <c r="P29" t="n">
        <v>0.0</v>
      </c>
      <c r="Q29" t="n">
        <v>0.0</v>
      </c>
      <c r="R29" t="n">
        <v>0.0</v>
      </c>
      <c r="S29" t="n">
        <v>0.0</v>
      </c>
      <c r="T29" t="n">
        <v>78.0</v>
      </c>
      <c r="U29" t="n">
        <v>3.9</v>
      </c>
      <c r="V29" t="n">
        <v>3.9</v>
      </c>
      <c r="W29" t="n">
        <v>0.0</v>
      </c>
      <c r="X29" t="n">
        <v>81.9</v>
      </c>
      <c r="Y29" t="n">
        <v>78.0</v>
      </c>
      <c r="Z29" t="n">
        <v>78.0</v>
      </c>
      <c r="AA29" t="n">
        <v>22.0</v>
      </c>
      <c r="AB29" t="n">
        <v>17.16</v>
      </c>
      <c r="AC29" t="n">
        <v>1.51</v>
      </c>
      <c r="AD29" t="n">
        <v>0.0</v>
      </c>
      <c r="AE29" t="n">
        <v>0.0</v>
      </c>
      <c r="AF29" t="n">
        <v>78.0</v>
      </c>
      <c r="AG29" t="n">
        <v>3.36</v>
      </c>
      <c r="AH29" t="n">
        <v>0.0</v>
      </c>
      <c r="AI29" t="n">
        <v>0.0</v>
      </c>
      <c r="AJ29" t="n">
        <v>0.78</v>
      </c>
      <c r="AK29" t="n">
        <v>0.0</v>
      </c>
      <c r="AL29" t="n">
        <v>0.0</v>
      </c>
      <c r="AM29" t="n">
        <v>0.0</v>
      </c>
      <c r="AN29" t="n">
        <v>0.0</v>
      </c>
      <c r="AO29" t="n">
        <v>0.0</v>
      </c>
      <c r="AP29" t="n">
        <v>22.81</v>
      </c>
      <c r="AQ29" t="n">
        <v>0.0</v>
      </c>
      <c r="AR29" t="n">
        <v>55.19</v>
      </c>
      <c r="AS29" t="s">
        <v>232</v>
      </c>
      <c r="AT29" t="s">
        <v>233</v>
      </c>
      <c r="AU29" t="s">
        <v>234</v>
      </c>
      <c r="AV29" t="n">
        <v>0.0</v>
      </c>
      <c r="AW29" t="s">
        <v>324</v>
      </c>
    </row>
    <row r="30">
      <c r="A30" t="s">
        <v>325</v>
      </c>
      <c r="B30" t="s">
        <v>326</v>
      </c>
      <c r="C30" t="s">
        <v>327</v>
      </c>
      <c r="D30" t="s">
        <v>226</v>
      </c>
      <c r="E30" t="s">
        <v>218</v>
      </c>
      <c r="F30" t="s">
        <v>215</v>
      </c>
      <c r="G30" t="s">
        <v>227</v>
      </c>
      <c r="H30" t="s">
        <v>228</v>
      </c>
      <c r="I30" t="s">
        <v>229</v>
      </c>
      <c r="J30" t="s">
        <v>230</v>
      </c>
      <c r="K30" t="s">
        <v>230</v>
      </c>
      <c r="L30" t="s">
        <v>230</v>
      </c>
      <c r="M30" t="s">
        <v>231</v>
      </c>
      <c r="N30" t="s">
        <v>230</v>
      </c>
      <c r="O30" t="n">
        <v>228.0</v>
      </c>
      <c r="P30" t="n">
        <v>20.0</v>
      </c>
      <c r="Q30" t="n">
        <v>0.0</v>
      </c>
      <c r="R30" t="n">
        <v>100.0</v>
      </c>
      <c r="S30" t="n">
        <v>0.0</v>
      </c>
      <c r="T30" t="n">
        <v>148.0</v>
      </c>
      <c r="U30" t="n">
        <v>7.4</v>
      </c>
      <c r="V30" t="n">
        <v>7.4</v>
      </c>
      <c r="W30" t="n">
        <v>0.0</v>
      </c>
      <c r="X30" t="n">
        <v>155.4</v>
      </c>
      <c r="Y30" t="n">
        <v>148.0</v>
      </c>
      <c r="Z30" t="n">
        <v>148.0</v>
      </c>
      <c r="AA30" t="n">
        <v>22.0</v>
      </c>
      <c r="AB30" t="n">
        <v>32.56</v>
      </c>
      <c r="AC30" t="n">
        <v>2.86</v>
      </c>
      <c r="AD30" t="n">
        <v>0.0</v>
      </c>
      <c r="AE30" t="n">
        <v>0.0</v>
      </c>
      <c r="AF30" t="n">
        <v>148.0</v>
      </c>
      <c r="AG30" t="n">
        <v>6.37</v>
      </c>
      <c r="AH30" t="n">
        <v>0.0</v>
      </c>
      <c r="AI30" t="n">
        <v>0.0</v>
      </c>
      <c r="AJ30" t="n">
        <v>1.48</v>
      </c>
      <c r="AK30" t="n">
        <v>0.0</v>
      </c>
      <c r="AL30" t="n">
        <v>0.0</v>
      </c>
      <c r="AM30" t="n">
        <v>0.0</v>
      </c>
      <c r="AN30" t="n">
        <v>0.0</v>
      </c>
      <c r="AO30" t="n">
        <v>0.0</v>
      </c>
      <c r="AP30" t="n">
        <v>43.27</v>
      </c>
      <c r="AQ30" t="n">
        <v>0.0</v>
      </c>
      <c r="AR30" t="n">
        <v>104.73</v>
      </c>
      <c r="AS30" t="s">
        <v>232</v>
      </c>
      <c r="AT30" t="s">
        <v>233</v>
      </c>
      <c r="AU30" t="s">
        <v>234</v>
      </c>
      <c r="AV30" t="n">
        <v>0.0</v>
      </c>
      <c r="AW30" t="s">
        <v>328</v>
      </c>
    </row>
    <row r="31">
      <c r="A31" t="s">
        <v>329</v>
      </c>
      <c r="B31" t="s">
        <v>330</v>
      </c>
      <c r="C31" t="s">
        <v>331</v>
      </c>
      <c r="D31" t="s">
        <v>226</v>
      </c>
      <c r="E31" t="s">
        <v>218</v>
      </c>
      <c r="F31" t="s">
        <v>215</v>
      </c>
      <c r="G31" t="s">
        <v>227</v>
      </c>
      <c r="H31" t="s">
        <v>228</v>
      </c>
      <c r="I31" t="s">
        <v>229</v>
      </c>
      <c r="J31" t="s">
        <v>230</v>
      </c>
      <c r="K31" t="s">
        <v>230</v>
      </c>
      <c r="L31" t="s">
        <v>230</v>
      </c>
      <c r="M31" t="s">
        <v>231</v>
      </c>
      <c r="N31" t="s">
        <v>230</v>
      </c>
      <c r="O31" t="n">
        <v>198.0</v>
      </c>
      <c r="P31" t="n">
        <v>20.0</v>
      </c>
      <c r="Q31" t="n">
        <v>0.0</v>
      </c>
      <c r="R31" t="n">
        <v>99.0</v>
      </c>
      <c r="S31" t="n">
        <v>0.0</v>
      </c>
      <c r="T31" t="n">
        <v>119.0</v>
      </c>
      <c r="U31" t="n">
        <v>5.96</v>
      </c>
      <c r="V31" t="n">
        <v>5.96</v>
      </c>
      <c r="W31" t="n">
        <v>0.0</v>
      </c>
      <c r="X31" t="n">
        <v>124.96</v>
      </c>
      <c r="Y31" t="n">
        <v>118.99</v>
      </c>
      <c r="Z31" t="n">
        <v>119.0</v>
      </c>
      <c r="AA31" t="n">
        <v>22.0</v>
      </c>
      <c r="AB31" t="n">
        <v>26.18</v>
      </c>
      <c r="AC31" t="n">
        <v>2.3</v>
      </c>
      <c r="AD31" t="n">
        <v>0.0</v>
      </c>
      <c r="AE31" t="n">
        <v>0.0</v>
      </c>
      <c r="AF31" t="n">
        <v>119.0</v>
      </c>
      <c r="AG31" t="n">
        <v>5.12</v>
      </c>
      <c r="AH31" t="n">
        <v>0.0</v>
      </c>
      <c r="AI31" t="n">
        <v>0.0</v>
      </c>
      <c r="AJ31" t="n">
        <v>1.19</v>
      </c>
      <c r="AK31" t="n">
        <v>0.0</v>
      </c>
      <c r="AL31" t="n">
        <v>0.0</v>
      </c>
      <c r="AM31" t="n">
        <v>0.0</v>
      </c>
      <c r="AN31" t="n">
        <v>0.0</v>
      </c>
      <c r="AO31" t="n">
        <v>0.0</v>
      </c>
      <c r="AP31" t="n">
        <v>34.79</v>
      </c>
      <c r="AQ31" t="n">
        <v>0.0</v>
      </c>
      <c r="AR31" t="n">
        <v>84.2</v>
      </c>
      <c r="AS31" t="s">
        <v>232</v>
      </c>
      <c r="AT31" t="s">
        <v>233</v>
      </c>
      <c r="AU31" t="s">
        <v>234</v>
      </c>
      <c r="AV31" t="n">
        <v>0.0</v>
      </c>
      <c r="AW31" t="s">
        <v>332</v>
      </c>
    </row>
    <row r="32">
      <c r="A32" t="s">
        <v>333</v>
      </c>
      <c r="B32" t="s">
        <v>334</v>
      </c>
      <c r="C32" t="s">
        <v>335</v>
      </c>
      <c r="D32" t="s">
        <v>226</v>
      </c>
      <c r="E32" t="s">
        <v>218</v>
      </c>
      <c r="F32" t="s">
        <v>215</v>
      </c>
      <c r="G32" t="s">
        <v>230</v>
      </c>
      <c r="H32" t="s">
        <v>228</v>
      </c>
      <c r="I32" t="s">
        <v>229</v>
      </c>
      <c r="J32" t="s">
        <v>230</v>
      </c>
      <c r="K32" t="s">
        <v>230</v>
      </c>
      <c r="L32" t="s">
        <v>230</v>
      </c>
      <c r="M32" t="s">
        <v>231</v>
      </c>
      <c r="N32" t="s">
        <v>230</v>
      </c>
      <c r="O32" t="n">
        <v>90.0</v>
      </c>
      <c r="P32" t="n">
        <v>0.0</v>
      </c>
      <c r="Q32" t="n">
        <v>0.0</v>
      </c>
      <c r="R32" t="n">
        <v>0.0</v>
      </c>
      <c r="S32" t="n">
        <v>0.0</v>
      </c>
      <c r="T32" t="n">
        <v>90.0</v>
      </c>
      <c r="U32" t="n">
        <v>4.5</v>
      </c>
      <c r="V32" t="n">
        <v>4.5</v>
      </c>
      <c r="W32" t="n">
        <v>0.0</v>
      </c>
      <c r="X32" t="n">
        <v>94.5</v>
      </c>
      <c r="Y32" t="n">
        <v>90.0</v>
      </c>
      <c r="Z32" t="n">
        <v>90.0</v>
      </c>
      <c r="AA32" t="n">
        <v>22.0</v>
      </c>
      <c r="AB32" t="n">
        <v>19.8</v>
      </c>
      <c r="AC32" t="n">
        <v>1.74</v>
      </c>
      <c r="AD32" t="n">
        <v>0.0</v>
      </c>
      <c r="AE32" t="n">
        <v>0.0</v>
      </c>
      <c r="AF32" t="n">
        <v>90.0</v>
      </c>
      <c r="AG32" t="n">
        <v>3.87</v>
      </c>
      <c r="AH32" t="n">
        <v>0.0</v>
      </c>
      <c r="AI32" t="n">
        <v>0.0</v>
      </c>
      <c r="AJ32" t="n">
        <v>0.9</v>
      </c>
      <c r="AK32" t="n">
        <v>0.0</v>
      </c>
      <c r="AL32" t="n">
        <v>0.0</v>
      </c>
      <c r="AM32" t="n">
        <v>0.0</v>
      </c>
      <c r="AN32" t="n">
        <v>0.0</v>
      </c>
      <c r="AO32" t="n">
        <v>0.0</v>
      </c>
      <c r="AP32" t="n">
        <v>26.31</v>
      </c>
      <c r="AQ32" t="n">
        <v>0.0</v>
      </c>
      <c r="AR32" t="n">
        <v>63.69</v>
      </c>
      <c r="AS32" t="s">
        <v>232</v>
      </c>
      <c r="AT32" t="s">
        <v>233</v>
      </c>
      <c r="AU32" t="s">
        <v>234</v>
      </c>
      <c r="AV32" t="n">
        <v>0.0</v>
      </c>
      <c r="AW32" t="s">
        <v>336</v>
      </c>
    </row>
    <row r="33">
      <c r="A33" t="s">
        <v>337</v>
      </c>
      <c r="B33" t="s">
        <v>338</v>
      </c>
      <c r="C33" t="s">
        <v>339</v>
      </c>
      <c r="D33" t="s">
        <v>226</v>
      </c>
      <c r="E33" t="s">
        <v>218</v>
      </c>
      <c r="F33" t="s">
        <v>215</v>
      </c>
      <c r="G33" t="s">
        <v>227</v>
      </c>
      <c r="H33" t="s">
        <v>228</v>
      </c>
      <c r="I33" t="s">
        <v>229</v>
      </c>
      <c r="J33" t="s">
        <v>230</v>
      </c>
      <c r="K33" t="s">
        <v>230</v>
      </c>
      <c r="L33" t="s">
        <v>230</v>
      </c>
      <c r="M33" t="s">
        <v>231</v>
      </c>
      <c r="N33" t="s">
        <v>230</v>
      </c>
      <c r="O33" t="n">
        <v>198.0</v>
      </c>
      <c r="P33" t="n">
        <v>20.0</v>
      </c>
      <c r="Q33" t="n">
        <v>0.0</v>
      </c>
      <c r="R33" t="n">
        <v>99.0</v>
      </c>
      <c r="S33" t="n">
        <v>0.0</v>
      </c>
      <c r="T33" t="n">
        <v>119.0</v>
      </c>
      <c r="U33" t="n">
        <v>5.96</v>
      </c>
      <c r="V33" t="n">
        <v>5.96</v>
      </c>
      <c r="W33" t="n">
        <v>0.0</v>
      </c>
      <c r="X33" t="n">
        <v>124.96</v>
      </c>
      <c r="Y33" t="n">
        <v>118.99</v>
      </c>
      <c r="Z33" t="n">
        <v>119.0</v>
      </c>
      <c r="AA33" t="n">
        <v>22.0</v>
      </c>
      <c r="AB33" t="n">
        <v>26.18</v>
      </c>
      <c r="AC33" t="n">
        <v>2.3</v>
      </c>
      <c r="AD33" t="n">
        <v>0.0</v>
      </c>
      <c r="AE33" t="n">
        <v>0.0</v>
      </c>
      <c r="AF33" t="n">
        <v>119.0</v>
      </c>
      <c r="AG33" t="n">
        <v>5.12</v>
      </c>
      <c r="AH33" t="n">
        <v>0.0</v>
      </c>
      <c r="AI33" t="n">
        <v>0.0</v>
      </c>
      <c r="AJ33" t="n">
        <v>1.19</v>
      </c>
      <c r="AK33" t="n">
        <v>0.0</v>
      </c>
      <c r="AL33" t="n">
        <v>0.0</v>
      </c>
      <c r="AM33" t="n">
        <v>0.0</v>
      </c>
      <c r="AN33" t="n">
        <v>0.0</v>
      </c>
      <c r="AO33" t="n">
        <v>0.0</v>
      </c>
      <c r="AP33" t="n">
        <v>34.79</v>
      </c>
      <c r="AQ33" t="n">
        <v>0.0</v>
      </c>
      <c r="AR33" t="n">
        <v>84.2</v>
      </c>
      <c r="AS33" t="s">
        <v>232</v>
      </c>
      <c r="AT33" t="s">
        <v>233</v>
      </c>
      <c r="AU33" t="s">
        <v>234</v>
      </c>
      <c r="AV33" t="n">
        <v>0.0</v>
      </c>
      <c r="AW33" t="s">
        <v>340</v>
      </c>
    </row>
    <row r="34">
      <c r="A34" t="s">
        <v>341</v>
      </c>
      <c r="B34" t="s">
        <v>342</v>
      </c>
      <c r="C34" t="s">
        <v>343</v>
      </c>
      <c r="D34" t="s">
        <v>226</v>
      </c>
      <c r="E34" t="s">
        <v>218</v>
      </c>
      <c r="F34" t="s">
        <v>215</v>
      </c>
      <c r="G34" t="s">
        <v>243</v>
      </c>
      <c r="H34" t="s">
        <v>228</v>
      </c>
      <c r="I34" t="s">
        <v>229</v>
      </c>
      <c r="J34" t="s">
        <v>230</v>
      </c>
      <c r="K34" t="s">
        <v>230</v>
      </c>
      <c r="L34" t="s">
        <v>230</v>
      </c>
      <c r="M34" t="s">
        <v>231</v>
      </c>
      <c r="N34" t="s">
        <v>230</v>
      </c>
      <c r="O34" t="n">
        <v>198.0</v>
      </c>
      <c r="P34" t="n">
        <v>20.0</v>
      </c>
      <c r="Q34" t="n">
        <v>0.0</v>
      </c>
      <c r="R34" t="n">
        <v>79.2</v>
      </c>
      <c r="S34" t="n">
        <v>0.0</v>
      </c>
      <c r="T34" t="n">
        <v>138.8</v>
      </c>
      <c r="U34" t="n">
        <v>6.94</v>
      </c>
      <c r="V34" t="n">
        <v>6.94</v>
      </c>
      <c r="W34" t="n">
        <v>0.0</v>
      </c>
      <c r="X34" t="n">
        <v>145.74</v>
      </c>
      <c r="Y34" t="n">
        <v>138.8</v>
      </c>
      <c r="Z34" t="n">
        <v>138.8</v>
      </c>
      <c r="AA34" t="n">
        <v>22.0</v>
      </c>
      <c r="AB34" t="n">
        <v>30.54</v>
      </c>
      <c r="AC34" t="n">
        <v>2.68</v>
      </c>
      <c r="AD34" t="n">
        <v>0.0</v>
      </c>
      <c r="AE34" t="n">
        <v>0.0</v>
      </c>
      <c r="AF34" t="n">
        <v>138.8</v>
      </c>
      <c r="AG34" t="n">
        <v>5.98</v>
      </c>
      <c r="AH34" t="n">
        <v>0.0</v>
      </c>
      <c r="AI34" t="n">
        <v>0.0</v>
      </c>
      <c r="AJ34" t="n">
        <v>1.39</v>
      </c>
      <c r="AK34" t="n">
        <v>0.0</v>
      </c>
      <c r="AL34" t="n">
        <v>0.0</v>
      </c>
      <c r="AM34" t="n">
        <v>0.0</v>
      </c>
      <c r="AN34" t="n">
        <v>0.0</v>
      </c>
      <c r="AO34" t="n">
        <v>0.0</v>
      </c>
      <c r="AP34" t="n">
        <v>40.59</v>
      </c>
      <c r="AQ34" t="n">
        <v>0.0</v>
      </c>
      <c r="AR34" t="n">
        <v>98.21</v>
      </c>
      <c r="AS34" t="s">
        <v>232</v>
      </c>
      <c r="AT34" t="s">
        <v>233</v>
      </c>
      <c r="AU34" t="s">
        <v>234</v>
      </c>
      <c r="AV34" t="n">
        <v>0.0</v>
      </c>
      <c r="AW34" t="s">
        <v>344</v>
      </c>
    </row>
    <row r="35">
      <c r="A35" t="s">
        <v>345</v>
      </c>
      <c r="B35" t="s">
        <v>346</v>
      </c>
      <c r="C35" t="s">
        <v>347</v>
      </c>
      <c r="D35" t="s">
        <v>226</v>
      </c>
      <c r="E35" t="s">
        <v>218</v>
      </c>
      <c r="F35" t="s">
        <v>215</v>
      </c>
      <c r="G35" t="s">
        <v>227</v>
      </c>
      <c r="H35" t="s">
        <v>228</v>
      </c>
      <c r="I35" t="s">
        <v>229</v>
      </c>
      <c r="J35" t="s">
        <v>230</v>
      </c>
      <c r="K35" t="s">
        <v>230</v>
      </c>
      <c r="L35" t="s">
        <v>230</v>
      </c>
      <c r="M35" t="s">
        <v>231</v>
      </c>
      <c r="N35" t="s">
        <v>230</v>
      </c>
      <c r="O35" t="n">
        <v>278.0</v>
      </c>
      <c r="P35" t="n">
        <v>10.0</v>
      </c>
      <c r="Q35" t="n">
        <v>0.0</v>
      </c>
      <c r="R35" t="n">
        <v>100.0</v>
      </c>
      <c r="S35" t="n">
        <v>0.0</v>
      </c>
      <c r="T35" t="n">
        <v>188.0</v>
      </c>
      <c r="U35" t="n">
        <v>9.4</v>
      </c>
      <c r="V35" t="n">
        <v>9.4</v>
      </c>
      <c r="W35" t="n">
        <v>0.0</v>
      </c>
      <c r="X35" t="n">
        <v>197.4</v>
      </c>
      <c r="Y35" t="n">
        <v>188.0</v>
      </c>
      <c r="Z35" t="n">
        <v>188.0</v>
      </c>
      <c r="AA35" t="n">
        <v>22.0</v>
      </c>
      <c r="AB35" t="n">
        <v>41.36</v>
      </c>
      <c r="AC35" t="n">
        <v>3.63</v>
      </c>
      <c r="AD35" t="n">
        <v>0.0</v>
      </c>
      <c r="AE35" t="n">
        <v>0.0</v>
      </c>
      <c r="AF35" t="n">
        <v>188.0</v>
      </c>
      <c r="AG35" t="n">
        <v>8.09</v>
      </c>
      <c r="AH35" t="n">
        <v>0.0</v>
      </c>
      <c r="AI35" t="n">
        <v>0.0</v>
      </c>
      <c r="AJ35" t="n">
        <v>1.88</v>
      </c>
      <c r="AK35" t="n">
        <v>0.0</v>
      </c>
      <c r="AL35" t="n">
        <v>0.0</v>
      </c>
      <c r="AM35" t="n">
        <v>0.0</v>
      </c>
      <c r="AN35" t="n">
        <v>0.0</v>
      </c>
      <c r="AO35" t="n">
        <v>0.0</v>
      </c>
      <c r="AP35" t="n">
        <v>54.96</v>
      </c>
      <c r="AQ35" t="n">
        <v>0.0</v>
      </c>
      <c r="AR35" t="n">
        <v>133.04</v>
      </c>
      <c r="AS35" t="s">
        <v>232</v>
      </c>
      <c r="AT35" t="s">
        <v>233</v>
      </c>
      <c r="AU35" t="s">
        <v>234</v>
      </c>
      <c r="AV35" t="n">
        <v>0.0</v>
      </c>
      <c r="AW35" t="s">
        <v>348</v>
      </c>
    </row>
    <row r="36">
      <c r="A36" t="s">
        <v>349</v>
      </c>
      <c r="B36" t="s">
        <v>350</v>
      </c>
      <c r="C36" t="s">
        <v>351</v>
      </c>
      <c r="D36" t="s">
        <v>226</v>
      </c>
      <c r="E36" t="s">
        <v>218</v>
      </c>
      <c r="F36" t="s">
        <v>215</v>
      </c>
      <c r="G36" t="s">
        <v>230</v>
      </c>
      <c r="H36" t="s">
        <v>228</v>
      </c>
      <c r="I36" t="s">
        <v>229</v>
      </c>
      <c r="J36" t="s">
        <v>230</v>
      </c>
      <c r="K36" t="s">
        <v>230</v>
      </c>
      <c r="L36" t="s">
        <v>230</v>
      </c>
      <c r="M36" t="s">
        <v>231</v>
      </c>
      <c r="N36" t="s">
        <v>230</v>
      </c>
      <c r="O36" t="n">
        <v>337.0</v>
      </c>
      <c r="P36" t="n">
        <v>20.0</v>
      </c>
      <c r="Q36" t="n">
        <v>0.0</v>
      </c>
      <c r="R36" t="n">
        <v>0.0</v>
      </c>
      <c r="S36" t="n">
        <v>0.0</v>
      </c>
      <c r="T36" t="n">
        <v>357.0</v>
      </c>
      <c r="U36" t="n">
        <v>17.86</v>
      </c>
      <c r="V36" t="n">
        <v>17.86</v>
      </c>
      <c r="W36" t="n">
        <v>0.0</v>
      </c>
      <c r="X36" t="n">
        <v>374.86</v>
      </c>
      <c r="Y36" t="n">
        <v>356.99</v>
      </c>
      <c r="Z36" t="n">
        <v>357.0</v>
      </c>
      <c r="AA36" t="n">
        <v>22.0</v>
      </c>
      <c r="AB36" t="n">
        <v>78.54</v>
      </c>
      <c r="AC36" t="n">
        <v>6.9</v>
      </c>
      <c r="AD36" t="n">
        <v>0.0</v>
      </c>
      <c r="AE36" t="n">
        <v>0.0</v>
      </c>
      <c r="AF36" t="n">
        <v>357.0</v>
      </c>
      <c r="AG36" t="n">
        <v>15.38</v>
      </c>
      <c r="AH36" t="n">
        <v>0.0</v>
      </c>
      <c r="AI36" t="n">
        <v>0.0</v>
      </c>
      <c r="AJ36" t="n">
        <v>3.57</v>
      </c>
      <c r="AK36" t="n">
        <v>0.0</v>
      </c>
      <c r="AL36" t="n">
        <v>0.0</v>
      </c>
      <c r="AM36" t="n">
        <v>0.0</v>
      </c>
      <c r="AN36" t="n">
        <v>0.0</v>
      </c>
      <c r="AO36" t="n">
        <v>0.0</v>
      </c>
      <c r="AP36" t="n">
        <v>104.39</v>
      </c>
      <c r="AQ36" t="n">
        <v>0.0</v>
      </c>
      <c r="AR36" t="n">
        <v>252.6</v>
      </c>
      <c r="AS36" t="s">
        <v>232</v>
      </c>
      <c r="AT36" t="s">
        <v>233</v>
      </c>
      <c r="AU36" t="s">
        <v>234</v>
      </c>
      <c r="AV36" t="n">
        <v>0.0</v>
      </c>
      <c r="AW36" t="s">
        <v>352</v>
      </c>
    </row>
    <row r="37">
      <c r="A37" t="s">
        <v>353</v>
      </c>
      <c r="B37" t="s">
        <v>354</v>
      </c>
      <c r="C37" t="s">
        <v>355</v>
      </c>
      <c r="D37" t="s">
        <v>226</v>
      </c>
      <c r="E37" t="s">
        <v>218</v>
      </c>
      <c r="F37" t="s">
        <v>215</v>
      </c>
      <c r="G37" t="s">
        <v>230</v>
      </c>
      <c r="H37" t="s">
        <v>228</v>
      </c>
      <c r="I37" t="s">
        <v>229</v>
      </c>
      <c r="J37" t="s">
        <v>230</v>
      </c>
      <c r="K37" t="s">
        <v>230</v>
      </c>
      <c r="L37" t="s">
        <v>230</v>
      </c>
      <c r="M37" t="s">
        <v>231</v>
      </c>
      <c r="N37" t="s">
        <v>230</v>
      </c>
      <c r="O37" t="n">
        <v>308.0</v>
      </c>
      <c r="P37" t="n">
        <v>10.0</v>
      </c>
      <c r="Q37" t="n">
        <v>0.0</v>
      </c>
      <c r="R37" t="n">
        <v>84.0</v>
      </c>
      <c r="S37" t="n">
        <v>0.0</v>
      </c>
      <c r="T37" t="n">
        <v>234.0</v>
      </c>
      <c r="U37" t="n">
        <v>11.7</v>
      </c>
      <c r="V37" t="n">
        <v>11.7</v>
      </c>
      <c r="W37" t="n">
        <v>0.0</v>
      </c>
      <c r="X37" t="n">
        <v>245.7</v>
      </c>
      <c r="Y37" t="n">
        <v>234.0</v>
      </c>
      <c r="Z37" t="n">
        <v>234.0</v>
      </c>
      <c r="AA37" t="n">
        <v>22.0</v>
      </c>
      <c r="AB37" t="n">
        <v>51.48</v>
      </c>
      <c r="AC37" t="n">
        <v>4.52</v>
      </c>
      <c r="AD37" t="n">
        <v>0.0</v>
      </c>
      <c r="AE37" t="n">
        <v>0.0</v>
      </c>
      <c r="AF37" t="n">
        <v>234.0</v>
      </c>
      <c r="AG37" t="n">
        <v>10.08</v>
      </c>
      <c r="AH37" t="n">
        <v>0.0</v>
      </c>
      <c r="AI37" t="n">
        <v>0.0</v>
      </c>
      <c r="AJ37" t="n">
        <v>2.34</v>
      </c>
      <c r="AK37" t="n">
        <v>0.0</v>
      </c>
      <c r="AL37" t="n">
        <v>0.0</v>
      </c>
      <c r="AM37" t="n">
        <v>0.0</v>
      </c>
      <c r="AN37" t="n">
        <v>0.0</v>
      </c>
      <c r="AO37" t="n">
        <v>0.0</v>
      </c>
      <c r="AP37" t="n">
        <v>68.42</v>
      </c>
      <c r="AQ37" t="n">
        <v>0.0</v>
      </c>
      <c r="AR37" t="n">
        <v>165.58</v>
      </c>
      <c r="AS37" t="s">
        <v>232</v>
      </c>
      <c r="AT37" t="s">
        <v>233</v>
      </c>
      <c r="AU37" t="s">
        <v>234</v>
      </c>
      <c r="AV37" t="n">
        <v>0.0</v>
      </c>
      <c r="AW37" t="s">
        <v>356</v>
      </c>
    </row>
    <row r="38">
      <c r="A38" t="s">
        <v>357</v>
      </c>
      <c r="B38" t="s">
        <v>358</v>
      </c>
      <c r="C38" t="s">
        <v>359</v>
      </c>
      <c r="D38" t="s">
        <v>226</v>
      </c>
      <c r="E38" t="s">
        <v>218</v>
      </c>
      <c r="F38" t="s">
        <v>215</v>
      </c>
      <c r="G38" t="s">
        <v>227</v>
      </c>
      <c r="H38" t="s">
        <v>228</v>
      </c>
      <c r="I38" t="s">
        <v>229</v>
      </c>
      <c r="J38" t="s">
        <v>230</v>
      </c>
      <c r="K38" t="s">
        <v>230</v>
      </c>
      <c r="L38" t="s">
        <v>230</v>
      </c>
      <c r="M38" t="s">
        <v>231</v>
      </c>
      <c r="N38" t="s">
        <v>230</v>
      </c>
      <c r="O38" t="n">
        <v>228.0</v>
      </c>
      <c r="P38" t="n">
        <v>20.0</v>
      </c>
      <c r="Q38" t="n">
        <v>0.0</v>
      </c>
      <c r="R38" t="n">
        <v>100.0</v>
      </c>
      <c r="S38" t="n">
        <v>0.0</v>
      </c>
      <c r="T38" t="n">
        <v>148.0</v>
      </c>
      <c r="U38" t="n">
        <v>7.4</v>
      </c>
      <c r="V38" t="n">
        <v>7.4</v>
      </c>
      <c r="W38" t="n">
        <v>0.0</v>
      </c>
      <c r="X38" t="n">
        <v>155.4</v>
      </c>
      <c r="Y38" t="n">
        <v>148.0</v>
      </c>
      <c r="Z38" t="n">
        <v>148.0</v>
      </c>
      <c r="AA38" t="n">
        <v>22.0</v>
      </c>
      <c r="AB38" t="n">
        <v>32.56</v>
      </c>
      <c r="AC38" t="n">
        <v>2.86</v>
      </c>
      <c r="AD38" t="n">
        <v>0.0</v>
      </c>
      <c r="AE38" t="n">
        <v>0.0</v>
      </c>
      <c r="AF38" t="n">
        <v>148.0</v>
      </c>
      <c r="AG38" t="n">
        <v>6.37</v>
      </c>
      <c r="AH38" t="n">
        <v>0.0</v>
      </c>
      <c r="AI38" t="n">
        <v>0.0</v>
      </c>
      <c r="AJ38" t="n">
        <v>1.48</v>
      </c>
      <c r="AK38" t="n">
        <v>0.0</v>
      </c>
      <c r="AL38" t="n">
        <v>0.0</v>
      </c>
      <c r="AM38" t="n">
        <v>0.0</v>
      </c>
      <c r="AN38" t="n">
        <v>0.0</v>
      </c>
      <c r="AO38" t="n">
        <v>0.0</v>
      </c>
      <c r="AP38" t="n">
        <v>43.27</v>
      </c>
      <c r="AQ38" t="n">
        <v>0.0</v>
      </c>
      <c r="AR38" t="n">
        <v>104.73</v>
      </c>
      <c r="AS38" t="s">
        <v>232</v>
      </c>
      <c r="AT38" t="s">
        <v>233</v>
      </c>
      <c r="AU38" t="s">
        <v>234</v>
      </c>
      <c r="AV38" t="n">
        <v>0.0</v>
      </c>
      <c r="AW38" t="s">
        <v>360</v>
      </c>
    </row>
    <row r="39">
      <c r="A39" t="s">
        <v>361</v>
      </c>
      <c r="B39" t="s">
        <v>362</v>
      </c>
      <c r="C39" t="s">
        <v>363</v>
      </c>
      <c r="D39" t="s">
        <v>226</v>
      </c>
      <c r="E39" t="s">
        <v>218</v>
      </c>
      <c r="F39" t="s">
        <v>215</v>
      </c>
      <c r="G39" t="s">
        <v>227</v>
      </c>
      <c r="H39" t="s">
        <v>228</v>
      </c>
      <c r="I39" t="s">
        <v>229</v>
      </c>
      <c r="J39" t="s">
        <v>230</v>
      </c>
      <c r="K39" t="s">
        <v>230</v>
      </c>
      <c r="L39" t="s">
        <v>230</v>
      </c>
      <c r="M39" t="s">
        <v>231</v>
      </c>
      <c r="N39" t="s">
        <v>230</v>
      </c>
      <c r="O39" t="n">
        <v>198.0</v>
      </c>
      <c r="P39" t="n">
        <v>10.0</v>
      </c>
      <c r="Q39" t="n">
        <v>0.0</v>
      </c>
      <c r="R39" t="n">
        <v>99.0</v>
      </c>
      <c r="S39" t="n">
        <v>0.0</v>
      </c>
      <c r="T39" t="n">
        <v>109.0</v>
      </c>
      <c r="U39" t="n">
        <v>5.46</v>
      </c>
      <c r="V39" t="n">
        <v>5.46</v>
      </c>
      <c r="W39" t="n">
        <v>0.0</v>
      </c>
      <c r="X39" t="n">
        <v>114.46</v>
      </c>
      <c r="Y39" t="n">
        <v>108.99</v>
      </c>
      <c r="Z39" t="n">
        <v>109.0</v>
      </c>
      <c r="AA39" t="n">
        <v>22.0</v>
      </c>
      <c r="AB39" t="n">
        <v>23.98</v>
      </c>
      <c r="AC39" t="n">
        <v>2.11</v>
      </c>
      <c r="AD39" t="n">
        <v>0.0</v>
      </c>
      <c r="AE39" t="n">
        <v>0.0</v>
      </c>
      <c r="AF39" t="n">
        <v>109.0</v>
      </c>
      <c r="AG39" t="n">
        <v>4.7</v>
      </c>
      <c r="AH39" t="n">
        <v>0.0</v>
      </c>
      <c r="AI39" t="n">
        <v>0.0</v>
      </c>
      <c r="AJ39" t="n">
        <v>1.09</v>
      </c>
      <c r="AK39" t="n">
        <v>0.0</v>
      </c>
      <c r="AL39" t="n">
        <v>0.0</v>
      </c>
      <c r="AM39" t="n">
        <v>0.0</v>
      </c>
      <c r="AN39" t="n">
        <v>0.0</v>
      </c>
      <c r="AO39" t="n">
        <v>0.0</v>
      </c>
      <c r="AP39" t="n">
        <v>31.88</v>
      </c>
      <c r="AQ39" t="n">
        <v>0.0</v>
      </c>
      <c r="AR39" t="n">
        <v>77.11</v>
      </c>
      <c r="AS39" t="s">
        <v>232</v>
      </c>
      <c r="AT39" t="s">
        <v>233</v>
      </c>
      <c r="AU39" t="s">
        <v>234</v>
      </c>
      <c r="AV39" t="n">
        <v>0.0</v>
      </c>
      <c r="AW39" t="s">
        <v>364</v>
      </c>
    </row>
    <row r="40">
      <c r="A40" t="s">
        <v>365</v>
      </c>
      <c r="B40" t="s">
        <v>366</v>
      </c>
      <c r="C40" t="s">
        <v>367</v>
      </c>
      <c r="D40" t="s">
        <v>226</v>
      </c>
      <c r="E40" t="s">
        <v>218</v>
      </c>
      <c r="F40" t="s">
        <v>215</v>
      </c>
      <c r="G40" t="s">
        <v>253</v>
      </c>
      <c r="H40" t="s">
        <v>228</v>
      </c>
      <c r="I40" t="s">
        <v>229</v>
      </c>
      <c r="J40" t="s">
        <v>230</v>
      </c>
      <c r="K40" t="s">
        <v>230</v>
      </c>
      <c r="L40" t="s">
        <v>230</v>
      </c>
      <c r="M40" t="s">
        <v>231</v>
      </c>
      <c r="N40" t="s">
        <v>230</v>
      </c>
      <c r="O40" t="n">
        <v>298.0</v>
      </c>
      <c r="P40" t="n">
        <v>10.0</v>
      </c>
      <c r="Q40" t="n">
        <v>0.0</v>
      </c>
      <c r="R40" t="n">
        <v>80.0</v>
      </c>
      <c r="S40" t="n">
        <v>0.0</v>
      </c>
      <c r="T40" t="n">
        <v>228.0</v>
      </c>
      <c r="U40" t="n">
        <v>11.4</v>
      </c>
      <c r="V40" t="n">
        <v>11.4</v>
      </c>
      <c r="W40" t="n">
        <v>0.0</v>
      </c>
      <c r="X40" t="n">
        <v>239.4</v>
      </c>
      <c r="Y40" t="n">
        <v>228.0</v>
      </c>
      <c r="Z40" t="n">
        <v>228.0</v>
      </c>
      <c r="AA40" t="n">
        <v>22.0</v>
      </c>
      <c r="AB40" t="n">
        <v>50.16</v>
      </c>
      <c r="AC40" t="n">
        <v>4.4</v>
      </c>
      <c r="AD40" t="n">
        <v>0.0</v>
      </c>
      <c r="AE40" t="n">
        <v>0.0</v>
      </c>
      <c r="AF40" t="n">
        <v>228.0</v>
      </c>
      <c r="AG40" t="n">
        <v>9.82</v>
      </c>
      <c r="AH40" t="n">
        <v>0.0</v>
      </c>
      <c r="AI40" t="n">
        <v>0.0</v>
      </c>
      <c r="AJ40" t="n">
        <v>2.28</v>
      </c>
      <c r="AK40" t="n">
        <v>0.0</v>
      </c>
      <c r="AL40" t="n">
        <v>0.0</v>
      </c>
      <c r="AM40" t="n">
        <v>0.0</v>
      </c>
      <c r="AN40" t="n">
        <v>0.0</v>
      </c>
      <c r="AO40" t="n">
        <v>0.0</v>
      </c>
      <c r="AP40" t="n">
        <v>66.66</v>
      </c>
      <c r="AQ40" t="n">
        <v>0.0</v>
      </c>
      <c r="AR40" t="n">
        <v>161.34</v>
      </c>
      <c r="AS40" t="s">
        <v>232</v>
      </c>
      <c r="AT40" t="s">
        <v>233</v>
      </c>
      <c r="AU40" t="s">
        <v>234</v>
      </c>
      <c r="AV40" t="n">
        <v>0.0</v>
      </c>
      <c r="AW40" t="s">
        <v>368</v>
      </c>
    </row>
    <row r="41">
      <c r="A41" t="s">
        <v>369</v>
      </c>
      <c r="B41" t="s">
        <v>370</v>
      </c>
      <c r="C41" t="s">
        <v>371</v>
      </c>
      <c r="D41" t="s">
        <v>226</v>
      </c>
      <c r="E41" t="s">
        <v>218</v>
      </c>
      <c r="F41" t="s">
        <v>215</v>
      </c>
      <c r="G41" t="s">
        <v>227</v>
      </c>
      <c r="H41" t="s">
        <v>228</v>
      </c>
      <c r="I41" t="s">
        <v>229</v>
      </c>
      <c r="J41" t="s">
        <v>230</v>
      </c>
      <c r="K41" t="s">
        <v>230</v>
      </c>
      <c r="L41" t="s">
        <v>230</v>
      </c>
      <c r="M41" t="s">
        <v>231</v>
      </c>
      <c r="N41" t="s">
        <v>230</v>
      </c>
      <c r="O41" t="n">
        <v>198.0</v>
      </c>
      <c r="P41" t="n">
        <v>20.0</v>
      </c>
      <c r="Q41" t="n">
        <v>0.0</v>
      </c>
      <c r="R41" t="n">
        <v>99.0</v>
      </c>
      <c r="S41" t="n">
        <v>0.0</v>
      </c>
      <c r="T41" t="n">
        <v>119.0</v>
      </c>
      <c r="U41" t="n">
        <v>5.96</v>
      </c>
      <c r="V41" t="n">
        <v>5.96</v>
      </c>
      <c r="W41" t="n">
        <v>0.0</v>
      </c>
      <c r="X41" t="n">
        <v>124.96</v>
      </c>
      <c r="Y41" t="n">
        <v>118.99</v>
      </c>
      <c r="Z41" t="n">
        <v>119.0</v>
      </c>
      <c r="AA41" t="n">
        <v>22.0</v>
      </c>
      <c r="AB41" t="n">
        <v>26.18</v>
      </c>
      <c r="AC41" t="n">
        <v>2.3</v>
      </c>
      <c r="AD41" t="n">
        <v>0.0</v>
      </c>
      <c r="AE41" t="n">
        <v>0.0</v>
      </c>
      <c r="AF41" t="n">
        <v>119.0</v>
      </c>
      <c r="AG41" t="n">
        <v>5.12</v>
      </c>
      <c r="AH41" t="n">
        <v>0.0</v>
      </c>
      <c r="AI41" t="n">
        <v>0.0</v>
      </c>
      <c r="AJ41" t="n">
        <v>1.19</v>
      </c>
      <c r="AK41" t="n">
        <v>0.0</v>
      </c>
      <c r="AL41" t="n">
        <v>0.0</v>
      </c>
      <c r="AM41" t="n">
        <v>0.0</v>
      </c>
      <c r="AN41" t="n">
        <v>0.0</v>
      </c>
      <c r="AO41" t="n">
        <v>0.0</v>
      </c>
      <c r="AP41" t="n">
        <v>34.79</v>
      </c>
      <c r="AQ41" t="n">
        <v>0.0</v>
      </c>
      <c r="AR41" t="n">
        <v>84.2</v>
      </c>
      <c r="AS41" t="s">
        <v>232</v>
      </c>
      <c r="AT41" t="s">
        <v>233</v>
      </c>
      <c r="AU41" t="s">
        <v>234</v>
      </c>
      <c r="AV41" t="n">
        <v>0.0</v>
      </c>
      <c r="AW41" t="s">
        <v>372</v>
      </c>
    </row>
    <row r="42">
      <c r="A42" t="s">
        <v>373</v>
      </c>
      <c r="B42" t="s">
        <v>374</v>
      </c>
      <c r="C42" t="s">
        <v>375</v>
      </c>
      <c r="D42" t="s">
        <v>226</v>
      </c>
      <c r="E42" t="s">
        <v>218</v>
      </c>
      <c r="F42" t="s">
        <v>215</v>
      </c>
      <c r="G42" t="s">
        <v>227</v>
      </c>
      <c r="H42" t="s">
        <v>228</v>
      </c>
      <c r="I42" t="s">
        <v>229</v>
      </c>
      <c r="J42" t="s">
        <v>230</v>
      </c>
      <c r="K42" t="s">
        <v>230</v>
      </c>
      <c r="L42" t="s">
        <v>230</v>
      </c>
      <c r="M42" t="s">
        <v>231</v>
      </c>
      <c r="N42" t="s">
        <v>230</v>
      </c>
      <c r="O42" t="n">
        <v>298.0</v>
      </c>
      <c r="P42" t="n">
        <v>20.0</v>
      </c>
      <c r="Q42" t="n">
        <v>0.0</v>
      </c>
      <c r="R42" t="n">
        <v>100.0</v>
      </c>
      <c r="S42" t="n">
        <v>0.0</v>
      </c>
      <c r="T42" t="n">
        <v>218.0</v>
      </c>
      <c r="U42" t="n">
        <v>10.9</v>
      </c>
      <c r="V42" t="n">
        <v>10.9</v>
      </c>
      <c r="W42" t="n">
        <v>0.0</v>
      </c>
      <c r="X42" t="n">
        <v>228.9</v>
      </c>
      <c r="Y42" t="n">
        <v>218.0</v>
      </c>
      <c r="Z42" t="n">
        <v>218.0</v>
      </c>
      <c r="AA42" t="n">
        <v>22.0</v>
      </c>
      <c r="AB42" t="n">
        <v>47.96</v>
      </c>
      <c r="AC42" t="n">
        <v>4.21</v>
      </c>
      <c r="AD42" t="n">
        <v>0.0</v>
      </c>
      <c r="AE42" t="n">
        <v>0.0</v>
      </c>
      <c r="AF42" t="n">
        <v>218.0</v>
      </c>
      <c r="AG42" t="n">
        <v>9.39</v>
      </c>
      <c r="AH42" t="n">
        <v>0.0</v>
      </c>
      <c r="AI42" t="n">
        <v>0.0</v>
      </c>
      <c r="AJ42" t="n">
        <v>2.18</v>
      </c>
      <c r="AK42" t="n">
        <v>0.0</v>
      </c>
      <c r="AL42" t="n">
        <v>0.0</v>
      </c>
      <c r="AM42" t="n">
        <v>0.0</v>
      </c>
      <c r="AN42" t="n">
        <v>0.0</v>
      </c>
      <c r="AO42" t="n">
        <v>0.0</v>
      </c>
      <c r="AP42" t="n">
        <v>63.74</v>
      </c>
      <c r="AQ42" t="n">
        <v>0.0</v>
      </c>
      <c r="AR42" t="n">
        <v>154.26</v>
      </c>
      <c r="AS42" t="s">
        <v>232</v>
      </c>
      <c r="AT42" t="s">
        <v>233</v>
      </c>
      <c r="AU42" t="s">
        <v>234</v>
      </c>
      <c r="AV42" t="n">
        <v>0.0</v>
      </c>
      <c r="AW42" t="s">
        <v>376</v>
      </c>
    </row>
    <row r="43">
      <c r="A43" t="s">
        <v>377</v>
      </c>
      <c r="B43" t="s">
        <v>378</v>
      </c>
      <c r="C43" t="s">
        <v>379</v>
      </c>
      <c r="D43" t="s">
        <v>226</v>
      </c>
      <c r="E43" t="s">
        <v>218</v>
      </c>
      <c r="F43" t="s">
        <v>215</v>
      </c>
      <c r="G43" t="s">
        <v>227</v>
      </c>
      <c r="H43" t="s">
        <v>228</v>
      </c>
      <c r="I43" t="s">
        <v>229</v>
      </c>
      <c r="J43" t="s">
        <v>230</v>
      </c>
      <c r="K43" t="s">
        <v>230</v>
      </c>
      <c r="L43" t="s">
        <v>230</v>
      </c>
      <c r="M43" t="s">
        <v>231</v>
      </c>
      <c r="N43" t="s">
        <v>230</v>
      </c>
      <c r="O43" t="n">
        <v>198.0</v>
      </c>
      <c r="P43" t="n">
        <v>20.0</v>
      </c>
      <c r="Q43" t="n">
        <v>0.0</v>
      </c>
      <c r="R43" t="n">
        <v>99.0</v>
      </c>
      <c r="S43" t="n">
        <v>0.0</v>
      </c>
      <c r="T43" t="n">
        <v>119.0</v>
      </c>
      <c r="U43" t="n">
        <v>5.96</v>
      </c>
      <c r="V43" t="n">
        <v>5.96</v>
      </c>
      <c r="W43" t="n">
        <v>0.0</v>
      </c>
      <c r="X43" t="n">
        <v>124.96</v>
      </c>
      <c r="Y43" t="n">
        <v>118.99</v>
      </c>
      <c r="Z43" t="n">
        <v>119.0</v>
      </c>
      <c r="AA43" t="n">
        <v>22.0</v>
      </c>
      <c r="AB43" t="n">
        <v>26.18</v>
      </c>
      <c r="AC43" t="n">
        <v>2.3</v>
      </c>
      <c r="AD43" t="n">
        <v>0.0</v>
      </c>
      <c r="AE43" t="n">
        <v>0.0</v>
      </c>
      <c r="AF43" t="n">
        <v>119.0</v>
      </c>
      <c r="AG43" t="n">
        <v>5.12</v>
      </c>
      <c r="AH43" t="n">
        <v>0.0</v>
      </c>
      <c r="AI43" t="n">
        <v>0.0</v>
      </c>
      <c r="AJ43" t="n">
        <v>1.19</v>
      </c>
      <c r="AK43" t="n">
        <v>0.0</v>
      </c>
      <c r="AL43" t="n">
        <v>0.0</v>
      </c>
      <c r="AM43" t="n">
        <v>0.0</v>
      </c>
      <c r="AN43" t="n">
        <v>0.0</v>
      </c>
      <c r="AO43" t="n">
        <v>0.0</v>
      </c>
      <c r="AP43" t="n">
        <v>34.79</v>
      </c>
      <c r="AQ43" t="n">
        <v>0.0</v>
      </c>
      <c r="AR43" t="n">
        <v>84.2</v>
      </c>
      <c r="AS43" t="s">
        <v>232</v>
      </c>
      <c r="AT43" t="s">
        <v>233</v>
      </c>
      <c r="AU43" t="s">
        <v>234</v>
      </c>
      <c r="AV43" t="n">
        <v>0.0</v>
      </c>
      <c r="AW43" t="s">
        <v>380</v>
      </c>
    </row>
    <row r="44">
      <c r="A44" t="s">
        <v>381</v>
      </c>
      <c r="B44" t="s">
        <v>382</v>
      </c>
      <c r="C44" t="s">
        <v>383</v>
      </c>
      <c r="D44" t="s">
        <v>226</v>
      </c>
      <c r="E44" t="s">
        <v>218</v>
      </c>
      <c r="F44" t="s">
        <v>215</v>
      </c>
      <c r="G44" t="s">
        <v>227</v>
      </c>
      <c r="H44" t="s">
        <v>228</v>
      </c>
      <c r="I44" t="s">
        <v>229</v>
      </c>
      <c r="J44" t="s">
        <v>230</v>
      </c>
      <c r="K44" t="s">
        <v>230</v>
      </c>
      <c r="L44" t="s">
        <v>230</v>
      </c>
      <c r="M44" t="s">
        <v>231</v>
      </c>
      <c r="N44" t="s">
        <v>230</v>
      </c>
      <c r="O44" t="n">
        <v>183.0</v>
      </c>
      <c r="P44" t="n">
        <v>10.0</v>
      </c>
      <c r="Q44" t="n">
        <v>0.0</v>
      </c>
      <c r="R44" t="n">
        <v>91.5</v>
      </c>
      <c r="S44" t="n">
        <v>0.0</v>
      </c>
      <c r="T44" t="n">
        <v>101.5</v>
      </c>
      <c r="U44" t="n">
        <v>5.08</v>
      </c>
      <c r="V44" t="n">
        <v>5.08</v>
      </c>
      <c r="W44" t="n">
        <v>0.0</v>
      </c>
      <c r="X44" t="n">
        <v>106.58</v>
      </c>
      <c r="Y44" t="n">
        <v>101.5</v>
      </c>
      <c r="Z44" t="n">
        <v>101.5</v>
      </c>
      <c r="AA44" t="n">
        <v>22.0</v>
      </c>
      <c r="AB44" t="n">
        <v>22.33</v>
      </c>
      <c r="AC44" t="n">
        <v>1.96</v>
      </c>
      <c r="AD44" t="n">
        <v>0.0</v>
      </c>
      <c r="AE44" t="n">
        <v>0.0</v>
      </c>
      <c r="AF44" t="n">
        <v>101.5</v>
      </c>
      <c r="AG44" t="n">
        <v>4.37</v>
      </c>
      <c r="AH44" t="n">
        <v>0.0</v>
      </c>
      <c r="AI44" t="n">
        <v>0.0</v>
      </c>
      <c r="AJ44" t="n">
        <v>1.02</v>
      </c>
      <c r="AK44" t="n">
        <v>0.0</v>
      </c>
      <c r="AL44" t="n">
        <v>0.0</v>
      </c>
      <c r="AM44" t="n">
        <v>0.0</v>
      </c>
      <c r="AN44" t="n">
        <v>0.0</v>
      </c>
      <c r="AO44" t="n">
        <v>0.0</v>
      </c>
      <c r="AP44" t="n">
        <v>29.68</v>
      </c>
      <c r="AQ44" t="n">
        <v>0.0</v>
      </c>
      <c r="AR44" t="n">
        <v>71.82</v>
      </c>
      <c r="AS44" t="s">
        <v>232</v>
      </c>
      <c r="AT44" t="s">
        <v>233</v>
      </c>
      <c r="AU44" t="s">
        <v>234</v>
      </c>
      <c r="AV44" t="n">
        <v>0.0</v>
      </c>
      <c r="AW44" t="s">
        <v>384</v>
      </c>
    </row>
    <row r="45">
      <c r="A45" t="s">
        <v>385</v>
      </c>
      <c r="B45" t="s">
        <v>386</v>
      </c>
      <c r="C45" t="s">
        <v>387</v>
      </c>
      <c r="D45" t="s">
        <v>226</v>
      </c>
      <c r="E45" t="s">
        <v>218</v>
      </c>
      <c r="F45" t="s">
        <v>215</v>
      </c>
      <c r="G45" t="s">
        <v>243</v>
      </c>
      <c r="H45" t="s">
        <v>228</v>
      </c>
      <c r="I45" t="s">
        <v>229</v>
      </c>
      <c r="J45" t="s">
        <v>230</v>
      </c>
      <c r="K45" t="s">
        <v>230</v>
      </c>
      <c r="L45" t="s">
        <v>230</v>
      </c>
      <c r="M45" t="s">
        <v>231</v>
      </c>
      <c r="N45" t="s">
        <v>230</v>
      </c>
      <c r="O45" t="n">
        <v>296.0</v>
      </c>
      <c r="P45" t="n">
        <v>20.0</v>
      </c>
      <c r="Q45" t="n">
        <v>0.0</v>
      </c>
      <c r="R45" t="n">
        <v>80.0</v>
      </c>
      <c r="S45" t="n">
        <v>0.0</v>
      </c>
      <c r="T45" t="n">
        <v>236.0</v>
      </c>
      <c r="U45" t="n">
        <v>11.8</v>
      </c>
      <c r="V45" t="n">
        <v>11.8</v>
      </c>
      <c r="W45" t="n">
        <v>0.0</v>
      </c>
      <c r="X45" t="n">
        <v>247.8</v>
      </c>
      <c r="Y45" t="n">
        <v>236.0</v>
      </c>
      <c r="Z45" t="n">
        <v>236.0</v>
      </c>
      <c r="AA45" t="n">
        <v>22.0</v>
      </c>
      <c r="AB45" t="n">
        <v>51.92</v>
      </c>
      <c r="AC45" t="n">
        <v>4.56</v>
      </c>
      <c r="AD45" t="n">
        <v>0.0</v>
      </c>
      <c r="AE45" t="n">
        <v>0.0</v>
      </c>
      <c r="AF45" t="n">
        <v>236.0</v>
      </c>
      <c r="AG45" t="n">
        <v>10.17</v>
      </c>
      <c r="AH45" t="n">
        <v>0.0</v>
      </c>
      <c r="AI45" t="n">
        <v>0.0</v>
      </c>
      <c r="AJ45" t="n">
        <v>2.36</v>
      </c>
      <c r="AK45" t="n">
        <v>0.0</v>
      </c>
      <c r="AL45" t="n">
        <v>0.0</v>
      </c>
      <c r="AM45" t="n">
        <v>0.0</v>
      </c>
      <c r="AN45" t="n">
        <v>0.0</v>
      </c>
      <c r="AO45" t="n">
        <v>0.0</v>
      </c>
      <c r="AP45" t="n">
        <v>69.01</v>
      </c>
      <c r="AQ45" t="n">
        <v>0.0</v>
      </c>
      <c r="AR45" t="n">
        <v>166.99</v>
      </c>
      <c r="AS45" t="s">
        <v>232</v>
      </c>
      <c r="AT45" t="s">
        <v>266</v>
      </c>
      <c r="AU45" t="s">
        <v>267</v>
      </c>
      <c r="AV45" t="n">
        <v>0.0</v>
      </c>
      <c r="AW45" t="s">
        <v>388</v>
      </c>
    </row>
    <row r="46">
      <c r="A46" t="s">
        <v>389</v>
      </c>
      <c r="B46" t="s">
        <v>390</v>
      </c>
      <c r="C46" t="s">
        <v>391</v>
      </c>
      <c r="D46" t="s">
        <v>226</v>
      </c>
      <c r="E46" t="s">
        <v>218</v>
      </c>
      <c r="F46" t="s">
        <v>215</v>
      </c>
      <c r="G46" t="s">
        <v>230</v>
      </c>
      <c r="H46" t="s">
        <v>228</v>
      </c>
      <c r="I46" t="s">
        <v>229</v>
      </c>
      <c r="J46" t="s">
        <v>230</v>
      </c>
      <c r="K46" t="s">
        <v>230</v>
      </c>
      <c r="L46" t="s">
        <v>230</v>
      </c>
      <c r="M46" t="s">
        <v>231</v>
      </c>
      <c r="N46" t="s">
        <v>230</v>
      </c>
      <c r="O46" t="n">
        <v>148.0</v>
      </c>
      <c r="P46" t="n">
        <v>20.0</v>
      </c>
      <c r="Q46" t="n">
        <v>0.0</v>
      </c>
      <c r="R46" t="n">
        <v>0.0</v>
      </c>
      <c r="S46" t="n">
        <v>0.0</v>
      </c>
      <c r="T46" t="n">
        <v>168.0</v>
      </c>
      <c r="U46" t="n">
        <v>8.4</v>
      </c>
      <c r="V46" t="n">
        <v>8.4</v>
      </c>
      <c r="W46" t="n">
        <v>0.0</v>
      </c>
      <c r="X46" t="n">
        <v>176.4</v>
      </c>
      <c r="Y46" t="n">
        <v>168.0</v>
      </c>
      <c r="Z46" t="n">
        <v>168.0</v>
      </c>
      <c r="AA46" t="n">
        <v>22.0</v>
      </c>
      <c r="AB46" t="n">
        <v>36.96</v>
      </c>
      <c r="AC46" t="n">
        <v>3.25</v>
      </c>
      <c r="AD46" t="n">
        <v>0.0</v>
      </c>
      <c r="AE46" t="n">
        <v>0.0</v>
      </c>
      <c r="AF46" t="n">
        <v>168.0</v>
      </c>
      <c r="AG46" t="n">
        <v>7.23</v>
      </c>
      <c r="AH46" t="n">
        <v>0.0</v>
      </c>
      <c r="AI46" t="n">
        <v>0.0</v>
      </c>
      <c r="AJ46" t="n">
        <v>1.68</v>
      </c>
      <c r="AK46" t="n">
        <v>0.0</v>
      </c>
      <c r="AL46" t="n">
        <v>0.0</v>
      </c>
      <c r="AM46" t="n">
        <v>0.0</v>
      </c>
      <c r="AN46" t="n">
        <v>0.0</v>
      </c>
      <c r="AO46" t="n">
        <v>0.0</v>
      </c>
      <c r="AP46" t="n">
        <v>49.12</v>
      </c>
      <c r="AQ46" t="n">
        <v>0.0</v>
      </c>
      <c r="AR46" t="n">
        <v>118.88</v>
      </c>
      <c r="AS46" t="s">
        <v>232</v>
      </c>
      <c r="AT46" t="s">
        <v>233</v>
      </c>
      <c r="AU46" t="s">
        <v>234</v>
      </c>
      <c r="AV46" t="n">
        <v>0.0</v>
      </c>
      <c r="AW46" t="s">
        <v>356</v>
      </c>
    </row>
    <row r="47">
      <c r="A47" t="s">
        <v>392</v>
      </c>
      <c r="B47" t="s">
        <v>393</v>
      </c>
      <c r="C47" t="s">
        <v>394</v>
      </c>
      <c r="D47" t="s">
        <v>226</v>
      </c>
      <c r="E47" t="s">
        <v>218</v>
      </c>
      <c r="F47" t="s">
        <v>215</v>
      </c>
      <c r="G47" t="s">
        <v>227</v>
      </c>
      <c r="H47" t="s">
        <v>228</v>
      </c>
      <c r="I47" t="s">
        <v>229</v>
      </c>
      <c r="J47" t="s">
        <v>230</v>
      </c>
      <c r="K47" t="s">
        <v>230</v>
      </c>
      <c r="L47" t="s">
        <v>230</v>
      </c>
      <c r="M47" t="s">
        <v>231</v>
      </c>
      <c r="N47" t="s">
        <v>230</v>
      </c>
      <c r="O47" t="n">
        <v>228.0</v>
      </c>
      <c r="P47" t="n">
        <v>20.0</v>
      </c>
      <c r="Q47" t="n">
        <v>0.0</v>
      </c>
      <c r="R47" t="n">
        <v>100.0</v>
      </c>
      <c r="S47" t="n">
        <v>0.0</v>
      </c>
      <c r="T47" t="n">
        <v>148.0</v>
      </c>
      <c r="U47" t="n">
        <v>7.4</v>
      </c>
      <c r="V47" t="n">
        <v>7.4</v>
      </c>
      <c r="W47" t="n">
        <v>0.0</v>
      </c>
      <c r="X47" t="n">
        <v>155.4</v>
      </c>
      <c r="Y47" t="n">
        <v>148.0</v>
      </c>
      <c r="Z47" t="n">
        <v>148.0</v>
      </c>
      <c r="AA47" t="n">
        <v>22.0</v>
      </c>
      <c r="AB47" t="n">
        <v>32.56</v>
      </c>
      <c r="AC47" t="n">
        <v>2.86</v>
      </c>
      <c r="AD47" t="n">
        <v>0.0</v>
      </c>
      <c r="AE47" t="n">
        <v>0.0</v>
      </c>
      <c r="AF47" t="n">
        <v>148.0</v>
      </c>
      <c r="AG47" t="n">
        <v>6.37</v>
      </c>
      <c r="AH47" t="n">
        <v>0.0</v>
      </c>
      <c r="AI47" t="n">
        <v>0.0</v>
      </c>
      <c r="AJ47" t="n">
        <v>1.48</v>
      </c>
      <c r="AK47" t="n">
        <v>0.0</v>
      </c>
      <c r="AL47" t="n">
        <v>0.0</v>
      </c>
      <c r="AM47" t="n">
        <v>0.0</v>
      </c>
      <c r="AN47" t="n">
        <v>0.0</v>
      </c>
      <c r="AO47" t="n">
        <v>0.0</v>
      </c>
      <c r="AP47" t="n">
        <v>43.27</v>
      </c>
      <c r="AQ47" t="n">
        <v>0.0</v>
      </c>
      <c r="AR47" t="n">
        <v>104.73</v>
      </c>
      <c r="AS47" t="s">
        <v>232</v>
      </c>
      <c r="AT47" t="s">
        <v>233</v>
      </c>
      <c r="AU47" t="s">
        <v>234</v>
      </c>
      <c r="AV47" t="n">
        <v>0.0</v>
      </c>
      <c r="AW47" t="s">
        <v>395</v>
      </c>
    </row>
    <row r="48">
      <c r="A48" t="s">
        <v>396</v>
      </c>
      <c r="B48" t="s">
        <v>397</v>
      </c>
      <c r="C48" t="s">
        <v>398</v>
      </c>
      <c r="D48" t="s">
        <v>226</v>
      </c>
      <c r="E48" t="s">
        <v>218</v>
      </c>
      <c r="F48" t="s">
        <v>215</v>
      </c>
      <c r="G48" t="s">
        <v>253</v>
      </c>
      <c r="H48" t="s">
        <v>228</v>
      </c>
      <c r="I48" t="s">
        <v>229</v>
      </c>
      <c r="J48" t="s">
        <v>230</v>
      </c>
      <c r="K48" t="s">
        <v>230</v>
      </c>
      <c r="L48" t="s">
        <v>230</v>
      </c>
      <c r="M48" t="s">
        <v>231</v>
      </c>
      <c r="N48" t="s">
        <v>230</v>
      </c>
      <c r="O48" t="n">
        <v>206.0</v>
      </c>
      <c r="P48" t="n">
        <v>27.0</v>
      </c>
      <c r="Q48" t="n">
        <v>0.0</v>
      </c>
      <c r="R48" t="n">
        <v>80.0</v>
      </c>
      <c r="S48" t="n">
        <v>0.0</v>
      </c>
      <c r="T48" t="n">
        <v>153.0</v>
      </c>
      <c r="U48" t="n">
        <v>7.66</v>
      </c>
      <c r="V48" t="n">
        <v>7.66</v>
      </c>
      <c r="W48" t="n">
        <v>0.0</v>
      </c>
      <c r="X48" t="n">
        <v>160.66</v>
      </c>
      <c r="Y48" t="n">
        <v>152.99</v>
      </c>
      <c r="Z48" t="n">
        <v>153.0</v>
      </c>
      <c r="AA48" t="n">
        <v>22.0</v>
      </c>
      <c r="AB48" t="n">
        <v>33.66</v>
      </c>
      <c r="AC48" t="n">
        <v>2.96</v>
      </c>
      <c r="AD48" t="n">
        <v>0.0</v>
      </c>
      <c r="AE48" t="n">
        <v>0.0</v>
      </c>
      <c r="AF48" t="n">
        <v>153.0</v>
      </c>
      <c r="AG48" t="n">
        <v>6.59</v>
      </c>
      <c r="AH48" t="n">
        <v>0.0</v>
      </c>
      <c r="AI48" t="n">
        <v>0.0</v>
      </c>
      <c r="AJ48" t="n">
        <v>1.53</v>
      </c>
      <c r="AK48" t="n">
        <v>0.0</v>
      </c>
      <c r="AL48" t="n">
        <v>0.0</v>
      </c>
      <c r="AM48" t="n">
        <v>0.0</v>
      </c>
      <c r="AN48" t="n">
        <v>0.0</v>
      </c>
      <c r="AO48" t="n">
        <v>0.0</v>
      </c>
      <c r="AP48" t="n">
        <v>44.74</v>
      </c>
      <c r="AQ48" t="n">
        <v>0.0</v>
      </c>
      <c r="AR48" t="n">
        <v>108.25</v>
      </c>
      <c r="AS48" t="s">
        <v>232</v>
      </c>
      <c r="AT48" t="s">
        <v>233</v>
      </c>
      <c r="AU48" t="s">
        <v>234</v>
      </c>
      <c r="AV48" t="n">
        <v>0.0</v>
      </c>
      <c r="AW48" t="s">
        <v>399</v>
      </c>
    </row>
    <row r="49">
      <c r="A49" t="s">
        <v>400</v>
      </c>
      <c r="B49" t="s">
        <v>401</v>
      </c>
      <c r="C49" t="s">
        <v>402</v>
      </c>
      <c r="D49" t="s">
        <v>226</v>
      </c>
      <c r="E49" t="s">
        <v>218</v>
      </c>
      <c r="F49" t="s">
        <v>215</v>
      </c>
      <c r="G49" t="s">
        <v>227</v>
      </c>
      <c r="H49" t="s">
        <v>228</v>
      </c>
      <c r="I49" t="s">
        <v>229</v>
      </c>
      <c r="J49" t="s">
        <v>230</v>
      </c>
      <c r="K49" t="s">
        <v>230</v>
      </c>
      <c r="L49" t="s">
        <v>230</v>
      </c>
      <c r="M49" t="s">
        <v>231</v>
      </c>
      <c r="N49" t="s">
        <v>230</v>
      </c>
      <c r="O49" t="n">
        <v>188.0</v>
      </c>
      <c r="P49" t="n">
        <v>14.0</v>
      </c>
      <c r="Q49" t="n">
        <v>0.0</v>
      </c>
      <c r="R49" t="n">
        <v>94.0</v>
      </c>
      <c r="S49" t="n">
        <v>0.0</v>
      </c>
      <c r="T49" t="n">
        <v>108.0</v>
      </c>
      <c r="U49" t="n">
        <v>5.4</v>
      </c>
      <c r="V49" t="n">
        <v>5.4</v>
      </c>
      <c r="W49" t="n">
        <v>0.0</v>
      </c>
      <c r="X49" t="n">
        <v>113.4</v>
      </c>
      <c r="Y49" t="n">
        <v>108.0</v>
      </c>
      <c r="Z49" t="n">
        <v>108.0</v>
      </c>
      <c r="AA49" t="n">
        <v>22.0</v>
      </c>
      <c r="AB49" t="n">
        <v>23.76</v>
      </c>
      <c r="AC49" t="n">
        <v>2.09</v>
      </c>
      <c r="AD49" t="n">
        <v>0.0</v>
      </c>
      <c r="AE49" t="n">
        <v>0.0</v>
      </c>
      <c r="AF49" t="n">
        <v>108.0</v>
      </c>
      <c r="AG49" t="n">
        <v>4.66</v>
      </c>
      <c r="AH49" t="n">
        <v>0.0</v>
      </c>
      <c r="AI49" t="n">
        <v>0.0</v>
      </c>
      <c r="AJ49" t="n">
        <v>1.08</v>
      </c>
      <c r="AK49" t="n">
        <v>0.0</v>
      </c>
      <c r="AL49" t="n">
        <v>0.0</v>
      </c>
      <c r="AM49" t="n">
        <v>0.0</v>
      </c>
      <c r="AN49" t="n">
        <v>0.0</v>
      </c>
      <c r="AO49" t="n">
        <v>0.0</v>
      </c>
      <c r="AP49" t="n">
        <v>31.59</v>
      </c>
      <c r="AQ49" t="n">
        <v>0.0</v>
      </c>
      <c r="AR49" t="n">
        <v>76.41</v>
      </c>
      <c r="AS49" t="s">
        <v>232</v>
      </c>
      <c r="AT49" t="s">
        <v>233</v>
      </c>
      <c r="AU49" t="s">
        <v>234</v>
      </c>
      <c r="AV49" t="n">
        <v>0.0</v>
      </c>
      <c r="AW49" t="s">
        <v>403</v>
      </c>
    </row>
    <row r="50">
      <c r="A50" t="s">
        <v>404</v>
      </c>
      <c r="B50" t="s">
        <v>405</v>
      </c>
      <c r="C50" t="s">
        <v>406</v>
      </c>
      <c r="D50" t="s">
        <v>226</v>
      </c>
      <c r="E50" t="s">
        <v>218</v>
      </c>
      <c r="F50" t="s">
        <v>215</v>
      </c>
      <c r="G50" t="s">
        <v>230</v>
      </c>
      <c r="H50" t="s">
        <v>228</v>
      </c>
      <c r="I50" t="s">
        <v>229</v>
      </c>
      <c r="J50" t="s">
        <v>230</v>
      </c>
      <c r="K50" t="s">
        <v>230</v>
      </c>
      <c r="L50" t="s">
        <v>230</v>
      </c>
      <c r="M50" t="s">
        <v>231</v>
      </c>
      <c r="N50" t="s">
        <v>230</v>
      </c>
      <c r="O50" t="n">
        <v>536.0</v>
      </c>
      <c r="P50" t="n">
        <v>37.0</v>
      </c>
      <c r="Q50" t="n">
        <v>0.0</v>
      </c>
      <c r="R50" t="n">
        <v>84.0</v>
      </c>
      <c r="S50" t="n">
        <v>58.0</v>
      </c>
      <c r="T50" t="n">
        <v>431.0</v>
      </c>
      <c r="U50" t="n">
        <v>21.54</v>
      </c>
      <c r="V50" t="n">
        <v>21.54</v>
      </c>
      <c r="W50" t="n">
        <v>0.0</v>
      </c>
      <c r="X50" t="n">
        <v>452.54</v>
      </c>
      <c r="Y50" t="n">
        <v>431.01</v>
      </c>
      <c r="Z50" t="n">
        <v>431.0</v>
      </c>
      <c r="AA50" t="n">
        <v>22.0</v>
      </c>
      <c r="AB50" t="n">
        <v>94.82</v>
      </c>
      <c r="AC50" t="n">
        <v>8.33</v>
      </c>
      <c r="AD50" t="n">
        <v>0.0</v>
      </c>
      <c r="AE50" t="n">
        <v>0.0</v>
      </c>
      <c r="AF50" t="n">
        <v>430.999</v>
      </c>
      <c r="AG50" t="n">
        <v>18.57</v>
      </c>
      <c r="AH50" t="n">
        <v>0.0</v>
      </c>
      <c r="AI50" t="n">
        <v>0.0</v>
      </c>
      <c r="AJ50" t="n">
        <v>4.31</v>
      </c>
      <c r="AK50" t="n">
        <v>0.0</v>
      </c>
      <c r="AL50" t="n">
        <v>0.0</v>
      </c>
      <c r="AM50" t="n">
        <v>0.0</v>
      </c>
      <c r="AN50" t="n">
        <v>0.0</v>
      </c>
      <c r="AO50" t="n">
        <v>0.0</v>
      </c>
      <c r="AP50" t="n">
        <v>126.03</v>
      </c>
      <c r="AQ50" t="n">
        <v>0.0</v>
      </c>
      <c r="AR50" t="n">
        <v>304.98</v>
      </c>
      <c r="AS50" t="s">
        <v>232</v>
      </c>
      <c r="AT50" t="s">
        <v>266</v>
      </c>
      <c r="AU50" t="s">
        <v>267</v>
      </c>
      <c r="AV50" t="n">
        <v>0.0</v>
      </c>
      <c r="AW50" t="s">
        <v>407</v>
      </c>
    </row>
    <row r="51">
      <c r="A51" t="s">
        <v>408</v>
      </c>
      <c r="B51" t="s">
        <v>409</v>
      </c>
      <c r="C51" t="s">
        <v>410</v>
      </c>
      <c r="D51" t="s">
        <v>226</v>
      </c>
      <c r="E51" t="s">
        <v>218</v>
      </c>
      <c r="F51" t="s">
        <v>215</v>
      </c>
      <c r="G51" t="s">
        <v>227</v>
      </c>
      <c r="H51" t="s">
        <v>228</v>
      </c>
      <c r="I51" t="s">
        <v>229</v>
      </c>
      <c r="J51" t="s">
        <v>230</v>
      </c>
      <c r="K51" t="s">
        <v>230</v>
      </c>
      <c r="L51" t="s">
        <v>230</v>
      </c>
      <c r="M51" t="s">
        <v>231</v>
      </c>
      <c r="N51" t="s">
        <v>230</v>
      </c>
      <c r="O51" t="n">
        <v>206.0</v>
      </c>
      <c r="P51" t="n">
        <v>27.0</v>
      </c>
      <c r="Q51" t="n">
        <v>0.0</v>
      </c>
      <c r="R51" t="n">
        <v>100.0</v>
      </c>
      <c r="S51" t="n">
        <v>0.0</v>
      </c>
      <c r="T51" t="n">
        <v>133.0</v>
      </c>
      <c r="U51" t="n">
        <v>6.66</v>
      </c>
      <c r="V51" t="n">
        <v>6.66</v>
      </c>
      <c r="W51" t="n">
        <v>0.0</v>
      </c>
      <c r="X51" t="n">
        <v>139.66</v>
      </c>
      <c r="Y51" t="n">
        <v>132.99</v>
      </c>
      <c r="Z51" t="n">
        <v>133.0</v>
      </c>
      <c r="AA51" t="n">
        <v>22.0</v>
      </c>
      <c r="AB51" t="n">
        <v>29.26</v>
      </c>
      <c r="AC51" t="n">
        <v>2.57</v>
      </c>
      <c r="AD51" t="n">
        <v>0.0</v>
      </c>
      <c r="AE51" t="n">
        <v>0.0</v>
      </c>
      <c r="AF51" t="n">
        <v>133.0</v>
      </c>
      <c r="AG51" t="n">
        <v>5.73</v>
      </c>
      <c r="AH51" t="n">
        <v>0.0</v>
      </c>
      <c r="AI51" t="n">
        <v>0.0</v>
      </c>
      <c r="AJ51" t="n">
        <v>1.33</v>
      </c>
      <c r="AK51" t="n">
        <v>0.0</v>
      </c>
      <c r="AL51" t="n">
        <v>0.0</v>
      </c>
      <c r="AM51" t="n">
        <v>0.0</v>
      </c>
      <c r="AN51" t="n">
        <v>0.0</v>
      </c>
      <c r="AO51" t="n">
        <v>0.0</v>
      </c>
      <c r="AP51" t="n">
        <v>38.89</v>
      </c>
      <c r="AQ51" t="n">
        <v>0.0</v>
      </c>
      <c r="AR51" t="n">
        <v>94.1</v>
      </c>
      <c r="AS51" t="s">
        <v>232</v>
      </c>
      <c r="AT51" t="s">
        <v>233</v>
      </c>
      <c r="AU51" t="s">
        <v>234</v>
      </c>
      <c r="AV51" t="n">
        <v>0.0</v>
      </c>
      <c r="AW51" t="s">
        <v>411</v>
      </c>
    </row>
    <row r="52">
      <c r="A52" t="s">
        <v>412</v>
      </c>
      <c r="B52" t="s">
        <v>413</v>
      </c>
      <c r="C52" t="s">
        <v>414</v>
      </c>
      <c r="D52" t="s">
        <v>226</v>
      </c>
      <c r="E52" t="s">
        <v>218</v>
      </c>
      <c r="F52" t="s">
        <v>215</v>
      </c>
      <c r="G52" t="s">
        <v>227</v>
      </c>
      <c r="H52" t="s">
        <v>228</v>
      </c>
      <c r="I52" t="s">
        <v>229</v>
      </c>
      <c r="J52" t="s">
        <v>230</v>
      </c>
      <c r="K52" t="s">
        <v>230</v>
      </c>
      <c r="L52" t="s">
        <v>230</v>
      </c>
      <c r="M52" t="s">
        <v>231</v>
      </c>
      <c r="N52" t="s">
        <v>230</v>
      </c>
      <c r="O52" t="n">
        <v>223.0</v>
      </c>
      <c r="P52" t="n">
        <v>10.0</v>
      </c>
      <c r="Q52" t="n">
        <v>0.0</v>
      </c>
      <c r="R52" t="n">
        <v>100.0</v>
      </c>
      <c r="S52" t="n">
        <v>0.0</v>
      </c>
      <c r="T52" t="n">
        <v>133.0</v>
      </c>
      <c r="U52" t="n">
        <v>6.64</v>
      </c>
      <c r="V52" t="n">
        <v>6.64</v>
      </c>
      <c r="W52" t="n">
        <v>0.0</v>
      </c>
      <c r="X52" t="n">
        <v>139.64</v>
      </c>
      <c r="Y52" t="n">
        <v>133.01</v>
      </c>
      <c r="Z52" t="n">
        <v>133.0</v>
      </c>
      <c r="AA52" t="n">
        <v>22.0</v>
      </c>
      <c r="AB52" t="n">
        <v>29.26</v>
      </c>
      <c r="AC52" t="n">
        <v>2.57</v>
      </c>
      <c r="AD52" t="n">
        <v>0.0</v>
      </c>
      <c r="AE52" t="n">
        <v>0.0</v>
      </c>
      <c r="AF52" t="n">
        <v>133.0</v>
      </c>
      <c r="AG52" t="n">
        <v>5.73</v>
      </c>
      <c r="AH52" t="n">
        <v>0.0</v>
      </c>
      <c r="AI52" t="n">
        <v>0.0</v>
      </c>
      <c r="AJ52" t="n">
        <v>1.33</v>
      </c>
      <c r="AK52" t="n">
        <v>0.0</v>
      </c>
      <c r="AL52" t="n">
        <v>0.0</v>
      </c>
      <c r="AM52" t="n">
        <v>0.0</v>
      </c>
      <c r="AN52" t="n">
        <v>0.0</v>
      </c>
      <c r="AO52" t="n">
        <v>0.0</v>
      </c>
      <c r="AP52" t="n">
        <v>38.89</v>
      </c>
      <c r="AQ52" t="n">
        <v>0.0</v>
      </c>
      <c r="AR52" t="n">
        <v>94.12</v>
      </c>
      <c r="AS52" t="s">
        <v>232</v>
      </c>
      <c r="AT52" t="s">
        <v>233</v>
      </c>
      <c r="AU52" t="s">
        <v>234</v>
      </c>
      <c r="AV52" t="n">
        <v>0.0</v>
      </c>
      <c r="AW52" t="s">
        <v>415</v>
      </c>
    </row>
    <row r="53">
      <c r="A53" t="s">
        <v>416</v>
      </c>
      <c r="B53" t="s">
        <v>417</v>
      </c>
      <c r="C53" t="s">
        <v>418</v>
      </c>
      <c r="D53" t="s">
        <v>226</v>
      </c>
      <c r="E53" t="s">
        <v>218</v>
      </c>
      <c r="F53" t="s">
        <v>215</v>
      </c>
      <c r="G53" t="s">
        <v>227</v>
      </c>
      <c r="H53" t="s">
        <v>228</v>
      </c>
      <c r="I53" t="s">
        <v>229</v>
      </c>
      <c r="J53" t="s">
        <v>230</v>
      </c>
      <c r="K53" t="s">
        <v>230</v>
      </c>
      <c r="L53" t="s">
        <v>230</v>
      </c>
      <c r="M53" t="s">
        <v>231</v>
      </c>
      <c r="N53" t="s">
        <v>230</v>
      </c>
      <c r="O53" t="n">
        <v>150.0</v>
      </c>
      <c r="P53" t="n">
        <v>0.0</v>
      </c>
      <c r="Q53" t="n">
        <v>0.0</v>
      </c>
      <c r="R53" t="n">
        <v>75.0</v>
      </c>
      <c r="S53" t="n">
        <v>0.0</v>
      </c>
      <c r="T53" t="n">
        <v>75.0</v>
      </c>
      <c r="U53" t="n">
        <v>3.76</v>
      </c>
      <c r="V53" t="n">
        <v>3.76</v>
      </c>
      <c r="W53" t="n">
        <v>0.0</v>
      </c>
      <c r="X53" t="n">
        <v>78.76</v>
      </c>
      <c r="Y53" t="n">
        <v>74.99</v>
      </c>
      <c r="Z53" t="n">
        <v>75.0</v>
      </c>
      <c r="AA53" t="n">
        <v>22.0</v>
      </c>
      <c r="AB53" t="n">
        <v>16.5</v>
      </c>
      <c r="AC53" t="n">
        <v>1.45</v>
      </c>
      <c r="AD53" t="n">
        <v>0.0</v>
      </c>
      <c r="AE53" t="n">
        <v>0.0</v>
      </c>
      <c r="AF53" t="n">
        <v>75.0</v>
      </c>
      <c r="AG53" t="n">
        <v>3.23</v>
      </c>
      <c r="AH53" t="n">
        <v>0.0</v>
      </c>
      <c r="AI53" t="n">
        <v>0.0</v>
      </c>
      <c r="AJ53" t="n">
        <v>0.75</v>
      </c>
      <c r="AK53" t="n">
        <v>0.0</v>
      </c>
      <c r="AL53" t="n">
        <v>0.0</v>
      </c>
      <c r="AM53" t="n">
        <v>0.0</v>
      </c>
      <c r="AN53" t="n">
        <v>0.0</v>
      </c>
      <c r="AO53" t="n">
        <v>0.0</v>
      </c>
      <c r="AP53" t="n">
        <v>21.93</v>
      </c>
      <c r="AQ53" t="n">
        <v>0.0</v>
      </c>
      <c r="AR53" t="n">
        <v>53.06</v>
      </c>
      <c r="AS53" t="s">
        <v>232</v>
      </c>
      <c r="AT53" t="s">
        <v>233</v>
      </c>
      <c r="AU53" t="s">
        <v>234</v>
      </c>
      <c r="AV53" t="n">
        <v>0.0</v>
      </c>
      <c r="AW53" t="s">
        <v>419</v>
      </c>
    </row>
    <row r="54">
      <c r="A54" t="s">
        <v>420</v>
      </c>
      <c r="B54" t="s">
        <v>421</v>
      </c>
      <c r="C54" t="s">
        <v>422</v>
      </c>
      <c r="D54" t="s">
        <v>226</v>
      </c>
      <c r="E54" t="s">
        <v>218</v>
      </c>
      <c r="F54" t="s">
        <v>215</v>
      </c>
      <c r="G54" t="s">
        <v>227</v>
      </c>
      <c r="H54" t="s">
        <v>228</v>
      </c>
      <c r="I54" t="s">
        <v>229</v>
      </c>
      <c r="J54" t="s">
        <v>230</v>
      </c>
      <c r="K54" t="s">
        <v>230</v>
      </c>
      <c r="L54" t="s">
        <v>230</v>
      </c>
      <c r="M54" t="s">
        <v>231</v>
      </c>
      <c r="N54" t="s">
        <v>230</v>
      </c>
      <c r="O54" t="n">
        <v>173.0</v>
      </c>
      <c r="P54" t="n">
        <v>10.0</v>
      </c>
      <c r="Q54" t="n">
        <v>0.0</v>
      </c>
      <c r="R54" t="n">
        <v>86.5</v>
      </c>
      <c r="S54" t="n">
        <v>0.0</v>
      </c>
      <c r="T54" t="n">
        <v>96.5</v>
      </c>
      <c r="U54" t="n">
        <v>4.82</v>
      </c>
      <c r="V54" t="n">
        <v>4.82</v>
      </c>
      <c r="W54" t="n">
        <v>0.0</v>
      </c>
      <c r="X54" t="n">
        <v>101.32</v>
      </c>
      <c r="Y54" t="n">
        <v>96.51</v>
      </c>
      <c r="Z54" t="n">
        <v>96.5</v>
      </c>
      <c r="AA54" t="n">
        <v>22.0</v>
      </c>
      <c r="AB54" t="n">
        <v>21.23</v>
      </c>
      <c r="AC54" t="n">
        <v>1.86</v>
      </c>
      <c r="AD54" t="n">
        <v>0.0</v>
      </c>
      <c r="AE54" t="n">
        <v>0.0</v>
      </c>
      <c r="AF54" t="n">
        <v>96.5</v>
      </c>
      <c r="AG54" t="n">
        <v>4.15</v>
      </c>
      <c r="AH54" t="n">
        <v>0.0</v>
      </c>
      <c r="AI54" t="n">
        <v>0.0</v>
      </c>
      <c r="AJ54" t="n">
        <v>0.97</v>
      </c>
      <c r="AK54" t="n">
        <v>0.0</v>
      </c>
      <c r="AL54" t="n">
        <v>0.0</v>
      </c>
      <c r="AM54" t="n">
        <v>0.0</v>
      </c>
      <c r="AN54" t="n">
        <v>0.0</v>
      </c>
      <c r="AO54" t="n">
        <v>0.0</v>
      </c>
      <c r="AP54" t="n">
        <v>28.21</v>
      </c>
      <c r="AQ54" t="n">
        <v>0.0</v>
      </c>
      <c r="AR54" t="n">
        <v>68.3</v>
      </c>
      <c r="AS54" t="s">
        <v>232</v>
      </c>
      <c r="AT54" t="s">
        <v>233</v>
      </c>
      <c r="AU54" t="s">
        <v>234</v>
      </c>
      <c r="AV54" t="n">
        <v>0.0</v>
      </c>
      <c r="AW54" t="s">
        <v>423</v>
      </c>
    </row>
    <row r="55">
      <c r="A55" t="s">
        <v>424</v>
      </c>
      <c r="B55" t="s">
        <v>425</v>
      </c>
      <c r="C55" t="s">
        <v>426</v>
      </c>
      <c r="D55" t="s">
        <v>226</v>
      </c>
      <c r="E55" t="s">
        <v>218</v>
      </c>
      <c r="F55" t="s">
        <v>215</v>
      </c>
      <c r="G55" t="s">
        <v>227</v>
      </c>
      <c r="H55" t="s">
        <v>228</v>
      </c>
      <c r="I55" t="s">
        <v>229</v>
      </c>
      <c r="J55" t="s">
        <v>230</v>
      </c>
      <c r="K55" t="s">
        <v>230</v>
      </c>
      <c r="L55" t="s">
        <v>230</v>
      </c>
      <c r="M55" t="s">
        <v>231</v>
      </c>
      <c r="N55" t="s">
        <v>230</v>
      </c>
      <c r="O55" t="n">
        <v>210.0</v>
      </c>
      <c r="P55" t="n">
        <v>0.0</v>
      </c>
      <c r="Q55" t="n">
        <v>0.0</v>
      </c>
      <c r="R55" t="n">
        <v>100.0</v>
      </c>
      <c r="S55" t="n">
        <v>0.0</v>
      </c>
      <c r="T55" t="n">
        <v>110.0</v>
      </c>
      <c r="U55" t="n">
        <v>5.5</v>
      </c>
      <c r="V55" t="n">
        <v>5.5</v>
      </c>
      <c r="W55" t="n">
        <v>0.0</v>
      </c>
      <c r="X55" t="n">
        <v>115.5</v>
      </c>
      <c r="Y55" t="n">
        <v>110.0</v>
      </c>
      <c r="Z55" t="n">
        <v>110.0</v>
      </c>
      <c r="AA55" t="n">
        <v>22.0</v>
      </c>
      <c r="AB55" t="n">
        <v>24.2</v>
      </c>
      <c r="AC55" t="n">
        <v>2.13</v>
      </c>
      <c r="AD55" t="n">
        <v>0.0</v>
      </c>
      <c r="AE55" t="n">
        <v>0.0</v>
      </c>
      <c r="AF55" t="n">
        <v>110.0</v>
      </c>
      <c r="AG55" t="n">
        <v>4.74</v>
      </c>
      <c r="AH55" t="n">
        <v>0.0</v>
      </c>
      <c r="AI55" t="n">
        <v>0.0</v>
      </c>
      <c r="AJ55" t="n">
        <v>1.1</v>
      </c>
      <c r="AK55" t="n">
        <v>0.0</v>
      </c>
      <c r="AL55" t="n">
        <v>0.0</v>
      </c>
      <c r="AM55" t="n">
        <v>0.0</v>
      </c>
      <c r="AN55" t="n">
        <v>0.0</v>
      </c>
      <c r="AO55" t="n">
        <v>0.0</v>
      </c>
      <c r="AP55" t="n">
        <v>32.17</v>
      </c>
      <c r="AQ55" t="n">
        <v>0.0</v>
      </c>
      <c r="AR55" t="n">
        <v>77.83</v>
      </c>
      <c r="AS55" t="s">
        <v>232</v>
      </c>
      <c r="AT55" t="s">
        <v>233</v>
      </c>
      <c r="AU55" t="s">
        <v>234</v>
      </c>
      <c r="AV55" t="n">
        <v>0.0</v>
      </c>
      <c r="AW55" t="s">
        <v>427</v>
      </c>
    </row>
    <row r="56">
      <c r="A56" t="s">
        <v>428</v>
      </c>
      <c r="B56" t="s">
        <v>429</v>
      </c>
      <c r="C56" t="s">
        <v>430</v>
      </c>
      <c r="D56" t="s">
        <v>226</v>
      </c>
      <c r="E56" t="s">
        <v>218</v>
      </c>
      <c r="F56" t="s">
        <v>215</v>
      </c>
      <c r="G56" t="s">
        <v>227</v>
      </c>
      <c r="H56" t="s">
        <v>228</v>
      </c>
      <c r="I56" t="s">
        <v>229</v>
      </c>
      <c r="J56" t="s">
        <v>230</v>
      </c>
      <c r="K56" t="s">
        <v>230</v>
      </c>
      <c r="L56" t="s">
        <v>230</v>
      </c>
      <c r="M56" t="s">
        <v>231</v>
      </c>
      <c r="N56" t="s">
        <v>230</v>
      </c>
      <c r="O56" t="n">
        <v>198.0</v>
      </c>
      <c r="P56" t="n">
        <v>20.0</v>
      </c>
      <c r="Q56" t="n">
        <v>0.0</v>
      </c>
      <c r="R56" t="n">
        <v>99.0</v>
      </c>
      <c r="S56" t="n">
        <v>0.0</v>
      </c>
      <c r="T56" t="n">
        <v>119.0</v>
      </c>
      <c r="U56" t="n">
        <v>5.96</v>
      </c>
      <c r="V56" t="n">
        <v>5.96</v>
      </c>
      <c r="W56" t="n">
        <v>0.0</v>
      </c>
      <c r="X56" t="n">
        <v>124.96</v>
      </c>
      <c r="Y56" t="n">
        <v>118.99</v>
      </c>
      <c r="Z56" t="n">
        <v>119.0</v>
      </c>
      <c r="AA56" t="n">
        <v>22.0</v>
      </c>
      <c r="AB56" t="n">
        <v>26.18</v>
      </c>
      <c r="AC56" t="n">
        <v>2.3</v>
      </c>
      <c r="AD56" t="n">
        <v>0.0</v>
      </c>
      <c r="AE56" t="n">
        <v>0.0</v>
      </c>
      <c r="AF56" t="n">
        <v>119.0</v>
      </c>
      <c r="AG56" t="n">
        <v>5.12</v>
      </c>
      <c r="AH56" t="n">
        <v>0.0</v>
      </c>
      <c r="AI56" t="n">
        <v>0.0</v>
      </c>
      <c r="AJ56" t="n">
        <v>1.19</v>
      </c>
      <c r="AK56" t="n">
        <v>0.0</v>
      </c>
      <c r="AL56" t="n">
        <v>0.0</v>
      </c>
      <c r="AM56" t="n">
        <v>0.0</v>
      </c>
      <c r="AN56" t="n">
        <v>0.0</v>
      </c>
      <c r="AO56" t="n">
        <v>0.0</v>
      </c>
      <c r="AP56" t="n">
        <v>34.79</v>
      </c>
      <c r="AQ56" t="n">
        <v>0.0</v>
      </c>
      <c r="AR56" t="n">
        <v>84.2</v>
      </c>
      <c r="AS56" t="s">
        <v>232</v>
      </c>
      <c r="AT56" t="s">
        <v>233</v>
      </c>
      <c r="AU56" t="s">
        <v>234</v>
      </c>
      <c r="AV56" t="n">
        <v>0.0</v>
      </c>
      <c r="AW56" t="s">
        <v>431</v>
      </c>
    </row>
    <row r="57">
      <c r="A57" t="s">
        <v>432</v>
      </c>
      <c r="B57" t="s">
        <v>433</v>
      </c>
      <c r="C57" t="s">
        <v>434</v>
      </c>
      <c r="D57" t="s">
        <v>226</v>
      </c>
      <c r="E57" t="s">
        <v>218</v>
      </c>
      <c r="F57" t="s">
        <v>215</v>
      </c>
      <c r="G57" t="s">
        <v>230</v>
      </c>
      <c r="H57" t="s">
        <v>228</v>
      </c>
      <c r="I57" t="s">
        <v>229</v>
      </c>
      <c r="J57" t="s">
        <v>230</v>
      </c>
      <c r="K57" t="s">
        <v>230</v>
      </c>
      <c r="L57" t="s">
        <v>230</v>
      </c>
      <c r="M57" t="s">
        <v>231</v>
      </c>
      <c r="N57" t="s">
        <v>230</v>
      </c>
      <c r="O57" t="n">
        <v>98.0</v>
      </c>
      <c r="P57" t="n">
        <v>10.0</v>
      </c>
      <c r="Q57" t="n">
        <v>0.0</v>
      </c>
      <c r="R57" t="n">
        <v>0.0</v>
      </c>
      <c r="S57" t="n">
        <v>0.0</v>
      </c>
      <c r="T57" t="n">
        <v>108.0</v>
      </c>
      <c r="U57" t="n">
        <v>5.4</v>
      </c>
      <c r="V57" t="n">
        <v>5.4</v>
      </c>
      <c r="W57" t="n">
        <v>0.0</v>
      </c>
      <c r="X57" t="n">
        <v>113.4</v>
      </c>
      <c r="Y57" t="n">
        <v>108.0</v>
      </c>
      <c r="Z57" t="n">
        <v>108.0</v>
      </c>
      <c r="AA57" t="n">
        <v>22.0</v>
      </c>
      <c r="AB57" t="n">
        <v>23.76</v>
      </c>
      <c r="AC57" t="n">
        <v>2.09</v>
      </c>
      <c r="AD57" t="n">
        <v>0.0</v>
      </c>
      <c r="AE57" t="n">
        <v>0.0</v>
      </c>
      <c r="AF57" t="n">
        <v>108.0</v>
      </c>
      <c r="AG57" t="n">
        <v>4.66</v>
      </c>
      <c r="AH57" t="n">
        <v>0.0</v>
      </c>
      <c r="AI57" t="n">
        <v>0.0</v>
      </c>
      <c r="AJ57" t="n">
        <v>1.08</v>
      </c>
      <c r="AK57" t="n">
        <v>0.0</v>
      </c>
      <c r="AL57" t="n">
        <v>0.0</v>
      </c>
      <c r="AM57" t="n">
        <v>0.0</v>
      </c>
      <c r="AN57" t="n">
        <v>0.0</v>
      </c>
      <c r="AO57" t="n">
        <v>0.0</v>
      </c>
      <c r="AP57" t="n">
        <v>31.59</v>
      </c>
      <c r="AQ57" t="n">
        <v>0.0</v>
      </c>
      <c r="AR57" t="n">
        <v>76.41</v>
      </c>
      <c r="AS57" t="s">
        <v>232</v>
      </c>
      <c r="AT57" t="s">
        <v>233</v>
      </c>
      <c r="AU57" t="s">
        <v>234</v>
      </c>
      <c r="AV57" t="n">
        <v>0.0</v>
      </c>
      <c r="AW57" t="s">
        <v>435</v>
      </c>
    </row>
    <row r="58">
      <c r="A58" t="s">
        <v>436</v>
      </c>
      <c r="B58" t="s">
        <v>437</v>
      </c>
      <c r="C58" t="s">
        <v>438</v>
      </c>
      <c r="D58" t="s">
        <v>226</v>
      </c>
      <c r="E58" t="s">
        <v>218</v>
      </c>
      <c r="F58" t="s">
        <v>215</v>
      </c>
      <c r="G58" t="s">
        <v>243</v>
      </c>
      <c r="H58" t="s">
        <v>228</v>
      </c>
      <c r="I58" t="s">
        <v>229</v>
      </c>
      <c r="J58" t="s">
        <v>230</v>
      </c>
      <c r="K58" t="s">
        <v>230</v>
      </c>
      <c r="L58" t="s">
        <v>230</v>
      </c>
      <c r="M58" t="s">
        <v>231</v>
      </c>
      <c r="N58" t="s">
        <v>230</v>
      </c>
      <c r="O58" t="n">
        <v>263.0</v>
      </c>
      <c r="P58" t="n">
        <v>17.0</v>
      </c>
      <c r="Q58" t="n">
        <v>0.0</v>
      </c>
      <c r="R58" t="n">
        <v>80.0</v>
      </c>
      <c r="S58" t="n">
        <v>0.0</v>
      </c>
      <c r="T58" t="n">
        <v>200.0</v>
      </c>
      <c r="U58" t="n">
        <v>10.0</v>
      </c>
      <c r="V58" t="n">
        <v>10.0</v>
      </c>
      <c r="W58" t="n">
        <v>0.0</v>
      </c>
      <c r="X58" t="n">
        <v>210.0</v>
      </c>
      <c r="Y58" t="n">
        <v>200.0</v>
      </c>
      <c r="Z58" t="n">
        <v>200.0</v>
      </c>
      <c r="AA58" t="n">
        <v>22.0</v>
      </c>
      <c r="AB58" t="n">
        <v>44.0</v>
      </c>
      <c r="AC58" t="n">
        <v>3.86</v>
      </c>
      <c r="AD58" t="n">
        <v>0.0</v>
      </c>
      <c r="AE58" t="n">
        <v>0.0</v>
      </c>
      <c r="AF58" t="n">
        <v>200.0</v>
      </c>
      <c r="AG58" t="n">
        <v>8.61</v>
      </c>
      <c r="AH58" t="n">
        <v>0.0</v>
      </c>
      <c r="AI58" t="n">
        <v>0.0</v>
      </c>
      <c r="AJ58" t="n">
        <v>2.0</v>
      </c>
      <c r="AK58" t="n">
        <v>0.0</v>
      </c>
      <c r="AL58" t="n">
        <v>0.0</v>
      </c>
      <c r="AM58" t="n">
        <v>0.0</v>
      </c>
      <c r="AN58" t="n">
        <v>0.0</v>
      </c>
      <c r="AO58" t="n">
        <v>0.0</v>
      </c>
      <c r="AP58" t="n">
        <v>58.47</v>
      </c>
      <c r="AQ58" t="n">
        <v>0.0</v>
      </c>
      <c r="AR58" t="n">
        <v>141.53</v>
      </c>
      <c r="AS58" t="s">
        <v>232</v>
      </c>
      <c r="AT58" t="s">
        <v>266</v>
      </c>
      <c r="AU58" t="s">
        <v>267</v>
      </c>
      <c r="AV58" t="n">
        <v>0.0</v>
      </c>
      <c r="AW58" t="s">
        <v>439</v>
      </c>
    </row>
    <row r="59">
      <c r="A59" t="s">
        <v>226</v>
      </c>
      <c r="B59" t="s">
        <v>440</v>
      </c>
      <c r="C59" t="s">
        <v>441</v>
      </c>
      <c r="D59" t="s">
        <v>226</v>
      </c>
      <c r="E59" t="s">
        <v>218</v>
      </c>
      <c r="F59" t="s">
        <v>215</v>
      </c>
      <c r="G59" t="s">
        <v>230</v>
      </c>
      <c r="H59" t="s">
        <v>228</v>
      </c>
      <c r="I59" t="s">
        <v>229</v>
      </c>
      <c r="J59" t="s">
        <v>230</v>
      </c>
      <c r="K59" t="s">
        <v>230</v>
      </c>
      <c r="L59" t="s">
        <v>230</v>
      </c>
      <c r="M59" t="s">
        <v>231</v>
      </c>
      <c r="N59" t="s">
        <v>230</v>
      </c>
      <c r="O59" t="n">
        <v>346.0</v>
      </c>
      <c r="P59" t="n">
        <v>40.0</v>
      </c>
      <c r="Q59" t="n">
        <v>0.0</v>
      </c>
      <c r="R59" t="n">
        <v>84.0</v>
      </c>
      <c r="S59" t="n">
        <v>0.0</v>
      </c>
      <c r="T59" t="n">
        <v>302.0</v>
      </c>
      <c r="U59" t="n">
        <v>15.1</v>
      </c>
      <c r="V59" t="n">
        <v>15.1</v>
      </c>
      <c r="W59" t="n">
        <v>0.0</v>
      </c>
      <c r="X59" t="n">
        <v>317.1</v>
      </c>
      <c r="Y59" t="n">
        <v>302.0</v>
      </c>
      <c r="Z59" t="n">
        <v>302.0</v>
      </c>
      <c r="AA59" t="n">
        <v>22.0</v>
      </c>
      <c r="AB59" t="n">
        <v>66.44</v>
      </c>
      <c r="AC59" t="n">
        <v>5.83</v>
      </c>
      <c r="AD59" t="n">
        <v>0.0</v>
      </c>
      <c r="AE59" t="n">
        <v>0.0</v>
      </c>
      <c r="AF59" t="n">
        <v>302.0</v>
      </c>
      <c r="AG59" t="n">
        <v>13.01</v>
      </c>
      <c r="AH59" t="n">
        <v>0.0</v>
      </c>
      <c r="AI59" t="n">
        <v>0.0</v>
      </c>
      <c r="AJ59" t="n">
        <v>3.02</v>
      </c>
      <c r="AK59" t="n">
        <v>0.0</v>
      </c>
      <c r="AL59" t="n">
        <v>0.0</v>
      </c>
      <c r="AM59" t="n">
        <v>0.0</v>
      </c>
      <c r="AN59" t="n">
        <v>0.0</v>
      </c>
      <c r="AO59" t="n">
        <v>0.0</v>
      </c>
      <c r="AP59" t="n">
        <v>88.3</v>
      </c>
      <c r="AQ59" t="n">
        <v>0.0</v>
      </c>
      <c r="AR59" t="n">
        <v>213.7</v>
      </c>
      <c r="AS59" t="s">
        <v>232</v>
      </c>
      <c r="AT59" t="s">
        <v>233</v>
      </c>
      <c r="AU59" t="s">
        <v>234</v>
      </c>
      <c r="AV59" t="n">
        <v>0.0</v>
      </c>
      <c r="AW59" t="s">
        <v>442</v>
      </c>
    </row>
    <row r="60">
      <c r="A60" t="s">
        <v>443</v>
      </c>
      <c r="B60" t="s">
        <v>444</v>
      </c>
      <c r="C60" t="s">
        <v>445</v>
      </c>
      <c r="D60" t="s">
        <v>226</v>
      </c>
      <c r="E60" t="s">
        <v>218</v>
      </c>
      <c r="F60" t="s">
        <v>215</v>
      </c>
      <c r="G60" t="s">
        <v>243</v>
      </c>
      <c r="H60" t="s">
        <v>228</v>
      </c>
      <c r="I60" t="s">
        <v>229</v>
      </c>
      <c r="J60" t="s">
        <v>230</v>
      </c>
      <c r="K60" t="s">
        <v>230</v>
      </c>
      <c r="L60" t="s">
        <v>230</v>
      </c>
      <c r="M60" t="s">
        <v>231</v>
      </c>
      <c r="N60" t="s">
        <v>230</v>
      </c>
      <c r="O60" t="n">
        <v>198.0</v>
      </c>
      <c r="P60" t="n">
        <v>14.0</v>
      </c>
      <c r="Q60" t="n">
        <v>0.0</v>
      </c>
      <c r="R60" t="n">
        <v>79.2</v>
      </c>
      <c r="S60" t="n">
        <v>0.0</v>
      </c>
      <c r="T60" t="n">
        <v>132.8</v>
      </c>
      <c r="U60" t="n">
        <v>6.64</v>
      </c>
      <c r="V60" t="n">
        <v>6.64</v>
      </c>
      <c r="W60" t="n">
        <v>0.0</v>
      </c>
      <c r="X60" t="n">
        <v>139.44</v>
      </c>
      <c r="Y60" t="n">
        <v>132.8</v>
      </c>
      <c r="Z60" t="n">
        <v>132.8</v>
      </c>
      <c r="AA60" t="n">
        <v>22.0</v>
      </c>
      <c r="AB60" t="n">
        <v>29.22</v>
      </c>
      <c r="AC60" t="n">
        <v>2.57</v>
      </c>
      <c r="AD60" t="n">
        <v>0.0</v>
      </c>
      <c r="AE60" t="n">
        <v>0.0</v>
      </c>
      <c r="AF60" t="n">
        <v>132.8</v>
      </c>
      <c r="AG60" t="n">
        <v>5.72</v>
      </c>
      <c r="AH60" t="n">
        <v>0.0</v>
      </c>
      <c r="AI60" t="n">
        <v>0.0</v>
      </c>
      <c r="AJ60" t="n">
        <v>1.33</v>
      </c>
      <c r="AK60" t="n">
        <v>0.0</v>
      </c>
      <c r="AL60" t="n">
        <v>0.0</v>
      </c>
      <c r="AM60" t="n">
        <v>0.0</v>
      </c>
      <c r="AN60" t="n">
        <v>0.0</v>
      </c>
      <c r="AO60" t="n">
        <v>0.0</v>
      </c>
      <c r="AP60" t="n">
        <v>38.84</v>
      </c>
      <c r="AQ60" t="n">
        <v>0.0</v>
      </c>
      <c r="AR60" t="n">
        <v>93.96</v>
      </c>
      <c r="AS60" t="s">
        <v>232</v>
      </c>
      <c r="AT60" t="s">
        <v>233</v>
      </c>
      <c r="AU60" t="s">
        <v>234</v>
      </c>
      <c r="AV60" t="n">
        <v>0.0</v>
      </c>
      <c r="AW60" t="s">
        <v>446</v>
      </c>
    </row>
    <row r="61">
      <c r="A61" t="s">
        <v>447</v>
      </c>
      <c r="B61" t="s">
        <v>448</v>
      </c>
      <c r="C61" t="s">
        <v>449</v>
      </c>
      <c r="D61" t="s">
        <v>226</v>
      </c>
      <c r="E61" t="s">
        <v>218</v>
      </c>
      <c r="F61" t="s">
        <v>215</v>
      </c>
      <c r="G61" t="s">
        <v>230</v>
      </c>
      <c r="H61" t="s">
        <v>228</v>
      </c>
      <c r="I61" t="s">
        <v>229</v>
      </c>
      <c r="J61" t="s">
        <v>230</v>
      </c>
      <c r="K61" t="s">
        <v>230</v>
      </c>
      <c r="L61" t="s">
        <v>230</v>
      </c>
      <c r="M61" t="s">
        <v>231</v>
      </c>
      <c r="N61" t="s">
        <v>230</v>
      </c>
      <c r="O61" t="n">
        <v>198.0</v>
      </c>
      <c r="P61" t="n">
        <v>20.0</v>
      </c>
      <c r="Q61" t="n">
        <v>0.0</v>
      </c>
      <c r="R61" t="n">
        <v>0.0</v>
      </c>
      <c r="S61" t="n">
        <v>0.0</v>
      </c>
      <c r="T61" t="n">
        <v>218.0</v>
      </c>
      <c r="U61" t="n">
        <v>10.9</v>
      </c>
      <c r="V61" t="n">
        <v>10.9</v>
      </c>
      <c r="W61" t="n">
        <v>0.0</v>
      </c>
      <c r="X61" t="n">
        <v>228.9</v>
      </c>
      <c r="Y61" t="n">
        <v>218.0</v>
      </c>
      <c r="Z61" t="n">
        <v>218.0</v>
      </c>
      <c r="AA61" t="n">
        <v>22.0</v>
      </c>
      <c r="AB61" t="n">
        <v>47.96</v>
      </c>
      <c r="AC61" t="n">
        <v>4.21</v>
      </c>
      <c r="AD61" t="n">
        <v>0.0</v>
      </c>
      <c r="AE61" t="n">
        <v>0.0</v>
      </c>
      <c r="AF61" t="n">
        <v>218.0</v>
      </c>
      <c r="AG61" t="n">
        <v>9.39</v>
      </c>
      <c r="AH61" t="n">
        <v>0.0</v>
      </c>
      <c r="AI61" t="n">
        <v>0.0</v>
      </c>
      <c r="AJ61" t="n">
        <v>2.18</v>
      </c>
      <c r="AK61" t="n">
        <v>0.0</v>
      </c>
      <c r="AL61" t="n">
        <v>0.0</v>
      </c>
      <c r="AM61" t="n">
        <v>0.0</v>
      </c>
      <c r="AN61" t="n">
        <v>0.0</v>
      </c>
      <c r="AO61" t="n">
        <v>0.0</v>
      </c>
      <c r="AP61" t="n">
        <v>63.74</v>
      </c>
      <c r="AQ61" t="n">
        <v>0.0</v>
      </c>
      <c r="AR61" t="n">
        <v>154.26</v>
      </c>
      <c r="AS61" t="s">
        <v>232</v>
      </c>
      <c r="AT61" t="s">
        <v>233</v>
      </c>
      <c r="AU61" t="s">
        <v>234</v>
      </c>
      <c r="AV61" t="n">
        <v>0.0</v>
      </c>
      <c r="AW61" t="s">
        <v>356</v>
      </c>
    </row>
    <row r="62">
      <c r="A62" t="s">
        <v>450</v>
      </c>
      <c r="B62" t="s">
        <v>451</v>
      </c>
      <c r="C62" t="s">
        <v>452</v>
      </c>
      <c r="D62" t="s">
        <v>226</v>
      </c>
      <c r="E62" t="s">
        <v>218</v>
      </c>
      <c r="F62" t="s">
        <v>215</v>
      </c>
      <c r="G62" t="s">
        <v>230</v>
      </c>
      <c r="H62" t="s">
        <v>228</v>
      </c>
      <c r="I62" t="s">
        <v>229</v>
      </c>
      <c r="J62" t="s">
        <v>230</v>
      </c>
      <c r="K62" t="s">
        <v>230</v>
      </c>
      <c r="L62" t="s">
        <v>230</v>
      </c>
      <c r="M62" t="s">
        <v>231</v>
      </c>
      <c r="N62" t="s">
        <v>230</v>
      </c>
      <c r="O62" t="n">
        <v>348.0</v>
      </c>
      <c r="P62" t="n">
        <v>15.0</v>
      </c>
      <c r="Q62" t="n">
        <v>0.0</v>
      </c>
      <c r="R62" t="n">
        <v>84.0</v>
      </c>
      <c r="S62" t="n">
        <v>0.0</v>
      </c>
      <c r="T62" t="n">
        <v>279.0</v>
      </c>
      <c r="U62" t="n">
        <v>13.96</v>
      </c>
      <c r="V62" t="n">
        <v>13.96</v>
      </c>
      <c r="W62" t="n">
        <v>0.0</v>
      </c>
      <c r="X62" t="n">
        <v>292.96</v>
      </c>
      <c r="Y62" t="n">
        <v>278.99</v>
      </c>
      <c r="Z62" t="n">
        <v>279.0</v>
      </c>
      <c r="AA62" t="n">
        <v>22.0</v>
      </c>
      <c r="AB62" t="n">
        <v>61.38</v>
      </c>
      <c r="AC62" t="n">
        <v>5.39</v>
      </c>
      <c r="AD62" t="n">
        <v>0.0</v>
      </c>
      <c r="AE62" t="n">
        <v>0.0</v>
      </c>
      <c r="AF62" t="n">
        <v>279.0</v>
      </c>
      <c r="AG62" t="n">
        <v>12.02</v>
      </c>
      <c r="AH62" t="n">
        <v>0.0</v>
      </c>
      <c r="AI62" t="n">
        <v>0.0</v>
      </c>
      <c r="AJ62" t="n">
        <v>2.79</v>
      </c>
      <c r="AK62" t="n">
        <v>0.0</v>
      </c>
      <c r="AL62" t="n">
        <v>0.0</v>
      </c>
      <c r="AM62" t="n">
        <v>0.0</v>
      </c>
      <c r="AN62" t="n">
        <v>0.0</v>
      </c>
      <c r="AO62" t="n">
        <v>0.0</v>
      </c>
      <c r="AP62" t="n">
        <v>81.58</v>
      </c>
      <c r="AQ62" t="n">
        <v>0.0</v>
      </c>
      <c r="AR62" t="n">
        <v>197.41</v>
      </c>
      <c r="AS62" t="s">
        <v>232</v>
      </c>
      <c r="AT62" t="s">
        <v>233</v>
      </c>
      <c r="AU62" t="s">
        <v>234</v>
      </c>
      <c r="AV62" t="n">
        <v>0.0</v>
      </c>
      <c r="AW62" t="s">
        <v>453</v>
      </c>
    </row>
    <row r="63">
      <c r="A63" t="s">
        <v>454</v>
      </c>
      <c r="B63" t="s">
        <v>455</v>
      </c>
      <c r="C63" t="s">
        <v>456</v>
      </c>
      <c r="D63" t="s">
        <v>226</v>
      </c>
      <c r="E63" t="s">
        <v>218</v>
      </c>
      <c r="F63" t="s">
        <v>215</v>
      </c>
      <c r="G63" t="s">
        <v>253</v>
      </c>
      <c r="H63" t="s">
        <v>228</v>
      </c>
      <c r="I63" t="s">
        <v>229</v>
      </c>
      <c r="J63" t="s">
        <v>230</v>
      </c>
      <c r="K63" t="s">
        <v>230</v>
      </c>
      <c r="L63" t="s">
        <v>230</v>
      </c>
      <c r="M63" t="s">
        <v>231</v>
      </c>
      <c r="N63" t="s">
        <v>230</v>
      </c>
      <c r="O63" t="n">
        <v>198.0</v>
      </c>
      <c r="P63" t="n">
        <v>14.0</v>
      </c>
      <c r="Q63" t="n">
        <v>0.0</v>
      </c>
      <c r="R63" t="n">
        <v>79.2</v>
      </c>
      <c r="S63" t="n">
        <v>0.0</v>
      </c>
      <c r="T63" t="n">
        <v>132.8</v>
      </c>
      <c r="U63" t="n">
        <v>6.64</v>
      </c>
      <c r="V63" t="n">
        <v>6.64</v>
      </c>
      <c r="W63" t="n">
        <v>0.0</v>
      </c>
      <c r="X63" t="n">
        <v>139.44</v>
      </c>
      <c r="Y63" t="n">
        <v>132.8</v>
      </c>
      <c r="Z63" t="n">
        <v>132.8</v>
      </c>
      <c r="AA63" t="n">
        <v>22.0</v>
      </c>
      <c r="AB63" t="n">
        <v>29.22</v>
      </c>
      <c r="AC63" t="n">
        <v>2.57</v>
      </c>
      <c r="AD63" t="n">
        <v>0.0</v>
      </c>
      <c r="AE63" t="n">
        <v>0.0</v>
      </c>
      <c r="AF63" t="n">
        <v>132.8</v>
      </c>
      <c r="AG63" t="n">
        <v>5.72</v>
      </c>
      <c r="AH63" t="n">
        <v>0.0</v>
      </c>
      <c r="AI63" t="n">
        <v>0.0</v>
      </c>
      <c r="AJ63" t="n">
        <v>1.33</v>
      </c>
      <c r="AK63" t="n">
        <v>0.0</v>
      </c>
      <c r="AL63" t="n">
        <v>0.0</v>
      </c>
      <c r="AM63" t="n">
        <v>0.0</v>
      </c>
      <c r="AN63" t="n">
        <v>0.0</v>
      </c>
      <c r="AO63" t="n">
        <v>0.0</v>
      </c>
      <c r="AP63" t="n">
        <v>38.84</v>
      </c>
      <c r="AQ63" t="n">
        <v>0.0</v>
      </c>
      <c r="AR63" t="n">
        <v>93.96</v>
      </c>
      <c r="AS63" t="s">
        <v>232</v>
      </c>
      <c r="AT63" t="s">
        <v>233</v>
      </c>
      <c r="AU63" t="s">
        <v>234</v>
      </c>
      <c r="AV63" t="n">
        <v>0.0</v>
      </c>
      <c r="AW63" t="s">
        <v>457</v>
      </c>
    </row>
    <row r="64">
      <c r="A64" t="s">
        <v>458</v>
      </c>
      <c r="B64" t="s">
        <v>459</v>
      </c>
      <c r="C64" t="s">
        <v>460</v>
      </c>
      <c r="D64" t="s">
        <v>226</v>
      </c>
      <c r="E64" t="s">
        <v>218</v>
      </c>
      <c r="F64" t="s">
        <v>215</v>
      </c>
      <c r="G64" t="s">
        <v>253</v>
      </c>
      <c r="H64" t="s">
        <v>228</v>
      </c>
      <c r="I64" t="s">
        <v>229</v>
      </c>
      <c r="J64" t="s">
        <v>230</v>
      </c>
      <c r="K64" t="s">
        <v>230</v>
      </c>
      <c r="L64" t="s">
        <v>230</v>
      </c>
      <c r="M64" t="s">
        <v>231</v>
      </c>
      <c r="N64" t="s">
        <v>230</v>
      </c>
      <c r="O64" t="n">
        <v>198.0</v>
      </c>
      <c r="P64" t="n">
        <v>10.0</v>
      </c>
      <c r="Q64" t="n">
        <v>0.0</v>
      </c>
      <c r="R64" t="n">
        <v>79.2</v>
      </c>
      <c r="S64" t="n">
        <v>0.0</v>
      </c>
      <c r="T64" t="n">
        <v>128.8</v>
      </c>
      <c r="U64" t="n">
        <v>6.44</v>
      </c>
      <c r="V64" t="n">
        <v>6.44</v>
      </c>
      <c r="W64" t="n">
        <v>0.0</v>
      </c>
      <c r="X64" t="n">
        <v>135.24</v>
      </c>
      <c r="Y64" t="n">
        <v>128.8</v>
      </c>
      <c r="Z64" t="n">
        <v>128.8</v>
      </c>
      <c r="AA64" t="n">
        <v>22.0</v>
      </c>
      <c r="AB64" t="n">
        <v>28.34</v>
      </c>
      <c r="AC64" t="n">
        <v>2.49</v>
      </c>
      <c r="AD64" t="n">
        <v>0.0</v>
      </c>
      <c r="AE64" t="n">
        <v>0.0</v>
      </c>
      <c r="AF64" t="n">
        <v>128.8</v>
      </c>
      <c r="AG64" t="n">
        <v>5.55</v>
      </c>
      <c r="AH64" t="n">
        <v>0.0</v>
      </c>
      <c r="AI64" t="n">
        <v>0.0</v>
      </c>
      <c r="AJ64" t="n">
        <v>1.29</v>
      </c>
      <c r="AK64" t="n">
        <v>0.0</v>
      </c>
      <c r="AL64" t="n">
        <v>0.0</v>
      </c>
      <c r="AM64" t="n">
        <v>0.0</v>
      </c>
      <c r="AN64" t="n">
        <v>0.0</v>
      </c>
      <c r="AO64" t="n">
        <v>0.0</v>
      </c>
      <c r="AP64" t="n">
        <v>37.67</v>
      </c>
      <c r="AQ64" t="n">
        <v>0.0</v>
      </c>
      <c r="AR64" t="n">
        <v>91.13</v>
      </c>
      <c r="AS64" t="s">
        <v>232</v>
      </c>
      <c r="AT64" t="s">
        <v>233</v>
      </c>
      <c r="AU64" t="s">
        <v>234</v>
      </c>
      <c r="AV64" t="n">
        <v>0.0</v>
      </c>
      <c r="AW64" t="s">
        <v>461</v>
      </c>
    </row>
    <row r="65">
      <c r="A65" t="s">
        <v>462</v>
      </c>
      <c r="B65" t="s">
        <v>463</v>
      </c>
      <c r="C65" t="s">
        <v>464</v>
      </c>
      <c r="D65" t="s">
        <v>226</v>
      </c>
      <c r="E65" t="s">
        <v>218</v>
      </c>
      <c r="F65" t="s">
        <v>215</v>
      </c>
      <c r="G65" t="s">
        <v>253</v>
      </c>
      <c r="H65" t="s">
        <v>228</v>
      </c>
      <c r="I65" t="s">
        <v>229</v>
      </c>
      <c r="J65" t="s">
        <v>230</v>
      </c>
      <c r="K65" t="s">
        <v>230</v>
      </c>
      <c r="L65" t="s">
        <v>230</v>
      </c>
      <c r="M65" t="s">
        <v>231</v>
      </c>
      <c r="N65" t="s">
        <v>230</v>
      </c>
      <c r="O65" t="n">
        <v>226.0</v>
      </c>
      <c r="P65" t="n">
        <v>20.0</v>
      </c>
      <c r="Q65" t="n">
        <v>0.0</v>
      </c>
      <c r="R65" t="n">
        <v>80.0</v>
      </c>
      <c r="S65" t="n">
        <v>0.0</v>
      </c>
      <c r="T65" t="n">
        <v>166.0</v>
      </c>
      <c r="U65" t="n">
        <v>8.3</v>
      </c>
      <c r="V65" t="n">
        <v>8.3</v>
      </c>
      <c r="W65" t="n">
        <v>0.0</v>
      </c>
      <c r="X65" t="n">
        <v>174.3</v>
      </c>
      <c r="Y65" t="n">
        <v>166.0</v>
      </c>
      <c r="Z65" t="n">
        <v>166.0</v>
      </c>
      <c r="AA65" t="n">
        <v>22.0</v>
      </c>
      <c r="AB65" t="n">
        <v>36.52</v>
      </c>
      <c r="AC65" t="n">
        <v>3.21</v>
      </c>
      <c r="AD65" t="n">
        <v>0.0</v>
      </c>
      <c r="AE65" t="n">
        <v>0.0</v>
      </c>
      <c r="AF65" t="n">
        <v>166.0</v>
      </c>
      <c r="AG65" t="n">
        <v>7.15</v>
      </c>
      <c r="AH65" t="n">
        <v>0.0</v>
      </c>
      <c r="AI65" t="n">
        <v>0.0</v>
      </c>
      <c r="AJ65" t="n">
        <v>1.66</v>
      </c>
      <c r="AK65" t="n">
        <v>0.0</v>
      </c>
      <c r="AL65" t="n">
        <v>0.0</v>
      </c>
      <c r="AM65" t="n">
        <v>0.0</v>
      </c>
      <c r="AN65" t="n">
        <v>0.0</v>
      </c>
      <c r="AO65" t="n">
        <v>0.0</v>
      </c>
      <c r="AP65" t="n">
        <v>48.54</v>
      </c>
      <c r="AQ65" t="n">
        <v>0.0</v>
      </c>
      <c r="AR65" t="n">
        <v>117.46</v>
      </c>
      <c r="AS65" t="s">
        <v>232</v>
      </c>
      <c r="AT65" t="s">
        <v>233</v>
      </c>
      <c r="AU65" t="s">
        <v>234</v>
      </c>
      <c r="AV65" t="n">
        <v>0.0</v>
      </c>
      <c r="AW65" t="s">
        <v>465</v>
      </c>
    </row>
    <row r="66">
      <c r="A66" t="s">
        <v>466</v>
      </c>
      <c r="B66" t="s">
        <v>467</v>
      </c>
      <c r="C66" t="s">
        <v>468</v>
      </c>
      <c r="D66" t="s">
        <v>226</v>
      </c>
      <c r="E66" t="s">
        <v>218</v>
      </c>
      <c r="F66" t="s">
        <v>215</v>
      </c>
      <c r="G66" t="s">
        <v>230</v>
      </c>
      <c r="H66" t="s">
        <v>228</v>
      </c>
      <c r="I66" t="s">
        <v>229</v>
      </c>
      <c r="J66" t="s">
        <v>230</v>
      </c>
      <c r="K66" t="s">
        <v>230</v>
      </c>
      <c r="L66" t="s">
        <v>230</v>
      </c>
      <c r="M66" t="s">
        <v>231</v>
      </c>
      <c r="N66" t="s">
        <v>230</v>
      </c>
      <c r="O66" t="n">
        <v>607.0</v>
      </c>
      <c r="P66" t="n">
        <v>47.0</v>
      </c>
      <c r="Q66" t="n">
        <v>0.0</v>
      </c>
      <c r="R66" t="n">
        <v>0.0</v>
      </c>
      <c r="S66" t="n">
        <v>58.0</v>
      </c>
      <c r="T66" t="n">
        <v>596.0</v>
      </c>
      <c r="U66" t="n">
        <v>29.82</v>
      </c>
      <c r="V66" t="n">
        <v>29.82</v>
      </c>
      <c r="W66" t="n">
        <v>0.0</v>
      </c>
      <c r="X66" t="n">
        <v>625.82</v>
      </c>
      <c r="Y66" t="n">
        <v>595.98</v>
      </c>
      <c r="Z66" t="n">
        <v>596.0</v>
      </c>
      <c r="AA66" t="n">
        <v>22.0</v>
      </c>
      <c r="AB66" t="n">
        <v>131.12</v>
      </c>
      <c r="AC66" t="n">
        <v>11.51</v>
      </c>
      <c r="AD66" t="n">
        <v>0.0</v>
      </c>
      <c r="AE66" t="n">
        <v>0.0</v>
      </c>
      <c r="AF66" t="n">
        <v>596.0</v>
      </c>
      <c r="AG66" t="n">
        <v>25.67</v>
      </c>
      <c r="AH66" t="n">
        <v>0.0</v>
      </c>
      <c r="AI66" t="n">
        <v>0.0</v>
      </c>
      <c r="AJ66" t="n">
        <v>5.96</v>
      </c>
      <c r="AK66" t="n">
        <v>0.0</v>
      </c>
      <c r="AL66" t="n">
        <v>0.0</v>
      </c>
      <c r="AM66" t="n">
        <v>0.0</v>
      </c>
      <c r="AN66" t="n">
        <v>0.0</v>
      </c>
      <c r="AO66" t="n">
        <v>0.0</v>
      </c>
      <c r="AP66" t="n">
        <v>174.26</v>
      </c>
      <c r="AQ66" t="n">
        <v>0.0</v>
      </c>
      <c r="AR66" t="n">
        <v>421.72</v>
      </c>
      <c r="AS66" t="s">
        <v>232</v>
      </c>
      <c r="AT66" t="s">
        <v>233</v>
      </c>
      <c r="AU66" t="s">
        <v>234</v>
      </c>
      <c r="AV66" t="n">
        <v>0.0</v>
      </c>
      <c r="AW66" t="s">
        <v>469</v>
      </c>
    </row>
    <row r="67">
      <c r="A67" t="s">
        <v>470</v>
      </c>
      <c r="B67" t="s">
        <v>471</v>
      </c>
      <c r="C67" t="s">
        <v>472</v>
      </c>
      <c r="D67" t="s">
        <v>226</v>
      </c>
      <c r="E67" t="s">
        <v>218</v>
      </c>
      <c r="F67" t="s">
        <v>215</v>
      </c>
      <c r="G67" t="s">
        <v>253</v>
      </c>
      <c r="H67" t="s">
        <v>228</v>
      </c>
      <c r="I67" t="s">
        <v>229</v>
      </c>
      <c r="J67" t="s">
        <v>230</v>
      </c>
      <c r="K67" t="s">
        <v>230</v>
      </c>
      <c r="L67" t="s">
        <v>230</v>
      </c>
      <c r="M67" t="s">
        <v>231</v>
      </c>
      <c r="N67" t="s">
        <v>230</v>
      </c>
      <c r="O67" t="n">
        <v>257.0</v>
      </c>
      <c r="P67" t="n">
        <v>10.0</v>
      </c>
      <c r="Q67" t="n">
        <v>0.0</v>
      </c>
      <c r="R67" t="n">
        <v>80.0</v>
      </c>
      <c r="S67" t="n">
        <v>0.0</v>
      </c>
      <c r="T67" t="n">
        <v>187.0</v>
      </c>
      <c r="U67" t="n">
        <v>9.34</v>
      </c>
      <c r="V67" t="n">
        <v>9.34</v>
      </c>
      <c r="W67" t="n">
        <v>0.0</v>
      </c>
      <c r="X67" t="n">
        <v>196.34</v>
      </c>
      <c r="Y67" t="n">
        <v>187.01</v>
      </c>
      <c r="Z67" t="n">
        <v>187.0</v>
      </c>
      <c r="AA67" t="n">
        <v>22.0</v>
      </c>
      <c r="AB67" t="n">
        <v>41.14</v>
      </c>
      <c r="AC67" t="n">
        <v>3.61</v>
      </c>
      <c r="AD67" t="n">
        <v>0.0</v>
      </c>
      <c r="AE67" t="n">
        <v>0.0</v>
      </c>
      <c r="AF67" t="n">
        <v>187.0</v>
      </c>
      <c r="AG67" t="n">
        <v>8.06</v>
      </c>
      <c r="AH67" t="n">
        <v>0.0</v>
      </c>
      <c r="AI67" t="n">
        <v>0.0</v>
      </c>
      <c r="AJ67" t="n">
        <v>1.87</v>
      </c>
      <c r="AK67" t="n">
        <v>0.0</v>
      </c>
      <c r="AL67" t="n">
        <v>0.0</v>
      </c>
      <c r="AM67" t="n">
        <v>0.0</v>
      </c>
      <c r="AN67" t="n">
        <v>0.0</v>
      </c>
      <c r="AO67" t="n">
        <v>0.0</v>
      </c>
      <c r="AP67" t="n">
        <v>54.68</v>
      </c>
      <c r="AQ67" t="n">
        <v>0.0</v>
      </c>
      <c r="AR67" t="n">
        <v>132.33</v>
      </c>
      <c r="AS67" t="s">
        <v>232</v>
      </c>
      <c r="AT67" t="s">
        <v>233</v>
      </c>
      <c r="AU67" t="s">
        <v>234</v>
      </c>
      <c r="AV67" t="n">
        <v>0.0</v>
      </c>
      <c r="AW67" t="s">
        <v>473</v>
      </c>
    </row>
    <row r="68">
      <c r="A68" t="s">
        <v>474</v>
      </c>
      <c r="B68" t="s">
        <v>475</v>
      </c>
      <c r="C68" t="s">
        <v>476</v>
      </c>
      <c r="D68" t="s">
        <v>226</v>
      </c>
      <c r="E68" t="s">
        <v>218</v>
      </c>
      <c r="F68" t="s">
        <v>215</v>
      </c>
      <c r="G68" t="s">
        <v>227</v>
      </c>
      <c r="H68" t="s">
        <v>228</v>
      </c>
      <c r="I68" t="s">
        <v>229</v>
      </c>
      <c r="J68" t="s">
        <v>230</v>
      </c>
      <c r="K68" t="s">
        <v>230</v>
      </c>
      <c r="L68" t="s">
        <v>230</v>
      </c>
      <c r="M68" t="s">
        <v>231</v>
      </c>
      <c r="N68" t="s">
        <v>230</v>
      </c>
      <c r="O68" t="n">
        <v>296.0</v>
      </c>
      <c r="P68" t="n">
        <v>40.0</v>
      </c>
      <c r="Q68" t="n">
        <v>0.0</v>
      </c>
      <c r="R68" t="n">
        <v>100.0</v>
      </c>
      <c r="S68" t="n">
        <v>0.0</v>
      </c>
      <c r="T68" t="n">
        <v>236.0</v>
      </c>
      <c r="U68" t="n">
        <v>11.8</v>
      </c>
      <c r="V68" t="n">
        <v>11.8</v>
      </c>
      <c r="W68" t="n">
        <v>0.0</v>
      </c>
      <c r="X68" t="n">
        <v>247.8</v>
      </c>
      <c r="Y68" t="n">
        <v>236.0</v>
      </c>
      <c r="Z68" t="n">
        <v>236.0</v>
      </c>
      <c r="AA68" t="n">
        <v>22.0</v>
      </c>
      <c r="AB68" t="n">
        <v>51.92</v>
      </c>
      <c r="AC68" t="n">
        <v>4.56</v>
      </c>
      <c r="AD68" t="n">
        <v>0.0</v>
      </c>
      <c r="AE68" t="n">
        <v>0.0</v>
      </c>
      <c r="AF68" t="n">
        <v>236.0</v>
      </c>
      <c r="AG68" t="n">
        <v>10.17</v>
      </c>
      <c r="AH68" t="n">
        <v>0.0</v>
      </c>
      <c r="AI68" t="n">
        <v>0.0</v>
      </c>
      <c r="AJ68" t="n">
        <v>2.36</v>
      </c>
      <c r="AK68" t="n">
        <v>0.0</v>
      </c>
      <c r="AL68" t="n">
        <v>0.0</v>
      </c>
      <c r="AM68" t="n">
        <v>0.0</v>
      </c>
      <c r="AN68" t="n">
        <v>0.0</v>
      </c>
      <c r="AO68" t="n">
        <v>0.0</v>
      </c>
      <c r="AP68" t="n">
        <v>69.01</v>
      </c>
      <c r="AQ68" t="n">
        <v>0.0</v>
      </c>
      <c r="AR68" t="n">
        <v>166.99</v>
      </c>
      <c r="AS68" t="s">
        <v>232</v>
      </c>
      <c r="AT68" t="s">
        <v>233</v>
      </c>
      <c r="AU68" t="s">
        <v>234</v>
      </c>
      <c r="AV68" t="n">
        <v>0.0</v>
      </c>
      <c r="AW68" t="s">
        <v>477</v>
      </c>
    </row>
    <row r="69">
      <c r="A69" t="s">
        <v>478</v>
      </c>
      <c r="B69" t="s">
        <v>479</v>
      </c>
      <c r="C69" t="s">
        <v>480</v>
      </c>
      <c r="D69" t="s">
        <v>226</v>
      </c>
      <c r="E69" t="s">
        <v>218</v>
      </c>
      <c r="F69" t="s">
        <v>215</v>
      </c>
      <c r="G69" t="s">
        <v>230</v>
      </c>
      <c r="H69" t="s">
        <v>228</v>
      </c>
      <c r="I69" t="s">
        <v>229</v>
      </c>
      <c r="J69" t="s">
        <v>230</v>
      </c>
      <c r="K69" t="s">
        <v>230</v>
      </c>
      <c r="L69" t="s">
        <v>230</v>
      </c>
      <c r="M69" t="s">
        <v>231</v>
      </c>
      <c r="N69" t="s">
        <v>230</v>
      </c>
      <c r="O69" t="n">
        <v>98.0</v>
      </c>
      <c r="P69" t="n">
        <v>10.0</v>
      </c>
      <c r="Q69" t="n">
        <v>0.0</v>
      </c>
      <c r="R69" t="n">
        <v>0.0</v>
      </c>
      <c r="S69" t="n">
        <v>0.0</v>
      </c>
      <c r="T69" t="n">
        <v>108.0</v>
      </c>
      <c r="U69" t="n">
        <v>5.4</v>
      </c>
      <c r="V69" t="n">
        <v>5.4</v>
      </c>
      <c r="W69" t="n">
        <v>0.0</v>
      </c>
      <c r="X69" t="n">
        <v>113.4</v>
      </c>
      <c r="Y69" t="n">
        <v>108.0</v>
      </c>
      <c r="Z69" t="n">
        <v>108.0</v>
      </c>
      <c r="AA69" t="n">
        <v>22.0</v>
      </c>
      <c r="AB69" t="n">
        <v>23.76</v>
      </c>
      <c r="AC69" t="n">
        <v>2.09</v>
      </c>
      <c r="AD69" t="n">
        <v>0.0</v>
      </c>
      <c r="AE69" t="n">
        <v>0.0</v>
      </c>
      <c r="AF69" t="n">
        <v>108.0</v>
      </c>
      <c r="AG69" t="n">
        <v>4.66</v>
      </c>
      <c r="AH69" t="n">
        <v>0.0</v>
      </c>
      <c r="AI69" t="n">
        <v>0.0</v>
      </c>
      <c r="AJ69" t="n">
        <v>1.08</v>
      </c>
      <c r="AK69" t="n">
        <v>0.0</v>
      </c>
      <c r="AL69" t="n">
        <v>0.0</v>
      </c>
      <c r="AM69" t="n">
        <v>0.0</v>
      </c>
      <c r="AN69" t="n">
        <v>0.0</v>
      </c>
      <c r="AO69" t="n">
        <v>0.0</v>
      </c>
      <c r="AP69" t="n">
        <v>31.59</v>
      </c>
      <c r="AQ69" t="n">
        <v>0.0</v>
      </c>
      <c r="AR69" t="n">
        <v>76.41</v>
      </c>
      <c r="AS69" t="s">
        <v>232</v>
      </c>
      <c r="AT69" t="s">
        <v>233</v>
      </c>
      <c r="AU69" t="s">
        <v>234</v>
      </c>
      <c r="AV69" t="n">
        <v>0.0</v>
      </c>
      <c r="AW69" t="s">
        <v>481</v>
      </c>
    </row>
    <row r="70">
      <c r="A70" t="s">
        <v>482</v>
      </c>
      <c r="B70" t="s">
        <v>483</v>
      </c>
      <c r="C70" t="s">
        <v>484</v>
      </c>
      <c r="D70" t="s">
        <v>226</v>
      </c>
      <c r="E70" t="s">
        <v>218</v>
      </c>
      <c r="F70" t="s">
        <v>215</v>
      </c>
      <c r="G70" t="s">
        <v>227</v>
      </c>
      <c r="H70" t="s">
        <v>228</v>
      </c>
      <c r="I70" t="s">
        <v>229</v>
      </c>
      <c r="J70" t="s">
        <v>230</v>
      </c>
      <c r="K70" t="s">
        <v>230</v>
      </c>
      <c r="L70" t="s">
        <v>230</v>
      </c>
      <c r="M70" t="s">
        <v>231</v>
      </c>
      <c r="N70" t="s">
        <v>230</v>
      </c>
      <c r="O70" t="n">
        <v>228.0</v>
      </c>
      <c r="P70" t="n">
        <v>20.0</v>
      </c>
      <c r="Q70" t="n">
        <v>0.0</v>
      </c>
      <c r="R70" t="n">
        <v>100.0</v>
      </c>
      <c r="S70" t="n">
        <v>0.0</v>
      </c>
      <c r="T70" t="n">
        <v>148.0</v>
      </c>
      <c r="U70" t="n">
        <v>7.4</v>
      </c>
      <c r="V70" t="n">
        <v>7.4</v>
      </c>
      <c r="W70" t="n">
        <v>0.0</v>
      </c>
      <c r="X70" t="n">
        <v>155.4</v>
      </c>
      <c r="Y70" t="n">
        <v>148.0</v>
      </c>
      <c r="Z70" t="n">
        <v>148.0</v>
      </c>
      <c r="AA70" t="n">
        <v>22.0</v>
      </c>
      <c r="AB70" t="n">
        <v>32.56</v>
      </c>
      <c r="AC70" t="n">
        <v>2.86</v>
      </c>
      <c r="AD70" t="n">
        <v>0.0</v>
      </c>
      <c r="AE70" t="n">
        <v>0.0</v>
      </c>
      <c r="AF70" t="n">
        <v>148.0</v>
      </c>
      <c r="AG70" t="n">
        <v>6.37</v>
      </c>
      <c r="AH70" t="n">
        <v>0.0</v>
      </c>
      <c r="AI70" t="n">
        <v>0.0</v>
      </c>
      <c r="AJ70" t="n">
        <v>1.48</v>
      </c>
      <c r="AK70" t="n">
        <v>0.0</v>
      </c>
      <c r="AL70" t="n">
        <v>0.0</v>
      </c>
      <c r="AM70" t="n">
        <v>0.0</v>
      </c>
      <c r="AN70" t="n">
        <v>0.0</v>
      </c>
      <c r="AO70" t="n">
        <v>0.0</v>
      </c>
      <c r="AP70" t="n">
        <v>43.27</v>
      </c>
      <c r="AQ70" t="n">
        <v>0.0</v>
      </c>
      <c r="AR70" t="n">
        <v>104.73</v>
      </c>
      <c r="AS70" t="s">
        <v>232</v>
      </c>
      <c r="AT70" t="s">
        <v>233</v>
      </c>
      <c r="AU70" t="s">
        <v>234</v>
      </c>
      <c r="AV70" t="n">
        <v>0.0</v>
      </c>
      <c r="AW70" t="s">
        <v>485</v>
      </c>
    </row>
    <row r="71">
      <c r="A71" t="s">
        <v>486</v>
      </c>
      <c r="B71" t="s">
        <v>487</v>
      </c>
      <c r="C71" t="s">
        <v>488</v>
      </c>
      <c r="D71" t="s">
        <v>226</v>
      </c>
      <c r="E71" t="s">
        <v>218</v>
      </c>
      <c r="F71" t="s">
        <v>215</v>
      </c>
      <c r="G71" t="s">
        <v>253</v>
      </c>
      <c r="H71" t="s">
        <v>228</v>
      </c>
      <c r="I71" t="s">
        <v>229</v>
      </c>
      <c r="J71" t="s">
        <v>230</v>
      </c>
      <c r="K71" t="s">
        <v>230</v>
      </c>
      <c r="L71" t="s">
        <v>230</v>
      </c>
      <c r="M71" t="s">
        <v>231</v>
      </c>
      <c r="N71" t="s">
        <v>230</v>
      </c>
      <c r="O71" t="n">
        <v>228.0</v>
      </c>
      <c r="P71" t="n">
        <v>20.0</v>
      </c>
      <c r="Q71" t="n">
        <v>0.0</v>
      </c>
      <c r="R71" t="n">
        <v>80.0</v>
      </c>
      <c r="S71" t="n">
        <v>0.0</v>
      </c>
      <c r="T71" t="n">
        <v>168.0</v>
      </c>
      <c r="U71" t="n">
        <v>8.4</v>
      </c>
      <c r="V71" t="n">
        <v>8.4</v>
      </c>
      <c r="W71" t="n">
        <v>0.0</v>
      </c>
      <c r="X71" t="n">
        <v>176.4</v>
      </c>
      <c r="Y71" t="n">
        <v>168.0</v>
      </c>
      <c r="Z71" t="n">
        <v>168.0</v>
      </c>
      <c r="AA71" t="n">
        <v>22.0</v>
      </c>
      <c r="AB71" t="n">
        <v>36.96</v>
      </c>
      <c r="AC71" t="n">
        <v>3.25</v>
      </c>
      <c r="AD71" t="n">
        <v>0.0</v>
      </c>
      <c r="AE71" t="n">
        <v>0.0</v>
      </c>
      <c r="AF71" t="n">
        <v>168.0</v>
      </c>
      <c r="AG71" t="n">
        <v>7.23</v>
      </c>
      <c r="AH71" t="n">
        <v>0.0</v>
      </c>
      <c r="AI71" t="n">
        <v>0.0</v>
      </c>
      <c r="AJ71" t="n">
        <v>1.68</v>
      </c>
      <c r="AK71" t="n">
        <v>0.0</v>
      </c>
      <c r="AL71" t="n">
        <v>0.0</v>
      </c>
      <c r="AM71" t="n">
        <v>0.0</v>
      </c>
      <c r="AN71" t="n">
        <v>0.0</v>
      </c>
      <c r="AO71" t="n">
        <v>0.0</v>
      </c>
      <c r="AP71" t="n">
        <v>49.12</v>
      </c>
      <c r="AQ71" t="n">
        <v>0.0</v>
      </c>
      <c r="AR71" t="n">
        <v>118.88</v>
      </c>
      <c r="AS71" t="s">
        <v>232</v>
      </c>
      <c r="AT71" t="s">
        <v>233</v>
      </c>
      <c r="AU71" t="s">
        <v>234</v>
      </c>
      <c r="AV71" t="n">
        <v>0.0</v>
      </c>
      <c r="AW71" t="s">
        <v>489</v>
      </c>
    </row>
    <row r="72">
      <c r="A72" t="s">
        <v>490</v>
      </c>
      <c r="B72" t="s">
        <v>491</v>
      </c>
      <c r="C72" t="s">
        <v>492</v>
      </c>
      <c r="D72" t="s">
        <v>226</v>
      </c>
      <c r="E72" t="s">
        <v>218</v>
      </c>
      <c r="F72" t="s">
        <v>215</v>
      </c>
      <c r="G72" t="s">
        <v>253</v>
      </c>
      <c r="H72" t="s">
        <v>228</v>
      </c>
      <c r="I72" t="s">
        <v>229</v>
      </c>
      <c r="J72" t="s">
        <v>230</v>
      </c>
      <c r="K72" t="s">
        <v>230</v>
      </c>
      <c r="L72" t="s">
        <v>230</v>
      </c>
      <c r="M72" t="s">
        <v>231</v>
      </c>
      <c r="N72" t="s">
        <v>230</v>
      </c>
      <c r="O72" t="n">
        <v>189.0</v>
      </c>
      <c r="P72" t="n">
        <v>5.0</v>
      </c>
      <c r="Q72" t="n">
        <v>0.0</v>
      </c>
      <c r="R72" t="n">
        <v>75.6</v>
      </c>
      <c r="S72" t="n">
        <v>0.0</v>
      </c>
      <c r="T72" t="n">
        <v>118.4</v>
      </c>
      <c r="U72" t="n">
        <v>5.94</v>
      </c>
      <c r="V72" t="n">
        <v>5.94</v>
      </c>
      <c r="W72" t="n">
        <v>0.0</v>
      </c>
      <c r="X72" t="n">
        <v>124.34</v>
      </c>
      <c r="Y72" t="n">
        <v>118.38</v>
      </c>
      <c r="Z72" t="n">
        <v>118.4</v>
      </c>
      <c r="AA72" t="n">
        <v>22.0</v>
      </c>
      <c r="AB72" t="n">
        <v>26.05</v>
      </c>
      <c r="AC72" t="n">
        <v>2.29</v>
      </c>
      <c r="AD72" t="n">
        <v>0.0</v>
      </c>
      <c r="AE72" t="n">
        <v>0.0</v>
      </c>
      <c r="AF72" t="n">
        <v>118.4</v>
      </c>
      <c r="AG72" t="n">
        <v>5.1</v>
      </c>
      <c r="AH72" t="n">
        <v>0.0</v>
      </c>
      <c r="AI72" t="n">
        <v>0.0</v>
      </c>
      <c r="AJ72" t="n">
        <v>1.18</v>
      </c>
      <c r="AK72" t="n">
        <v>0.0</v>
      </c>
      <c r="AL72" t="n">
        <v>0.0</v>
      </c>
      <c r="AM72" t="n">
        <v>0.0</v>
      </c>
      <c r="AN72" t="n">
        <v>0.0</v>
      </c>
      <c r="AO72" t="n">
        <v>0.0</v>
      </c>
      <c r="AP72" t="n">
        <v>34.62</v>
      </c>
      <c r="AQ72" t="n">
        <v>0.0</v>
      </c>
      <c r="AR72" t="n">
        <v>83.76</v>
      </c>
      <c r="AS72" t="s">
        <v>232</v>
      </c>
      <c r="AT72" t="s">
        <v>233</v>
      </c>
      <c r="AU72" t="s">
        <v>234</v>
      </c>
      <c r="AV72" t="n">
        <v>0.0</v>
      </c>
      <c r="AW72" t="s">
        <v>493</v>
      </c>
    </row>
    <row r="73">
      <c r="A73" t="s">
        <v>494</v>
      </c>
      <c r="B73" t="s">
        <v>495</v>
      </c>
      <c r="C73" t="s">
        <v>496</v>
      </c>
      <c r="D73" t="s">
        <v>226</v>
      </c>
      <c r="E73" t="s">
        <v>218</v>
      </c>
      <c r="F73" t="s">
        <v>215</v>
      </c>
      <c r="G73" t="s">
        <v>227</v>
      </c>
      <c r="H73" t="s">
        <v>228</v>
      </c>
      <c r="I73" t="s">
        <v>229</v>
      </c>
      <c r="J73" t="s">
        <v>230</v>
      </c>
      <c r="K73" t="s">
        <v>230</v>
      </c>
      <c r="L73" t="s">
        <v>230</v>
      </c>
      <c r="M73" t="s">
        <v>231</v>
      </c>
      <c r="N73" t="s">
        <v>230</v>
      </c>
      <c r="O73" t="n">
        <v>296.0</v>
      </c>
      <c r="P73" t="n">
        <v>20.0</v>
      </c>
      <c r="Q73" t="n">
        <v>0.0</v>
      </c>
      <c r="R73" t="n">
        <v>100.0</v>
      </c>
      <c r="S73" t="n">
        <v>0.0</v>
      </c>
      <c r="T73" t="n">
        <v>216.0</v>
      </c>
      <c r="U73" t="n">
        <v>10.8</v>
      </c>
      <c r="V73" t="n">
        <v>10.8</v>
      </c>
      <c r="W73" t="n">
        <v>0.0</v>
      </c>
      <c r="X73" t="n">
        <v>226.8</v>
      </c>
      <c r="Y73" t="n">
        <v>216.0</v>
      </c>
      <c r="Z73" t="n">
        <v>216.0</v>
      </c>
      <c r="AA73" t="n">
        <v>22.0</v>
      </c>
      <c r="AB73" t="n">
        <v>47.52</v>
      </c>
      <c r="AC73" t="n">
        <v>4.17</v>
      </c>
      <c r="AD73" t="n">
        <v>0.0</v>
      </c>
      <c r="AE73" t="n">
        <v>0.0</v>
      </c>
      <c r="AF73" t="n">
        <v>216.0</v>
      </c>
      <c r="AG73" t="n">
        <v>9.3</v>
      </c>
      <c r="AH73" t="n">
        <v>0.0</v>
      </c>
      <c r="AI73" t="n">
        <v>0.0</v>
      </c>
      <c r="AJ73" t="n">
        <v>2.16</v>
      </c>
      <c r="AK73" t="n">
        <v>0.0</v>
      </c>
      <c r="AL73" t="n">
        <v>0.0</v>
      </c>
      <c r="AM73" t="n">
        <v>0.0</v>
      </c>
      <c r="AN73" t="n">
        <v>0.0</v>
      </c>
      <c r="AO73" t="n">
        <v>0.0</v>
      </c>
      <c r="AP73" t="n">
        <v>63.15</v>
      </c>
      <c r="AQ73" t="n">
        <v>0.0</v>
      </c>
      <c r="AR73" t="n">
        <v>152.85</v>
      </c>
      <c r="AS73" t="s">
        <v>232</v>
      </c>
      <c r="AT73" t="s">
        <v>233</v>
      </c>
      <c r="AU73" t="s">
        <v>234</v>
      </c>
      <c r="AV73" t="n">
        <v>0.0</v>
      </c>
      <c r="AW73" t="s">
        <v>497</v>
      </c>
    </row>
    <row r="74">
      <c r="A74" t="s">
        <v>498</v>
      </c>
      <c r="B74" t="s">
        <v>499</v>
      </c>
      <c r="C74" t="s">
        <v>500</v>
      </c>
      <c r="D74" t="s">
        <v>226</v>
      </c>
      <c r="E74" t="s">
        <v>218</v>
      </c>
      <c r="F74" t="s">
        <v>215</v>
      </c>
      <c r="G74" t="s">
        <v>253</v>
      </c>
      <c r="H74" t="s">
        <v>228</v>
      </c>
      <c r="I74" t="s">
        <v>229</v>
      </c>
      <c r="J74" t="s">
        <v>230</v>
      </c>
      <c r="K74" t="s">
        <v>230</v>
      </c>
      <c r="L74" t="s">
        <v>230</v>
      </c>
      <c r="M74" t="s">
        <v>231</v>
      </c>
      <c r="N74" t="s">
        <v>230</v>
      </c>
      <c r="O74" t="n">
        <v>218.0</v>
      </c>
      <c r="P74" t="n">
        <v>20.0</v>
      </c>
      <c r="Q74" t="n">
        <v>0.0</v>
      </c>
      <c r="R74" t="n">
        <v>80.0</v>
      </c>
      <c r="S74" t="n">
        <v>0.0</v>
      </c>
      <c r="T74" t="n">
        <v>158.0</v>
      </c>
      <c r="U74" t="n">
        <v>7.9</v>
      </c>
      <c r="V74" t="n">
        <v>7.9</v>
      </c>
      <c r="W74" t="n">
        <v>0.0</v>
      </c>
      <c r="X74" t="n">
        <v>165.9</v>
      </c>
      <c r="Y74" t="n">
        <v>158.0</v>
      </c>
      <c r="Z74" t="n">
        <v>158.0</v>
      </c>
      <c r="AA74" t="n">
        <v>22.0</v>
      </c>
      <c r="AB74" t="n">
        <v>34.76</v>
      </c>
      <c r="AC74" t="n">
        <v>3.05</v>
      </c>
      <c r="AD74" t="n">
        <v>0.0</v>
      </c>
      <c r="AE74" t="n">
        <v>0.0</v>
      </c>
      <c r="AF74" t="n">
        <v>158.0</v>
      </c>
      <c r="AG74" t="n">
        <v>6.81</v>
      </c>
      <c r="AH74" t="n">
        <v>0.0</v>
      </c>
      <c r="AI74" t="n">
        <v>0.0</v>
      </c>
      <c r="AJ74" t="n">
        <v>1.58</v>
      </c>
      <c r="AK74" t="n">
        <v>0.0</v>
      </c>
      <c r="AL74" t="n">
        <v>0.0</v>
      </c>
      <c r="AM74" t="n">
        <v>0.0</v>
      </c>
      <c r="AN74" t="n">
        <v>0.0</v>
      </c>
      <c r="AO74" t="n">
        <v>0.0</v>
      </c>
      <c r="AP74" t="n">
        <v>46.2</v>
      </c>
      <c r="AQ74" t="n">
        <v>0.0</v>
      </c>
      <c r="AR74" t="n">
        <v>111.8</v>
      </c>
      <c r="AS74" t="s">
        <v>232</v>
      </c>
      <c r="AT74" t="s">
        <v>233</v>
      </c>
      <c r="AU74" t="s">
        <v>234</v>
      </c>
      <c r="AV74" t="n">
        <v>0.0</v>
      </c>
      <c r="AW74" t="s">
        <v>501</v>
      </c>
    </row>
    <row r="75">
      <c r="A75" t="s">
        <v>502</v>
      </c>
      <c r="B75" t="s">
        <v>503</v>
      </c>
      <c r="C75" t="s">
        <v>504</v>
      </c>
      <c r="D75" t="s">
        <v>226</v>
      </c>
      <c r="E75" t="s">
        <v>218</v>
      </c>
      <c r="F75" t="s">
        <v>215</v>
      </c>
      <c r="G75" t="s">
        <v>243</v>
      </c>
      <c r="H75" t="s">
        <v>228</v>
      </c>
      <c r="I75" t="s">
        <v>229</v>
      </c>
      <c r="J75" t="s">
        <v>230</v>
      </c>
      <c r="K75" t="s">
        <v>230</v>
      </c>
      <c r="L75" t="s">
        <v>230</v>
      </c>
      <c r="M75" t="s">
        <v>231</v>
      </c>
      <c r="N75" t="s">
        <v>230</v>
      </c>
      <c r="O75" t="n">
        <v>198.0</v>
      </c>
      <c r="P75" t="n">
        <v>20.0</v>
      </c>
      <c r="Q75" t="n">
        <v>0.0</v>
      </c>
      <c r="R75" t="n">
        <v>79.2</v>
      </c>
      <c r="S75" t="n">
        <v>0.0</v>
      </c>
      <c r="T75" t="n">
        <v>138.8</v>
      </c>
      <c r="U75" t="n">
        <v>6.94</v>
      </c>
      <c r="V75" t="n">
        <v>6.94</v>
      </c>
      <c r="W75" t="n">
        <v>0.0</v>
      </c>
      <c r="X75" t="n">
        <v>145.74</v>
      </c>
      <c r="Y75" t="n">
        <v>138.8</v>
      </c>
      <c r="Z75" t="n">
        <v>138.8</v>
      </c>
      <c r="AA75" t="n">
        <v>22.0</v>
      </c>
      <c r="AB75" t="n">
        <v>30.54</v>
      </c>
      <c r="AC75" t="n">
        <v>2.68</v>
      </c>
      <c r="AD75" t="n">
        <v>0.0</v>
      </c>
      <c r="AE75" t="n">
        <v>0.0</v>
      </c>
      <c r="AF75" t="n">
        <v>138.8</v>
      </c>
      <c r="AG75" t="n">
        <v>5.98</v>
      </c>
      <c r="AH75" t="n">
        <v>0.0</v>
      </c>
      <c r="AI75" t="n">
        <v>0.0</v>
      </c>
      <c r="AJ75" t="n">
        <v>1.39</v>
      </c>
      <c r="AK75" t="n">
        <v>0.0</v>
      </c>
      <c r="AL75" t="n">
        <v>0.0</v>
      </c>
      <c r="AM75" t="n">
        <v>0.0</v>
      </c>
      <c r="AN75" t="n">
        <v>0.0</v>
      </c>
      <c r="AO75" t="n">
        <v>0.0</v>
      </c>
      <c r="AP75" t="n">
        <v>40.59</v>
      </c>
      <c r="AQ75" t="n">
        <v>0.0</v>
      </c>
      <c r="AR75" t="n">
        <v>98.21</v>
      </c>
      <c r="AS75" t="s">
        <v>232</v>
      </c>
      <c r="AT75" t="s">
        <v>233</v>
      </c>
      <c r="AU75" t="s">
        <v>234</v>
      </c>
      <c r="AV75" t="n">
        <v>0.0</v>
      </c>
      <c r="AW75" t="s">
        <v>505</v>
      </c>
    </row>
    <row r="76">
      <c r="A76" t="s">
        <v>506</v>
      </c>
      <c r="B76" t="s">
        <v>507</v>
      </c>
      <c r="C76" t="s">
        <v>508</v>
      </c>
      <c r="D76" t="s">
        <v>226</v>
      </c>
      <c r="E76" t="s">
        <v>218</v>
      </c>
      <c r="F76" t="s">
        <v>215</v>
      </c>
      <c r="G76" t="s">
        <v>227</v>
      </c>
      <c r="H76" t="s">
        <v>228</v>
      </c>
      <c r="I76" t="s">
        <v>229</v>
      </c>
      <c r="J76" t="s">
        <v>230</v>
      </c>
      <c r="K76" t="s">
        <v>230</v>
      </c>
      <c r="L76" t="s">
        <v>230</v>
      </c>
      <c r="M76" t="s">
        <v>231</v>
      </c>
      <c r="N76" t="s">
        <v>230</v>
      </c>
      <c r="O76" t="n">
        <v>248.0</v>
      </c>
      <c r="P76" t="n">
        <v>15.0</v>
      </c>
      <c r="Q76" t="n">
        <v>0.0</v>
      </c>
      <c r="R76" t="n">
        <v>100.0</v>
      </c>
      <c r="S76" t="n">
        <v>0.0</v>
      </c>
      <c r="T76" t="n">
        <v>163.0</v>
      </c>
      <c r="U76" t="n">
        <v>8.16</v>
      </c>
      <c r="V76" t="n">
        <v>8.16</v>
      </c>
      <c r="W76" t="n">
        <v>0.0</v>
      </c>
      <c r="X76" t="n">
        <v>171.16</v>
      </c>
      <c r="Y76" t="n">
        <v>162.99</v>
      </c>
      <c r="Z76" t="n">
        <v>163.0</v>
      </c>
      <c r="AA76" t="n">
        <v>22.0</v>
      </c>
      <c r="AB76" t="n">
        <v>35.86</v>
      </c>
      <c r="AC76" t="n">
        <v>3.15</v>
      </c>
      <c r="AD76" t="n">
        <v>0.0</v>
      </c>
      <c r="AE76" t="n">
        <v>0.0</v>
      </c>
      <c r="AF76" t="n">
        <v>163.0</v>
      </c>
      <c r="AG76" t="n">
        <v>7.02</v>
      </c>
      <c r="AH76" t="n">
        <v>0.0</v>
      </c>
      <c r="AI76" t="n">
        <v>0.0</v>
      </c>
      <c r="AJ76" t="n">
        <v>1.63</v>
      </c>
      <c r="AK76" t="n">
        <v>0.0</v>
      </c>
      <c r="AL76" t="n">
        <v>0.0</v>
      </c>
      <c r="AM76" t="n">
        <v>0.0</v>
      </c>
      <c r="AN76" t="n">
        <v>0.0</v>
      </c>
      <c r="AO76" t="n">
        <v>0.0</v>
      </c>
      <c r="AP76" t="n">
        <v>47.66</v>
      </c>
      <c r="AQ76" t="n">
        <v>0.0</v>
      </c>
      <c r="AR76" t="n">
        <v>115.33</v>
      </c>
      <c r="AS76" t="s">
        <v>232</v>
      </c>
      <c r="AT76" t="s">
        <v>233</v>
      </c>
      <c r="AU76" t="s">
        <v>234</v>
      </c>
      <c r="AV76" t="n">
        <v>0.0</v>
      </c>
      <c r="AW76" t="s">
        <v>509</v>
      </c>
    </row>
    <row r="77">
      <c r="A77" t="s">
        <v>510</v>
      </c>
      <c r="B77" t="s">
        <v>511</v>
      </c>
      <c r="C77" t="s">
        <v>512</v>
      </c>
      <c r="D77" t="s">
        <v>226</v>
      </c>
      <c r="E77" t="s">
        <v>218</v>
      </c>
      <c r="F77" t="s">
        <v>215</v>
      </c>
      <c r="G77" t="s">
        <v>253</v>
      </c>
      <c r="H77" t="s">
        <v>228</v>
      </c>
      <c r="I77" t="s">
        <v>229</v>
      </c>
      <c r="J77" t="s">
        <v>230</v>
      </c>
      <c r="K77" t="s">
        <v>230</v>
      </c>
      <c r="L77" t="s">
        <v>230</v>
      </c>
      <c r="M77" t="s">
        <v>231</v>
      </c>
      <c r="N77" t="s">
        <v>230</v>
      </c>
      <c r="O77" t="n">
        <v>198.0</v>
      </c>
      <c r="P77" t="n">
        <v>10.0</v>
      </c>
      <c r="Q77" t="n">
        <v>0.0</v>
      </c>
      <c r="R77" t="n">
        <v>79.2</v>
      </c>
      <c r="S77" t="n">
        <v>0.0</v>
      </c>
      <c r="T77" t="n">
        <v>128.8</v>
      </c>
      <c r="U77" t="n">
        <v>6.44</v>
      </c>
      <c r="V77" t="n">
        <v>6.44</v>
      </c>
      <c r="W77" t="n">
        <v>0.0</v>
      </c>
      <c r="X77" t="n">
        <v>135.24</v>
      </c>
      <c r="Y77" t="n">
        <v>128.8</v>
      </c>
      <c r="Z77" t="n">
        <v>128.8</v>
      </c>
      <c r="AA77" t="n">
        <v>22.0</v>
      </c>
      <c r="AB77" t="n">
        <v>28.34</v>
      </c>
      <c r="AC77" t="n">
        <v>2.49</v>
      </c>
      <c r="AD77" t="n">
        <v>0.0</v>
      </c>
      <c r="AE77" t="n">
        <v>0.0</v>
      </c>
      <c r="AF77" t="n">
        <v>128.8</v>
      </c>
      <c r="AG77" t="n">
        <v>5.55</v>
      </c>
      <c r="AH77" t="n">
        <v>0.0</v>
      </c>
      <c r="AI77" t="n">
        <v>0.0</v>
      </c>
      <c r="AJ77" t="n">
        <v>1.29</v>
      </c>
      <c r="AK77" t="n">
        <v>0.0</v>
      </c>
      <c r="AL77" t="n">
        <v>0.0</v>
      </c>
      <c r="AM77" t="n">
        <v>0.0</v>
      </c>
      <c r="AN77" t="n">
        <v>0.0</v>
      </c>
      <c r="AO77" t="n">
        <v>0.0</v>
      </c>
      <c r="AP77" t="n">
        <v>37.67</v>
      </c>
      <c r="AQ77" t="n">
        <v>0.0</v>
      </c>
      <c r="AR77" t="n">
        <v>91.13</v>
      </c>
      <c r="AS77" t="s">
        <v>232</v>
      </c>
      <c r="AT77" t="s">
        <v>233</v>
      </c>
      <c r="AU77" t="s">
        <v>234</v>
      </c>
      <c r="AV77" t="n">
        <v>0.0</v>
      </c>
      <c r="AW77" t="s">
        <v>513</v>
      </c>
    </row>
    <row r="78">
      <c r="A78" t="s">
        <v>514</v>
      </c>
      <c r="B78" t="s">
        <v>515</v>
      </c>
      <c r="C78" t="s">
        <v>516</v>
      </c>
      <c r="D78" t="s">
        <v>226</v>
      </c>
      <c r="E78" t="s">
        <v>218</v>
      </c>
      <c r="F78" t="s">
        <v>215</v>
      </c>
      <c r="G78" t="s">
        <v>230</v>
      </c>
      <c r="H78" t="s">
        <v>228</v>
      </c>
      <c r="I78" t="s">
        <v>229</v>
      </c>
      <c r="J78" t="s">
        <v>230</v>
      </c>
      <c r="K78" t="s">
        <v>230</v>
      </c>
      <c r="L78" t="s">
        <v>230</v>
      </c>
      <c r="M78" t="s">
        <v>231</v>
      </c>
      <c r="N78" t="s">
        <v>230</v>
      </c>
      <c r="O78" t="n">
        <v>493.0</v>
      </c>
      <c r="P78" t="n">
        <v>51.0</v>
      </c>
      <c r="Q78" t="n">
        <v>0.0</v>
      </c>
      <c r="R78" t="n">
        <v>84.0</v>
      </c>
      <c r="S78" t="n">
        <v>58.0</v>
      </c>
      <c r="T78" t="n">
        <v>402.0</v>
      </c>
      <c r="U78" t="n">
        <v>20.14</v>
      </c>
      <c r="V78" t="n">
        <v>20.14</v>
      </c>
      <c r="W78" t="n">
        <v>0.0</v>
      </c>
      <c r="X78" t="n">
        <v>422.14</v>
      </c>
      <c r="Y78" t="n">
        <v>401.96</v>
      </c>
      <c r="Z78" t="n">
        <v>402.0</v>
      </c>
      <c r="AA78" t="n">
        <v>22.0</v>
      </c>
      <c r="AB78" t="n">
        <v>88.44</v>
      </c>
      <c r="AC78" t="n">
        <v>7.77</v>
      </c>
      <c r="AD78" t="n">
        <v>0.0</v>
      </c>
      <c r="AE78" t="n">
        <v>0.0</v>
      </c>
      <c r="AF78" t="n">
        <v>402.001</v>
      </c>
      <c r="AG78" t="n">
        <v>17.32</v>
      </c>
      <c r="AH78" t="n">
        <v>0.0</v>
      </c>
      <c r="AI78" t="n">
        <v>0.0</v>
      </c>
      <c r="AJ78" t="n">
        <v>4.02</v>
      </c>
      <c r="AK78" t="n">
        <v>0.0</v>
      </c>
      <c r="AL78" t="n">
        <v>0.0</v>
      </c>
      <c r="AM78" t="n">
        <v>0.0</v>
      </c>
      <c r="AN78" t="n">
        <v>0.0</v>
      </c>
      <c r="AO78" t="n">
        <v>0.0</v>
      </c>
      <c r="AP78" t="n">
        <v>117.55</v>
      </c>
      <c r="AQ78" t="n">
        <v>0.0</v>
      </c>
      <c r="AR78" t="n">
        <v>284.41</v>
      </c>
      <c r="AS78" t="s">
        <v>232</v>
      </c>
      <c r="AT78" t="s">
        <v>233</v>
      </c>
      <c r="AU78" t="s">
        <v>234</v>
      </c>
      <c r="AV78" t="n">
        <v>0.0</v>
      </c>
      <c r="AW78" t="s">
        <v>517</v>
      </c>
    </row>
    <row r="79">
      <c r="A79" t="s">
        <v>518</v>
      </c>
      <c r="B79" t="s">
        <v>519</v>
      </c>
      <c r="C79" t="s">
        <v>520</v>
      </c>
      <c r="D79" t="s">
        <v>226</v>
      </c>
      <c r="E79" t="s">
        <v>218</v>
      </c>
      <c r="F79" t="s">
        <v>215</v>
      </c>
      <c r="G79" t="s">
        <v>253</v>
      </c>
      <c r="H79" t="s">
        <v>228</v>
      </c>
      <c r="I79" t="s">
        <v>229</v>
      </c>
      <c r="J79" t="s">
        <v>230</v>
      </c>
      <c r="K79" t="s">
        <v>230</v>
      </c>
      <c r="L79" t="s">
        <v>230</v>
      </c>
      <c r="M79" t="s">
        <v>231</v>
      </c>
      <c r="N79" t="s">
        <v>230</v>
      </c>
      <c r="O79" t="n">
        <v>173.0</v>
      </c>
      <c r="P79" t="n">
        <v>20.0</v>
      </c>
      <c r="Q79" t="n">
        <v>0.0</v>
      </c>
      <c r="R79" t="n">
        <v>69.2</v>
      </c>
      <c r="S79" t="n">
        <v>0.0</v>
      </c>
      <c r="T79" t="n">
        <v>123.8</v>
      </c>
      <c r="U79" t="n">
        <v>6.2</v>
      </c>
      <c r="V79" t="n">
        <v>6.2</v>
      </c>
      <c r="W79" t="n">
        <v>0.0</v>
      </c>
      <c r="X79" t="n">
        <v>130.0</v>
      </c>
      <c r="Y79" t="n">
        <v>123.79</v>
      </c>
      <c r="Z79" t="n">
        <v>123.8</v>
      </c>
      <c r="AA79" t="n">
        <v>22.0</v>
      </c>
      <c r="AB79" t="n">
        <v>27.24</v>
      </c>
      <c r="AC79" t="n">
        <v>2.39</v>
      </c>
      <c r="AD79" t="n">
        <v>0.0</v>
      </c>
      <c r="AE79" t="n">
        <v>0.0</v>
      </c>
      <c r="AF79" t="n">
        <v>123.8</v>
      </c>
      <c r="AG79" t="n">
        <v>5.33</v>
      </c>
      <c r="AH79" t="n">
        <v>0.0</v>
      </c>
      <c r="AI79" t="n">
        <v>0.0</v>
      </c>
      <c r="AJ79" t="n">
        <v>1.24</v>
      </c>
      <c r="AK79" t="n">
        <v>0.0</v>
      </c>
      <c r="AL79" t="n">
        <v>0.0</v>
      </c>
      <c r="AM79" t="n">
        <v>0.0</v>
      </c>
      <c r="AN79" t="n">
        <v>0.0</v>
      </c>
      <c r="AO79" t="n">
        <v>0.0</v>
      </c>
      <c r="AP79" t="n">
        <v>36.2</v>
      </c>
      <c r="AQ79" t="n">
        <v>0.0</v>
      </c>
      <c r="AR79" t="n">
        <v>87.59</v>
      </c>
      <c r="AS79" t="s">
        <v>232</v>
      </c>
      <c r="AT79" t="s">
        <v>233</v>
      </c>
      <c r="AU79" t="s">
        <v>234</v>
      </c>
      <c r="AV79" t="n">
        <v>0.0</v>
      </c>
      <c r="AW79" t="s">
        <v>521</v>
      </c>
    </row>
    <row r="80">
      <c r="A80" t="s">
        <v>522</v>
      </c>
      <c r="B80" t="s">
        <v>523</v>
      </c>
      <c r="C80" t="s">
        <v>524</v>
      </c>
      <c r="D80" t="s">
        <v>226</v>
      </c>
      <c r="E80" t="s">
        <v>218</v>
      </c>
      <c r="F80" t="s">
        <v>215</v>
      </c>
      <c r="G80" t="s">
        <v>253</v>
      </c>
      <c r="H80" t="s">
        <v>228</v>
      </c>
      <c r="I80" t="s">
        <v>229</v>
      </c>
      <c r="J80" t="s">
        <v>230</v>
      </c>
      <c r="K80" t="s">
        <v>230</v>
      </c>
      <c r="L80" t="s">
        <v>230</v>
      </c>
      <c r="M80" t="s">
        <v>231</v>
      </c>
      <c r="N80" t="s">
        <v>230</v>
      </c>
      <c r="O80" t="n">
        <v>225.0</v>
      </c>
      <c r="P80" t="n">
        <v>0.0</v>
      </c>
      <c r="Q80" t="n">
        <v>0.0</v>
      </c>
      <c r="R80" t="n">
        <v>80.0</v>
      </c>
      <c r="S80" t="n">
        <v>0.0</v>
      </c>
      <c r="T80" t="n">
        <v>145.0</v>
      </c>
      <c r="U80" t="n">
        <v>7.26</v>
      </c>
      <c r="V80" t="n">
        <v>7.26</v>
      </c>
      <c r="W80" t="n">
        <v>0.0</v>
      </c>
      <c r="X80" t="n">
        <v>152.26</v>
      </c>
      <c r="Y80" t="n">
        <v>144.99</v>
      </c>
      <c r="Z80" t="n">
        <v>145.0</v>
      </c>
      <c r="AA80" t="n">
        <v>22.0</v>
      </c>
      <c r="AB80" t="n">
        <v>31.9</v>
      </c>
      <c r="AC80" t="n">
        <v>2.8</v>
      </c>
      <c r="AD80" t="n">
        <v>0.0</v>
      </c>
      <c r="AE80" t="n">
        <v>0.0</v>
      </c>
      <c r="AF80" t="n">
        <v>145.0</v>
      </c>
      <c r="AG80" t="n">
        <v>6.24</v>
      </c>
      <c r="AH80" t="n">
        <v>0.0</v>
      </c>
      <c r="AI80" t="n">
        <v>0.0</v>
      </c>
      <c r="AJ80" t="n">
        <v>1.45</v>
      </c>
      <c r="AK80" t="n">
        <v>0.0</v>
      </c>
      <c r="AL80" t="n">
        <v>0.0</v>
      </c>
      <c r="AM80" t="n">
        <v>0.0</v>
      </c>
      <c r="AN80" t="n">
        <v>0.0</v>
      </c>
      <c r="AO80" t="n">
        <v>0.0</v>
      </c>
      <c r="AP80" t="n">
        <v>42.39</v>
      </c>
      <c r="AQ80" t="n">
        <v>0.0</v>
      </c>
      <c r="AR80" t="n">
        <v>102.6</v>
      </c>
      <c r="AS80" t="s">
        <v>232</v>
      </c>
      <c r="AT80" t="s">
        <v>233</v>
      </c>
      <c r="AU80" t="s">
        <v>234</v>
      </c>
      <c r="AV80" t="n">
        <v>0.0</v>
      </c>
      <c r="AW80" t="s">
        <v>419</v>
      </c>
    </row>
    <row r="81">
      <c r="A81" t="s">
        <v>525</v>
      </c>
      <c r="B81" t="s">
        <v>526</v>
      </c>
      <c r="C81" t="s">
        <v>527</v>
      </c>
      <c r="D81" t="s">
        <v>226</v>
      </c>
      <c r="E81" t="s">
        <v>218</v>
      </c>
      <c r="F81" t="s">
        <v>215</v>
      </c>
      <c r="G81" t="s">
        <v>227</v>
      </c>
      <c r="H81" t="s">
        <v>228</v>
      </c>
      <c r="I81" t="s">
        <v>229</v>
      </c>
      <c r="J81" t="s">
        <v>230</v>
      </c>
      <c r="K81" t="s">
        <v>230</v>
      </c>
      <c r="L81" t="s">
        <v>230</v>
      </c>
      <c r="M81" t="s">
        <v>231</v>
      </c>
      <c r="N81" t="s">
        <v>230</v>
      </c>
      <c r="O81" t="n">
        <v>228.0</v>
      </c>
      <c r="P81" t="n">
        <v>20.0</v>
      </c>
      <c r="Q81" t="n">
        <v>0.0</v>
      </c>
      <c r="R81" t="n">
        <v>100.0</v>
      </c>
      <c r="S81" t="n">
        <v>0.0</v>
      </c>
      <c r="T81" t="n">
        <v>148.0</v>
      </c>
      <c r="U81" t="n">
        <v>7.4</v>
      </c>
      <c r="V81" t="n">
        <v>7.4</v>
      </c>
      <c r="W81" t="n">
        <v>0.0</v>
      </c>
      <c r="X81" t="n">
        <v>155.4</v>
      </c>
      <c r="Y81" t="n">
        <v>148.0</v>
      </c>
      <c r="Z81" t="n">
        <v>148.0</v>
      </c>
      <c r="AA81" t="n">
        <v>22.0</v>
      </c>
      <c r="AB81" t="n">
        <v>32.56</v>
      </c>
      <c r="AC81" t="n">
        <v>2.86</v>
      </c>
      <c r="AD81" t="n">
        <v>0.0</v>
      </c>
      <c r="AE81" t="n">
        <v>0.0</v>
      </c>
      <c r="AF81" t="n">
        <v>148.0</v>
      </c>
      <c r="AG81" t="n">
        <v>6.37</v>
      </c>
      <c r="AH81" t="n">
        <v>0.0</v>
      </c>
      <c r="AI81" t="n">
        <v>0.0</v>
      </c>
      <c r="AJ81" t="n">
        <v>1.48</v>
      </c>
      <c r="AK81" t="n">
        <v>0.0</v>
      </c>
      <c r="AL81" t="n">
        <v>0.0</v>
      </c>
      <c r="AM81" t="n">
        <v>0.0</v>
      </c>
      <c r="AN81" t="n">
        <v>0.0</v>
      </c>
      <c r="AO81" t="n">
        <v>0.0</v>
      </c>
      <c r="AP81" t="n">
        <v>43.27</v>
      </c>
      <c r="AQ81" t="n">
        <v>0.0</v>
      </c>
      <c r="AR81" t="n">
        <v>104.73</v>
      </c>
      <c r="AS81" t="s">
        <v>232</v>
      </c>
      <c r="AT81" t="s">
        <v>233</v>
      </c>
      <c r="AU81" t="s">
        <v>234</v>
      </c>
      <c r="AV81" t="n">
        <v>0.0</v>
      </c>
      <c r="AW81" t="s">
        <v>528</v>
      </c>
    </row>
    <row r="82">
      <c r="A82" t="s">
        <v>529</v>
      </c>
      <c r="B82" t="s">
        <v>530</v>
      </c>
      <c r="C82" t="s">
        <v>531</v>
      </c>
      <c r="D82" t="s">
        <v>226</v>
      </c>
      <c r="E82" t="s">
        <v>218</v>
      </c>
      <c r="F82" t="s">
        <v>215</v>
      </c>
      <c r="G82" t="s">
        <v>253</v>
      </c>
      <c r="H82" t="s">
        <v>228</v>
      </c>
      <c r="I82" t="s">
        <v>229</v>
      </c>
      <c r="J82" t="s">
        <v>230</v>
      </c>
      <c r="K82" t="s">
        <v>230</v>
      </c>
      <c r="L82" t="s">
        <v>230</v>
      </c>
      <c r="M82" t="s">
        <v>231</v>
      </c>
      <c r="N82" t="s">
        <v>230</v>
      </c>
      <c r="O82" t="n">
        <v>298.0</v>
      </c>
      <c r="P82" t="n">
        <v>20.0</v>
      </c>
      <c r="Q82" t="n">
        <v>0.0</v>
      </c>
      <c r="R82" t="n">
        <v>80.0</v>
      </c>
      <c r="S82" t="n">
        <v>0.0</v>
      </c>
      <c r="T82" t="n">
        <v>238.0</v>
      </c>
      <c r="U82" t="n">
        <v>11.9</v>
      </c>
      <c r="V82" t="n">
        <v>11.9</v>
      </c>
      <c r="W82" t="n">
        <v>0.0</v>
      </c>
      <c r="X82" t="n">
        <v>249.9</v>
      </c>
      <c r="Y82" t="n">
        <v>238.0</v>
      </c>
      <c r="Z82" t="n">
        <v>238.0</v>
      </c>
      <c r="AA82" t="n">
        <v>22.0</v>
      </c>
      <c r="AB82" t="n">
        <v>52.36</v>
      </c>
      <c r="AC82" t="n">
        <v>4.6</v>
      </c>
      <c r="AD82" t="n">
        <v>0.0</v>
      </c>
      <c r="AE82" t="n">
        <v>0.0</v>
      </c>
      <c r="AF82" t="n">
        <v>238.0</v>
      </c>
      <c r="AG82" t="n">
        <v>10.25</v>
      </c>
      <c r="AH82" t="n">
        <v>0.0</v>
      </c>
      <c r="AI82" t="n">
        <v>0.0</v>
      </c>
      <c r="AJ82" t="n">
        <v>2.38</v>
      </c>
      <c r="AK82" t="n">
        <v>0.0</v>
      </c>
      <c r="AL82" t="n">
        <v>0.0</v>
      </c>
      <c r="AM82" t="n">
        <v>0.0</v>
      </c>
      <c r="AN82" t="n">
        <v>0.0</v>
      </c>
      <c r="AO82" t="n">
        <v>0.0</v>
      </c>
      <c r="AP82" t="n">
        <v>69.59</v>
      </c>
      <c r="AQ82" t="n">
        <v>0.0</v>
      </c>
      <c r="AR82" t="n">
        <v>168.41</v>
      </c>
      <c r="AS82" t="s">
        <v>232</v>
      </c>
      <c r="AT82" t="s">
        <v>233</v>
      </c>
      <c r="AU82" t="s">
        <v>234</v>
      </c>
      <c r="AV82" t="n">
        <v>0.0</v>
      </c>
      <c r="AW82" t="s">
        <v>532</v>
      </c>
    </row>
    <row r="83">
      <c r="A83" t="s">
        <v>533</v>
      </c>
      <c r="B83" t="s">
        <v>534</v>
      </c>
      <c r="C83" t="s">
        <v>535</v>
      </c>
      <c r="D83" t="s">
        <v>226</v>
      </c>
      <c r="E83" t="s">
        <v>218</v>
      </c>
      <c r="F83" t="s">
        <v>215</v>
      </c>
      <c r="G83" t="s">
        <v>230</v>
      </c>
      <c r="H83" t="s">
        <v>228</v>
      </c>
      <c r="I83" t="s">
        <v>229</v>
      </c>
      <c r="J83" t="s">
        <v>230</v>
      </c>
      <c r="K83" t="s">
        <v>230</v>
      </c>
      <c r="L83" t="s">
        <v>230</v>
      </c>
      <c r="M83" t="s">
        <v>231</v>
      </c>
      <c r="N83" t="s">
        <v>230</v>
      </c>
      <c r="O83" t="n">
        <v>1404.0</v>
      </c>
      <c r="P83" t="n">
        <v>27.0</v>
      </c>
      <c r="Q83" t="n">
        <v>0.0</v>
      </c>
      <c r="R83" t="n">
        <v>200.0</v>
      </c>
      <c r="S83" t="n">
        <v>58.0</v>
      </c>
      <c r="T83" t="n">
        <v>1173.0</v>
      </c>
      <c r="U83" t="n">
        <v>58.68</v>
      </c>
      <c r="V83" t="n">
        <v>58.68</v>
      </c>
      <c r="W83" t="n">
        <v>0.0</v>
      </c>
      <c r="X83" t="n">
        <v>1231.68</v>
      </c>
      <c r="Y83" t="n">
        <v>1172.97</v>
      </c>
      <c r="Z83" t="n">
        <v>1173.0</v>
      </c>
      <c r="AA83" t="n">
        <v>22.0</v>
      </c>
      <c r="AB83" t="n">
        <v>258.06</v>
      </c>
      <c r="AC83" t="n">
        <v>22.66</v>
      </c>
      <c r="AD83" t="n">
        <v>0.0</v>
      </c>
      <c r="AE83" t="n">
        <v>0.0</v>
      </c>
      <c r="AF83" t="n">
        <v>1172.999</v>
      </c>
      <c r="AG83" t="n">
        <v>50.53</v>
      </c>
      <c r="AH83" t="n">
        <v>0.0</v>
      </c>
      <c r="AI83" t="n">
        <v>0.0</v>
      </c>
      <c r="AJ83" t="n">
        <v>11.73</v>
      </c>
      <c r="AK83" t="n">
        <v>0.0</v>
      </c>
      <c r="AL83" t="n">
        <v>0.0</v>
      </c>
      <c r="AM83" t="n">
        <v>0.0</v>
      </c>
      <c r="AN83" t="n">
        <v>0.0</v>
      </c>
      <c r="AO83" t="n">
        <v>0.0</v>
      </c>
      <c r="AP83" t="n">
        <v>342.98</v>
      </c>
      <c r="AQ83" t="n">
        <v>0.0</v>
      </c>
      <c r="AR83" t="n">
        <v>829.99</v>
      </c>
      <c r="AS83" t="s">
        <v>232</v>
      </c>
      <c r="AT83" t="s">
        <v>233</v>
      </c>
      <c r="AU83" t="s">
        <v>234</v>
      </c>
      <c r="AV83" t="n">
        <v>0.0</v>
      </c>
      <c r="AW83" t="s">
        <v>536</v>
      </c>
    </row>
    <row r="84">
      <c r="A84" t="s">
        <v>537</v>
      </c>
      <c r="B84" t="s">
        <v>538</v>
      </c>
      <c r="C84" t="s">
        <v>539</v>
      </c>
      <c r="D84" t="s">
        <v>226</v>
      </c>
      <c r="E84" t="s">
        <v>218</v>
      </c>
      <c r="F84" t="s">
        <v>215</v>
      </c>
      <c r="G84" t="s">
        <v>253</v>
      </c>
      <c r="H84" t="s">
        <v>228</v>
      </c>
      <c r="I84" t="s">
        <v>229</v>
      </c>
      <c r="J84" t="s">
        <v>230</v>
      </c>
      <c r="K84" t="s">
        <v>230</v>
      </c>
      <c r="L84" t="s">
        <v>230</v>
      </c>
      <c r="M84" t="s">
        <v>231</v>
      </c>
      <c r="N84" t="s">
        <v>230</v>
      </c>
      <c r="O84" t="n">
        <v>198.0</v>
      </c>
      <c r="P84" t="n">
        <v>10.0</v>
      </c>
      <c r="Q84" t="n">
        <v>0.0</v>
      </c>
      <c r="R84" t="n">
        <v>79.2</v>
      </c>
      <c r="S84" t="n">
        <v>0.0</v>
      </c>
      <c r="T84" t="n">
        <v>128.8</v>
      </c>
      <c r="U84" t="n">
        <v>6.44</v>
      </c>
      <c r="V84" t="n">
        <v>6.44</v>
      </c>
      <c r="W84" t="n">
        <v>0.0</v>
      </c>
      <c r="X84" t="n">
        <v>135.24</v>
      </c>
      <c r="Y84" t="n">
        <v>128.8</v>
      </c>
      <c r="Z84" t="n">
        <v>128.8</v>
      </c>
      <c r="AA84" t="n">
        <v>22.0</v>
      </c>
      <c r="AB84" t="n">
        <v>28.34</v>
      </c>
      <c r="AC84" t="n">
        <v>2.49</v>
      </c>
      <c r="AD84" t="n">
        <v>0.0</v>
      </c>
      <c r="AE84" t="n">
        <v>0.0</v>
      </c>
      <c r="AF84" t="n">
        <v>128.8</v>
      </c>
      <c r="AG84" t="n">
        <v>5.55</v>
      </c>
      <c r="AH84" t="n">
        <v>0.0</v>
      </c>
      <c r="AI84" t="n">
        <v>0.0</v>
      </c>
      <c r="AJ84" t="n">
        <v>1.29</v>
      </c>
      <c r="AK84" t="n">
        <v>0.0</v>
      </c>
      <c r="AL84" t="n">
        <v>0.0</v>
      </c>
      <c r="AM84" t="n">
        <v>0.0</v>
      </c>
      <c r="AN84" t="n">
        <v>0.0</v>
      </c>
      <c r="AO84" t="n">
        <v>0.0</v>
      </c>
      <c r="AP84" t="n">
        <v>37.67</v>
      </c>
      <c r="AQ84" t="n">
        <v>0.0</v>
      </c>
      <c r="AR84" t="n">
        <v>91.13</v>
      </c>
      <c r="AS84" t="s">
        <v>232</v>
      </c>
      <c r="AT84" t="s">
        <v>233</v>
      </c>
      <c r="AU84" t="s">
        <v>234</v>
      </c>
      <c r="AV84" t="n">
        <v>0.0</v>
      </c>
      <c r="AW84" t="s">
        <v>540</v>
      </c>
    </row>
    <row r="85">
      <c r="A85" t="s">
        <v>541</v>
      </c>
      <c r="B85" t="s">
        <v>542</v>
      </c>
      <c r="C85" t="s">
        <v>543</v>
      </c>
      <c r="D85" t="s">
        <v>226</v>
      </c>
      <c r="E85" t="s">
        <v>218</v>
      </c>
      <c r="F85" t="s">
        <v>215</v>
      </c>
      <c r="G85" t="s">
        <v>227</v>
      </c>
      <c r="H85" t="s">
        <v>228</v>
      </c>
      <c r="I85" t="s">
        <v>229</v>
      </c>
      <c r="J85" t="s">
        <v>230</v>
      </c>
      <c r="K85" t="s">
        <v>230</v>
      </c>
      <c r="L85" t="s">
        <v>230</v>
      </c>
      <c r="M85" t="s">
        <v>231</v>
      </c>
      <c r="N85" t="s">
        <v>230</v>
      </c>
      <c r="O85" t="n">
        <v>228.0</v>
      </c>
      <c r="P85" t="n">
        <v>10.0</v>
      </c>
      <c r="Q85" t="n">
        <v>0.0</v>
      </c>
      <c r="R85" t="n">
        <v>100.0</v>
      </c>
      <c r="S85" t="n">
        <v>0.0</v>
      </c>
      <c r="T85" t="n">
        <v>138.0</v>
      </c>
      <c r="U85" t="n">
        <v>6.9</v>
      </c>
      <c r="V85" t="n">
        <v>6.9</v>
      </c>
      <c r="W85" t="n">
        <v>0.0</v>
      </c>
      <c r="X85" t="n">
        <v>144.9</v>
      </c>
      <c r="Y85" t="n">
        <v>138.0</v>
      </c>
      <c r="Z85" t="n">
        <v>138.0</v>
      </c>
      <c r="AA85" t="n">
        <v>22.0</v>
      </c>
      <c r="AB85" t="n">
        <v>30.36</v>
      </c>
      <c r="AC85" t="n">
        <v>2.67</v>
      </c>
      <c r="AD85" t="n">
        <v>0.0</v>
      </c>
      <c r="AE85" t="n">
        <v>0.0</v>
      </c>
      <c r="AF85" t="n">
        <v>138.0</v>
      </c>
      <c r="AG85" t="n">
        <v>5.94</v>
      </c>
      <c r="AH85" t="n">
        <v>0.0</v>
      </c>
      <c r="AI85" t="n">
        <v>0.0</v>
      </c>
      <c r="AJ85" t="n">
        <v>1.38</v>
      </c>
      <c r="AK85" t="n">
        <v>0.0</v>
      </c>
      <c r="AL85" t="n">
        <v>0.0</v>
      </c>
      <c r="AM85" t="n">
        <v>0.0</v>
      </c>
      <c r="AN85" t="n">
        <v>0.0</v>
      </c>
      <c r="AO85" t="n">
        <v>0.0</v>
      </c>
      <c r="AP85" t="n">
        <v>40.35</v>
      </c>
      <c r="AQ85" t="n">
        <v>0.0</v>
      </c>
      <c r="AR85" t="n">
        <v>97.65</v>
      </c>
      <c r="AS85" t="s">
        <v>232</v>
      </c>
      <c r="AT85" t="s">
        <v>233</v>
      </c>
      <c r="AU85" t="s">
        <v>234</v>
      </c>
      <c r="AV85" t="n">
        <v>0.0</v>
      </c>
      <c r="AW85" t="s">
        <v>544</v>
      </c>
    </row>
    <row r="86">
      <c r="A86" t="s">
        <v>545</v>
      </c>
      <c r="B86" t="s">
        <v>546</v>
      </c>
      <c r="C86" t="s">
        <v>547</v>
      </c>
      <c r="D86" t="s">
        <v>226</v>
      </c>
      <c r="E86" t="s">
        <v>218</v>
      </c>
      <c r="F86" t="s">
        <v>215</v>
      </c>
      <c r="G86" t="s">
        <v>227</v>
      </c>
      <c r="H86" t="s">
        <v>228</v>
      </c>
      <c r="I86" t="s">
        <v>229</v>
      </c>
      <c r="J86" t="s">
        <v>230</v>
      </c>
      <c r="K86" t="s">
        <v>230</v>
      </c>
      <c r="L86" t="s">
        <v>230</v>
      </c>
      <c r="M86" t="s">
        <v>231</v>
      </c>
      <c r="N86" t="s">
        <v>230</v>
      </c>
      <c r="O86" t="n">
        <v>198.0</v>
      </c>
      <c r="P86" t="n">
        <v>10.0</v>
      </c>
      <c r="Q86" t="n">
        <v>0.0</v>
      </c>
      <c r="R86" t="n">
        <v>99.0</v>
      </c>
      <c r="S86" t="n">
        <v>0.0</v>
      </c>
      <c r="T86" t="n">
        <v>109.0</v>
      </c>
      <c r="U86" t="n">
        <v>5.46</v>
      </c>
      <c r="V86" t="n">
        <v>5.46</v>
      </c>
      <c r="W86" t="n">
        <v>0.0</v>
      </c>
      <c r="X86" t="n">
        <v>114.46</v>
      </c>
      <c r="Y86" t="n">
        <v>108.99</v>
      </c>
      <c r="Z86" t="n">
        <v>109.0</v>
      </c>
      <c r="AA86" t="n">
        <v>22.0</v>
      </c>
      <c r="AB86" t="n">
        <v>23.98</v>
      </c>
      <c r="AC86" t="n">
        <v>2.11</v>
      </c>
      <c r="AD86" t="n">
        <v>0.0</v>
      </c>
      <c r="AE86" t="n">
        <v>0.0</v>
      </c>
      <c r="AF86" t="n">
        <v>109.0</v>
      </c>
      <c r="AG86" t="n">
        <v>4.7</v>
      </c>
      <c r="AH86" t="n">
        <v>0.0</v>
      </c>
      <c r="AI86" t="n">
        <v>0.0</v>
      </c>
      <c r="AJ86" t="n">
        <v>1.09</v>
      </c>
      <c r="AK86" t="n">
        <v>0.0</v>
      </c>
      <c r="AL86" t="n">
        <v>0.0</v>
      </c>
      <c r="AM86" t="n">
        <v>0.0</v>
      </c>
      <c r="AN86" t="n">
        <v>0.0</v>
      </c>
      <c r="AO86" t="n">
        <v>0.0</v>
      </c>
      <c r="AP86" t="n">
        <v>31.88</v>
      </c>
      <c r="AQ86" t="n">
        <v>0.0</v>
      </c>
      <c r="AR86" t="n">
        <v>77.11</v>
      </c>
      <c r="AS86" t="s">
        <v>232</v>
      </c>
      <c r="AT86" t="s">
        <v>233</v>
      </c>
      <c r="AU86" t="s">
        <v>234</v>
      </c>
      <c r="AV86" t="n">
        <v>0.0</v>
      </c>
      <c r="AW86" t="s">
        <v>548</v>
      </c>
    </row>
    <row r="87">
      <c r="A87" t="s">
        <v>549</v>
      </c>
      <c r="B87" t="s">
        <v>550</v>
      </c>
      <c r="C87" t="s">
        <v>551</v>
      </c>
      <c r="D87" t="s">
        <v>226</v>
      </c>
      <c r="E87" t="s">
        <v>218</v>
      </c>
      <c r="F87" t="s">
        <v>215</v>
      </c>
      <c r="G87" t="s">
        <v>230</v>
      </c>
      <c r="H87" t="s">
        <v>228</v>
      </c>
      <c r="I87" t="s">
        <v>229</v>
      </c>
      <c r="J87" t="s">
        <v>230</v>
      </c>
      <c r="K87" t="s">
        <v>230</v>
      </c>
      <c r="L87" t="s">
        <v>230</v>
      </c>
      <c r="M87" t="s">
        <v>231</v>
      </c>
      <c r="N87" t="s">
        <v>230</v>
      </c>
      <c r="O87" t="n">
        <v>484.0</v>
      </c>
      <c r="P87" t="n">
        <v>27.0</v>
      </c>
      <c r="Q87" t="n">
        <v>0.0</v>
      </c>
      <c r="R87" t="n">
        <v>84.0</v>
      </c>
      <c r="S87" t="n">
        <v>58.0</v>
      </c>
      <c r="T87" t="n">
        <v>369.0</v>
      </c>
      <c r="U87" t="n">
        <v>18.46</v>
      </c>
      <c r="V87" t="n">
        <v>18.46</v>
      </c>
      <c r="W87" t="n">
        <v>0.0</v>
      </c>
      <c r="X87" t="n">
        <v>387.46</v>
      </c>
      <c r="Y87" t="n">
        <v>368.99</v>
      </c>
      <c r="Z87" t="n">
        <v>369.0</v>
      </c>
      <c r="AA87" t="n">
        <v>22.0</v>
      </c>
      <c r="AB87" t="n">
        <v>81.18</v>
      </c>
      <c r="AC87" t="n">
        <v>7.13</v>
      </c>
      <c r="AD87" t="n">
        <v>0.0</v>
      </c>
      <c r="AE87" t="n">
        <v>0.0</v>
      </c>
      <c r="AF87" t="n">
        <v>369.0</v>
      </c>
      <c r="AG87" t="n">
        <v>15.89</v>
      </c>
      <c r="AH87" t="n">
        <v>0.0</v>
      </c>
      <c r="AI87" t="n">
        <v>0.0</v>
      </c>
      <c r="AJ87" t="n">
        <v>3.69</v>
      </c>
      <c r="AK87" t="n">
        <v>0.0</v>
      </c>
      <c r="AL87" t="n">
        <v>0.0</v>
      </c>
      <c r="AM87" t="n">
        <v>0.0</v>
      </c>
      <c r="AN87" t="n">
        <v>0.0</v>
      </c>
      <c r="AO87" t="n">
        <v>0.0</v>
      </c>
      <c r="AP87" t="n">
        <v>107.89</v>
      </c>
      <c r="AQ87" t="n">
        <v>0.0</v>
      </c>
      <c r="AR87" t="n">
        <v>261.1</v>
      </c>
      <c r="AS87" t="s">
        <v>232</v>
      </c>
      <c r="AT87" t="s">
        <v>233</v>
      </c>
      <c r="AU87" t="s">
        <v>234</v>
      </c>
      <c r="AV87" t="n">
        <v>0.0</v>
      </c>
      <c r="AW87" t="s">
        <v>552</v>
      </c>
    </row>
    <row r="88">
      <c r="A88" t="s">
        <v>553</v>
      </c>
      <c r="B88" t="s">
        <v>554</v>
      </c>
      <c r="C88" t="s">
        <v>555</v>
      </c>
      <c r="D88" t="s">
        <v>226</v>
      </c>
      <c r="E88" t="s">
        <v>218</v>
      </c>
      <c r="F88" t="s">
        <v>215</v>
      </c>
      <c r="G88" t="s">
        <v>227</v>
      </c>
      <c r="H88" t="s">
        <v>228</v>
      </c>
      <c r="I88" t="s">
        <v>229</v>
      </c>
      <c r="J88" t="s">
        <v>230</v>
      </c>
      <c r="K88" t="s">
        <v>230</v>
      </c>
      <c r="L88" t="s">
        <v>230</v>
      </c>
      <c r="M88" t="s">
        <v>231</v>
      </c>
      <c r="N88" t="s">
        <v>230</v>
      </c>
      <c r="O88" t="n">
        <v>173.0</v>
      </c>
      <c r="P88" t="n">
        <v>10.0</v>
      </c>
      <c r="Q88" t="n">
        <v>0.0</v>
      </c>
      <c r="R88" t="n">
        <v>86.5</v>
      </c>
      <c r="S88" t="n">
        <v>0.0</v>
      </c>
      <c r="T88" t="n">
        <v>96.5</v>
      </c>
      <c r="U88" t="n">
        <v>4.82</v>
      </c>
      <c r="V88" t="n">
        <v>4.82</v>
      </c>
      <c r="W88" t="n">
        <v>0.0</v>
      </c>
      <c r="X88" t="n">
        <v>101.32</v>
      </c>
      <c r="Y88" t="n">
        <v>96.51</v>
      </c>
      <c r="Z88" t="n">
        <v>96.5</v>
      </c>
      <c r="AA88" t="n">
        <v>22.0</v>
      </c>
      <c r="AB88" t="n">
        <v>21.23</v>
      </c>
      <c r="AC88" t="n">
        <v>1.86</v>
      </c>
      <c r="AD88" t="n">
        <v>0.0</v>
      </c>
      <c r="AE88" t="n">
        <v>0.0</v>
      </c>
      <c r="AF88" t="n">
        <v>96.5</v>
      </c>
      <c r="AG88" t="n">
        <v>4.15</v>
      </c>
      <c r="AH88" t="n">
        <v>0.0</v>
      </c>
      <c r="AI88" t="n">
        <v>0.0</v>
      </c>
      <c r="AJ88" t="n">
        <v>0.97</v>
      </c>
      <c r="AK88" t="n">
        <v>0.0</v>
      </c>
      <c r="AL88" t="n">
        <v>0.0</v>
      </c>
      <c r="AM88" t="n">
        <v>0.0</v>
      </c>
      <c r="AN88" t="n">
        <v>0.0</v>
      </c>
      <c r="AO88" t="n">
        <v>0.0</v>
      </c>
      <c r="AP88" t="n">
        <v>28.21</v>
      </c>
      <c r="AQ88" t="n">
        <v>0.0</v>
      </c>
      <c r="AR88" t="n">
        <v>68.3</v>
      </c>
      <c r="AS88" t="s">
        <v>232</v>
      </c>
      <c r="AT88" t="s">
        <v>233</v>
      </c>
      <c r="AU88" t="s">
        <v>234</v>
      </c>
      <c r="AV88" t="n">
        <v>0.0</v>
      </c>
      <c r="AW88" t="s">
        <v>556</v>
      </c>
    </row>
    <row r="89">
      <c r="A89" t="s">
        <v>557</v>
      </c>
      <c r="B89" t="s">
        <v>558</v>
      </c>
      <c r="C89" t="s">
        <v>559</v>
      </c>
      <c r="D89" t="s">
        <v>226</v>
      </c>
      <c r="E89" t="s">
        <v>218</v>
      </c>
      <c r="F89" t="s">
        <v>215</v>
      </c>
      <c r="G89" t="s">
        <v>253</v>
      </c>
      <c r="H89" t="s">
        <v>228</v>
      </c>
      <c r="I89" t="s">
        <v>229</v>
      </c>
      <c r="J89" t="s">
        <v>230</v>
      </c>
      <c r="K89" t="s">
        <v>230</v>
      </c>
      <c r="L89" t="s">
        <v>230</v>
      </c>
      <c r="M89" t="s">
        <v>231</v>
      </c>
      <c r="N89" t="s">
        <v>230</v>
      </c>
      <c r="O89" t="n">
        <v>298.0</v>
      </c>
      <c r="P89" t="n">
        <v>20.0</v>
      </c>
      <c r="Q89" t="n">
        <v>0.0</v>
      </c>
      <c r="R89" t="n">
        <v>80.0</v>
      </c>
      <c r="S89" t="n">
        <v>0.0</v>
      </c>
      <c r="T89" t="n">
        <v>238.0</v>
      </c>
      <c r="U89" t="n">
        <v>11.9</v>
      </c>
      <c r="V89" t="n">
        <v>11.9</v>
      </c>
      <c r="W89" t="n">
        <v>0.0</v>
      </c>
      <c r="X89" t="n">
        <v>249.9</v>
      </c>
      <c r="Y89" t="n">
        <v>238.0</v>
      </c>
      <c r="Z89" t="n">
        <v>238.0</v>
      </c>
      <c r="AA89" t="n">
        <v>22.0</v>
      </c>
      <c r="AB89" t="n">
        <v>52.36</v>
      </c>
      <c r="AC89" t="n">
        <v>4.6</v>
      </c>
      <c r="AD89" t="n">
        <v>0.0</v>
      </c>
      <c r="AE89" t="n">
        <v>0.0</v>
      </c>
      <c r="AF89" t="n">
        <v>238.0</v>
      </c>
      <c r="AG89" t="n">
        <v>10.25</v>
      </c>
      <c r="AH89" t="n">
        <v>0.0</v>
      </c>
      <c r="AI89" t="n">
        <v>0.0</v>
      </c>
      <c r="AJ89" t="n">
        <v>2.38</v>
      </c>
      <c r="AK89" t="n">
        <v>0.0</v>
      </c>
      <c r="AL89" t="n">
        <v>0.0</v>
      </c>
      <c r="AM89" t="n">
        <v>0.0</v>
      </c>
      <c r="AN89" t="n">
        <v>0.0</v>
      </c>
      <c r="AO89" t="n">
        <v>0.0</v>
      </c>
      <c r="AP89" t="n">
        <v>69.59</v>
      </c>
      <c r="AQ89" t="n">
        <v>0.0</v>
      </c>
      <c r="AR89" t="n">
        <v>168.41</v>
      </c>
      <c r="AS89" t="s">
        <v>232</v>
      </c>
      <c r="AT89" t="s">
        <v>233</v>
      </c>
      <c r="AU89" t="s">
        <v>234</v>
      </c>
      <c r="AV89" t="n">
        <v>0.0</v>
      </c>
      <c r="AW89" t="s">
        <v>560</v>
      </c>
    </row>
    <row r="90">
      <c r="A90" t="s">
        <v>561</v>
      </c>
      <c r="B90" t="s">
        <v>562</v>
      </c>
      <c r="C90" t="s">
        <v>563</v>
      </c>
      <c r="D90" t="s">
        <v>226</v>
      </c>
      <c r="E90" t="s">
        <v>218</v>
      </c>
      <c r="F90" t="s">
        <v>215</v>
      </c>
      <c r="G90" t="s">
        <v>227</v>
      </c>
      <c r="H90" t="s">
        <v>228</v>
      </c>
      <c r="I90" t="s">
        <v>229</v>
      </c>
      <c r="J90" t="s">
        <v>230</v>
      </c>
      <c r="K90" t="s">
        <v>230</v>
      </c>
      <c r="L90" t="s">
        <v>230</v>
      </c>
      <c r="M90" t="s">
        <v>231</v>
      </c>
      <c r="N90" t="s">
        <v>230</v>
      </c>
      <c r="O90" t="n">
        <v>466.0</v>
      </c>
      <c r="P90" t="n">
        <v>17.0</v>
      </c>
      <c r="Q90" t="n">
        <v>0.0</v>
      </c>
      <c r="R90" t="n">
        <v>100.0</v>
      </c>
      <c r="S90" t="n">
        <v>58.0</v>
      </c>
      <c r="T90" t="n">
        <v>325.0</v>
      </c>
      <c r="U90" t="n">
        <v>16.26</v>
      </c>
      <c r="V90" t="n">
        <v>16.26</v>
      </c>
      <c r="W90" t="n">
        <v>0.0</v>
      </c>
      <c r="X90" t="n">
        <v>341.26</v>
      </c>
      <c r="Y90" t="n">
        <v>324.99</v>
      </c>
      <c r="Z90" t="n">
        <v>325.0</v>
      </c>
      <c r="AA90" t="n">
        <v>22.0</v>
      </c>
      <c r="AB90" t="n">
        <v>71.5</v>
      </c>
      <c r="AC90" t="n">
        <v>6.28</v>
      </c>
      <c r="AD90" t="n">
        <v>0.0</v>
      </c>
      <c r="AE90" t="n">
        <v>0.0</v>
      </c>
      <c r="AF90" t="n">
        <v>325.001</v>
      </c>
      <c r="AG90" t="n">
        <v>14.0</v>
      </c>
      <c r="AH90" t="n">
        <v>0.0</v>
      </c>
      <c r="AI90" t="n">
        <v>0.0</v>
      </c>
      <c r="AJ90" t="n">
        <v>3.25</v>
      </c>
      <c r="AK90" t="n">
        <v>0.0</v>
      </c>
      <c r="AL90" t="n">
        <v>0.0</v>
      </c>
      <c r="AM90" t="n">
        <v>0.0</v>
      </c>
      <c r="AN90" t="n">
        <v>0.0</v>
      </c>
      <c r="AO90" t="n">
        <v>0.0</v>
      </c>
      <c r="AP90" t="n">
        <v>95.03</v>
      </c>
      <c r="AQ90" t="n">
        <v>0.0</v>
      </c>
      <c r="AR90" t="n">
        <v>229.96</v>
      </c>
      <c r="AS90" t="s">
        <v>232</v>
      </c>
      <c r="AT90" t="s">
        <v>233</v>
      </c>
      <c r="AU90" t="s">
        <v>234</v>
      </c>
      <c r="AV90" t="n">
        <v>0.0</v>
      </c>
      <c r="AW90" t="s">
        <v>564</v>
      </c>
    </row>
    <row r="91">
      <c r="A91" t="s">
        <v>565</v>
      </c>
      <c r="B91" t="s">
        <v>566</v>
      </c>
      <c r="C91" t="s">
        <v>567</v>
      </c>
      <c r="D91" t="s">
        <v>226</v>
      </c>
      <c r="E91" t="s">
        <v>218</v>
      </c>
      <c r="F91" t="s">
        <v>215</v>
      </c>
      <c r="G91" t="s">
        <v>227</v>
      </c>
      <c r="H91" t="s">
        <v>228</v>
      </c>
      <c r="I91" t="s">
        <v>229</v>
      </c>
      <c r="J91" t="s">
        <v>230</v>
      </c>
      <c r="K91" t="s">
        <v>230</v>
      </c>
      <c r="L91" t="s">
        <v>230</v>
      </c>
      <c r="M91" t="s">
        <v>231</v>
      </c>
      <c r="N91" t="s">
        <v>230</v>
      </c>
      <c r="O91" t="n">
        <v>198.0</v>
      </c>
      <c r="P91" t="n">
        <v>20.0</v>
      </c>
      <c r="Q91" t="n">
        <v>0.0</v>
      </c>
      <c r="R91" t="n">
        <v>99.0</v>
      </c>
      <c r="S91" t="n">
        <v>0.0</v>
      </c>
      <c r="T91" t="n">
        <v>119.0</v>
      </c>
      <c r="U91" t="n">
        <v>5.96</v>
      </c>
      <c r="V91" t="n">
        <v>5.96</v>
      </c>
      <c r="W91" t="n">
        <v>0.0</v>
      </c>
      <c r="X91" t="n">
        <v>124.96</v>
      </c>
      <c r="Y91" t="n">
        <v>118.99</v>
      </c>
      <c r="Z91" t="n">
        <v>119.0</v>
      </c>
      <c r="AA91" t="n">
        <v>22.0</v>
      </c>
      <c r="AB91" t="n">
        <v>26.18</v>
      </c>
      <c r="AC91" t="n">
        <v>2.3</v>
      </c>
      <c r="AD91" t="n">
        <v>0.0</v>
      </c>
      <c r="AE91" t="n">
        <v>0.0</v>
      </c>
      <c r="AF91" t="n">
        <v>119.0</v>
      </c>
      <c r="AG91" t="n">
        <v>5.12</v>
      </c>
      <c r="AH91" t="n">
        <v>0.0</v>
      </c>
      <c r="AI91" t="n">
        <v>0.0</v>
      </c>
      <c r="AJ91" t="n">
        <v>1.19</v>
      </c>
      <c r="AK91" t="n">
        <v>0.0</v>
      </c>
      <c r="AL91" t="n">
        <v>0.0</v>
      </c>
      <c r="AM91" t="n">
        <v>0.0</v>
      </c>
      <c r="AN91" t="n">
        <v>0.0</v>
      </c>
      <c r="AO91" t="n">
        <v>0.0</v>
      </c>
      <c r="AP91" t="n">
        <v>34.79</v>
      </c>
      <c r="AQ91" t="n">
        <v>0.0</v>
      </c>
      <c r="AR91" t="n">
        <v>84.2</v>
      </c>
      <c r="AS91" t="s">
        <v>232</v>
      </c>
      <c r="AT91" t="s">
        <v>233</v>
      </c>
      <c r="AU91" t="s">
        <v>234</v>
      </c>
      <c r="AV91" t="n">
        <v>0.0</v>
      </c>
      <c r="AW91" t="s">
        <v>568</v>
      </c>
    </row>
    <row r="92">
      <c r="A92" t="s">
        <v>569</v>
      </c>
      <c r="B92" t="s">
        <v>570</v>
      </c>
      <c r="C92" t="s">
        <v>571</v>
      </c>
      <c r="D92" t="s">
        <v>226</v>
      </c>
      <c r="E92" t="s">
        <v>218</v>
      </c>
      <c r="F92" t="s">
        <v>215</v>
      </c>
      <c r="G92" t="s">
        <v>253</v>
      </c>
      <c r="H92" t="s">
        <v>228</v>
      </c>
      <c r="I92" t="s">
        <v>229</v>
      </c>
      <c r="J92" t="s">
        <v>230</v>
      </c>
      <c r="K92" t="s">
        <v>230</v>
      </c>
      <c r="L92" t="s">
        <v>230</v>
      </c>
      <c r="M92" t="s">
        <v>231</v>
      </c>
      <c r="N92" t="s">
        <v>230</v>
      </c>
      <c r="O92" t="n">
        <v>294.0</v>
      </c>
      <c r="P92" t="n">
        <v>20.0</v>
      </c>
      <c r="Q92" t="n">
        <v>0.0</v>
      </c>
      <c r="R92" t="n">
        <v>80.0</v>
      </c>
      <c r="S92" t="n">
        <v>0.0</v>
      </c>
      <c r="T92" t="n">
        <v>234.0</v>
      </c>
      <c r="U92" t="n">
        <v>11.7</v>
      </c>
      <c r="V92" t="n">
        <v>11.7</v>
      </c>
      <c r="W92" t="n">
        <v>0.0</v>
      </c>
      <c r="X92" t="n">
        <v>245.7</v>
      </c>
      <c r="Y92" t="n">
        <v>234.0</v>
      </c>
      <c r="Z92" t="n">
        <v>234.0</v>
      </c>
      <c r="AA92" t="n">
        <v>22.0</v>
      </c>
      <c r="AB92" t="n">
        <v>51.48</v>
      </c>
      <c r="AC92" t="n">
        <v>4.52</v>
      </c>
      <c r="AD92" t="n">
        <v>0.0</v>
      </c>
      <c r="AE92" t="n">
        <v>0.0</v>
      </c>
      <c r="AF92" t="n">
        <v>234.0</v>
      </c>
      <c r="AG92" t="n">
        <v>10.08</v>
      </c>
      <c r="AH92" t="n">
        <v>0.0</v>
      </c>
      <c r="AI92" t="n">
        <v>0.0</v>
      </c>
      <c r="AJ92" t="n">
        <v>2.34</v>
      </c>
      <c r="AK92" t="n">
        <v>0.0</v>
      </c>
      <c r="AL92" t="n">
        <v>0.0</v>
      </c>
      <c r="AM92" t="n">
        <v>0.0</v>
      </c>
      <c r="AN92" t="n">
        <v>0.0</v>
      </c>
      <c r="AO92" t="n">
        <v>0.0</v>
      </c>
      <c r="AP92" t="n">
        <v>68.42</v>
      </c>
      <c r="AQ92" t="n">
        <v>0.0</v>
      </c>
      <c r="AR92" t="n">
        <v>165.58</v>
      </c>
      <c r="AS92" t="s">
        <v>232</v>
      </c>
      <c r="AT92" t="s">
        <v>233</v>
      </c>
      <c r="AU92" t="s">
        <v>234</v>
      </c>
      <c r="AV92" t="n">
        <v>0.0</v>
      </c>
      <c r="AW92" t="s">
        <v>368</v>
      </c>
    </row>
    <row r="93">
      <c r="A93" t="s">
        <v>572</v>
      </c>
      <c r="B93" t="s">
        <v>573</v>
      </c>
      <c r="C93" t="s">
        <v>574</v>
      </c>
      <c r="D93" t="s">
        <v>226</v>
      </c>
      <c r="E93" t="s">
        <v>218</v>
      </c>
      <c r="F93" t="s">
        <v>215</v>
      </c>
      <c r="G93" t="s">
        <v>227</v>
      </c>
      <c r="H93" t="s">
        <v>228</v>
      </c>
      <c r="I93" t="s">
        <v>229</v>
      </c>
      <c r="J93" t="s">
        <v>230</v>
      </c>
      <c r="K93" t="s">
        <v>230</v>
      </c>
      <c r="L93" t="s">
        <v>230</v>
      </c>
      <c r="M93" t="s">
        <v>231</v>
      </c>
      <c r="N93" t="s">
        <v>230</v>
      </c>
      <c r="O93" t="n">
        <v>198.0</v>
      </c>
      <c r="P93" t="n">
        <v>10.0</v>
      </c>
      <c r="Q93" t="n">
        <v>0.0</v>
      </c>
      <c r="R93" t="n">
        <v>99.0</v>
      </c>
      <c r="S93" t="n">
        <v>0.0</v>
      </c>
      <c r="T93" t="n">
        <v>109.0</v>
      </c>
      <c r="U93" t="n">
        <v>5.46</v>
      </c>
      <c r="V93" t="n">
        <v>5.46</v>
      </c>
      <c r="W93" t="n">
        <v>0.0</v>
      </c>
      <c r="X93" t="n">
        <v>114.46</v>
      </c>
      <c r="Y93" t="n">
        <v>108.99</v>
      </c>
      <c r="Z93" t="n">
        <v>109.0</v>
      </c>
      <c r="AA93" t="n">
        <v>22.0</v>
      </c>
      <c r="AB93" t="n">
        <v>23.98</v>
      </c>
      <c r="AC93" t="n">
        <v>2.11</v>
      </c>
      <c r="AD93" t="n">
        <v>0.0</v>
      </c>
      <c r="AE93" t="n">
        <v>0.0</v>
      </c>
      <c r="AF93" t="n">
        <v>109.0</v>
      </c>
      <c r="AG93" t="n">
        <v>4.7</v>
      </c>
      <c r="AH93" t="n">
        <v>0.0</v>
      </c>
      <c r="AI93" t="n">
        <v>0.0</v>
      </c>
      <c r="AJ93" t="n">
        <v>1.09</v>
      </c>
      <c r="AK93" t="n">
        <v>0.0</v>
      </c>
      <c r="AL93" t="n">
        <v>0.0</v>
      </c>
      <c r="AM93" t="n">
        <v>0.0</v>
      </c>
      <c r="AN93" t="n">
        <v>0.0</v>
      </c>
      <c r="AO93" t="n">
        <v>0.0</v>
      </c>
      <c r="AP93" t="n">
        <v>31.88</v>
      </c>
      <c r="AQ93" t="n">
        <v>0.0</v>
      </c>
      <c r="AR93" t="n">
        <v>77.11</v>
      </c>
      <c r="AS93" t="s">
        <v>232</v>
      </c>
      <c r="AT93" t="s">
        <v>233</v>
      </c>
      <c r="AU93" t="s">
        <v>234</v>
      </c>
      <c r="AV93" t="n">
        <v>0.0</v>
      </c>
      <c r="AW93" t="s">
        <v>575</v>
      </c>
    </row>
    <row r="94">
      <c r="A94" t="s">
        <v>576</v>
      </c>
      <c r="B94" t="s">
        <v>577</v>
      </c>
      <c r="C94" t="s">
        <v>578</v>
      </c>
      <c r="D94" t="s">
        <v>226</v>
      </c>
      <c r="E94" t="s">
        <v>218</v>
      </c>
      <c r="F94" t="s">
        <v>215</v>
      </c>
      <c r="G94" t="s">
        <v>227</v>
      </c>
      <c r="H94" t="s">
        <v>228</v>
      </c>
      <c r="I94" t="s">
        <v>229</v>
      </c>
      <c r="J94" t="s">
        <v>230</v>
      </c>
      <c r="K94" t="s">
        <v>230</v>
      </c>
      <c r="L94" t="s">
        <v>230</v>
      </c>
      <c r="M94" t="s">
        <v>231</v>
      </c>
      <c r="N94" t="s">
        <v>230</v>
      </c>
      <c r="O94" t="n">
        <v>325.0</v>
      </c>
      <c r="P94" t="n">
        <v>27.0</v>
      </c>
      <c r="Q94" t="n">
        <v>0.0</v>
      </c>
      <c r="R94" t="n">
        <v>100.0</v>
      </c>
      <c r="S94" t="n">
        <v>0.0</v>
      </c>
      <c r="T94" t="n">
        <v>252.0</v>
      </c>
      <c r="U94" t="n">
        <v>12.6</v>
      </c>
      <c r="V94" t="n">
        <v>12.6</v>
      </c>
      <c r="W94" t="n">
        <v>0.0</v>
      </c>
      <c r="X94" t="n">
        <v>264.6</v>
      </c>
      <c r="Y94" t="n">
        <v>252.0</v>
      </c>
      <c r="Z94" t="n">
        <v>252.0</v>
      </c>
      <c r="AA94" t="n">
        <v>22.0</v>
      </c>
      <c r="AB94" t="n">
        <v>55.44</v>
      </c>
      <c r="AC94" t="n">
        <v>4.87</v>
      </c>
      <c r="AD94" t="n">
        <v>0.0</v>
      </c>
      <c r="AE94" t="n">
        <v>0.0</v>
      </c>
      <c r="AF94" t="n">
        <v>252.0</v>
      </c>
      <c r="AG94" t="n">
        <v>10.86</v>
      </c>
      <c r="AH94" t="n">
        <v>0.0</v>
      </c>
      <c r="AI94" t="n">
        <v>0.0</v>
      </c>
      <c r="AJ94" t="n">
        <v>2.52</v>
      </c>
      <c r="AK94" t="n">
        <v>0.0</v>
      </c>
      <c r="AL94" t="n">
        <v>0.0</v>
      </c>
      <c r="AM94" t="n">
        <v>0.0</v>
      </c>
      <c r="AN94" t="n">
        <v>0.0</v>
      </c>
      <c r="AO94" t="n">
        <v>0.0</v>
      </c>
      <c r="AP94" t="n">
        <v>73.69</v>
      </c>
      <c r="AQ94" t="n">
        <v>0.0</v>
      </c>
      <c r="AR94" t="n">
        <v>178.31</v>
      </c>
      <c r="AS94" t="s">
        <v>232</v>
      </c>
      <c r="AT94" t="s">
        <v>233</v>
      </c>
      <c r="AU94" t="s">
        <v>234</v>
      </c>
      <c r="AV94" t="n">
        <v>0.0</v>
      </c>
      <c r="AW94" t="s">
        <v>579</v>
      </c>
    </row>
    <row r="95">
      <c r="A95" t="s">
        <v>580</v>
      </c>
      <c r="B95" t="s">
        <v>581</v>
      </c>
      <c r="C95" t="s">
        <v>582</v>
      </c>
      <c r="D95" t="s">
        <v>226</v>
      </c>
      <c r="E95" t="s">
        <v>218</v>
      </c>
      <c r="F95" t="s">
        <v>215</v>
      </c>
      <c r="G95" t="s">
        <v>253</v>
      </c>
      <c r="H95" t="s">
        <v>228</v>
      </c>
      <c r="I95" t="s">
        <v>229</v>
      </c>
      <c r="J95" t="s">
        <v>230</v>
      </c>
      <c r="K95" t="s">
        <v>230</v>
      </c>
      <c r="L95" t="s">
        <v>230</v>
      </c>
      <c r="M95" t="s">
        <v>231</v>
      </c>
      <c r="N95" t="s">
        <v>230</v>
      </c>
      <c r="O95" t="n">
        <v>198.0</v>
      </c>
      <c r="P95" t="n">
        <v>14.0</v>
      </c>
      <c r="Q95" t="n">
        <v>0.0</v>
      </c>
      <c r="R95" t="n">
        <v>79.2</v>
      </c>
      <c r="S95" t="n">
        <v>0.0</v>
      </c>
      <c r="T95" t="n">
        <v>132.8</v>
      </c>
      <c r="U95" t="n">
        <v>6.66</v>
      </c>
      <c r="V95" t="n">
        <v>6.66</v>
      </c>
      <c r="W95" t="n">
        <v>0.0</v>
      </c>
      <c r="X95" t="n">
        <v>139.46</v>
      </c>
      <c r="Y95" t="n">
        <v>132.78</v>
      </c>
      <c r="Z95" t="n">
        <v>132.8</v>
      </c>
      <c r="AA95" t="n">
        <v>22.0</v>
      </c>
      <c r="AB95" t="n">
        <v>29.22</v>
      </c>
      <c r="AC95" t="n">
        <v>2.57</v>
      </c>
      <c r="AD95" t="n">
        <v>0.0</v>
      </c>
      <c r="AE95" t="n">
        <v>0.0</v>
      </c>
      <c r="AF95" t="n">
        <v>132.8</v>
      </c>
      <c r="AG95" t="n">
        <v>5.72</v>
      </c>
      <c r="AH95" t="n">
        <v>0.0</v>
      </c>
      <c r="AI95" t="n">
        <v>0.0</v>
      </c>
      <c r="AJ95" t="n">
        <v>1.33</v>
      </c>
      <c r="AK95" t="n">
        <v>0.0</v>
      </c>
      <c r="AL95" t="n">
        <v>0.0</v>
      </c>
      <c r="AM95" t="n">
        <v>0.0</v>
      </c>
      <c r="AN95" t="n">
        <v>0.0</v>
      </c>
      <c r="AO95" t="n">
        <v>0.0</v>
      </c>
      <c r="AP95" t="n">
        <v>38.84</v>
      </c>
      <c r="AQ95" t="n">
        <v>0.0</v>
      </c>
      <c r="AR95" t="n">
        <v>93.94</v>
      </c>
      <c r="AS95" t="s">
        <v>232</v>
      </c>
      <c r="AT95" t="s">
        <v>233</v>
      </c>
      <c r="AU95" t="s">
        <v>234</v>
      </c>
      <c r="AV95" t="n">
        <v>0.0</v>
      </c>
      <c r="AW95" t="s">
        <v>583</v>
      </c>
    </row>
    <row r="96">
      <c r="A96" t="s">
        <v>584</v>
      </c>
      <c r="B96" t="s">
        <v>585</v>
      </c>
      <c r="C96" t="s">
        <v>586</v>
      </c>
      <c r="D96" t="s">
        <v>226</v>
      </c>
      <c r="E96" t="s">
        <v>218</v>
      </c>
      <c r="F96" t="s">
        <v>215</v>
      </c>
      <c r="G96" t="s">
        <v>227</v>
      </c>
      <c r="H96" t="s">
        <v>228</v>
      </c>
      <c r="I96" t="s">
        <v>229</v>
      </c>
      <c r="J96" t="s">
        <v>230</v>
      </c>
      <c r="K96" t="s">
        <v>230</v>
      </c>
      <c r="L96" t="s">
        <v>230</v>
      </c>
      <c r="M96" t="s">
        <v>231</v>
      </c>
      <c r="N96" t="s">
        <v>230</v>
      </c>
      <c r="O96" t="n">
        <v>255.0</v>
      </c>
      <c r="P96" t="n">
        <v>7.0</v>
      </c>
      <c r="Q96" t="n">
        <v>0.0</v>
      </c>
      <c r="R96" t="n">
        <v>100.0</v>
      </c>
      <c r="S96" t="n">
        <v>0.0</v>
      </c>
      <c r="T96" t="n">
        <v>162.0</v>
      </c>
      <c r="U96" t="n">
        <v>8.1</v>
      </c>
      <c r="V96" t="n">
        <v>8.1</v>
      </c>
      <c r="W96" t="n">
        <v>0.0</v>
      </c>
      <c r="X96" t="n">
        <v>170.1</v>
      </c>
      <c r="Y96" t="n">
        <v>162.0</v>
      </c>
      <c r="Z96" t="n">
        <v>162.0</v>
      </c>
      <c r="AA96" t="n">
        <v>22.0</v>
      </c>
      <c r="AB96" t="n">
        <v>35.64</v>
      </c>
      <c r="AC96" t="n">
        <v>3.13</v>
      </c>
      <c r="AD96" t="n">
        <v>0.0</v>
      </c>
      <c r="AE96" t="n">
        <v>0.0</v>
      </c>
      <c r="AF96" t="n">
        <v>162.0</v>
      </c>
      <c r="AG96" t="n">
        <v>6.98</v>
      </c>
      <c r="AH96" t="n">
        <v>0.0</v>
      </c>
      <c r="AI96" t="n">
        <v>0.0</v>
      </c>
      <c r="AJ96" t="n">
        <v>1.62</v>
      </c>
      <c r="AK96" t="n">
        <v>0.0</v>
      </c>
      <c r="AL96" t="n">
        <v>0.0</v>
      </c>
      <c r="AM96" t="n">
        <v>0.0</v>
      </c>
      <c r="AN96" t="n">
        <v>0.0</v>
      </c>
      <c r="AO96" t="n">
        <v>0.0</v>
      </c>
      <c r="AP96" t="n">
        <v>47.37</v>
      </c>
      <c r="AQ96" t="n">
        <v>0.0</v>
      </c>
      <c r="AR96" t="n">
        <v>114.63</v>
      </c>
      <c r="AS96" t="s">
        <v>232</v>
      </c>
      <c r="AT96" t="s">
        <v>233</v>
      </c>
      <c r="AU96" t="s">
        <v>234</v>
      </c>
      <c r="AV96" t="n">
        <v>0.0</v>
      </c>
      <c r="AW96" t="s">
        <v>587</v>
      </c>
    </row>
    <row r="97">
      <c r="A97" t="s">
        <v>588</v>
      </c>
      <c r="B97" t="s">
        <v>589</v>
      </c>
      <c r="C97" t="s">
        <v>590</v>
      </c>
      <c r="D97" t="s">
        <v>226</v>
      </c>
      <c r="E97" t="s">
        <v>218</v>
      </c>
      <c r="F97" t="s">
        <v>215</v>
      </c>
      <c r="G97" t="s">
        <v>230</v>
      </c>
      <c r="H97" t="s">
        <v>228</v>
      </c>
      <c r="I97" t="s">
        <v>229</v>
      </c>
      <c r="J97" t="s">
        <v>230</v>
      </c>
      <c r="K97" t="s">
        <v>230</v>
      </c>
      <c r="L97" t="s">
        <v>230</v>
      </c>
      <c r="M97" t="s">
        <v>231</v>
      </c>
      <c r="N97" t="s">
        <v>230</v>
      </c>
      <c r="O97" t="n">
        <v>303.0</v>
      </c>
      <c r="P97" t="n">
        <v>20.0</v>
      </c>
      <c r="Q97" t="n">
        <v>0.0</v>
      </c>
      <c r="R97" t="n">
        <v>84.0</v>
      </c>
      <c r="S97" t="n">
        <v>0.0</v>
      </c>
      <c r="T97" t="n">
        <v>239.0</v>
      </c>
      <c r="U97" t="n">
        <v>11.96</v>
      </c>
      <c r="V97" t="n">
        <v>11.96</v>
      </c>
      <c r="W97" t="n">
        <v>0.0</v>
      </c>
      <c r="X97" t="n">
        <v>250.96</v>
      </c>
      <c r="Y97" t="n">
        <v>238.99</v>
      </c>
      <c r="Z97" t="n">
        <v>239.0</v>
      </c>
      <c r="AA97" t="n">
        <v>22.0</v>
      </c>
      <c r="AB97" t="n">
        <v>52.58</v>
      </c>
      <c r="AC97" t="n">
        <v>4.62</v>
      </c>
      <c r="AD97" t="n">
        <v>0.0</v>
      </c>
      <c r="AE97" t="n">
        <v>0.0</v>
      </c>
      <c r="AF97" t="n">
        <v>239.0</v>
      </c>
      <c r="AG97" t="n">
        <v>10.29</v>
      </c>
      <c r="AH97" t="n">
        <v>0.0</v>
      </c>
      <c r="AI97" t="n">
        <v>0.0</v>
      </c>
      <c r="AJ97" t="n">
        <v>2.39</v>
      </c>
      <c r="AK97" t="n">
        <v>0.0</v>
      </c>
      <c r="AL97" t="n">
        <v>0.0</v>
      </c>
      <c r="AM97" t="n">
        <v>0.0</v>
      </c>
      <c r="AN97" t="n">
        <v>0.0</v>
      </c>
      <c r="AO97" t="n">
        <v>0.0</v>
      </c>
      <c r="AP97" t="n">
        <v>69.88</v>
      </c>
      <c r="AQ97" t="n">
        <v>0.0</v>
      </c>
      <c r="AR97" t="n">
        <v>169.11</v>
      </c>
      <c r="AS97" t="s">
        <v>232</v>
      </c>
      <c r="AT97" t="s">
        <v>233</v>
      </c>
      <c r="AU97" t="s">
        <v>234</v>
      </c>
      <c r="AV97" t="n">
        <v>0.0</v>
      </c>
      <c r="AW97" t="s">
        <v>591</v>
      </c>
    </row>
    <row r="98">
      <c r="A98" t="s">
        <v>592</v>
      </c>
      <c r="B98" t="s">
        <v>593</v>
      </c>
      <c r="C98" t="s">
        <v>594</v>
      </c>
      <c r="D98" t="s">
        <v>226</v>
      </c>
      <c r="E98" t="s">
        <v>218</v>
      </c>
      <c r="F98" t="s">
        <v>215</v>
      </c>
      <c r="G98" t="s">
        <v>227</v>
      </c>
      <c r="H98" t="s">
        <v>228</v>
      </c>
      <c r="I98" t="s">
        <v>229</v>
      </c>
      <c r="J98" t="s">
        <v>230</v>
      </c>
      <c r="K98" t="s">
        <v>230</v>
      </c>
      <c r="L98" t="s">
        <v>230</v>
      </c>
      <c r="M98" t="s">
        <v>231</v>
      </c>
      <c r="N98" t="s">
        <v>230</v>
      </c>
      <c r="O98" t="n">
        <v>228.0</v>
      </c>
      <c r="P98" t="n">
        <v>20.0</v>
      </c>
      <c r="Q98" t="n">
        <v>0.0</v>
      </c>
      <c r="R98" t="n">
        <v>100.0</v>
      </c>
      <c r="S98" t="n">
        <v>0.0</v>
      </c>
      <c r="T98" t="n">
        <v>148.0</v>
      </c>
      <c r="U98" t="n">
        <v>7.4</v>
      </c>
      <c r="V98" t="n">
        <v>7.4</v>
      </c>
      <c r="W98" t="n">
        <v>0.0</v>
      </c>
      <c r="X98" t="n">
        <v>155.4</v>
      </c>
      <c r="Y98" t="n">
        <v>148.0</v>
      </c>
      <c r="Z98" t="n">
        <v>148.0</v>
      </c>
      <c r="AA98" t="n">
        <v>22.0</v>
      </c>
      <c r="AB98" t="n">
        <v>32.56</v>
      </c>
      <c r="AC98" t="n">
        <v>2.86</v>
      </c>
      <c r="AD98" t="n">
        <v>0.0</v>
      </c>
      <c r="AE98" t="n">
        <v>0.0</v>
      </c>
      <c r="AF98" t="n">
        <v>148.0</v>
      </c>
      <c r="AG98" t="n">
        <v>6.37</v>
      </c>
      <c r="AH98" t="n">
        <v>0.0</v>
      </c>
      <c r="AI98" t="n">
        <v>0.0</v>
      </c>
      <c r="AJ98" t="n">
        <v>1.48</v>
      </c>
      <c r="AK98" t="n">
        <v>0.0</v>
      </c>
      <c r="AL98" t="n">
        <v>0.0</v>
      </c>
      <c r="AM98" t="n">
        <v>0.0</v>
      </c>
      <c r="AN98" t="n">
        <v>0.0</v>
      </c>
      <c r="AO98" t="n">
        <v>0.0</v>
      </c>
      <c r="AP98" t="n">
        <v>43.27</v>
      </c>
      <c r="AQ98" t="n">
        <v>0.0</v>
      </c>
      <c r="AR98" t="n">
        <v>104.73</v>
      </c>
      <c r="AS98" t="s">
        <v>232</v>
      </c>
      <c r="AT98" t="s">
        <v>233</v>
      </c>
      <c r="AU98" t="s">
        <v>234</v>
      </c>
      <c r="AV98" t="n">
        <v>0.0</v>
      </c>
      <c r="AW98" t="s">
        <v>595</v>
      </c>
    </row>
    <row r="99">
      <c r="A99" t="s">
        <v>596</v>
      </c>
      <c r="B99" t="s">
        <v>597</v>
      </c>
      <c r="C99" t="s">
        <v>598</v>
      </c>
      <c r="D99" t="s">
        <v>226</v>
      </c>
      <c r="E99" t="s">
        <v>218</v>
      </c>
      <c r="F99" t="s">
        <v>215</v>
      </c>
      <c r="G99" t="s">
        <v>253</v>
      </c>
      <c r="H99" t="s">
        <v>228</v>
      </c>
      <c r="I99" t="s">
        <v>229</v>
      </c>
      <c r="J99" t="s">
        <v>230</v>
      </c>
      <c r="K99" t="s">
        <v>230</v>
      </c>
      <c r="L99" t="s">
        <v>230</v>
      </c>
      <c r="M99" t="s">
        <v>231</v>
      </c>
      <c r="N99" t="s">
        <v>230</v>
      </c>
      <c r="O99" t="n">
        <v>246.0</v>
      </c>
      <c r="P99" t="n">
        <v>20.0</v>
      </c>
      <c r="Q99" t="n">
        <v>0.0</v>
      </c>
      <c r="R99" t="n">
        <v>80.0</v>
      </c>
      <c r="S99" t="n">
        <v>0.0</v>
      </c>
      <c r="T99" t="n">
        <v>186.0</v>
      </c>
      <c r="U99" t="n">
        <v>9.3</v>
      </c>
      <c r="V99" t="n">
        <v>9.3</v>
      </c>
      <c r="W99" t="n">
        <v>0.0</v>
      </c>
      <c r="X99" t="n">
        <v>195.3</v>
      </c>
      <c r="Y99" t="n">
        <v>186.0</v>
      </c>
      <c r="Z99" t="n">
        <v>186.0</v>
      </c>
      <c r="AA99" t="n">
        <v>22.0</v>
      </c>
      <c r="AB99" t="n">
        <v>40.92</v>
      </c>
      <c r="AC99" t="n">
        <v>3.59</v>
      </c>
      <c r="AD99" t="n">
        <v>0.0</v>
      </c>
      <c r="AE99" t="n">
        <v>0.0</v>
      </c>
      <c r="AF99" t="n">
        <v>186.0</v>
      </c>
      <c r="AG99" t="n">
        <v>8.02</v>
      </c>
      <c r="AH99" t="n">
        <v>0.0</v>
      </c>
      <c r="AI99" t="n">
        <v>0.0</v>
      </c>
      <c r="AJ99" t="n">
        <v>1.86</v>
      </c>
      <c r="AK99" t="n">
        <v>0.0</v>
      </c>
      <c r="AL99" t="n">
        <v>0.0</v>
      </c>
      <c r="AM99" t="n">
        <v>0.0</v>
      </c>
      <c r="AN99" t="n">
        <v>0.0</v>
      </c>
      <c r="AO99" t="n">
        <v>0.0</v>
      </c>
      <c r="AP99" t="n">
        <v>54.39</v>
      </c>
      <c r="AQ99" t="n">
        <v>0.0</v>
      </c>
      <c r="AR99" t="n">
        <v>131.61</v>
      </c>
      <c r="AS99" t="s">
        <v>232</v>
      </c>
      <c r="AT99" t="s">
        <v>233</v>
      </c>
      <c r="AU99" t="s">
        <v>234</v>
      </c>
      <c r="AV99" t="n">
        <v>0.0</v>
      </c>
      <c r="AW99" t="s">
        <v>328</v>
      </c>
    </row>
    <row r="100">
      <c r="A100" t="s">
        <v>599</v>
      </c>
      <c r="B100" t="s">
        <v>600</v>
      </c>
      <c r="C100" t="s">
        <v>601</v>
      </c>
      <c r="D100" t="s">
        <v>226</v>
      </c>
      <c r="E100" t="s">
        <v>218</v>
      </c>
      <c r="F100" t="s">
        <v>215</v>
      </c>
      <c r="G100" t="s">
        <v>227</v>
      </c>
      <c r="H100" t="s">
        <v>228</v>
      </c>
      <c r="I100" t="s">
        <v>229</v>
      </c>
      <c r="J100" t="s">
        <v>230</v>
      </c>
      <c r="K100" t="s">
        <v>230</v>
      </c>
      <c r="L100" t="s">
        <v>230</v>
      </c>
      <c r="M100" t="s">
        <v>231</v>
      </c>
      <c r="N100" t="s">
        <v>230</v>
      </c>
      <c r="O100" t="n">
        <v>198.0</v>
      </c>
      <c r="P100" t="n">
        <v>20.0</v>
      </c>
      <c r="Q100" t="n">
        <v>0.0</v>
      </c>
      <c r="R100" t="n">
        <v>99.0</v>
      </c>
      <c r="S100" t="n">
        <v>0.0</v>
      </c>
      <c r="T100" t="n">
        <v>119.0</v>
      </c>
      <c r="U100" t="n">
        <v>5.96</v>
      </c>
      <c r="V100" t="n">
        <v>5.96</v>
      </c>
      <c r="W100" t="n">
        <v>0.0</v>
      </c>
      <c r="X100" t="n">
        <v>124.96</v>
      </c>
      <c r="Y100" t="n">
        <v>118.99</v>
      </c>
      <c r="Z100" t="n">
        <v>119.0</v>
      </c>
      <c r="AA100" t="n">
        <v>22.0</v>
      </c>
      <c r="AB100" t="n">
        <v>26.18</v>
      </c>
      <c r="AC100" t="n">
        <v>2.3</v>
      </c>
      <c r="AD100" t="n">
        <v>0.0</v>
      </c>
      <c r="AE100" t="n">
        <v>0.0</v>
      </c>
      <c r="AF100" t="n">
        <v>119.0</v>
      </c>
      <c r="AG100" t="n">
        <v>5.12</v>
      </c>
      <c r="AH100" t="n">
        <v>0.0</v>
      </c>
      <c r="AI100" t="n">
        <v>0.0</v>
      </c>
      <c r="AJ100" t="n">
        <v>1.19</v>
      </c>
      <c r="AK100" t="n">
        <v>0.0</v>
      </c>
      <c r="AL100" t="n">
        <v>0.0</v>
      </c>
      <c r="AM100" t="n">
        <v>0.0</v>
      </c>
      <c r="AN100" t="n">
        <v>0.0</v>
      </c>
      <c r="AO100" t="n">
        <v>0.0</v>
      </c>
      <c r="AP100" t="n">
        <v>34.79</v>
      </c>
      <c r="AQ100" t="n">
        <v>0.0</v>
      </c>
      <c r="AR100" t="n">
        <v>84.2</v>
      </c>
      <c r="AS100" t="s">
        <v>232</v>
      </c>
      <c r="AT100" t="s">
        <v>233</v>
      </c>
      <c r="AU100" t="s">
        <v>234</v>
      </c>
      <c r="AV100" t="n">
        <v>0.0</v>
      </c>
      <c r="AW100" t="s">
        <v>602</v>
      </c>
    </row>
    <row r="101">
      <c r="A101" t="s">
        <v>603</v>
      </c>
      <c r="B101" t="s">
        <v>604</v>
      </c>
      <c r="C101" t="s">
        <v>605</v>
      </c>
      <c r="D101" t="s">
        <v>226</v>
      </c>
      <c r="E101" t="s">
        <v>218</v>
      </c>
      <c r="F101" t="s">
        <v>215</v>
      </c>
      <c r="G101" t="s">
        <v>227</v>
      </c>
      <c r="H101" t="s">
        <v>228</v>
      </c>
      <c r="I101" t="s">
        <v>229</v>
      </c>
      <c r="J101" t="s">
        <v>230</v>
      </c>
      <c r="K101" t="s">
        <v>230</v>
      </c>
      <c r="L101" t="s">
        <v>230</v>
      </c>
      <c r="M101" t="s">
        <v>231</v>
      </c>
      <c r="N101" t="s">
        <v>230</v>
      </c>
      <c r="O101" t="n">
        <v>419.0</v>
      </c>
      <c r="P101" t="n">
        <v>20.0</v>
      </c>
      <c r="Q101" t="n">
        <v>0.0</v>
      </c>
      <c r="R101" t="n">
        <v>100.0</v>
      </c>
      <c r="S101" t="n">
        <v>35.0</v>
      </c>
      <c r="T101" t="n">
        <v>304.0</v>
      </c>
      <c r="U101" t="n">
        <v>15.2</v>
      </c>
      <c r="V101" t="n">
        <v>15.2</v>
      </c>
      <c r="W101" t="n">
        <v>0.0</v>
      </c>
      <c r="X101" t="n">
        <v>319.2</v>
      </c>
      <c r="Y101" t="n">
        <v>304.0</v>
      </c>
      <c r="Z101" t="n">
        <v>304.0</v>
      </c>
      <c r="AA101" t="n">
        <v>22.0</v>
      </c>
      <c r="AB101" t="n">
        <v>66.88</v>
      </c>
      <c r="AC101" t="n">
        <v>5.87</v>
      </c>
      <c r="AD101" t="n">
        <v>0.0</v>
      </c>
      <c r="AE101" t="n">
        <v>0.0</v>
      </c>
      <c r="AF101" t="n">
        <v>304.0</v>
      </c>
      <c r="AG101" t="n">
        <v>13.1</v>
      </c>
      <c r="AH101" t="n">
        <v>0.0</v>
      </c>
      <c r="AI101" t="n">
        <v>0.0</v>
      </c>
      <c r="AJ101" t="n">
        <v>3.04</v>
      </c>
      <c r="AK101" t="n">
        <v>0.0</v>
      </c>
      <c r="AL101" t="n">
        <v>0.0</v>
      </c>
      <c r="AM101" t="n">
        <v>0.0</v>
      </c>
      <c r="AN101" t="n">
        <v>0.0</v>
      </c>
      <c r="AO101" t="n">
        <v>0.0</v>
      </c>
      <c r="AP101" t="n">
        <v>88.89</v>
      </c>
      <c r="AQ101" t="n">
        <v>0.0</v>
      </c>
      <c r="AR101" t="n">
        <v>215.11</v>
      </c>
      <c r="AS101" t="s">
        <v>232</v>
      </c>
      <c r="AT101" t="s">
        <v>233</v>
      </c>
      <c r="AU101" t="s">
        <v>234</v>
      </c>
      <c r="AV101" t="n">
        <v>0.0</v>
      </c>
      <c r="AW101" t="s">
        <v>606</v>
      </c>
    </row>
    <row r="102">
      <c r="A102" t="s">
        <v>607</v>
      </c>
      <c r="B102" t="s">
        <v>608</v>
      </c>
      <c r="C102" t="s">
        <v>609</v>
      </c>
      <c r="D102" t="s">
        <v>226</v>
      </c>
      <c r="E102" t="s">
        <v>218</v>
      </c>
      <c r="F102" t="s">
        <v>215</v>
      </c>
      <c r="G102" t="s">
        <v>227</v>
      </c>
      <c r="H102" t="s">
        <v>228</v>
      </c>
      <c r="I102" t="s">
        <v>229</v>
      </c>
      <c r="J102" t="s">
        <v>230</v>
      </c>
      <c r="K102" t="s">
        <v>230</v>
      </c>
      <c r="L102" t="s">
        <v>230</v>
      </c>
      <c r="M102" t="s">
        <v>231</v>
      </c>
      <c r="N102" t="s">
        <v>230</v>
      </c>
      <c r="O102" t="n">
        <v>198.0</v>
      </c>
      <c r="P102" t="n">
        <v>20.0</v>
      </c>
      <c r="Q102" t="n">
        <v>0.0</v>
      </c>
      <c r="R102" t="n">
        <v>99.0</v>
      </c>
      <c r="S102" t="n">
        <v>0.0</v>
      </c>
      <c r="T102" t="n">
        <v>119.0</v>
      </c>
      <c r="U102" t="n">
        <v>5.96</v>
      </c>
      <c r="V102" t="n">
        <v>5.96</v>
      </c>
      <c r="W102" t="n">
        <v>0.0</v>
      </c>
      <c r="X102" t="n">
        <v>124.96</v>
      </c>
      <c r="Y102" t="n">
        <v>118.99</v>
      </c>
      <c r="Z102" t="n">
        <v>119.0</v>
      </c>
      <c r="AA102" t="n">
        <v>22.0</v>
      </c>
      <c r="AB102" t="n">
        <v>26.18</v>
      </c>
      <c r="AC102" t="n">
        <v>2.3</v>
      </c>
      <c r="AD102" t="n">
        <v>0.0</v>
      </c>
      <c r="AE102" t="n">
        <v>0.0</v>
      </c>
      <c r="AF102" t="n">
        <v>119.0</v>
      </c>
      <c r="AG102" t="n">
        <v>5.12</v>
      </c>
      <c r="AH102" t="n">
        <v>0.0</v>
      </c>
      <c r="AI102" t="n">
        <v>0.0</v>
      </c>
      <c r="AJ102" t="n">
        <v>1.19</v>
      </c>
      <c r="AK102" t="n">
        <v>0.0</v>
      </c>
      <c r="AL102" t="n">
        <v>0.0</v>
      </c>
      <c r="AM102" t="n">
        <v>0.0</v>
      </c>
      <c r="AN102" t="n">
        <v>0.0</v>
      </c>
      <c r="AO102" t="n">
        <v>0.0</v>
      </c>
      <c r="AP102" t="n">
        <v>34.79</v>
      </c>
      <c r="AQ102" t="n">
        <v>0.0</v>
      </c>
      <c r="AR102" t="n">
        <v>84.2</v>
      </c>
      <c r="AS102" t="s">
        <v>232</v>
      </c>
      <c r="AT102" t="s">
        <v>233</v>
      </c>
      <c r="AU102" t="s">
        <v>234</v>
      </c>
      <c r="AV102" t="n">
        <v>0.0</v>
      </c>
      <c r="AW102" t="s">
        <v>610</v>
      </c>
    </row>
    <row r="103">
      <c r="A103" t="s">
        <v>611</v>
      </c>
      <c r="B103" t="s">
        <v>612</v>
      </c>
      <c r="C103" t="s">
        <v>613</v>
      </c>
      <c r="D103" t="s">
        <v>226</v>
      </c>
      <c r="E103" t="s">
        <v>218</v>
      </c>
      <c r="F103" t="s">
        <v>215</v>
      </c>
      <c r="G103" t="s">
        <v>227</v>
      </c>
      <c r="H103" t="s">
        <v>228</v>
      </c>
      <c r="I103" t="s">
        <v>229</v>
      </c>
      <c r="J103" t="s">
        <v>230</v>
      </c>
      <c r="K103" t="s">
        <v>230</v>
      </c>
      <c r="L103" t="s">
        <v>230</v>
      </c>
      <c r="M103" t="s">
        <v>231</v>
      </c>
      <c r="N103" t="s">
        <v>230</v>
      </c>
      <c r="O103" t="n">
        <v>454.0</v>
      </c>
      <c r="P103" t="n">
        <v>37.0</v>
      </c>
      <c r="Q103" t="n">
        <v>0.0</v>
      </c>
      <c r="R103" t="n">
        <v>100.0</v>
      </c>
      <c r="S103" t="n">
        <v>58.0</v>
      </c>
      <c r="T103" t="n">
        <v>333.0</v>
      </c>
      <c r="U103" t="n">
        <v>16.66</v>
      </c>
      <c r="V103" t="n">
        <v>16.66</v>
      </c>
      <c r="W103" t="n">
        <v>0.0</v>
      </c>
      <c r="X103" t="n">
        <v>349.66</v>
      </c>
      <c r="Y103" t="n">
        <v>332.99</v>
      </c>
      <c r="Z103" t="n">
        <v>333.0</v>
      </c>
      <c r="AA103" t="n">
        <v>22.0</v>
      </c>
      <c r="AB103" t="n">
        <v>73.26</v>
      </c>
      <c r="AC103" t="n">
        <v>6.43</v>
      </c>
      <c r="AD103" t="n">
        <v>0.0</v>
      </c>
      <c r="AE103" t="n">
        <v>0.0</v>
      </c>
      <c r="AF103" t="n">
        <v>333.0</v>
      </c>
      <c r="AG103" t="n">
        <v>14.35</v>
      </c>
      <c r="AH103" t="n">
        <v>0.0</v>
      </c>
      <c r="AI103" t="n">
        <v>0.0</v>
      </c>
      <c r="AJ103" t="n">
        <v>3.33</v>
      </c>
      <c r="AK103" t="n">
        <v>0.0</v>
      </c>
      <c r="AL103" t="n">
        <v>0.0</v>
      </c>
      <c r="AM103" t="n">
        <v>0.0</v>
      </c>
      <c r="AN103" t="n">
        <v>0.0</v>
      </c>
      <c r="AO103" t="n">
        <v>0.0</v>
      </c>
      <c r="AP103" t="n">
        <v>97.37</v>
      </c>
      <c r="AQ103" t="n">
        <v>0.0</v>
      </c>
      <c r="AR103" t="n">
        <v>235.62</v>
      </c>
      <c r="AS103" t="s">
        <v>232</v>
      </c>
      <c r="AT103" t="s">
        <v>233</v>
      </c>
      <c r="AU103" t="s">
        <v>234</v>
      </c>
      <c r="AV103" t="n">
        <v>0.0</v>
      </c>
      <c r="AW103" t="s">
        <v>614</v>
      </c>
    </row>
    <row r="104">
      <c r="A104" t="s">
        <v>615</v>
      </c>
      <c r="B104" t="s">
        <v>616</v>
      </c>
      <c r="C104" t="s">
        <v>617</v>
      </c>
      <c r="D104" t="s">
        <v>226</v>
      </c>
      <c r="E104" t="s">
        <v>218</v>
      </c>
      <c r="F104" t="s">
        <v>215</v>
      </c>
      <c r="G104" t="s">
        <v>227</v>
      </c>
      <c r="H104" t="s">
        <v>228</v>
      </c>
      <c r="I104" t="s">
        <v>229</v>
      </c>
      <c r="J104" t="s">
        <v>230</v>
      </c>
      <c r="K104" t="s">
        <v>230</v>
      </c>
      <c r="L104" t="s">
        <v>230</v>
      </c>
      <c r="M104" t="s">
        <v>231</v>
      </c>
      <c r="N104" t="s">
        <v>230</v>
      </c>
      <c r="O104" t="n">
        <v>228.0</v>
      </c>
      <c r="P104" t="n">
        <v>20.0</v>
      </c>
      <c r="Q104" t="n">
        <v>0.0</v>
      </c>
      <c r="R104" t="n">
        <v>100.0</v>
      </c>
      <c r="S104" t="n">
        <v>0.0</v>
      </c>
      <c r="T104" t="n">
        <v>148.0</v>
      </c>
      <c r="U104" t="n">
        <v>7.4</v>
      </c>
      <c r="V104" t="n">
        <v>7.4</v>
      </c>
      <c r="W104" t="n">
        <v>0.0</v>
      </c>
      <c r="X104" t="n">
        <v>155.4</v>
      </c>
      <c r="Y104" t="n">
        <v>148.0</v>
      </c>
      <c r="Z104" t="n">
        <v>148.0</v>
      </c>
      <c r="AA104" t="n">
        <v>22.0</v>
      </c>
      <c r="AB104" t="n">
        <v>32.56</v>
      </c>
      <c r="AC104" t="n">
        <v>2.86</v>
      </c>
      <c r="AD104" t="n">
        <v>0.0</v>
      </c>
      <c r="AE104" t="n">
        <v>0.0</v>
      </c>
      <c r="AF104" t="n">
        <v>148.0</v>
      </c>
      <c r="AG104" t="n">
        <v>6.37</v>
      </c>
      <c r="AH104" t="n">
        <v>0.0</v>
      </c>
      <c r="AI104" t="n">
        <v>0.0</v>
      </c>
      <c r="AJ104" t="n">
        <v>1.48</v>
      </c>
      <c r="AK104" t="n">
        <v>0.0</v>
      </c>
      <c r="AL104" t="n">
        <v>0.0</v>
      </c>
      <c r="AM104" t="n">
        <v>0.0</v>
      </c>
      <c r="AN104" t="n">
        <v>0.0</v>
      </c>
      <c r="AO104" t="n">
        <v>0.0</v>
      </c>
      <c r="AP104" t="n">
        <v>43.27</v>
      </c>
      <c r="AQ104" t="n">
        <v>0.0</v>
      </c>
      <c r="AR104" t="n">
        <v>104.73</v>
      </c>
      <c r="AS104" t="s">
        <v>232</v>
      </c>
      <c r="AT104" t="s">
        <v>233</v>
      </c>
      <c r="AU104" t="s">
        <v>234</v>
      </c>
      <c r="AV104" t="n">
        <v>0.0</v>
      </c>
      <c r="AW104" t="s">
        <v>618</v>
      </c>
    </row>
    <row r="105">
      <c r="A105" t="s">
        <v>619</v>
      </c>
      <c r="B105" t="s">
        <v>620</v>
      </c>
      <c r="C105" t="s">
        <v>621</v>
      </c>
      <c r="D105" t="s">
        <v>226</v>
      </c>
      <c r="E105" t="s">
        <v>218</v>
      </c>
      <c r="F105" t="s">
        <v>215</v>
      </c>
      <c r="G105" t="s">
        <v>253</v>
      </c>
      <c r="H105" t="s">
        <v>228</v>
      </c>
      <c r="I105" t="s">
        <v>229</v>
      </c>
      <c r="J105" t="s">
        <v>230</v>
      </c>
      <c r="K105" t="s">
        <v>230</v>
      </c>
      <c r="L105" t="s">
        <v>230</v>
      </c>
      <c r="M105" t="s">
        <v>231</v>
      </c>
      <c r="N105" t="s">
        <v>230</v>
      </c>
      <c r="O105" t="n">
        <v>198.0</v>
      </c>
      <c r="P105" t="n">
        <v>20.0</v>
      </c>
      <c r="Q105" t="n">
        <v>0.0</v>
      </c>
      <c r="R105" t="n">
        <v>79.2</v>
      </c>
      <c r="S105" t="n">
        <v>0.0</v>
      </c>
      <c r="T105" t="n">
        <v>138.8</v>
      </c>
      <c r="U105" t="n">
        <v>6.94</v>
      </c>
      <c r="V105" t="n">
        <v>6.94</v>
      </c>
      <c r="W105" t="n">
        <v>0.0</v>
      </c>
      <c r="X105" t="n">
        <v>145.74</v>
      </c>
      <c r="Y105" t="n">
        <v>138.8</v>
      </c>
      <c r="Z105" t="n">
        <v>138.8</v>
      </c>
      <c r="AA105" t="n">
        <v>22.0</v>
      </c>
      <c r="AB105" t="n">
        <v>30.54</v>
      </c>
      <c r="AC105" t="n">
        <v>2.68</v>
      </c>
      <c r="AD105" t="n">
        <v>0.0</v>
      </c>
      <c r="AE105" t="n">
        <v>0.0</v>
      </c>
      <c r="AF105" t="n">
        <v>138.8</v>
      </c>
      <c r="AG105" t="n">
        <v>5.98</v>
      </c>
      <c r="AH105" t="n">
        <v>0.0</v>
      </c>
      <c r="AI105" t="n">
        <v>0.0</v>
      </c>
      <c r="AJ105" t="n">
        <v>1.39</v>
      </c>
      <c r="AK105" t="n">
        <v>0.0</v>
      </c>
      <c r="AL105" t="n">
        <v>0.0</v>
      </c>
      <c r="AM105" t="n">
        <v>0.0</v>
      </c>
      <c r="AN105" t="n">
        <v>0.0</v>
      </c>
      <c r="AO105" t="n">
        <v>0.0</v>
      </c>
      <c r="AP105" t="n">
        <v>40.59</v>
      </c>
      <c r="AQ105" t="n">
        <v>0.0</v>
      </c>
      <c r="AR105" t="n">
        <v>98.21</v>
      </c>
      <c r="AS105" t="s">
        <v>232</v>
      </c>
      <c r="AT105" t="s">
        <v>233</v>
      </c>
      <c r="AU105" t="s">
        <v>234</v>
      </c>
      <c r="AV105" t="n">
        <v>0.0</v>
      </c>
      <c r="AW105" t="s">
        <v>368</v>
      </c>
    </row>
    <row r="106">
      <c r="A106" t="s">
        <v>622</v>
      </c>
      <c r="B106" t="s">
        <v>623</v>
      </c>
      <c r="C106" t="s">
        <v>624</v>
      </c>
      <c r="D106" t="s">
        <v>226</v>
      </c>
      <c r="E106" t="s">
        <v>218</v>
      </c>
      <c r="F106" t="s">
        <v>215</v>
      </c>
      <c r="G106" t="s">
        <v>227</v>
      </c>
      <c r="H106" t="s">
        <v>228</v>
      </c>
      <c r="I106" t="s">
        <v>229</v>
      </c>
      <c r="J106" t="s">
        <v>230</v>
      </c>
      <c r="K106" t="s">
        <v>230</v>
      </c>
      <c r="L106" t="s">
        <v>230</v>
      </c>
      <c r="M106" t="s">
        <v>231</v>
      </c>
      <c r="N106" t="s">
        <v>230</v>
      </c>
      <c r="O106" t="n">
        <v>296.0</v>
      </c>
      <c r="P106" t="n">
        <v>40.0</v>
      </c>
      <c r="Q106" t="n">
        <v>0.0</v>
      </c>
      <c r="R106" t="n">
        <v>100.0</v>
      </c>
      <c r="S106" t="n">
        <v>0.0</v>
      </c>
      <c r="T106" t="n">
        <v>236.0</v>
      </c>
      <c r="U106" t="n">
        <v>11.8</v>
      </c>
      <c r="V106" t="n">
        <v>11.8</v>
      </c>
      <c r="W106" t="n">
        <v>0.0</v>
      </c>
      <c r="X106" t="n">
        <v>247.8</v>
      </c>
      <c r="Y106" t="n">
        <v>236.0</v>
      </c>
      <c r="Z106" t="n">
        <v>236.0</v>
      </c>
      <c r="AA106" t="n">
        <v>22.0</v>
      </c>
      <c r="AB106" t="n">
        <v>51.92</v>
      </c>
      <c r="AC106" t="n">
        <v>4.56</v>
      </c>
      <c r="AD106" t="n">
        <v>0.0</v>
      </c>
      <c r="AE106" t="n">
        <v>0.0</v>
      </c>
      <c r="AF106" t="n">
        <v>236.0</v>
      </c>
      <c r="AG106" t="n">
        <v>10.17</v>
      </c>
      <c r="AH106" t="n">
        <v>0.0</v>
      </c>
      <c r="AI106" t="n">
        <v>0.0</v>
      </c>
      <c r="AJ106" t="n">
        <v>2.36</v>
      </c>
      <c r="AK106" t="n">
        <v>0.0</v>
      </c>
      <c r="AL106" t="n">
        <v>0.0</v>
      </c>
      <c r="AM106" t="n">
        <v>0.0</v>
      </c>
      <c r="AN106" t="n">
        <v>0.0</v>
      </c>
      <c r="AO106" t="n">
        <v>0.0</v>
      </c>
      <c r="AP106" t="n">
        <v>69.01</v>
      </c>
      <c r="AQ106" t="n">
        <v>0.0</v>
      </c>
      <c r="AR106" t="n">
        <v>166.99</v>
      </c>
      <c r="AS106" t="s">
        <v>232</v>
      </c>
      <c r="AT106" t="s">
        <v>233</v>
      </c>
      <c r="AU106" t="s">
        <v>234</v>
      </c>
      <c r="AV106" t="n">
        <v>0.0</v>
      </c>
      <c r="AW106" t="s">
        <v>625</v>
      </c>
    </row>
    <row r="107">
      <c r="A107" t="s">
        <v>626</v>
      </c>
      <c r="B107" t="s">
        <v>627</v>
      </c>
      <c r="C107" t="s">
        <v>628</v>
      </c>
      <c r="D107" t="s">
        <v>226</v>
      </c>
      <c r="E107" t="s">
        <v>218</v>
      </c>
      <c r="F107" t="s">
        <v>215</v>
      </c>
      <c r="G107" t="s">
        <v>230</v>
      </c>
      <c r="H107" t="s">
        <v>228</v>
      </c>
      <c r="I107" t="s">
        <v>229</v>
      </c>
      <c r="J107" t="s">
        <v>230</v>
      </c>
      <c r="K107" t="s">
        <v>230</v>
      </c>
      <c r="L107" t="s">
        <v>230</v>
      </c>
      <c r="M107" t="s">
        <v>231</v>
      </c>
      <c r="N107" t="s">
        <v>230</v>
      </c>
      <c r="O107" t="n">
        <v>454.0</v>
      </c>
      <c r="P107" t="n">
        <v>27.0</v>
      </c>
      <c r="Q107" t="n">
        <v>0.0</v>
      </c>
      <c r="R107" t="n">
        <v>0.0</v>
      </c>
      <c r="S107" t="n">
        <v>58.0</v>
      </c>
      <c r="T107" t="n">
        <v>423.0</v>
      </c>
      <c r="U107" t="n">
        <v>21.16</v>
      </c>
      <c r="V107" t="n">
        <v>21.16</v>
      </c>
      <c r="W107" t="n">
        <v>0.0</v>
      </c>
      <c r="X107" t="n">
        <v>444.16</v>
      </c>
      <c r="Y107" t="n">
        <v>422.99</v>
      </c>
      <c r="Z107" t="n">
        <v>423.0</v>
      </c>
      <c r="AA107" t="n">
        <v>22.0</v>
      </c>
      <c r="AB107" t="n">
        <v>93.06</v>
      </c>
      <c r="AC107" t="n">
        <v>8.17</v>
      </c>
      <c r="AD107" t="n">
        <v>0.0</v>
      </c>
      <c r="AE107" t="n">
        <v>0.0</v>
      </c>
      <c r="AF107" t="n">
        <v>423.0</v>
      </c>
      <c r="AG107" t="n">
        <v>18.22</v>
      </c>
      <c r="AH107" t="n">
        <v>0.0</v>
      </c>
      <c r="AI107" t="n">
        <v>0.0</v>
      </c>
      <c r="AJ107" t="n">
        <v>4.23</v>
      </c>
      <c r="AK107" t="n">
        <v>0.0</v>
      </c>
      <c r="AL107" t="n">
        <v>0.0</v>
      </c>
      <c r="AM107" t="n">
        <v>0.0</v>
      </c>
      <c r="AN107" t="n">
        <v>0.0</v>
      </c>
      <c r="AO107" t="n">
        <v>0.0</v>
      </c>
      <c r="AP107" t="n">
        <v>123.68</v>
      </c>
      <c r="AQ107" t="n">
        <v>0.0</v>
      </c>
      <c r="AR107" t="n">
        <v>299.31</v>
      </c>
      <c r="AS107" t="s">
        <v>232</v>
      </c>
      <c r="AT107" t="s">
        <v>233</v>
      </c>
      <c r="AU107" t="s">
        <v>234</v>
      </c>
      <c r="AV107" t="n">
        <v>0.0</v>
      </c>
      <c r="AW107" t="s">
        <v>629</v>
      </c>
    </row>
    <row r="108">
      <c r="A108" t="s">
        <v>630</v>
      </c>
      <c r="B108" t="s">
        <v>631</v>
      </c>
      <c r="C108" t="s">
        <v>632</v>
      </c>
      <c r="D108" t="s">
        <v>226</v>
      </c>
      <c r="E108" t="s">
        <v>218</v>
      </c>
      <c r="F108" t="s">
        <v>215</v>
      </c>
      <c r="G108" t="s">
        <v>227</v>
      </c>
      <c r="H108" t="s">
        <v>228</v>
      </c>
      <c r="I108" t="s">
        <v>229</v>
      </c>
      <c r="J108" t="s">
        <v>230</v>
      </c>
      <c r="K108" t="s">
        <v>230</v>
      </c>
      <c r="L108" t="s">
        <v>230</v>
      </c>
      <c r="M108" t="s">
        <v>231</v>
      </c>
      <c r="N108" t="s">
        <v>230</v>
      </c>
      <c r="O108" t="n">
        <v>196.0</v>
      </c>
      <c r="P108" t="n">
        <v>20.0</v>
      </c>
      <c r="Q108" t="n">
        <v>0.0</v>
      </c>
      <c r="R108" t="n">
        <v>98.0</v>
      </c>
      <c r="S108" t="n">
        <v>0.0</v>
      </c>
      <c r="T108" t="n">
        <v>118.0</v>
      </c>
      <c r="U108" t="n">
        <v>5.92</v>
      </c>
      <c r="V108" t="n">
        <v>5.92</v>
      </c>
      <c r="W108" t="n">
        <v>0.0</v>
      </c>
      <c r="X108" t="n">
        <v>123.92</v>
      </c>
      <c r="Y108" t="n">
        <v>117.98</v>
      </c>
      <c r="Z108" t="n">
        <v>118.0</v>
      </c>
      <c r="AA108" t="n">
        <v>22.0</v>
      </c>
      <c r="AB108" t="n">
        <v>25.96</v>
      </c>
      <c r="AC108" t="n">
        <v>2.28</v>
      </c>
      <c r="AD108" t="n">
        <v>0.0</v>
      </c>
      <c r="AE108" t="n">
        <v>0.0</v>
      </c>
      <c r="AF108" t="n">
        <v>118.0</v>
      </c>
      <c r="AG108" t="n">
        <v>5.08</v>
      </c>
      <c r="AH108" t="n">
        <v>0.0</v>
      </c>
      <c r="AI108" t="n">
        <v>0.0</v>
      </c>
      <c r="AJ108" t="n">
        <v>1.18</v>
      </c>
      <c r="AK108" t="n">
        <v>0.0</v>
      </c>
      <c r="AL108" t="n">
        <v>0.0</v>
      </c>
      <c r="AM108" t="n">
        <v>0.0</v>
      </c>
      <c r="AN108" t="n">
        <v>0.0</v>
      </c>
      <c r="AO108" t="n">
        <v>0.0</v>
      </c>
      <c r="AP108" t="n">
        <v>34.5</v>
      </c>
      <c r="AQ108" t="n">
        <v>0.0</v>
      </c>
      <c r="AR108" t="n">
        <v>83.48</v>
      </c>
      <c r="AS108" t="s">
        <v>232</v>
      </c>
      <c r="AT108" t="s">
        <v>233</v>
      </c>
      <c r="AU108" t="s">
        <v>234</v>
      </c>
      <c r="AV108" t="n">
        <v>0.0</v>
      </c>
      <c r="AW108" t="s">
        <v>633</v>
      </c>
    </row>
    <row r="109">
      <c r="A109" t="s">
        <v>634</v>
      </c>
      <c r="B109" t="s">
        <v>635</v>
      </c>
      <c r="C109" t="s">
        <v>636</v>
      </c>
      <c r="D109" t="s">
        <v>226</v>
      </c>
      <c r="E109" t="s">
        <v>218</v>
      </c>
      <c r="F109" t="s">
        <v>215</v>
      </c>
      <c r="G109" t="s">
        <v>227</v>
      </c>
      <c r="H109" t="s">
        <v>228</v>
      </c>
      <c r="I109" t="s">
        <v>229</v>
      </c>
      <c r="J109" t="s">
        <v>230</v>
      </c>
      <c r="K109" t="s">
        <v>230</v>
      </c>
      <c r="L109" t="s">
        <v>230</v>
      </c>
      <c r="M109" t="s">
        <v>231</v>
      </c>
      <c r="N109" t="s">
        <v>230</v>
      </c>
      <c r="O109" t="n">
        <v>198.0</v>
      </c>
      <c r="P109" t="n">
        <v>10.0</v>
      </c>
      <c r="Q109" t="n">
        <v>0.0</v>
      </c>
      <c r="R109" t="n">
        <v>99.0</v>
      </c>
      <c r="S109" t="n">
        <v>0.0</v>
      </c>
      <c r="T109" t="n">
        <v>109.0</v>
      </c>
      <c r="U109" t="n">
        <v>5.46</v>
      </c>
      <c r="V109" t="n">
        <v>5.46</v>
      </c>
      <c r="W109" t="n">
        <v>0.0</v>
      </c>
      <c r="X109" t="n">
        <v>114.46</v>
      </c>
      <c r="Y109" t="n">
        <v>108.99</v>
      </c>
      <c r="Z109" t="n">
        <v>109.0</v>
      </c>
      <c r="AA109" t="n">
        <v>22.0</v>
      </c>
      <c r="AB109" t="n">
        <v>23.98</v>
      </c>
      <c r="AC109" t="n">
        <v>2.11</v>
      </c>
      <c r="AD109" t="n">
        <v>0.0</v>
      </c>
      <c r="AE109" t="n">
        <v>0.0</v>
      </c>
      <c r="AF109" t="n">
        <v>109.0</v>
      </c>
      <c r="AG109" t="n">
        <v>4.7</v>
      </c>
      <c r="AH109" t="n">
        <v>0.0</v>
      </c>
      <c r="AI109" t="n">
        <v>0.0</v>
      </c>
      <c r="AJ109" t="n">
        <v>1.09</v>
      </c>
      <c r="AK109" t="n">
        <v>0.0</v>
      </c>
      <c r="AL109" t="n">
        <v>0.0</v>
      </c>
      <c r="AM109" t="n">
        <v>0.0</v>
      </c>
      <c r="AN109" t="n">
        <v>0.0</v>
      </c>
      <c r="AO109" t="n">
        <v>0.0</v>
      </c>
      <c r="AP109" t="n">
        <v>31.88</v>
      </c>
      <c r="AQ109" t="n">
        <v>0.0</v>
      </c>
      <c r="AR109" t="n">
        <v>77.11</v>
      </c>
      <c r="AS109" t="s">
        <v>232</v>
      </c>
      <c r="AT109" t="s">
        <v>233</v>
      </c>
      <c r="AU109" t="s">
        <v>234</v>
      </c>
      <c r="AV109" t="n">
        <v>0.0</v>
      </c>
      <c r="AW109" t="s">
        <v>637</v>
      </c>
    </row>
    <row r="110">
      <c r="A110" t="s">
        <v>638</v>
      </c>
      <c r="B110" t="s">
        <v>639</v>
      </c>
      <c r="C110" t="s">
        <v>640</v>
      </c>
      <c r="D110" t="s">
        <v>226</v>
      </c>
      <c r="E110" t="s">
        <v>218</v>
      </c>
      <c r="F110" t="s">
        <v>215</v>
      </c>
      <c r="G110" t="s">
        <v>253</v>
      </c>
      <c r="H110" t="s">
        <v>228</v>
      </c>
      <c r="I110" t="s">
        <v>229</v>
      </c>
      <c r="J110" t="s">
        <v>230</v>
      </c>
      <c r="K110" t="s">
        <v>230</v>
      </c>
      <c r="L110" t="s">
        <v>230</v>
      </c>
      <c r="M110" t="s">
        <v>231</v>
      </c>
      <c r="N110" t="s">
        <v>230</v>
      </c>
      <c r="O110" t="n">
        <v>268.0</v>
      </c>
      <c r="P110" t="n">
        <v>10.0</v>
      </c>
      <c r="Q110" t="n">
        <v>0.0</v>
      </c>
      <c r="R110" t="n">
        <v>80.0</v>
      </c>
      <c r="S110" t="n">
        <v>0.0</v>
      </c>
      <c r="T110" t="n">
        <v>198.0</v>
      </c>
      <c r="U110" t="n">
        <v>9.9</v>
      </c>
      <c r="V110" t="n">
        <v>9.9</v>
      </c>
      <c r="W110" t="n">
        <v>0.0</v>
      </c>
      <c r="X110" t="n">
        <v>207.9</v>
      </c>
      <c r="Y110" t="n">
        <v>198.0</v>
      </c>
      <c r="Z110" t="n">
        <v>198.0</v>
      </c>
      <c r="AA110" t="n">
        <v>22.0</v>
      </c>
      <c r="AB110" t="n">
        <v>43.56</v>
      </c>
      <c r="AC110" t="n">
        <v>3.83</v>
      </c>
      <c r="AD110" t="n">
        <v>0.0</v>
      </c>
      <c r="AE110" t="n">
        <v>0.0</v>
      </c>
      <c r="AF110" t="n">
        <v>198.0</v>
      </c>
      <c r="AG110" t="n">
        <v>8.53</v>
      </c>
      <c r="AH110" t="n">
        <v>0.0</v>
      </c>
      <c r="AI110" t="n">
        <v>0.0</v>
      </c>
      <c r="AJ110" t="n">
        <v>1.98</v>
      </c>
      <c r="AK110" t="n">
        <v>0.0</v>
      </c>
      <c r="AL110" t="n">
        <v>0.0</v>
      </c>
      <c r="AM110" t="n">
        <v>0.0</v>
      </c>
      <c r="AN110" t="n">
        <v>0.0</v>
      </c>
      <c r="AO110" t="n">
        <v>0.0</v>
      </c>
      <c r="AP110" t="n">
        <v>57.9</v>
      </c>
      <c r="AQ110" t="n">
        <v>0.0</v>
      </c>
      <c r="AR110" t="n">
        <v>140.1</v>
      </c>
      <c r="AS110" t="s">
        <v>232</v>
      </c>
      <c r="AT110" t="s">
        <v>233</v>
      </c>
      <c r="AU110" t="s">
        <v>234</v>
      </c>
      <c r="AV110" t="n">
        <v>0.0</v>
      </c>
      <c r="AW110" t="s">
        <v>641</v>
      </c>
    </row>
    <row r="111">
      <c r="A111" t="s">
        <v>642</v>
      </c>
      <c r="B111" t="s">
        <v>643</v>
      </c>
      <c r="C111" t="s">
        <v>644</v>
      </c>
      <c r="D111" t="s">
        <v>226</v>
      </c>
      <c r="E111" t="s">
        <v>218</v>
      </c>
      <c r="F111" t="s">
        <v>215</v>
      </c>
      <c r="G111" t="s">
        <v>253</v>
      </c>
      <c r="H111" t="s">
        <v>228</v>
      </c>
      <c r="I111" t="s">
        <v>229</v>
      </c>
      <c r="J111" t="s">
        <v>230</v>
      </c>
      <c r="K111" t="s">
        <v>230</v>
      </c>
      <c r="L111" t="s">
        <v>230</v>
      </c>
      <c r="M111" t="s">
        <v>231</v>
      </c>
      <c r="N111" t="s">
        <v>230</v>
      </c>
      <c r="O111" t="n">
        <v>198.0</v>
      </c>
      <c r="P111" t="n">
        <v>20.0</v>
      </c>
      <c r="Q111" t="n">
        <v>0.0</v>
      </c>
      <c r="R111" t="n">
        <v>79.2</v>
      </c>
      <c r="S111" t="n">
        <v>0.0</v>
      </c>
      <c r="T111" t="n">
        <v>138.8</v>
      </c>
      <c r="U111" t="n">
        <v>6.94</v>
      </c>
      <c r="V111" t="n">
        <v>6.94</v>
      </c>
      <c r="W111" t="n">
        <v>0.0</v>
      </c>
      <c r="X111" t="n">
        <v>145.74</v>
      </c>
      <c r="Y111" t="n">
        <v>138.8</v>
      </c>
      <c r="Z111" t="n">
        <v>138.8</v>
      </c>
      <c r="AA111" t="n">
        <v>22.0</v>
      </c>
      <c r="AB111" t="n">
        <v>30.54</v>
      </c>
      <c r="AC111" t="n">
        <v>2.68</v>
      </c>
      <c r="AD111" t="n">
        <v>0.0</v>
      </c>
      <c r="AE111" t="n">
        <v>0.0</v>
      </c>
      <c r="AF111" t="n">
        <v>138.8</v>
      </c>
      <c r="AG111" t="n">
        <v>5.98</v>
      </c>
      <c r="AH111" t="n">
        <v>0.0</v>
      </c>
      <c r="AI111" t="n">
        <v>0.0</v>
      </c>
      <c r="AJ111" t="n">
        <v>1.39</v>
      </c>
      <c r="AK111" t="n">
        <v>0.0</v>
      </c>
      <c r="AL111" t="n">
        <v>0.0</v>
      </c>
      <c r="AM111" t="n">
        <v>0.0</v>
      </c>
      <c r="AN111" t="n">
        <v>0.0</v>
      </c>
      <c r="AO111" t="n">
        <v>0.0</v>
      </c>
      <c r="AP111" t="n">
        <v>40.59</v>
      </c>
      <c r="AQ111" t="n">
        <v>0.0</v>
      </c>
      <c r="AR111" t="n">
        <v>98.21</v>
      </c>
      <c r="AS111" t="s">
        <v>232</v>
      </c>
      <c r="AT111" t="s">
        <v>233</v>
      </c>
      <c r="AU111" t="s">
        <v>234</v>
      </c>
      <c r="AV111" t="n">
        <v>0.0</v>
      </c>
      <c r="AW111" t="s">
        <v>645</v>
      </c>
    </row>
    <row r="112">
      <c r="A112" t="s">
        <v>646</v>
      </c>
      <c r="B112" t="s">
        <v>647</v>
      </c>
      <c r="C112" t="s">
        <v>648</v>
      </c>
      <c r="D112" t="s">
        <v>226</v>
      </c>
      <c r="E112" t="s">
        <v>218</v>
      </c>
      <c r="F112" t="s">
        <v>215</v>
      </c>
      <c r="G112" t="s">
        <v>253</v>
      </c>
      <c r="H112" t="s">
        <v>228</v>
      </c>
      <c r="I112" t="s">
        <v>229</v>
      </c>
      <c r="J112" t="s">
        <v>230</v>
      </c>
      <c r="K112" t="s">
        <v>230</v>
      </c>
      <c r="L112" t="s">
        <v>230</v>
      </c>
      <c r="M112" t="s">
        <v>231</v>
      </c>
      <c r="N112" t="s">
        <v>230</v>
      </c>
      <c r="O112" t="n">
        <v>188.0</v>
      </c>
      <c r="P112" t="n">
        <v>17.0</v>
      </c>
      <c r="Q112" t="n">
        <v>0.0</v>
      </c>
      <c r="R112" t="n">
        <v>75.2</v>
      </c>
      <c r="S112" t="n">
        <v>0.0</v>
      </c>
      <c r="T112" t="n">
        <v>129.8</v>
      </c>
      <c r="U112" t="n">
        <v>6.52</v>
      </c>
      <c r="V112" t="n">
        <v>6.52</v>
      </c>
      <c r="W112" t="n">
        <v>0.0</v>
      </c>
      <c r="X112" t="n">
        <v>136.32</v>
      </c>
      <c r="Y112" t="n">
        <v>129.77</v>
      </c>
      <c r="Z112" t="n">
        <v>129.8</v>
      </c>
      <c r="AA112" t="n">
        <v>22.0</v>
      </c>
      <c r="AB112" t="n">
        <v>28.56</v>
      </c>
      <c r="AC112" t="n">
        <v>2.51</v>
      </c>
      <c r="AD112" t="n">
        <v>0.0</v>
      </c>
      <c r="AE112" t="n">
        <v>0.0</v>
      </c>
      <c r="AF112" t="n">
        <v>129.8</v>
      </c>
      <c r="AG112" t="n">
        <v>5.59</v>
      </c>
      <c r="AH112" t="n">
        <v>0.0</v>
      </c>
      <c r="AI112" t="n">
        <v>0.0</v>
      </c>
      <c r="AJ112" t="n">
        <v>1.3</v>
      </c>
      <c r="AK112" t="n">
        <v>0.0</v>
      </c>
      <c r="AL112" t="n">
        <v>0.0</v>
      </c>
      <c r="AM112" t="n">
        <v>0.0</v>
      </c>
      <c r="AN112" t="n">
        <v>0.0</v>
      </c>
      <c r="AO112" t="n">
        <v>0.0</v>
      </c>
      <c r="AP112" t="n">
        <v>37.96</v>
      </c>
      <c r="AQ112" t="n">
        <v>0.0</v>
      </c>
      <c r="AR112" t="n">
        <v>91.81</v>
      </c>
      <c r="AS112" t="s">
        <v>232</v>
      </c>
      <c r="AT112" t="s">
        <v>233</v>
      </c>
      <c r="AU112" t="s">
        <v>234</v>
      </c>
      <c r="AV112" t="n">
        <v>0.0</v>
      </c>
      <c r="AW112" t="s">
        <v>649</v>
      </c>
    </row>
    <row r="113">
      <c r="A113" t="s">
        <v>650</v>
      </c>
      <c r="B113" t="s">
        <v>651</v>
      </c>
      <c r="C113" t="s">
        <v>652</v>
      </c>
      <c r="D113" t="s">
        <v>226</v>
      </c>
      <c r="E113" t="s">
        <v>218</v>
      </c>
      <c r="F113" t="s">
        <v>215</v>
      </c>
      <c r="G113" t="s">
        <v>230</v>
      </c>
      <c r="H113" t="s">
        <v>228</v>
      </c>
      <c r="I113" t="s">
        <v>229</v>
      </c>
      <c r="J113" t="s">
        <v>230</v>
      </c>
      <c r="K113" t="s">
        <v>230</v>
      </c>
      <c r="L113" t="s">
        <v>230</v>
      </c>
      <c r="M113" t="s">
        <v>231</v>
      </c>
      <c r="N113" t="s">
        <v>230</v>
      </c>
      <c r="O113" t="n">
        <v>303.0</v>
      </c>
      <c r="P113" t="n">
        <v>20.0</v>
      </c>
      <c r="Q113" t="n">
        <v>0.0</v>
      </c>
      <c r="R113" t="n">
        <v>84.0</v>
      </c>
      <c r="S113" t="n">
        <v>0.0</v>
      </c>
      <c r="T113" t="n">
        <v>239.0</v>
      </c>
      <c r="U113" t="n">
        <v>11.96</v>
      </c>
      <c r="V113" t="n">
        <v>11.96</v>
      </c>
      <c r="W113" t="n">
        <v>0.0</v>
      </c>
      <c r="X113" t="n">
        <v>250.96</v>
      </c>
      <c r="Y113" t="n">
        <v>238.99</v>
      </c>
      <c r="Z113" t="n">
        <v>239.0</v>
      </c>
      <c r="AA113" t="n">
        <v>22.0</v>
      </c>
      <c r="AB113" t="n">
        <v>52.58</v>
      </c>
      <c r="AC113" t="n">
        <v>4.62</v>
      </c>
      <c r="AD113" t="n">
        <v>0.0</v>
      </c>
      <c r="AE113" t="n">
        <v>0.0</v>
      </c>
      <c r="AF113" t="n">
        <v>239.0</v>
      </c>
      <c r="AG113" t="n">
        <v>10.29</v>
      </c>
      <c r="AH113" t="n">
        <v>0.0</v>
      </c>
      <c r="AI113" t="n">
        <v>0.0</v>
      </c>
      <c r="AJ113" t="n">
        <v>2.39</v>
      </c>
      <c r="AK113" t="n">
        <v>0.0</v>
      </c>
      <c r="AL113" t="n">
        <v>0.0</v>
      </c>
      <c r="AM113" t="n">
        <v>0.0</v>
      </c>
      <c r="AN113" t="n">
        <v>0.0</v>
      </c>
      <c r="AO113" t="n">
        <v>0.0</v>
      </c>
      <c r="AP113" t="n">
        <v>69.88</v>
      </c>
      <c r="AQ113" t="n">
        <v>0.0</v>
      </c>
      <c r="AR113" t="n">
        <v>169.11</v>
      </c>
      <c r="AS113" t="s">
        <v>232</v>
      </c>
      <c r="AT113" t="s">
        <v>233</v>
      </c>
      <c r="AU113" t="s">
        <v>234</v>
      </c>
      <c r="AV113" t="n">
        <v>0.0</v>
      </c>
      <c r="AW113" t="s">
        <v>583</v>
      </c>
    </row>
    <row r="114">
      <c r="A114" t="s">
        <v>653</v>
      </c>
      <c r="B114" t="s">
        <v>654</v>
      </c>
      <c r="C114" t="s">
        <v>655</v>
      </c>
      <c r="D114" t="s">
        <v>226</v>
      </c>
      <c r="E114" t="s">
        <v>218</v>
      </c>
      <c r="F114" t="s">
        <v>215</v>
      </c>
      <c r="G114" t="s">
        <v>230</v>
      </c>
      <c r="H114" t="s">
        <v>228</v>
      </c>
      <c r="I114" t="s">
        <v>229</v>
      </c>
      <c r="J114" t="s">
        <v>230</v>
      </c>
      <c r="K114" t="s">
        <v>230</v>
      </c>
      <c r="L114" t="s">
        <v>230</v>
      </c>
      <c r="M114" t="s">
        <v>231</v>
      </c>
      <c r="N114" t="s">
        <v>230</v>
      </c>
      <c r="O114" t="n">
        <v>148.0</v>
      </c>
      <c r="P114" t="n">
        <v>20.0</v>
      </c>
      <c r="Q114" t="n">
        <v>0.0</v>
      </c>
      <c r="R114" t="n">
        <v>0.0</v>
      </c>
      <c r="S114" t="n">
        <v>0.0</v>
      </c>
      <c r="T114" t="n">
        <v>168.0</v>
      </c>
      <c r="U114" t="n">
        <v>8.4</v>
      </c>
      <c r="V114" t="n">
        <v>8.4</v>
      </c>
      <c r="W114" t="n">
        <v>0.0</v>
      </c>
      <c r="X114" t="n">
        <v>176.4</v>
      </c>
      <c r="Y114" t="n">
        <v>168.0</v>
      </c>
      <c r="Z114" t="n">
        <v>168.0</v>
      </c>
      <c r="AA114" t="n">
        <v>22.0</v>
      </c>
      <c r="AB114" t="n">
        <v>36.96</v>
      </c>
      <c r="AC114" t="n">
        <v>3.25</v>
      </c>
      <c r="AD114" t="n">
        <v>0.0</v>
      </c>
      <c r="AE114" t="n">
        <v>0.0</v>
      </c>
      <c r="AF114" t="n">
        <v>168.0</v>
      </c>
      <c r="AG114" t="n">
        <v>7.23</v>
      </c>
      <c r="AH114" t="n">
        <v>0.0</v>
      </c>
      <c r="AI114" t="n">
        <v>0.0</v>
      </c>
      <c r="AJ114" t="n">
        <v>1.68</v>
      </c>
      <c r="AK114" t="n">
        <v>0.0</v>
      </c>
      <c r="AL114" t="n">
        <v>0.0</v>
      </c>
      <c r="AM114" t="n">
        <v>0.0</v>
      </c>
      <c r="AN114" t="n">
        <v>0.0</v>
      </c>
      <c r="AO114" t="n">
        <v>0.0</v>
      </c>
      <c r="AP114" t="n">
        <v>49.12</v>
      </c>
      <c r="AQ114" t="n">
        <v>0.0</v>
      </c>
      <c r="AR114" t="n">
        <v>118.88</v>
      </c>
      <c r="AS114" t="s">
        <v>232</v>
      </c>
      <c r="AT114" t="s">
        <v>233</v>
      </c>
      <c r="AU114" t="s">
        <v>234</v>
      </c>
      <c r="AV114" t="n">
        <v>0.0</v>
      </c>
      <c r="AW114" t="s">
        <v>356</v>
      </c>
    </row>
    <row r="115">
      <c r="A115" t="s">
        <v>656</v>
      </c>
      <c r="B115" t="s">
        <v>657</v>
      </c>
      <c r="C115" t="s">
        <v>658</v>
      </c>
      <c r="D115" t="s">
        <v>226</v>
      </c>
      <c r="E115" t="s">
        <v>218</v>
      </c>
      <c r="F115" t="s">
        <v>215</v>
      </c>
      <c r="G115" t="s">
        <v>253</v>
      </c>
      <c r="H115" t="s">
        <v>228</v>
      </c>
      <c r="I115" t="s">
        <v>229</v>
      </c>
      <c r="J115" t="s">
        <v>230</v>
      </c>
      <c r="K115" t="s">
        <v>230</v>
      </c>
      <c r="L115" t="s">
        <v>230</v>
      </c>
      <c r="M115" t="s">
        <v>231</v>
      </c>
      <c r="N115" t="s">
        <v>230</v>
      </c>
      <c r="O115" t="n">
        <v>258.0</v>
      </c>
      <c r="P115" t="n">
        <v>10.0</v>
      </c>
      <c r="Q115" t="n">
        <v>0.0</v>
      </c>
      <c r="R115" t="n">
        <v>80.0</v>
      </c>
      <c r="S115" t="n">
        <v>0.0</v>
      </c>
      <c r="T115" t="n">
        <v>188.0</v>
      </c>
      <c r="U115" t="n">
        <v>9.4</v>
      </c>
      <c r="V115" t="n">
        <v>9.4</v>
      </c>
      <c r="W115" t="n">
        <v>0.0</v>
      </c>
      <c r="X115" t="n">
        <v>197.4</v>
      </c>
      <c r="Y115" t="n">
        <v>188.0</v>
      </c>
      <c r="Z115" t="n">
        <v>188.0</v>
      </c>
      <c r="AA115" t="n">
        <v>22.0</v>
      </c>
      <c r="AB115" t="n">
        <v>41.36</v>
      </c>
      <c r="AC115" t="n">
        <v>3.63</v>
      </c>
      <c r="AD115" t="n">
        <v>0.0</v>
      </c>
      <c r="AE115" t="n">
        <v>0.0</v>
      </c>
      <c r="AF115" t="n">
        <v>188.0</v>
      </c>
      <c r="AG115" t="n">
        <v>8.09</v>
      </c>
      <c r="AH115" t="n">
        <v>0.0</v>
      </c>
      <c r="AI115" t="n">
        <v>0.0</v>
      </c>
      <c r="AJ115" t="n">
        <v>1.88</v>
      </c>
      <c r="AK115" t="n">
        <v>0.0</v>
      </c>
      <c r="AL115" t="n">
        <v>0.0</v>
      </c>
      <c r="AM115" t="n">
        <v>0.0</v>
      </c>
      <c r="AN115" t="n">
        <v>0.0</v>
      </c>
      <c r="AO115" t="n">
        <v>0.0</v>
      </c>
      <c r="AP115" t="n">
        <v>54.96</v>
      </c>
      <c r="AQ115" t="n">
        <v>0.0</v>
      </c>
      <c r="AR115" t="n">
        <v>133.04</v>
      </c>
      <c r="AS115" t="s">
        <v>232</v>
      </c>
      <c r="AT115" t="s">
        <v>233</v>
      </c>
      <c r="AU115" t="s">
        <v>234</v>
      </c>
      <c r="AV115" t="n">
        <v>0.0</v>
      </c>
      <c r="AW115" t="s">
        <v>453</v>
      </c>
    </row>
    <row r="116">
      <c r="A116" t="s">
        <v>659</v>
      </c>
      <c r="B116" t="s">
        <v>660</v>
      </c>
      <c r="C116" t="s">
        <v>661</v>
      </c>
      <c r="D116" t="s">
        <v>226</v>
      </c>
      <c r="E116" t="s">
        <v>218</v>
      </c>
      <c r="F116" t="s">
        <v>215</v>
      </c>
      <c r="G116" t="s">
        <v>243</v>
      </c>
      <c r="H116" t="s">
        <v>228</v>
      </c>
      <c r="I116" t="s">
        <v>229</v>
      </c>
      <c r="J116" t="s">
        <v>230</v>
      </c>
      <c r="K116" t="s">
        <v>230</v>
      </c>
      <c r="L116" t="s">
        <v>230</v>
      </c>
      <c r="M116" t="s">
        <v>231</v>
      </c>
      <c r="N116" t="s">
        <v>230</v>
      </c>
      <c r="O116" t="n">
        <v>198.0</v>
      </c>
      <c r="P116" t="n">
        <v>20.0</v>
      </c>
      <c r="Q116" t="n">
        <v>0.0</v>
      </c>
      <c r="R116" t="n">
        <v>79.2</v>
      </c>
      <c r="S116" t="n">
        <v>0.0</v>
      </c>
      <c r="T116" t="n">
        <v>138.8</v>
      </c>
      <c r="U116" t="n">
        <v>6.94</v>
      </c>
      <c r="V116" t="n">
        <v>6.94</v>
      </c>
      <c r="W116" t="n">
        <v>0.0</v>
      </c>
      <c r="X116" t="n">
        <v>145.74</v>
      </c>
      <c r="Y116" t="n">
        <v>138.8</v>
      </c>
      <c r="Z116" t="n">
        <v>138.8</v>
      </c>
      <c r="AA116" t="n">
        <v>22.0</v>
      </c>
      <c r="AB116" t="n">
        <v>30.54</v>
      </c>
      <c r="AC116" t="n">
        <v>2.68</v>
      </c>
      <c r="AD116" t="n">
        <v>0.0</v>
      </c>
      <c r="AE116" t="n">
        <v>0.0</v>
      </c>
      <c r="AF116" t="n">
        <v>138.8</v>
      </c>
      <c r="AG116" t="n">
        <v>5.98</v>
      </c>
      <c r="AH116" t="n">
        <v>0.0</v>
      </c>
      <c r="AI116" t="n">
        <v>0.0</v>
      </c>
      <c r="AJ116" t="n">
        <v>1.39</v>
      </c>
      <c r="AK116" t="n">
        <v>0.0</v>
      </c>
      <c r="AL116" t="n">
        <v>0.0</v>
      </c>
      <c r="AM116" t="n">
        <v>0.0</v>
      </c>
      <c r="AN116" t="n">
        <v>0.0</v>
      </c>
      <c r="AO116" t="n">
        <v>0.0</v>
      </c>
      <c r="AP116" t="n">
        <v>40.59</v>
      </c>
      <c r="AQ116" t="n">
        <v>0.0</v>
      </c>
      <c r="AR116" t="n">
        <v>98.21</v>
      </c>
      <c r="AS116" t="s">
        <v>232</v>
      </c>
      <c r="AT116" t="s">
        <v>266</v>
      </c>
      <c r="AU116" t="s">
        <v>267</v>
      </c>
      <c r="AV116" t="n">
        <v>0.0</v>
      </c>
      <c r="AW116" t="s">
        <v>662</v>
      </c>
    </row>
    <row r="117">
      <c r="A117" t="s">
        <v>663</v>
      </c>
      <c r="B117" t="s">
        <v>664</v>
      </c>
      <c r="C117" t="s">
        <v>665</v>
      </c>
      <c r="D117" t="s">
        <v>226</v>
      </c>
      <c r="E117" t="s">
        <v>218</v>
      </c>
      <c r="F117" t="s">
        <v>215</v>
      </c>
      <c r="G117" t="s">
        <v>253</v>
      </c>
      <c r="H117" t="s">
        <v>228</v>
      </c>
      <c r="I117" t="s">
        <v>229</v>
      </c>
      <c r="J117" t="s">
        <v>230</v>
      </c>
      <c r="K117" t="s">
        <v>230</v>
      </c>
      <c r="L117" t="s">
        <v>230</v>
      </c>
      <c r="M117" t="s">
        <v>231</v>
      </c>
      <c r="N117" t="s">
        <v>230</v>
      </c>
      <c r="O117" t="n">
        <v>210.0</v>
      </c>
      <c r="P117" t="n">
        <v>0.0</v>
      </c>
      <c r="Q117" t="n">
        <v>0.0</v>
      </c>
      <c r="R117" t="n">
        <v>80.0</v>
      </c>
      <c r="S117" t="n">
        <v>0.0</v>
      </c>
      <c r="T117" t="n">
        <v>130.0</v>
      </c>
      <c r="U117" t="n">
        <v>6.5</v>
      </c>
      <c r="V117" t="n">
        <v>6.5</v>
      </c>
      <c r="W117" t="n">
        <v>0.0</v>
      </c>
      <c r="X117" t="n">
        <v>136.5</v>
      </c>
      <c r="Y117" t="n">
        <v>130.0</v>
      </c>
      <c r="Z117" t="n">
        <v>130.0</v>
      </c>
      <c r="AA117" t="n">
        <v>22.0</v>
      </c>
      <c r="AB117" t="n">
        <v>28.6</v>
      </c>
      <c r="AC117" t="n">
        <v>2.51</v>
      </c>
      <c r="AD117" t="n">
        <v>0.0</v>
      </c>
      <c r="AE117" t="n">
        <v>0.0</v>
      </c>
      <c r="AF117" t="n">
        <v>130.0</v>
      </c>
      <c r="AG117" t="n">
        <v>5.6</v>
      </c>
      <c r="AH117" t="n">
        <v>0.0</v>
      </c>
      <c r="AI117" t="n">
        <v>0.0</v>
      </c>
      <c r="AJ117" t="n">
        <v>1.3</v>
      </c>
      <c r="AK117" t="n">
        <v>0.0</v>
      </c>
      <c r="AL117" t="n">
        <v>0.0</v>
      </c>
      <c r="AM117" t="n">
        <v>0.0</v>
      </c>
      <c r="AN117" t="n">
        <v>0.0</v>
      </c>
      <c r="AO117" t="n">
        <v>0.0</v>
      </c>
      <c r="AP117" t="n">
        <v>38.01</v>
      </c>
      <c r="AQ117" t="n">
        <v>0.0</v>
      </c>
      <c r="AR117" t="n">
        <v>91.99</v>
      </c>
      <c r="AS117" t="s">
        <v>232</v>
      </c>
      <c r="AT117" t="s">
        <v>233</v>
      </c>
      <c r="AU117" t="s">
        <v>234</v>
      </c>
      <c r="AV117" t="n">
        <v>0.0</v>
      </c>
      <c r="AW117" t="s">
        <v>666</v>
      </c>
    </row>
    <row r="118">
      <c r="A118" t="s">
        <v>667</v>
      </c>
      <c r="B118" t="s">
        <v>668</v>
      </c>
      <c r="C118" t="s">
        <v>669</v>
      </c>
      <c r="D118" t="s">
        <v>226</v>
      </c>
      <c r="E118" t="s">
        <v>218</v>
      </c>
      <c r="F118" t="s">
        <v>215</v>
      </c>
      <c r="G118" t="s">
        <v>227</v>
      </c>
      <c r="H118" t="s">
        <v>228</v>
      </c>
      <c r="I118" t="s">
        <v>229</v>
      </c>
      <c r="J118" t="s">
        <v>230</v>
      </c>
      <c r="K118" t="s">
        <v>230</v>
      </c>
      <c r="L118" t="s">
        <v>230</v>
      </c>
      <c r="M118" t="s">
        <v>231</v>
      </c>
      <c r="N118" t="s">
        <v>230</v>
      </c>
      <c r="O118" t="n">
        <v>183.0</v>
      </c>
      <c r="P118" t="n">
        <v>10.0</v>
      </c>
      <c r="Q118" t="n">
        <v>0.0</v>
      </c>
      <c r="R118" t="n">
        <v>73.2</v>
      </c>
      <c r="S118" t="n">
        <v>0.0</v>
      </c>
      <c r="T118" t="n">
        <v>119.8</v>
      </c>
      <c r="U118" t="n">
        <v>6.0</v>
      </c>
      <c r="V118" t="n">
        <v>6.0</v>
      </c>
      <c r="W118" t="n">
        <v>0.0</v>
      </c>
      <c r="X118" t="n">
        <v>125.8</v>
      </c>
      <c r="Y118" t="n">
        <v>119.79</v>
      </c>
      <c r="Z118" t="n">
        <v>119.8</v>
      </c>
      <c r="AA118" t="n">
        <v>22.0</v>
      </c>
      <c r="AB118" t="n">
        <v>26.36</v>
      </c>
      <c r="AC118" t="n">
        <v>2.31</v>
      </c>
      <c r="AD118" t="n">
        <v>0.0</v>
      </c>
      <c r="AE118" t="n">
        <v>0.0</v>
      </c>
      <c r="AF118" t="n">
        <v>119.8</v>
      </c>
      <c r="AG118" t="n">
        <v>5.16</v>
      </c>
      <c r="AH118" t="n">
        <v>0.0</v>
      </c>
      <c r="AI118" t="n">
        <v>0.0</v>
      </c>
      <c r="AJ118" t="n">
        <v>1.2</v>
      </c>
      <c r="AK118" t="n">
        <v>0.0</v>
      </c>
      <c r="AL118" t="n">
        <v>0.0</v>
      </c>
      <c r="AM118" t="n">
        <v>0.0</v>
      </c>
      <c r="AN118" t="n">
        <v>0.0</v>
      </c>
      <c r="AO118" t="n">
        <v>0.0</v>
      </c>
      <c r="AP118" t="n">
        <v>35.03</v>
      </c>
      <c r="AQ118" t="n">
        <v>0.0</v>
      </c>
      <c r="AR118" t="n">
        <v>84.76</v>
      </c>
      <c r="AS118" t="s">
        <v>232</v>
      </c>
      <c r="AT118" t="s">
        <v>233</v>
      </c>
      <c r="AU118" t="s">
        <v>234</v>
      </c>
      <c r="AV118" t="n">
        <v>0.0</v>
      </c>
      <c r="AW118" t="s">
        <v>670</v>
      </c>
    </row>
    <row r="119">
      <c r="A119" t="s">
        <v>671</v>
      </c>
      <c r="B119" t="s">
        <v>672</v>
      </c>
      <c r="C119" t="s">
        <v>673</v>
      </c>
      <c r="D119" t="s">
        <v>226</v>
      </c>
      <c r="E119" t="s">
        <v>218</v>
      </c>
      <c r="F119" t="s">
        <v>215</v>
      </c>
      <c r="G119" t="s">
        <v>227</v>
      </c>
      <c r="H119" t="s">
        <v>228</v>
      </c>
      <c r="I119" t="s">
        <v>229</v>
      </c>
      <c r="J119" t="s">
        <v>230</v>
      </c>
      <c r="K119" t="s">
        <v>230</v>
      </c>
      <c r="L119" t="s">
        <v>230</v>
      </c>
      <c r="M119" t="s">
        <v>231</v>
      </c>
      <c r="N119" t="s">
        <v>230</v>
      </c>
      <c r="O119" t="n">
        <v>298.0</v>
      </c>
      <c r="P119" t="n">
        <v>20.0</v>
      </c>
      <c r="Q119" t="n">
        <v>0.0</v>
      </c>
      <c r="R119" t="n">
        <v>100.0</v>
      </c>
      <c r="S119" t="n">
        <v>0.0</v>
      </c>
      <c r="T119" t="n">
        <v>218.0</v>
      </c>
      <c r="U119" t="n">
        <v>10.9</v>
      </c>
      <c r="V119" t="n">
        <v>10.9</v>
      </c>
      <c r="W119" t="n">
        <v>0.0</v>
      </c>
      <c r="X119" t="n">
        <v>228.9</v>
      </c>
      <c r="Y119" t="n">
        <v>218.0</v>
      </c>
      <c r="Z119" t="n">
        <v>218.0</v>
      </c>
      <c r="AA119" t="n">
        <v>22.0</v>
      </c>
      <c r="AB119" t="n">
        <v>47.96</v>
      </c>
      <c r="AC119" t="n">
        <v>4.21</v>
      </c>
      <c r="AD119" t="n">
        <v>0.0</v>
      </c>
      <c r="AE119" t="n">
        <v>0.0</v>
      </c>
      <c r="AF119" t="n">
        <v>218.0</v>
      </c>
      <c r="AG119" t="n">
        <v>9.39</v>
      </c>
      <c r="AH119" t="n">
        <v>0.0</v>
      </c>
      <c r="AI119" t="n">
        <v>0.0</v>
      </c>
      <c r="AJ119" t="n">
        <v>2.18</v>
      </c>
      <c r="AK119" t="n">
        <v>0.0</v>
      </c>
      <c r="AL119" t="n">
        <v>0.0</v>
      </c>
      <c r="AM119" t="n">
        <v>0.0</v>
      </c>
      <c r="AN119" t="n">
        <v>0.0</v>
      </c>
      <c r="AO119" t="n">
        <v>0.0</v>
      </c>
      <c r="AP119" t="n">
        <v>63.74</v>
      </c>
      <c r="AQ119" t="n">
        <v>0.0</v>
      </c>
      <c r="AR119" t="n">
        <v>154.26</v>
      </c>
      <c r="AS119" t="s">
        <v>232</v>
      </c>
      <c r="AT119" t="s">
        <v>233</v>
      </c>
      <c r="AU119" t="s">
        <v>234</v>
      </c>
      <c r="AV119" t="n">
        <v>0.0</v>
      </c>
      <c r="AW119" t="s">
        <v>674</v>
      </c>
    </row>
    <row r="120">
      <c r="A120" t="s">
        <v>675</v>
      </c>
      <c r="B120" t="s">
        <v>676</v>
      </c>
      <c r="C120" t="s">
        <v>677</v>
      </c>
      <c r="D120" t="s">
        <v>226</v>
      </c>
      <c r="E120" t="s">
        <v>218</v>
      </c>
      <c r="F120" t="s">
        <v>215</v>
      </c>
      <c r="G120" t="s">
        <v>253</v>
      </c>
      <c r="H120" t="s">
        <v>228</v>
      </c>
      <c r="I120" t="s">
        <v>229</v>
      </c>
      <c r="J120" t="s">
        <v>230</v>
      </c>
      <c r="K120" t="s">
        <v>230</v>
      </c>
      <c r="L120" t="s">
        <v>230</v>
      </c>
      <c r="M120" t="s">
        <v>231</v>
      </c>
      <c r="N120" t="s">
        <v>230</v>
      </c>
      <c r="O120" t="n">
        <v>198.0</v>
      </c>
      <c r="P120" t="n">
        <v>20.0</v>
      </c>
      <c r="Q120" t="n">
        <v>0.0</v>
      </c>
      <c r="R120" t="n">
        <v>79.2</v>
      </c>
      <c r="S120" t="n">
        <v>0.0</v>
      </c>
      <c r="T120" t="n">
        <v>138.8</v>
      </c>
      <c r="U120" t="n">
        <v>6.94</v>
      </c>
      <c r="V120" t="n">
        <v>6.94</v>
      </c>
      <c r="W120" t="n">
        <v>0.0</v>
      </c>
      <c r="X120" t="n">
        <v>145.74</v>
      </c>
      <c r="Y120" t="n">
        <v>138.8</v>
      </c>
      <c r="Z120" t="n">
        <v>138.8</v>
      </c>
      <c r="AA120" t="n">
        <v>22.0</v>
      </c>
      <c r="AB120" t="n">
        <v>30.54</v>
      </c>
      <c r="AC120" t="n">
        <v>2.68</v>
      </c>
      <c r="AD120" t="n">
        <v>0.0</v>
      </c>
      <c r="AE120" t="n">
        <v>0.0</v>
      </c>
      <c r="AF120" t="n">
        <v>138.8</v>
      </c>
      <c r="AG120" t="n">
        <v>5.98</v>
      </c>
      <c r="AH120" t="n">
        <v>0.0</v>
      </c>
      <c r="AI120" t="n">
        <v>0.0</v>
      </c>
      <c r="AJ120" t="n">
        <v>1.39</v>
      </c>
      <c r="AK120" t="n">
        <v>0.0</v>
      </c>
      <c r="AL120" t="n">
        <v>0.0</v>
      </c>
      <c r="AM120" t="n">
        <v>0.0</v>
      </c>
      <c r="AN120" t="n">
        <v>0.0</v>
      </c>
      <c r="AO120" t="n">
        <v>0.0</v>
      </c>
      <c r="AP120" t="n">
        <v>40.59</v>
      </c>
      <c r="AQ120" t="n">
        <v>0.0</v>
      </c>
      <c r="AR120" t="n">
        <v>98.21</v>
      </c>
      <c r="AS120" t="s">
        <v>232</v>
      </c>
      <c r="AT120" t="s">
        <v>233</v>
      </c>
      <c r="AU120" t="s">
        <v>234</v>
      </c>
      <c r="AV120" t="n">
        <v>0.0</v>
      </c>
      <c r="AW120" t="s">
        <v>678</v>
      </c>
    </row>
    <row r="121">
      <c r="A121" t="s">
        <v>679</v>
      </c>
      <c r="B121" t="s">
        <v>680</v>
      </c>
      <c r="C121" t="s">
        <v>681</v>
      </c>
      <c r="D121" t="s">
        <v>226</v>
      </c>
      <c r="E121" t="s">
        <v>218</v>
      </c>
      <c r="F121" t="s">
        <v>215</v>
      </c>
      <c r="G121" t="s">
        <v>230</v>
      </c>
      <c r="H121" t="s">
        <v>228</v>
      </c>
      <c r="I121" t="s">
        <v>229</v>
      </c>
      <c r="J121" t="s">
        <v>230</v>
      </c>
      <c r="K121" t="s">
        <v>230</v>
      </c>
      <c r="L121" t="s">
        <v>230</v>
      </c>
      <c r="M121" t="s">
        <v>231</v>
      </c>
      <c r="N121" t="s">
        <v>230</v>
      </c>
      <c r="O121" t="n">
        <v>78.0</v>
      </c>
      <c r="P121" t="n">
        <v>0.0</v>
      </c>
      <c r="Q121" t="n">
        <v>0.0</v>
      </c>
      <c r="R121" t="n">
        <v>0.0</v>
      </c>
      <c r="S121" t="n">
        <v>0.0</v>
      </c>
      <c r="T121" t="n">
        <v>78.0</v>
      </c>
      <c r="U121" t="n">
        <v>3.9</v>
      </c>
      <c r="V121" t="n">
        <v>3.9</v>
      </c>
      <c r="W121" t="n">
        <v>0.0</v>
      </c>
      <c r="X121" t="n">
        <v>81.9</v>
      </c>
      <c r="Y121" t="n">
        <v>78.0</v>
      </c>
      <c r="Z121" t="n">
        <v>78.0</v>
      </c>
      <c r="AA121" t="n">
        <v>22.0</v>
      </c>
      <c r="AB121" t="n">
        <v>17.16</v>
      </c>
      <c r="AC121" t="n">
        <v>1.51</v>
      </c>
      <c r="AD121" t="n">
        <v>0.0</v>
      </c>
      <c r="AE121" t="n">
        <v>0.0</v>
      </c>
      <c r="AF121" t="n">
        <v>78.0</v>
      </c>
      <c r="AG121" t="n">
        <v>3.36</v>
      </c>
      <c r="AH121" t="n">
        <v>0.0</v>
      </c>
      <c r="AI121" t="n">
        <v>0.0</v>
      </c>
      <c r="AJ121" t="n">
        <v>0.78</v>
      </c>
      <c r="AK121" t="n">
        <v>0.0</v>
      </c>
      <c r="AL121" t="n">
        <v>0.0</v>
      </c>
      <c r="AM121" t="n">
        <v>0.0</v>
      </c>
      <c r="AN121" t="n">
        <v>0.0</v>
      </c>
      <c r="AO121" t="n">
        <v>0.0</v>
      </c>
      <c r="AP121" t="n">
        <v>22.81</v>
      </c>
      <c r="AQ121" t="n">
        <v>0.0</v>
      </c>
      <c r="AR121" t="n">
        <v>55.19</v>
      </c>
      <c r="AS121" t="s">
        <v>232</v>
      </c>
      <c r="AT121" t="s">
        <v>233</v>
      </c>
      <c r="AU121" t="s">
        <v>234</v>
      </c>
      <c r="AV121" t="n">
        <v>0.0</v>
      </c>
      <c r="AW121" t="s">
        <v>682</v>
      </c>
    </row>
    <row r="122">
      <c r="A122" t="s">
        <v>683</v>
      </c>
      <c r="B122" t="s">
        <v>684</v>
      </c>
      <c r="C122" t="s">
        <v>685</v>
      </c>
      <c r="D122" t="s">
        <v>226</v>
      </c>
      <c r="E122" t="s">
        <v>218</v>
      </c>
      <c r="F122" t="s">
        <v>215</v>
      </c>
      <c r="G122" t="s">
        <v>227</v>
      </c>
      <c r="H122" t="s">
        <v>228</v>
      </c>
      <c r="I122" t="s">
        <v>229</v>
      </c>
      <c r="J122" t="s">
        <v>230</v>
      </c>
      <c r="K122" t="s">
        <v>230</v>
      </c>
      <c r="L122" t="s">
        <v>230</v>
      </c>
      <c r="M122" t="s">
        <v>231</v>
      </c>
      <c r="N122" t="s">
        <v>230</v>
      </c>
      <c r="O122" t="n">
        <v>248.0</v>
      </c>
      <c r="P122" t="n">
        <v>10.0</v>
      </c>
      <c r="Q122" t="n">
        <v>0.0</v>
      </c>
      <c r="R122" t="n">
        <v>100.0</v>
      </c>
      <c r="S122" t="n">
        <v>0.0</v>
      </c>
      <c r="T122" t="n">
        <v>158.0</v>
      </c>
      <c r="U122" t="n">
        <v>7.9</v>
      </c>
      <c r="V122" t="n">
        <v>7.9</v>
      </c>
      <c r="W122" t="n">
        <v>0.0</v>
      </c>
      <c r="X122" t="n">
        <v>165.9</v>
      </c>
      <c r="Y122" t="n">
        <v>158.0</v>
      </c>
      <c r="Z122" t="n">
        <v>158.0</v>
      </c>
      <c r="AA122" t="n">
        <v>22.0</v>
      </c>
      <c r="AB122" t="n">
        <v>34.76</v>
      </c>
      <c r="AC122" t="n">
        <v>3.05</v>
      </c>
      <c r="AD122" t="n">
        <v>0.0</v>
      </c>
      <c r="AE122" t="n">
        <v>0.0</v>
      </c>
      <c r="AF122" t="n">
        <v>158.0</v>
      </c>
      <c r="AG122" t="n">
        <v>6.81</v>
      </c>
      <c r="AH122" t="n">
        <v>0.0</v>
      </c>
      <c r="AI122" t="n">
        <v>0.0</v>
      </c>
      <c r="AJ122" t="n">
        <v>1.58</v>
      </c>
      <c r="AK122" t="n">
        <v>0.0</v>
      </c>
      <c r="AL122" t="n">
        <v>0.0</v>
      </c>
      <c r="AM122" t="n">
        <v>0.0</v>
      </c>
      <c r="AN122" t="n">
        <v>0.0</v>
      </c>
      <c r="AO122" t="n">
        <v>0.0</v>
      </c>
      <c r="AP122" t="n">
        <v>46.2</v>
      </c>
      <c r="AQ122" t="n">
        <v>0.0</v>
      </c>
      <c r="AR122" t="n">
        <v>111.8</v>
      </c>
      <c r="AS122" t="s">
        <v>232</v>
      </c>
      <c r="AT122" t="s">
        <v>233</v>
      </c>
      <c r="AU122" t="s">
        <v>234</v>
      </c>
      <c r="AV122" t="n">
        <v>0.0</v>
      </c>
      <c r="AW122" t="s">
        <v>686</v>
      </c>
    </row>
    <row r="123">
      <c r="A123" t="s">
        <v>687</v>
      </c>
      <c r="B123" t="s">
        <v>688</v>
      </c>
      <c r="C123" t="s">
        <v>689</v>
      </c>
      <c r="D123" t="s">
        <v>226</v>
      </c>
      <c r="E123" t="s">
        <v>218</v>
      </c>
      <c r="F123" t="s">
        <v>215</v>
      </c>
      <c r="G123" t="s">
        <v>230</v>
      </c>
      <c r="H123" t="s">
        <v>228</v>
      </c>
      <c r="I123" t="s">
        <v>229</v>
      </c>
      <c r="J123" t="s">
        <v>230</v>
      </c>
      <c r="K123" t="s">
        <v>230</v>
      </c>
      <c r="L123" t="s">
        <v>230</v>
      </c>
      <c r="M123" t="s">
        <v>231</v>
      </c>
      <c r="N123" t="s">
        <v>230</v>
      </c>
      <c r="O123" t="n">
        <v>658.0</v>
      </c>
      <c r="P123" t="n">
        <v>7.0</v>
      </c>
      <c r="Q123" t="n">
        <v>0.0</v>
      </c>
      <c r="R123" t="n">
        <v>0.0</v>
      </c>
      <c r="S123" t="n">
        <v>58.0</v>
      </c>
      <c r="T123" t="n">
        <v>607.0</v>
      </c>
      <c r="U123" t="n">
        <v>30.36</v>
      </c>
      <c r="V123" t="n">
        <v>30.36</v>
      </c>
      <c r="W123" t="n">
        <v>0.0</v>
      </c>
      <c r="X123" t="n">
        <v>637.36</v>
      </c>
      <c r="Y123" t="n">
        <v>606.99</v>
      </c>
      <c r="Z123" t="n">
        <v>607.0</v>
      </c>
      <c r="AA123" t="n">
        <v>22.0</v>
      </c>
      <c r="AB123" t="n">
        <v>133.54</v>
      </c>
      <c r="AC123" t="n">
        <v>11.73</v>
      </c>
      <c r="AD123" t="n">
        <v>0.0</v>
      </c>
      <c r="AE123" t="n">
        <v>0.0</v>
      </c>
      <c r="AF123" t="n">
        <v>607.0</v>
      </c>
      <c r="AG123" t="n">
        <v>26.15</v>
      </c>
      <c r="AH123" t="n">
        <v>0.0</v>
      </c>
      <c r="AI123" t="n">
        <v>0.0</v>
      </c>
      <c r="AJ123" t="n">
        <v>6.07</v>
      </c>
      <c r="AK123" t="n">
        <v>0.0</v>
      </c>
      <c r="AL123" t="n">
        <v>0.0</v>
      </c>
      <c r="AM123" t="n">
        <v>0.0</v>
      </c>
      <c r="AN123" t="n">
        <v>0.0</v>
      </c>
      <c r="AO123" t="n">
        <v>0.0</v>
      </c>
      <c r="AP123" t="n">
        <v>177.49</v>
      </c>
      <c r="AQ123" t="n">
        <v>0.0</v>
      </c>
      <c r="AR123" t="n">
        <v>429.5</v>
      </c>
      <c r="AS123" t="s">
        <v>232</v>
      </c>
      <c r="AT123" t="s">
        <v>233</v>
      </c>
      <c r="AU123" t="s">
        <v>234</v>
      </c>
      <c r="AV123" t="n">
        <v>0.0</v>
      </c>
      <c r="AW123" t="s">
        <v>690</v>
      </c>
    </row>
    <row r="124">
      <c r="A124" t="s">
        <v>691</v>
      </c>
      <c r="B124" t="s">
        <v>692</v>
      </c>
      <c r="C124" t="s">
        <v>693</v>
      </c>
      <c r="D124" t="s">
        <v>226</v>
      </c>
      <c r="E124" t="s">
        <v>218</v>
      </c>
      <c r="F124" t="s">
        <v>215</v>
      </c>
      <c r="G124" t="s">
        <v>227</v>
      </c>
      <c r="H124" t="s">
        <v>228</v>
      </c>
      <c r="I124" t="s">
        <v>229</v>
      </c>
      <c r="J124" t="s">
        <v>230</v>
      </c>
      <c r="K124" t="s">
        <v>230</v>
      </c>
      <c r="L124" t="s">
        <v>230</v>
      </c>
      <c r="M124" t="s">
        <v>231</v>
      </c>
      <c r="N124" t="s">
        <v>230</v>
      </c>
      <c r="O124" t="n">
        <v>602.0</v>
      </c>
      <c r="P124" t="n">
        <v>37.0</v>
      </c>
      <c r="Q124" t="n">
        <v>0.0</v>
      </c>
      <c r="R124" t="n">
        <v>100.0</v>
      </c>
      <c r="S124" t="n">
        <v>58.0</v>
      </c>
      <c r="T124" t="n">
        <v>481.0</v>
      </c>
      <c r="U124" t="n">
        <v>24.06</v>
      </c>
      <c r="V124" t="n">
        <v>24.06</v>
      </c>
      <c r="W124" t="n">
        <v>0.0</v>
      </c>
      <c r="X124" t="n">
        <v>505.06</v>
      </c>
      <c r="Y124" t="n">
        <v>480.99</v>
      </c>
      <c r="Z124" t="n">
        <v>481.0</v>
      </c>
      <c r="AA124" t="n">
        <v>22.0</v>
      </c>
      <c r="AB124" t="n">
        <v>105.82</v>
      </c>
      <c r="AC124" t="n">
        <v>9.29</v>
      </c>
      <c r="AD124" t="n">
        <v>0.0</v>
      </c>
      <c r="AE124" t="n">
        <v>0.0</v>
      </c>
      <c r="AF124" t="n">
        <v>480.999</v>
      </c>
      <c r="AG124" t="n">
        <v>20.72</v>
      </c>
      <c r="AH124" t="n">
        <v>0.0</v>
      </c>
      <c r="AI124" t="n">
        <v>0.0</v>
      </c>
      <c r="AJ124" t="n">
        <v>4.81</v>
      </c>
      <c r="AK124" t="n">
        <v>0.0</v>
      </c>
      <c r="AL124" t="n">
        <v>0.0</v>
      </c>
      <c r="AM124" t="n">
        <v>0.0</v>
      </c>
      <c r="AN124" t="n">
        <v>0.0</v>
      </c>
      <c r="AO124" t="n">
        <v>0.0</v>
      </c>
      <c r="AP124" t="n">
        <v>140.64</v>
      </c>
      <c r="AQ124" t="n">
        <v>0.0</v>
      </c>
      <c r="AR124" t="n">
        <v>340.35</v>
      </c>
      <c r="AS124" t="s">
        <v>232</v>
      </c>
      <c r="AT124" t="s">
        <v>233</v>
      </c>
      <c r="AU124" t="s">
        <v>234</v>
      </c>
      <c r="AV124" t="n">
        <v>0.0</v>
      </c>
      <c r="AW124" t="s">
        <v>694</v>
      </c>
    </row>
    <row r="125">
      <c r="A125" t="s">
        <v>695</v>
      </c>
      <c r="B125" t="s">
        <v>696</v>
      </c>
      <c r="C125" t="s">
        <v>697</v>
      </c>
      <c r="D125" t="s">
        <v>226</v>
      </c>
      <c r="E125" t="s">
        <v>218</v>
      </c>
      <c r="F125" t="s">
        <v>215</v>
      </c>
      <c r="G125" t="s">
        <v>243</v>
      </c>
      <c r="H125" t="s">
        <v>228</v>
      </c>
      <c r="I125" t="s">
        <v>229</v>
      </c>
      <c r="J125" t="s">
        <v>230</v>
      </c>
      <c r="K125" t="s">
        <v>230</v>
      </c>
      <c r="L125" t="s">
        <v>230</v>
      </c>
      <c r="M125" t="s">
        <v>231</v>
      </c>
      <c r="N125" t="s">
        <v>230</v>
      </c>
      <c r="O125" t="n">
        <v>248.0</v>
      </c>
      <c r="P125" t="n">
        <v>10.0</v>
      </c>
      <c r="Q125" t="n">
        <v>0.0</v>
      </c>
      <c r="R125" t="n">
        <v>80.0</v>
      </c>
      <c r="S125" t="n">
        <v>0.0</v>
      </c>
      <c r="T125" t="n">
        <v>178.0</v>
      </c>
      <c r="U125" t="n">
        <v>8.9</v>
      </c>
      <c r="V125" t="n">
        <v>8.9</v>
      </c>
      <c r="W125" t="n">
        <v>0.0</v>
      </c>
      <c r="X125" t="n">
        <v>186.9</v>
      </c>
      <c r="Y125" t="n">
        <v>178.0</v>
      </c>
      <c r="Z125" t="n">
        <v>178.0</v>
      </c>
      <c r="AA125" t="n">
        <v>22.0</v>
      </c>
      <c r="AB125" t="n">
        <v>39.16</v>
      </c>
      <c r="AC125" t="n">
        <v>3.44</v>
      </c>
      <c r="AD125" t="n">
        <v>0.0</v>
      </c>
      <c r="AE125" t="n">
        <v>0.0</v>
      </c>
      <c r="AF125" t="n">
        <v>178.0</v>
      </c>
      <c r="AG125" t="n">
        <v>7.67</v>
      </c>
      <c r="AH125" t="n">
        <v>0.0</v>
      </c>
      <c r="AI125" t="n">
        <v>0.0</v>
      </c>
      <c r="AJ125" t="n">
        <v>1.78</v>
      </c>
      <c r="AK125" t="n">
        <v>0.0</v>
      </c>
      <c r="AL125" t="n">
        <v>0.0</v>
      </c>
      <c r="AM125" t="n">
        <v>0.0</v>
      </c>
      <c r="AN125" t="n">
        <v>0.0</v>
      </c>
      <c r="AO125" t="n">
        <v>0.0</v>
      </c>
      <c r="AP125" t="n">
        <v>52.05</v>
      </c>
      <c r="AQ125" t="n">
        <v>0.0</v>
      </c>
      <c r="AR125" t="n">
        <v>125.95</v>
      </c>
      <c r="AS125" t="s">
        <v>232</v>
      </c>
      <c r="AT125" t="s">
        <v>266</v>
      </c>
      <c r="AU125" t="s">
        <v>267</v>
      </c>
      <c r="AV125" t="n">
        <v>0.0</v>
      </c>
      <c r="AW125" t="s">
        <v>698</v>
      </c>
    </row>
    <row r="126">
      <c r="A126" t="s">
        <v>699</v>
      </c>
      <c r="B126" t="s">
        <v>700</v>
      </c>
      <c r="C126" t="s">
        <v>701</v>
      </c>
      <c r="D126" t="s">
        <v>226</v>
      </c>
      <c r="E126" t="s">
        <v>218</v>
      </c>
      <c r="F126" t="s">
        <v>215</v>
      </c>
      <c r="G126" t="s">
        <v>227</v>
      </c>
      <c r="H126" t="s">
        <v>228</v>
      </c>
      <c r="I126" t="s">
        <v>229</v>
      </c>
      <c r="J126" t="s">
        <v>230</v>
      </c>
      <c r="K126" t="s">
        <v>230</v>
      </c>
      <c r="L126" t="s">
        <v>230</v>
      </c>
      <c r="M126" t="s">
        <v>231</v>
      </c>
      <c r="N126" t="s">
        <v>230</v>
      </c>
      <c r="O126" t="n">
        <v>228.0</v>
      </c>
      <c r="P126" t="n">
        <v>20.0</v>
      </c>
      <c r="Q126" t="n">
        <v>0.0</v>
      </c>
      <c r="R126" t="n">
        <v>100.0</v>
      </c>
      <c r="S126" t="n">
        <v>0.0</v>
      </c>
      <c r="T126" t="n">
        <v>148.0</v>
      </c>
      <c r="U126" t="n">
        <v>7.4</v>
      </c>
      <c r="V126" t="n">
        <v>7.4</v>
      </c>
      <c r="W126" t="n">
        <v>0.0</v>
      </c>
      <c r="X126" t="n">
        <v>155.4</v>
      </c>
      <c r="Y126" t="n">
        <v>148.0</v>
      </c>
      <c r="Z126" t="n">
        <v>148.0</v>
      </c>
      <c r="AA126" t="n">
        <v>22.0</v>
      </c>
      <c r="AB126" t="n">
        <v>32.56</v>
      </c>
      <c r="AC126" t="n">
        <v>2.86</v>
      </c>
      <c r="AD126" t="n">
        <v>0.0</v>
      </c>
      <c r="AE126" t="n">
        <v>0.0</v>
      </c>
      <c r="AF126" t="n">
        <v>148.0</v>
      </c>
      <c r="AG126" t="n">
        <v>6.37</v>
      </c>
      <c r="AH126" t="n">
        <v>0.0</v>
      </c>
      <c r="AI126" t="n">
        <v>0.0</v>
      </c>
      <c r="AJ126" t="n">
        <v>1.48</v>
      </c>
      <c r="AK126" t="n">
        <v>0.0</v>
      </c>
      <c r="AL126" t="n">
        <v>0.0</v>
      </c>
      <c r="AM126" t="n">
        <v>0.0</v>
      </c>
      <c r="AN126" t="n">
        <v>0.0</v>
      </c>
      <c r="AO126" t="n">
        <v>0.0</v>
      </c>
      <c r="AP126" t="n">
        <v>43.27</v>
      </c>
      <c r="AQ126" t="n">
        <v>0.0</v>
      </c>
      <c r="AR126" t="n">
        <v>104.73</v>
      </c>
      <c r="AS126" t="s">
        <v>232</v>
      </c>
      <c r="AT126" t="s">
        <v>233</v>
      </c>
      <c r="AU126" t="s">
        <v>234</v>
      </c>
      <c r="AV126" t="n">
        <v>0.0</v>
      </c>
      <c r="AW126" t="s">
        <v>702</v>
      </c>
    </row>
    <row r="127">
      <c r="A127" t="s">
        <v>703</v>
      </c>
      <c r="B127" t="s">
        <v>704</v>
      </c>
      <c r="C127" t="s">
        <v>705</v>
      </c>
      <c r="D127" t="s">
        <v>226</v>
      </c>
      <c r="E127" t="s">
        <v>218</v>
      </c>
      <c r="F127" t="s">
        <v>215</v>
      </c>
      <c r="G127" t="s">
        <v>227</v>
      </c>
      <c r="H127" t="s">
        <v>228</v>
      </c>
      <c r="I127" t="s">
        <v>229</v>
      </c>
      <c r="J127" t="s">
        <v>230</v>
      </c>
      <c r="K127" t="s">
        <v>230</v>
      </c>
      <c r="L127" t="s">
        <v>230</v>
      </c>
      <c r="M127" t="s">
        <v>231</v>
      </c>
      <c r="N127" t="s">
        <v>230</v>
      </c>
      <c r="O127" t="n">
        <v>298.0</v>
      </c>
      <c r="P127" t="n">
        <v>20.0</v>
      </c>
      <c r="Q127" t="n">
        <v>0.0</v>
      </c>
      <c r="R127" t="n">
        <v>100.0</v>
      </c>
      <c r="S127" t="n">
        <v>0.0</v>
      </c>
      <c r="T127" t="n">
        <v>218.0</v>
      </c>
      <c r="U127" t="n">
        <v>10.9</v>
      </c>
      <c r="V127" t="n">
        <v>10.9</v>
      </c>
      <c r="W127" t="n">
        <v>0.0</v>
      </c>
      <c r="X127" t="n">
        <v>228.9</v>
      </c>
      <c r="Y127" t="n">
        <v>218.0</v>
      </c>
      <c r="Z127" t="n">
        <v>218.0</v>
      </c>
      <c r="AA127" t="n">
        <v>22.0</v>
      </c>
      <c r="AB127" t="n">
        <v>47.96</v>
      </c>
      <c r="AC127" t="n">
        <v>4.21</v>
      </c>
      <c r="AD127" t="n">
        <v>0.0</v>
      </c>
      <c r="AE127" t="n">
        <v>0.0</v>
      </c>
      <c r="AF127" t="n">
        <v>218.0</v>
      </c>
      <c r="AG127" t="n">
        <v>9.39</v>
      </c>
      <c r="AH127" t="n">
        <v>0.0</v>
      </c>
      <c r="AI127" t="n">
        <v>0.0</v>
      </c>
      <c r="AJ127" t="n">
        <v>2.18</v>
      </c>
      <c r="AK127" t="n">
        <v>0.0</v>
      </c>
      <c r="AL127" t="n">
        <v>0.0</v>
      </c>
      <c r="AM127" t="n">
        <v>0.0</v>
      </c>
      <c r="AN127" t="n">
        <v>0.0</v>
      </c>
      <c r="AO127" t="n">
        <v>0.0</v>
      </c>
      <c r="AP127" t="n">
        <v>63.74</v>
      </c>
      <c r="AQ127" t="n">
        <v>0.0</v>
      </c>
      <c r="AR127" t="n">
        <v>154.26</v>
      </c>
      <c r="AS127" t="s">
        <v>232</v>
      </c>
      <c r="AT127" t="s">
        <v>233</v>
      </c>
      <c r="AU127" t="s">
        <v>234</v>
      </c>
      <c r="AV127" t="n">
        <v>0.0</v>
      </c>
      <c r="AW127" t="s">
        <v>583</v>
      </c>
    </row>
    <row r="128">
      <c r="A128" t="s">
        <v>706</v>
      </c>
      <c r="B128" t="s">
        <v>707</v>
      </c>
      <c r="C128" t="s">
        <v>708</v>
      </c>
      <c r="D128" t="s">
        <v>226</v>
      </c>
      <c r="E128" t="s">
        <v>218</v>
      </c>
      <c r="F128" t="s">
        <v>215</v>
      </c>
      <c r="G128" t="s">
        <v>253</v>
      </c>
      <c r="H128" t="s">
        <v>228</v>
      </c>
      <c r="I128" t="s">
        <v>229</v>
      </c>
      <c r="J128" t="s">
        <v>230</v>
      </c>
      <c r="K128" t="s">
        <v>230</v>
      </c>
      <c r="L128" t="s">
        <v>230</v>
      </c>
      <c r="M128" t="s">
        <v>231</v>
      </c>
      <c r="N128" t="s">
        <v>230</v>
      </c>
      <c r="O128" t="n">
        <v>203.0</v>
      </c>
      <c r="P128" t="n">
        <v>10.0</v>
      </c>
      <c r="Q128" t="n">
        <v>0.0</v>
      </c>
      <c r="R128" t="n">
        <v>80.0</v>
      </c>
      <c r="S128" t="n">
        <v>0.0</v>
      </c>
      <c r="T128" t="n">
        <v>133.0</v>
      </c>
      <c r="U128" t="n">
        <v>6.66</v>
      </c>
      <c r="V128" t="n">
        <v>6.66</v>
      </c>
      <c r="W128" t="n">
        <v>0.0</v>
      </c>
      <c r="X128" t="n">
        <v>139.66</v>
      </c>
      <c r="Y128" t="n">
        <v>132.99</v>
      </c>
      <c r="Z128" t="n">
        <v>133.0</v>
      </c>
      <c r="AA128" t="n">
        <v>22.0</v>
      </c>
      <c r="AB128" t="n">
        <v>29.26</v>
      </c>
      <c r="AC128" t="n">
        <v>2.57</v>
      </c>
      <c r="AD128" t="n">
        <v>0.0</v>
      </c>
      <c r="AE128" t="n">
        <v>0.0</v>
      </c>
      <c r="AF128" t="n">
        <v>133.0</v>
      </c>
      <c r="AG128" t="n">
        <v>5.73</v>
      </c>
      <c r="AH128" t="n">
        <v>0.0</v>
      </c>
      <c r="AI128" t="n">
        <v>0.0</v>
      </c>
      <c r="AJ128" t="n">
        <v>1.33</v>
      </c>
      <c r="AK128" t="n">
        <v>0.0</v>
      </c>
      <c r="AL128" t="n">
        <v>0.0</v>
      </c>
      <c r="AM128" t="n">
        <v>0.0</v>
      </c>
      <c r="AN128" t="n">
        <v>0.0</v>
      </c>
      <c r="AO128" t="n">
        <v>0.0</v>
      </c>
      <c r="AP128" t="n">
        <v>38.89</v>
      </c>
      <c r="AQ128" t="n">
        <v>0.0</v>
      </c>
      <c r="AR128" t="n">
        <v>94.1</v>
      </c>
      <c r="AS128" t="s">
        <v>232</v>
      </c>
      <c r="AT128" t="s">
        <v>233</v>
      </c>
      <c r="AU128" t="s">
        <v>234</v>
      </c>
      <c r="AV128" t="n">
        <v>0.0</v>
      </c>
      <c r="AW128" t="s">
        <v>709</v>
      </c>
    </row>
    <row r="129">
      <c r="A129" t="s">
        <v>710</v>
      </c>
      <c r="B129" t="s">
        <v>711</v>
      </c>
      <c r="C129" t="s">
        <v>712</v>
      </c>
      <c r="D129" t="s">
        <v>226</v>
      </c>
      <c r="E129" t="s">
        <v>218</v>
      </c>
      <c r="F129" t="s">
        <v>215</v>
      </c>
      <c r="G129" t="s">
        <v>230</v>
      </c>
      <c r="H129" t="s">
        <v>228</v>
      </c>
      <c r="I129" t="s">
        <v>229</v>
      </c>
      <c r="J129" t="s">
        <v>230</v>
      </c>
      <c r="K129" t="s">
        <v>230</v>
      </c>
      <c r="L129" t="s">
        <v>230</v>
      </c>
      <c r="M129" t="s">
        <v>231</v>
      </c>
      <c r="N129" t="s">
        <v>230</v>
      </c>
      <c r="O129" t="n">
        <v>198.0</v>
      </c>
      <c r="P129" t="n">
        <v>20.0</v>
      </c>
      <c r="Q129" t="n">
        <v>0.0</v>
      </c>
      <c r="R129" t="n">
        <v>0.0</v>
      </c>
      <c r="S129" t="n">
        <v>0.0</v>
      </c>
      <c r="T129" t="n">
        <v>218.0</v>
      </c>
      <c r="U129" t="n">
        <v>10.9</v>
      </c>
      <c r="V129" t="n">
        <v>10.9</v>
      </c>
      <c r="W129" t="n">
        <v>0.0</v>
      </c>
      <c r="X129" t="n">
        <v>228.9</v>
      </c>
      <c r="Y129" t="n">
        <v>218.0</v>
      </c>
      <c r="Z129" t="n">
        <v>218.0</v>
      </c>
      <c r="AA129" t="n">
        <v>22.0</v>
      </c>
      <c r="AB129" t="n">
        <v>47.96</v>
      </c>
      <c r="AC129" t="n">
        <v>4.21</v>
      </c>
      <c r="AD129" t="n">
        <v>0.0</v>
      </c>
      <c r="AE129" t="n">
        <v>0.0</v>
      </c>
      <c r="AF129" t="n">
        <v>218.0</v>
      </c>
      <c r="AG129" t="n">
        <v>9.39</v>
      </c>
      <c r="AH129" t="n">
        <v>0.0</v>
      </c>
      <c r="AI129" t="n">
        <v>0.0</v>
      </c>
      <c r="AJ129" t="n">
        <v>2.18</v>
      </c>
      <c r="AK129" t="n">
        <v>0.0</v>
      </c>
      <c r="AL129" t="n">
        <v>0.0</v>
      </c>
      <c r="AM129" t="n">
        <v>0.0</v>
      </c>
      <c r="AN129" t="n">
        <v>0.0</v>
      </c>
      <c r="AO129" t="n">
        <v>0.0</v>
      </c>
      <c r="AP129" t="n">
        <v>63.74</v>
      </c>
      <c r="AQ129" t="n">
        <v>0.0</v>
      </c>
      <c r="AR129" t="n">
        <v>154.26</v>
      </c>
      <c r="AS129" t="s">
        <v>232</v>
      </c>
      <c r="AT129" t="s">
        <v>233</v>
      </c>
      <c r="AU129" t="s">
        <v>234</v>
      </c>
      <c r="AV129" t="n">
        <v>0.0</v>
      </c>
      <c r="AW129" t="s">
        <v>713</v>
      </c>
    </row>
    <row r="130">
      <c r="A130" t="s">
        <v>714</v>
      </c>
      <c r="B130" t="s">
        <v>715</v>
      </c>
      <c r="C130" t="s">
        <v>716</v>
      </c>
      <c r="D130" t="s">
        <v>226</v>
      </c>
      <c r="E130" t="s">
        <v>218</v>
      </c>
      <c r="F130" t="s">
        <v>215</v>
      </c>
      <c r="G130" t="s">
        <v>227</v>
      </c>
      <c r="H130" t="s">
        <v>228</v>
      </c>
      <c r="I130" t="s">
        <v>229</v>
      </c>
      <c r="J130" t="s">
        <v>230</v>
      </c>
      <c r="K130" t="s">
        <v>230</v>
      </c>
      <c r="L130" t="s">
        <v>230</v>
      </c>
      <c r="M130" t="s">
        <v>231</v>
      </c>
      <c r="N130" t="s">
        <v>230</v>
      </c>
      <c r="O130" t="n">
        <v>228.0</v>
      </c>
      <c r="P130" t="n">
        <v>20.0</v>
      </c>
      <c r="Q130" t="n">
        <v>0.0</v>
      </c>
      <c r="R130" t="n">
        <v>100.0</v>
      </c>
      <c r="S130" t="n">
        <v>0.0</v>
      </c>
      <c r="T130" t="n">
        <v>148.0</v>
      </c>
      <c r="U130" t="n">
        <v>7.4</v>
      </c>
      <c r="V130" t="n">
        <v>7.4</v>
      </c>
      <c r="W130" t="n">
        <v>0.0</v>
      </c>
      <c r="X130" t="n">
        <v>155.4</v>
      </c>
      <c r="Y130" t="n">
        <v>148.0</v>
      </c>
      <c r="Z130" t="n">
        <v>148.0</v>
      </c>
      <c r="AA130" t="n">
        <v>22.0</v>
      </c>
      <c r="AB130" t="n">
        <v>32.56</v>
      </c>
      <c r="AC130" t="n">
        <v>2.86</v>
      </c>
      <c r="AD130" t="n">
        <v>0.0</v>
      </c>
      <c r="AE130" t="n">
        <v>0.0</v>
      </c>
      <c r="AF130" t="n">
        <v>148.0</v>
      </c>
      <c r="AG130" t="n">
        <v>6.37</v>
      </c>
      <c r="AH130" t="n">
        <v>0.0</v>
      </c>
      <c r="AI130" t="n">
        <v>0.0</v>
      </c>
      <c r="AJ130" t="n">
        <v>1.48</v>
      </c>
      <c r="AK130" t="n">
        <v>0.0</v>
      </c>
      <c r="AL130" t="n">
        <v>0.0</v>
      </c>
      <c r="AM130" t="n">
        <v>0.0</v>
      </c>
      <c r="AN130" t="n">
        <v>0.0</v>
      </c>
      <c r="AO130" t="n">
        <v>0.0</v>
      </c>
      <c r="AP130" t="n">
        <v>43.27</v>
      </c>
      <c r="AQ130" t="n">
        <v>0.0</v>
      </c>
      <c r="AR130" t="n">
        <v>104.73</v>
      </c>
      <c r="AS130" t="s">
        <v>232</v>
      </c>
      <c r="AT130" t="s">
        <v>233</v>
      </c>
      <c r="AU130" t="s">
        <v>234</v>
      </c>
      <c r="AV130" t="n">
        <v>0.0</v>
      </c>
      <c r="AW130" t="s">
        <v>717</v>
      </c>
    </row>
    <row r="131">
      <c r="A131" t="s">
        <v>718</v>
      </c>
      <c r="B131" t="s">
        <v>719</v>
      </c>
      <c r="C131" t="s">
        <v>720</v>
      </c>
      <c r="D131" t="s">
        <v>226</v>
      </c>
      <c r="E131" t="s">
        <v>218</v>
      </c>
      <c r="F131" t="s">
        <v>215</v>
      </c>
      <c r="G131" t="s">
        <v>227</v>
      </c>
      <c r="H131" t="s">
        <v>228</v>
      </c>
      <c r="I131" t="s">
        <v>229</v>
      </c>
      <c r="J131" t="s">
        <v>230</v>
      </c>
      <c r="K131" t="s">
        <v>230</v>
      </c>
      <c r="L131" t="s">
        <v>230</v>
      </c>
      <c r="M131" t="s">
        <v>231</v>
      </c>
      <c r="N131" t="s">
        <v>230</v>
      </c>
      <c r="O131" t="n">
        <v>529.0</v>
      </c>
      <c r="P131" t="n">
        <v>47.0</v>
      </c>
      <c r="Q131" t="n">
        <v>0.0</v>
      </c>
      <c r="R131" t="n">
        <v>100.0</v>
      </c>
      <c r="S131" t="n">
        <v>58.0</v>
      </c>
      <c r="T131" t="n">
        <v>418.0</v>
      </c>
      <c r="U131" t="n">
        <v>20.92</v>
      </c>
      <c r="V131" t="n">
        <v>20.92</v>
      </c>
      <c r="W131" t="n">
        <v>0.0</v>
      </c>
      <c r="X131" t="n">
        <v>438.92</v>
      </c>
      <c r="Y131" t="n">
        <v>417.98</v>
      </c>
      <c r="Z131" t="n">
        <v>418.0</v>
      </c>
      <c r="AA131" t="n">
        <v>22.0</v>
      </c>
      <c r="AB131" t="n">
        <v>91.96</v>
      </c>
      <c r="AC131" t="n">
        <v>8.08</v>
      </c>
      <c r="AD131" t="n">
        <v>0.0</v>
      </c>
      <c r="AE131" t="n">
        <v>0.0</v>
      </c>
      <c r="AF131" t="n">
        <v>418.0</v>
      </c>
      <c r="AG131" t="n">
        <v>18.0</v>
      </c>
      <c r="AH131" t="n">
        <v>0.0</v>
      </c>
      <c r="AI131" t="n">
        <v>0.0</v>
      </c>
      <c r="AJ131" t="n">
        <v>4.18</v>
      </c>
      <c r="AK131" t="n">
        <v>0.0</v>
      </c>
      <c r="AL131" t="n">
        <v>0.0</v>
      </c>
      <c r="AM131" t="n">
        <v>0.0</v>
      </c>
      <c r="AN131" t="n">
        <v>0.0</v>
      </c>
      <c r="AO131" t="n">
        <v>0.0</v>
      </c>
      <c r="AP131" t="n">
        <v>122.22</v>
      </c>
      <c r="AQ131" t="n">
        <v>0.0</v>
      </c>
      <c r="AR131" t="n">
        <v>295.76</v>
      </c>
      <c r="AS131" t="s">
        <v>232</v>
      </c>
      <c r="AT131" t="s">
        <v>233</v>
      </c>
      <c r="AU131" t="s">
        <v>234</v>
      </c>
      <c r="AV131" t="n">
        <v>0.0</v>
      </c>
      <c r="AW131" t="s">
        <v>721</v>
      </c>
    </row>
    <row r="132">
      <c r="A132" t="s">
        <v>722</v>
      </c>
      <c r="B132" t="s">
        <v>723</v>
      </c>
      <c r="C132" t="s">
        <v>724</v>
      </c>
      <c r="D132" t="s">
        <v>226</v>
      </c>
      <c r="E132" t="s">
        <v>218</v>
      </c>
      <c r="F132" t="s">
        <v>215</v>
      </c>
      <c r="G132" t="s">
        <v>725</v>
      </c>
      <c r="H132" t="s">
        <v>228</v>
      </c>
      <c r="I132" t="s">
        <v>229</v>
      </c>
      <c r="J132" t="s">
        <v>230</v>
      </c>
      <c r="K132" t="s">
        <v>230</v>
      </c>
      <c r="L132" t="s">
        <v>230</v>
      </c>
      <c r="M132" t="s">
        <v>231</v>
      </c>
      <c r="N132" t="s">
        <v>230</v>
      </c>
      <c r="O132" t="n">
        <v>237.0</v>
      </c>
      <c r="P132" t="n">
        <v>20.0</v>
      </c>
      <c r="Q132" t="n">
        <v>0.0</v>
      </c>
      <c r="R132" t="n">
        <v>47.4</v>
      </c>
      <c r="S132" t="n">
        <v>0.0</v>
      </c>
      <c r="T132" t="n">
        <v>209.6</v>
      </c>
      <c r="U132" t="n">
        <v>10.48</v>
      </c>
      <c r="V132" t="n">
        <v>10.48</v>
      </c>
      <c r="W132" t="n">
        <v>0.0</v>
      </c>
      <c r="X132" t="n">
        <v>220.08</v>
      </c>
      <c r="Y132" t="n">
        <v>209.6</v>
      </c>
      <c r="Z132" t="n">
        <v>209.6</v>
      </c>
      <c r="AA132" t="n">
        <v>22.0</v>
      </c>
      <c r="AB132" t="n">
        <v>46.11</v>
      </c>
      <c r="AC132" t="n">
        <v>4.05</v>
      </c>
      <c r="AD132" t="n">
        <v>0.0</v>
      </c>
      <c r="AE132" t="n">
        <v>0.0</v>
      </c>
      <c r="AF132" t="n">
        <v>209.6</v>
      </c>
      <c r="AG132" t="n">
        <v>9.03</v>
      </c>
      <c r="AH132" t="n">
        <v>0.0</v>
      </c>
      <c r="AI132" t="n">
        <v>0.0</v>
      </c>
      <c r="AJ132" t="n">
        <v>2.1</v>
      </c>
      <c r="AK132" t="n">
        <v>0.0</v>
      </c>
      <c r="AL132" t="n">
        <v>0.0</v>
      </c>
      <c r="AM132" t="n">
        <v>0.0</v>
      </c>
      <c r="AN132" t="n">
        <v>0.0</v>
      </c>
      <c r="AO132" t="n">
        <v>0.0</v>
      </c>
      <c r="AP132" t="n">
        <v>61.29</v>
      </c>
      <c r="AQ132" t="n">
        <v>0.0</v>
      </c>
      <c r="AR132" t="n">
        <v>148.31</v>
      </c>
      <c r="AS132" t="s">
        <v>232</v>
      </c>
      <c r="AT132" t="s">
        <v>233</v>
      </c>
      <c r="AU132" t="s">
        <v>234</v>
      </c>
      <c r="AV132" t="n">
        <v>0.0</v>
      </c>
      <c r="AW132" t="s">
        <v>726</v>
      </c>
    </row>
    <row r="133">
      <c r="A133" t="s">
        <v>727</v>
      </c>
      <c r="B133" t="s">
        <v>728</v>
      </c>
      <c r="C133" t="s">
        <v>729</v>
      </c>
      <c r="D133" t="s">
        <v>226</v>
      </c>
      <c r="E133" t="s">
        <v>218</v>
      </c>
      <c r="F133" t="s">
        <v>215</v>
      </c>
      <c r="G133" t="s">
        <v>253</v>
      </c>
      <c r="H133" t="s">
        <v>228</v>
      </c>
      <c r="I133" t="s">
        <v>229</v>
      </c>
      <c r="J133" t="s">
        <v>230</v>
      </c>
      <c r="K133" t="s">
        <v>230</v>
      </c>
      <c r="L133" t="s">
        <v>230</v>
      </c>
      <c r="M133" t="s">
        <v>231</v>
      </c>
      <c r="N133" t="s">
        <v>230</v>
      </c>
      <c r="O133" t="n">
        <v>228.0</v>
      </c>
      <c r="P133" t="n">
        <v>20.0</v>
      </c>
      <c r="Q133" t="n">
        <v>0.0</v>
      </c>
      <c r="R133" t="n">
        <v>80.0</v>
      </c>
      <c r="S133" t="n">
        <v>0.0</v>
      </c>
      <c r="T133" t="n">
        <v>168.0</v>
      </c>
      <c r="U133" t="n">
        <v>8.4</v>
      </c>
      <c r="V133" t="n">
        <v>8.4</v>
      </c>
      <c r="W133" t="n">
        <v>0.0</v>
      </c>
      <c r="X133" t="n">
        <v>176.4</v>
      </c>
      <c r="Y133" t="n">
        <v>168.0</v>
      </c>
      <c r="Z133" t="n">
        <v>168.0</v>
      </c>
      <c r="AA133" t="n">
        <v>22.0</v>
      </c>
      <c r="AB133" t="n">
        <v>36.96</v>
      </c>
      <c r="AC133" t="n">
        <v>3.25</v>
      </c>
      <c r="AD133" t="n">
        <v>0.0</v>
      </c>
      <c r="AE133" t="n">
        <v>0.0</v>
      </c>
      <c r="AF133" t="n">
        <v>168.0</v>
      </c>
      <c r="AG133" t="n">
        <v>7.23</v>
      </c>
      <c r="AH133" t="n">
        <v>0.0</v>
      </c>
      <c r="AI133" t="n">
        <v>0.0</v>
      </c>
      <c r="AJ133" t="n">
        <v>1.68</v>
      </c>
      <c r="AK133" t="n">
        <v>0.0</v>
      </c>
      <c r="AL133" t="n">
        <v>0.0</v>
      </c>
      <c r="AM133" t="n">
        <v>0.0</v>
      </c>
      <c r="AN133" t="n">
        <v>0.0</v>
      </c>
      <c r="AO133" t="n">
        <v>0.0</v>
      </c>
      <c r="AP133" t="n">
        <v>49.12</v>
      </c>
      <c r="AQ133" t="n">
        <v>0.0</v>
      </c>
      <c r="AR133" t="n">
        <v>118.88</v>
      </c>
      <c r="AS133" t="s">
        <v>232</v>
      </c>
      <c r="AT133" t="s">
        <v>233</v>
      </c>
      <c r="AU133" t="s">
        <v>234</v>
      </c>
      <c r="AV133" t="n">
        <v>0.0</v>
      </c>
      <c r="AW133" t="s">
        <v>730</v>
      </c>
    </row>
    <row r="134">
      <c r="A134" t="s">
        <v>731</v>
      </c>
      <c r="B134" t="s">
        <v>732</v>
      </c>
      <c r="C134" t="s">
        <v>733</v>
      </c>
      <c r="D134" t="s">
        <v>226</v>
      </c>
      <c r="E134" t="s">
        <v>218</v>
      </c>
      <c r="F134" t="s">
        <v>215</v>
      </c>
      <c r="G134" t="s">
        <v>734</v>
      </c>
      <c r="H134" t="s">
        <v>228</v>
      </c>
      <c r="I134" t="s">
        <v>229</v>
      </c>
      <c r="J134" t="s">
        <v>230</v>
      </c>
      <c r="K134" t="s">
        <v>230</v>
      </c>
      <c r="L134" t="s">
        <v>230</v>
      </c>
      <c r="M134" t="s">
        <v>231</v>
      </c>
      <c r="N134" t="s">
        <v>230</v>
      </c>
      <c r="O134" t="n">
        <v>552.0</v>
      </c>
      <c r="P134" t="n">
        <v>25.0</v>
      </c>
      <c r="Q134" t="n">
        <v>0.0</v>
      </c>
      <c r="R134" t="n">
        <v>103.4</v>
      </c>
      <c r="S134" t="n">
        <v>35.0</v>
      </c>
      <c r="T134" t="n">
        <v>438.6</v>
      </c>
      <c r="U134" t="n">
        <v>21.94</v>
      </c>
      <c r="V134" t="n">
        <v>21.94</v>
      </c>
      <c r="W134" t="n">
        <v>0.0</v>
      </c>
      <c r="X134" t="n">
        <v>460.54</v>
      </c>
      <c r="Y134" t="n">
        <v>438.59</v>
      </c>
      <c r="Z134" t="n">
        <v>438.6</v>
      </c>
      <c r="AA134" t="n">
        <v>22.0</v>
      </c>
      <c r="AB134" t="n">
        <v>96.49</v>
      </c>
      <c r="AC134" t="n">
        <v>8.47</v>
      </c>
      <c r="AD134" t="n">
        <v>0.0</v>
      </c>
      <c r="AE134" t="n">
        <v>0.0</v>
      </c>
      <c r="AF134" t="n">
        <v>438.6</v>
      </c>
      <c r="AG134" t="n">
        <v>18.89</v>
      </c>
      <c r="AH134" t="n">
        <v>0.0</v>
      </c>
      <c r="AI134" t="n">
        <v>0.0</v>
      </c>
      <c r="AJ134" t="n">
        <v>4.39</v>
      </c>
      <c r="AK134" t="n">
        <v>0.0</v>
      </c>
      <c r="AL134" t="n">
        <v>0.0</v>
      </c>
      <c r="AM134" t="n">
        <v>0.0</v>
      </c>
      <c r="AN134" t="n">
        <v>0.0</v>
      </c>
      <c r="AO134" t="n">
        <v>0.0</v>
      </c>
      <c r="AP134" t="n">
        <v>128.24</v>
      </c>
      <c r="AQ134" t="n">
        <v>0.0</v>
      </c>
      <c r="AR134" t="n">
        <v>310.35</v>
      </c>
      <c r="AS134" t="s">
        <v>232</v>
      </c>
      <c r="AT134" t="s">
        <v>233</v>
      </c>
      <c r="AU134" t="s">
        <v>234</v>
      </c>
      <c r="AV134" t="n">
        <v>0.0</v>
      </c>
      <c r="AW134" t="s">
        <v>735</v>
      </c>
    </row>
    <row r="135">
      <c r="A135" t="s">
        <v>736</v>
      </c>
      <c r="B135" t="s">
        <v>737</v>
      </c>
      <c r="C135" t="s">
        <v>738</v>
      </c>
      <c r="D135" t="s">
        <v>226</v>
      </c>
      <c r="E135" t="s">
        <v>218</v>
      </c>
      <c r="F135" t="s">
        <v>215</v>
      </c>
      <c r="G135" t="s">
        <v>227</v>
      </c>
      <c r="H135" t="s">
        <v>228</v>
      </c>
      <c r="I135" t="s">
        <v>229</v>
      </c>
      <c r="J135" t="s">
        <v>230</v>
      </c>
      <c r="K135" t="s">
        <v>230</v>
      </c>
      <c r="L135" t="s">
        <v>230</v>
      </c>
      <c r="M135" t="s">
        <v>231</v>
      </c>
      <c r="N135" t="s">
        <v>230</v>
      </c>
      <c r="O135" t="n">
        <v>247.0</v>
      </c>
      <c r="P135" t="n">
        <v>20.0</v>
      </c>
      <c r="Q135" t="n">
        <v>0.0</v>
      </c>
      <c r="R135" t="n">
        <v>100.0</v>
      </c>
      <c r="S135" t="n">
        <v>0.0</v>
      </c>
      <c r="T135" t="n">
        <v>167.0</v>
      </c>
      <c r="U135" t="n">
        <v>8.34</v>
      </c>
      <c r="V135" t="n">
        <v>8.34</v>
      </c>
      <c r="W135" t="n">
        <v>0.0</v>
      </c>
      <c r="X135" t="n">
        <v>175.34</v>
      </c>
      <c r="Y135" t="n">
        <v>167.01</v>
      </c>
      <c r="Z135" t="n">
        <v>167.0</v>
      </c>
      <c r="AA135" t="n">
        <v>22.0</v>
      </c>
      <c r="AB135" t="n">
        <v>36.74</v>
      </c>
      <c r="AC135" t="n">
        <v>3.23</v>
      </c>
      <c r="AD135" t="n">
        <v>0.0</v>
      </c>
      <c r="AE135" t="n">
        <v>0.0</v>
      </c>
      <c r="AF135" t="n">
        <v>167.0</v>
      </c>
      <c r="AG135" t="n">
        <v>7.19</v>
      </c>
      <c r="AH135" t="n">
        <v>0.0</v>
      </c>
      <c r="AI135" t="n">
        <v>0.0</v>
      </c>
      <c r="AJ135" t="n">
        <v>1.67</v>
      </c>
      <c r="AK135" t="n">
        <v>0.0</v>
      </c>
      <c r="AL135" t="n">
        <v>0.0</v>
      </c>
      <c r="AM135" t="n">
        <v>0.0</v>
      </c>
      <c r="AN135" t="n">
        <v>0.0</v>
      </c>
      <c r="AO135" t="n">
        <v>0.0</v>
      </c>
      <c r="AP135" t="n">
        <v>48.83</v>
      </c>
      <c r="AQ135" t="n">
        <v>0.0</v>
      </c>
      <c r="AR135" t="n">
        <v>118.18</v>
      </c>
      <c r="AS135" t="s">
        <v>232</v>
      </c>
      <c r="AT135" t="s">
        <v>233</v>
      </c>
      <c r="AU135" t="s">
        <v>234</v>
      </c>
      <c r="AV135" t="n">
        <v>0.0</v>
      </c>
      <c r="AW135" t="s">
        <v>739</v>
      </c>
    </row>
    <row r="136">
      <c r="A136" t="s">
        <v>740</v>
      </c>
      <c r="B136" t="s">
        <v>741</v>
      </c>
      <c r="C136" t="s">
        <v>742</v>
      </c>
      <c r="D136" t="s">
        <v>226</v>
      </c>
      <c r="E136" t="s">
        <v>218</v>
      </c>
      <c r="F136" t="s">
        <v>215</v>
      </c>
      <c r="G136" t="s">
        <v>227</v>
      </c>
      <c r="H136" t="s">
        <v>228</v>
      </c>
      <c r="I136" t="s">
        <v>229</v>
      </c>
      <c r="J136" t="s">
        <v>230</v>
      </c>
      <c r="K136" t="s">
        <v>230</v>
      </c>
      <c r="L136" t="s">
        <v>230</v>
      </c>
      <c r="M136" t="s">
        <v>231</v>
      </c>
      <c r="N136" t="s">
        <v>230</v>
      </c>
      <c r="O136" t="n">
        <v>481.0</v>
      </c>
      <c r="P136" t="n">
        <v>20.0</v>
      </c>
      <c r="Q136" t="n">
        <v>0.0</v>
      </c>
      <c r="R136" t="n">
        <v>100.0</v>
      </c>
      <c r="S136" t="n">
        <v>35.0</v>
      </c>
      <c r="T136" t="n">
        <v>366.0</v>
      </c>
      <c r="U136" t="n">
        <v>18.3</v>
      </c>
      <c r="V136" t="n">
        <v>18.3</v>
      </c>
      <c r="W136" t="n">
        <v>0.0</v>
      </c>
      <c r="X136" t="n">
        <v>384.3</v>
      </c>
      <c r="Y136" t="n">
        <v>366.0</v>
      </c>
      <c r="Z136" t="n">
        <v>366.0</v>
      </c>
      <c r="AA136" t="n">
        <v>22.0</v>
      </c>
      <c r="AB136" t="n">
        <v>80.52</v>
      </c>
      <c r="AC136" t="n">
        <v>7.07</v>
      </c>
      <c r="AD136" t="n">
        <v>0.0</v>
      </c>
      <c r="AE136" t="n">
        <v>0.0</v>
      </c>
      <c r="AF136" t="n">
        <v>365.999</v>
      </c>
      <c r="AG136" t="n">
        <v>15.76</v>
      </c>
      <c r="AH136" t="n">
        <v>0.0</v>
      </c>
      <c r="AI136" t="n">
        <v>0.0</v>
      </c>
      <c r="AJ136" t="n">
        <v>3.66</v>
      </c>
      <c r="AK136" t="n">
        <v>0.0</v>
      </c>
      <c r="AL136" t="n">
        <v>0.0</v>
      </c>
      <c r="AM136" t="n">
        <v>0.0</v>
      </c>
      <c r="AN136" t="n">
        <v>0.0</v>
      </c>
      <c r="AO136" t="n">
        <v>0.0</v>
      </c>
      <c r="AP136" t="n">
        <v>107.01</v>
      </c>
      <c r="AQ136" t="n">
        <v>0.0</v>
      </c>
      <c r="AR136" t="n">
        <v>258.99</v>
      </c>
      <c r="AS136" t="s">
        <v>232</v>
      </c>
      <c r="AT136" t="s">
        <v>233</v>
      </c>
      <c r="AU136" t="s">
        <v>234</v>
      </c>
      <c r="AV136" t="n">
        <v>0.0</v>
      </c>
      <c r="AW136" t="s">
        <v>743</v>
      </c>
    </row>
    <row r="137">
      <c r="A137" t="s">
        <v>744</v>
      </c>
      <c r="B137" t="s">
        <v>745</v>
      </c>
      <c r="C137" t="s">
        <v>746</v>
      </c>
      <c r="D137" t="s">
        <v>226</v>
      </c>
      <c r="E137" t="s">
        <v>218</v>
      </c>
      <c r="F137" t="s">
        <v>215</v>
      </c>
      <c r="G137" t="s">
        <v>230</v>
      </c>
      <c r="H137" t="s">
        <v>228</v>
      </c>
      <c r="I137" t="s">
        <v>229</v>
      </c>
      <c r="J137" t="s">
        <v>230</v>
      </c>
      <c r="K137" t="s">
        <v>230</v>
      </c>
      <c r="L137" t="s">
        <v>230</v>
      </c>
      <c r="M137" t="s">
        <v>231</v>
      </c>
      <c r="N137" t="s">
        <v>230</v>
      </c>
      <c r="O137" t="n">
        <v>346.0</v>
      </c>
      <c r="P137" t="n">
        <v>20.0</v>
      </c>
      <c r="Q137" t="n">
        <v>0.0</v>
      </c>
      <c r="R137" t="n">
        <v>84.0</v>
      </c>
      <c r="S137" t="n">
        <v>0.0</v>
      </c>
      <c r="T137" t="n">
        <v>282.0</v>
      </c>
      <c r="U137" t="n">
        <v>14.1</v>
      </c>
      <c r="V137" t="n">
        <v>14.1</v>
      </c>
      <c r="W137" t="n">
        <v>0.0</v>
      </c>
      <c r="X137" t="n">
        <v>296.1</v>
      </c>
      <c r="Y137" t="n">
        <v>282.0</v>
      </c>
      <c r="Z137" t="n">
        <v>282.0</v>
      </c>
      <c r="AA137" t="n">
        <v>22.0</v>
      </c>
      <c r="AB137" t="n">
        <v>62.04</v>
      </c>
      <c r="AC137" t="n">
        <v>5.45</v>
      </c>
      <c r="AD137" t="n">
        <v>0.0</v>
      </c>
      <c r="AE137" t="n">
        <v>0.0</v>
      </c>
      <c r="AF137" t="n">
        <v>282.0</v>
      </c>
      <c r="AG137" t="n">
        <v>12.15</v>
      </c>
      <c r="AH137" t="n">
        <v>0.0</v>
      </c>
      <c r="AI137" t="n">
        <v>0.0</v>
      </c>
      <c r="AJ137" t="n">
        <v>2.82</v>
      </c>
      <c r="AK137" t="n">
        <v>0.0</v>
      </c>
      <c r="AL137" t="n">
        <v>0.0</v>
      </c>
      <c r="AM137" t="n">
        <v>0.0</v>
      </c>
      <c r="AN137" t="n">
        <v>0.0</v>
      </c>
      <c r="AO137" t="n">
        <v>0.0</v>
      </c>
      <c r="AP137" t="n">
        <v>82.46</v>
      </c>
      <c r="AQ137" t="n">
        <v>0.0</v>
      </c>
      <c r="AR137" t="n">
        <v>199.54</v>
      </c>
      <c r="AS137" t="s">
        <v>232</v>
      </c>
      <c r="AT137" t="s">
        <v>233</v>
      </c>
      <c r="AU137" t="s">
        <v>234</v>
      </c>
      <c r="AV137" t="n">
        <v>0.0</v>
      </c>
      <c r="AW137" t="s">
        <v>747</v>
      </c>
    </row>
    <row r="138">
      <c r="A138" t="s">
        <v>748</v>
      </c>
      <c r="B138" t="s">
        <v>749</v>
      </c>
      <c r="C138" t="s">
        <v>750</v>
      </c>
      <c r="D138" t="s">
        <v>226</v>
      </c>
      <c r="E138" t="s">
        <v>218</v>
      </c>
      <c r="F138" t="s">
        <v>215</v>
      </c>
      <c r="G138" t="s">
        <v>227</v>
      </c>
      <c r="H138" t="s">
        <v>228</v>
      </c>
      <c r="I138" t="s">
        <v>229</v>
      </c>
      <c r="J138" t="s">
        <v>230</v>
      </c>
      <c r="K138" t="s">
        <v>230</v>
      </c>
      <c r="L138" t="s">
        <v>230</v>
      </c>
      <c r="M138" t="s">
        <v>231</v>
      </c>
      <c r="N138" t="s">
        <v>230</v>
      </c>
      <c r="O138" t="n">
        <v>168.0</v>
      </c>
      <c r="P138" t="n">
        <v>0.0</v>
      </c>
      <c r="Q138" t="n">
        <v>0.0</v>
      </c>
      <c r="R138" t="n">
        <v>84.0</v>
      </c>
      <c r="S138" t="n">
        <v>0.0</v>
      </c>
      <c r="T138" t="n">
        <v>84.0</v>
      </c>
      <c r="U138" t="n">
        <v>4.22</v>
      </c>
      <c r="V138" t="n">
        <v>4.22</v>
      </c>
      <c r="W138" t="n">
        <v>0.0</v>
      </c>
      <c r="X138" t="n">
        <v>88.22</v>
      </c>
      <c r="Y138" t="n">
        <v>83.98</v>
      </c>
      <c r="Z138" t="n">
        <v>84.0</v>
      </c>
      <c r="AA138" t="n">
        <v>22.0</v>
      </c>
      <c r="AB138" t="n">
        <v>18.48</v>
      </c>
      <c r="AC138" t="n">
        <v>1.62</v>
      </c>
      <c r="AD138" t="n">
        <v>0.0</v>
      </c>
      <c r="AE138" t="n">
        <v>0.0</v>
      </c>
      <c r="AF138" t="n">
        <v>84.0</v>
      </c>
      <c r="AG138" t="n">
        <v>3.62</v>
      </c>
      <c r="AH138" t="n">
        <v>0.0</v>
      </c>
      <c r="AI138" t="n">
        <v>0.0</v>
      </c>
      <c r="AJ138" t="n">
        <v>0.84</v>
      </c>
      <c r="AK138" t="n">
        <v>0.0</v>
      </c>
      <c r="AL138" t="n">
        <v>0.0</v>
      </c>
      <c r="AM138" t="n">
        <v>0.0</v>
      </c>
      <c r="AN138" t="n">
        <v>0.0</v>
      </c>
      <c r="AO138" t="n">
        <v>0.0</v>
      </c>
      <c r="AP138" t="n">
        <v>24.56</v>
      </c>
      <c r="AQ138" t="n">
        <v>0.0</v>
      </c>
      <c r="AR138" t="n">
        <v>59.42</v>
      </c>
      <c r="AS138" t="s">
        <v>232</v>
      </c>
      <c r="AT138" t="s">
        <v>233</v>
      </c>
      <c r="AU138" t="s">
        <v>234</v>
      </c>
      <c r="AV138" t="n">
        <v>0.0</v>
      </c>
      <c r="AW138" t="s">
        <v>751</v>
      </c>
    </row>
    <row r="139">
      <c r="A139" t="s">
        <v>752</v>
      </c>
      <c r="B139" t="s">
        <v>753</v>
      </c>
      <c r="C139" t="s">
        <v>754</v>
      </c>
      <c r="D139" t="s">
        <v>226</v>
      </c>
      <c r="E139" t="s">
        <v>218</v>
      </c>
      <c r="F139" t="s">
        <v>215</v>
      </c>
      <c r="G139" t="s">
        <v>253</v>
      </c>
      <c r="H139" t="s">
        <v>228</v>
      </c>
      <c r="I139" t="s">
        <v>229</v>
      </c>
      <c r="J139" t="s">
        <v>230</v>
      </c>
      <c r="K139" t="s">
        <v>230</v>
      </c>
      <c r="L139" t="s">
        <v>230</v>
      </c>
      <c r="M139" t="s">
        <v>231</v>
      </c>
      <c r="N139" t="s">
        <v>230</v>
      </c>
      <c r="O139" t="n">
        <v>270.0</v>
      </c>
      <c r="P139" t="n">
        <v>0.0</v>
      </c>
      <c r="Q139" t="n">
        <v>0.0</v>
      </c>
      <c r="R139" t="n">
        <v>80.0</v>
      </c>
      <c r="S139" t="n">
        <v>0.0</v>
      </c>
      <c r="T139" t="n">
        <v>190.0</v>
      </c>
      <c r="U139" t="n">
        <v>9.5</v>
      </c>
      <c r="V139" t="n">
        <v>9.5</v>
      </c>
      <c r="W139" t="n">
        <v>0.0</v>
      </c>
      <c r="X139" t="n">
        <v>199.5</v>
      </c>
      <c r="Y139" t="n">
        <v>190.0</v>
      </c>
      <c r="Z139" t="n">
        <v>190.0</v>
      </c>
      <c r="AA139" t="n">
        <v>22.0</v>
      </c>
      <c r="AB139" t="n">
        <v>41.8</v>
      </c>
      <c r="AC139" t="n">
        <v>3.67</v>
      </c>
      <c r="AD139" t="n">
        <v>0.0</v>
      </c>
      <c r="AE139" t="n">
        <v>0.0</v>
      </c>
      <c r="AF139" t="n">
        <v>190.0</v>
      </c>
      <c r="AG139" t="n">
        <v>8.18</v>
      </c>
      <c r="AH139" t="n">
        <v>0.0</v>
      </c>
      <c r="AI139" t="n">
        <v>0.0</v>
      </c>
      <c r="AJ139" t="n">
        <v>1.9</v>
      </c>
      <c r="AK139" t="n">
        <v>0.0</v>
      </c>
      <c r="AL139" t="n">
        <v>0.0</v>
      </c>
      <c r="AM139" t="n">
        <v>0.0</v>
      </c>
      <c r="AN139" t="n">
        <v>0.0</v>
      </c>
      <c r="AO139" t="n">
        <v>0.0</v>
      </c>
      <c r="AP139" t="n">
        <v>55.55</v>
      </c>
      <c r="AQ139" t="n">
        <v>0.0</v>
      </c>
      <c r="AR139" t="n">
        <v>134.45</v>
      </c>
      <c r="AS139" t="s">
        <v>232</v>
      </c>
      <c r="AT139" t="s">
        <v>233</v>
      </c>
      <c r="AU139" t="s">
        <v>234</v>
      </c>
      <c r="AV139" t="n">
        <v>0.0</v>
      </c>
      <c r="AW139" t="s">
        <v>755</v>
      </c>
    </row>
    <row r="140">
      <c r="A140" t="s">
        <v>756</v>
      </c>
      <c r="B140" t="s">
        <v>757</v>
      </c>
      <c r="C140" t="s">
        <v>758</v>
      </c>
      <c r="D140" t="s">
        <v>226</v>
      </c>
      <c r="E140" t="s">
        <v>218</v>
      </c>
      <c r="F140" t="s">
        <v>215</v>
      </c>
      <c r="G140" t="s">
        <v>227</v>
      </c>
      <c r="H140" t="s">
        <v>228</v>
      </c>
      <c r="I140" t="s">
        <v>229</v>
      </c>
      <c r="J140" t="s">
        <v>230</v>
      </c>
      <c r="K140" t="s">
        <v>230</v>
      </c>
      <c r="L140" t="s">
        <v>230</v>
      </c>
      <c r="M140" t="s">
        <v>231</v>
      </c>
      <c r="N140" t="s">
        <v>230</v>
      </c>
      <c r="O140" t="n">
        <v>198.0</v>
      </c>
      <c r="P140" t="n">
        <v>20.0</v>
      </c>
      <c r="Q140" t="n">
        <v>0.0</v>
      </c>
      <c r="R140" t="n">
        <v>99.0</v>
      </c>
      <c r="S140" t="n">
        <v>0.0</v>
      </c>
      <c r="T140" t="n">
        <v>119.0</v>
      </c>
      <c r="U140" t="n">
        <v>5.96</v>
      </c>
      <c r="V140" t="n">
        <v>5.96</v>
      </c>
      <c r="W140" t="n">
        <v>0.0</v>
      </c>
      <c r="X140" t="n">
        <v>124.96</v>
      </c>
      <c r="Y140" t="n">
        <v>118.99</v>
      </c>
      <c r="Z140" t="n">
        <v>119.0</v>
      </c>
      <c r="AA140" t="n">
        <v>22.0</v>
      </c>
      <c r="AB140" t="n">
        <v>26.18</v>
      </c>
      <c r="AC140" t="n">
        <v>2.3</v>
      </c>
      <c r="AD140" t="n">
        <v>0.0</v>
      </c>
      <c r="AE140" t="n">
        <v>0.0</v>
      </c>
      <c r="AF140" t="n">
        <v>119.0</v>
      </c>
      <c r="AG140" t="n">
        <v>5.12</v>
      </c>
      <c r="AH140" t="n">
        <v>0.0</v>
      </c>
      <c r="AI140" t="n">
        <v>0.0</v>
      </c>
      <c r="AJ140" t="n">
        <v>1.19</v>
      </c>
      <c r="AK140" t="n">
        <v>0.0</v>
      </c>
      <c r="AL140" t="n">
        <v>0.0</v>
      </c>
      <c r="AM140" t="n">
        <v>0.0</v>
      </c>
      <c r="AN140" t="n">
        <v>0.0</v>
      </c>
      <c r="AO140" t="n">
        <v>0.0</v>
      </c>
      <c r="AP140" t="n">
        <v>34.79</v>
      </c>
      <c r="AQ140" t="n">
        <v>0.0</v>
      </c>
      <c r="AR140" t="n">
        <v>84.2</v>
      </c>
      <c r="AS140" t="s">
        <v>232</v>
      </c>
      <c r="AT140" t="s">
        <v>233</v>
      </c>
      <c r="AU140" t="s">
        <v>234</v>
      </c>
      <c r="AV140" t="n">
        <v>0.0</v>
      </c>
      <c r="AW140" t="s">
        <v>759</v>
      </c>
    </row>
    <row r="141">
      <c r="A141" t="s">
        <v>760</v>
      </c>
      <c r="B141" t="s">
        <v>761</v>
      </c>
      <c r="C141" t="s">
        <v>762</v>
      </c>
      <c r="D141" t="s">
        <v>226</v>
      </c>
      <c r="E141" t="s">
        <v>218</v>
      </c>
      <c r="F141" t="s">
        <v>215</v>
      </c>
      <c r="G141" t="s">
        <v>230</v>
      </c>
      <c r="H141" t="s">
        <v>228</v>
      </c>
      <c r="I141" t="s">
        <v>229</v>
      </c>
      <c r="J141" t="s">
        <v>230</v>
      </c>
      <c r="K141" t="s">
        <v>230</v>
      </c>
      <c r="L141" t="s">
        <v>230</v>
      </c>
      <c r="M141" t="s">
        <v>231</v>
      </c>
      <c r="N141" t="s">
        <v>230</v>
      </c>
      <c r="O141" t="n">
        <v>431.0</v>
      </c>
      <c r="P141" t="n">
        <v>17.0</v>
      </c>
      <c r="Q141" t="n">
        <v>0.0</v>
      </c>
      <c r="R141" t="n">
        <v>84.0</v>
      </c>
      <c r="S141" t="n">
        <v>58.0</v>
      </c>
      <c r="T141" t="n">
        <v>306.0</v>
      </c>
      <c r="U141" t="n">
        <v>15.3</v>
      </c>
      <c r="V141" t="n">
        <v>15.3</v>
      </c>
      <c r="W141" t="n">
        <v>0.0</v>
      </c>
      <c r="X141" t="n">
        <v>321.3</v>
      </c>
      <c r="Y141" t="n">
        <v>306.0</v>
      </c>
      <c r="Z141" t="n">
        <v>306.0</v>
      </c>
      <c r="AA141" t="n">
        <v>22.0</v>
      </c>
      <c r="AB141" t="n">
        <v>67.32</v>
      </c>
      <c r="AC141" t="n">
        <v>5.91</v>
      </c>
      <c r="AD141" t="n">
        <v>0.0</v>
      </c>
      <c r="AE141" t="n">
        <v>0.0</v>
      </c>
      <c r="AF141" t="n">
        <v>306.0</v>
      </c>
      <c r="AG141" t="n">
        <v>13.18</v>
      </c>
      <c r="AH141" t="n">
        <v>0.0</v>
      </c>
      <c r="AI141" t="n">
        <v>0.0</v>
      </c>
      <c r="AJ141" t="n">
        <v>3.06</v>
      </c>
      <c r="AK141" t="n">
        <v>0.0</v>
      </c>
      <c r="AL141" t="n">
        <v>0.0</v>
      </c>
      <c r="AM141" t="n">
        <v>0.0</v>
      </c>
      <c r="AN141" t="n">
        <v>0.0</v>
      </c>
      <c r="AO141" t="n">
        <v>0.0</v>
      </c>
      <c r="AP141" t="n">
        <v>89.47</v>
      </c>
      <c r="AQ141" t="n">
        <v>0.0</v>
      </c>
      <c r="AR141" t="n">
        <v>216.53</v>
      </c>
      <c r="AS141" t="s">
        <v>232</v>
      </c>
      <c r="AT141" t="s">
        <v>233</v>
      </c>
      <c r="AU141" t="s">
        <v>234</v>
      </c>
      <c r="AV141" t="n">
        <v>0.0</v>
      </c>
      <c r="AW141" t="s">
        <v>763</v>
      </c>
    </row>
    <row r="142">
      <c r="A142" t="s">
        <v>764</v>
      </c>
      <c r="B142" t="s">
        <v>765</v>
      </c>
      <c r="C142" t="s">
        <v>766</v>
      </c>
      <c r="D142" t="s">
        <v>226</v>
      </c>
      <c r="E142" t="s">
        <v>218</v>
      </c>
      <c r="F142" t="s">
        <v>215</v>
      </c>
      <c r="G142" t="s">
        <v>227</v>
      </c>
      <c r="H142" t="s">
        <v>228</v>
      </c>
      <c r="I142" t="s">
        <v>229</v>
      </c>
      <c r="J142" t="s">
        <v>230</v>
      </c>
      <c r="K142" t="s">
        <v>230</v>
      </c>
      <c r="L142" t="s">
        <v>230</v>
      </c>
      <c r="M142" t="s">
        <v>231</v>
      </c>
      <c r="N142" t="s">
        <v>230</v>
      </c>
      <c r="O142" t="n">
        <v>552.0</v>
      </c>
      <c r="P142" t="n">
        <v>27.0</v>
      </c>
      <c r="Q142" t="n">
        <v>0.0</v>
      </c>
      <c r="R142" t="n">
        <v>100.0</v>
      </c>
      <c r="S142" t="n">
        <v>58.0</v>
      </c>
      <c r="T142" t="n">
        <v>421.0</v>
      </c>
      <c r="U142" t="n">
        <v>21.06</v>
      </c>
      <c r="V142" t="n">
        <v>21.06</v>
      </c>
      <c r="W142" t="n">
        <v>0.0</v>
      </c>
      <c r="X142" t="n">
        <v>442.06</v>
      </c>
      <c r="Y142" t="n">
        <v>420.99</v>
      </c>
      <c r="Z142" t="n">
        <v>421.0</v>
      </c>
      <c r="AA142" t="n">
        <v>22.0</v>
      </c>
      <c r="AB142" t="n">
        <v>92.62</v>
      </c>
      <c r="AC142" t="n">
        <v>8.13</v>
      </c>
      <c r="AD142" t="n">
        <v>0.0</v>
      </c>
      <c r="AE142" t="n">
        <v>0.0</v>
      </c>
      <c r="AF142" t="n">
        <v>421.0</v>
      </c>
      <c r="AG142" t="n">
        <v>18.13</v>
      </c>
      <c r="AH142" t="n">
        <v>0.0</v>
      </c>
      <c r="AI142" t="n">
        <v>0.0</v>
      </c>
      <c r="AJ142" t="n">
        <v>4.21</v>
      </c>
      <c r="AK142" t="n">
        <v>0.0</v>
      </c>
      <c r="AL142" t="n">
        <v>0.0</v>
      </c>
      <c r="AM142" t="n">
        <v>0.0</v>
      </c>
      <c r="AN142" t="n">
        <v>0.0</v>
      </c>
      <c r="AO142" t="n">
        <v>0.0</v>
      </c>
      <c r="AP142" t="n">
        <v>123.09</v>
      </c>
      <c r="AQ142" t="n">
        <v>0.0</v>
      </c>
      <c r="AR142" t="n">
        <v>297.9</v>
      </c>
      <c r="AS142" t="s">
        <v>232</v>
      </c>
      <c r="AT142" t="s">
        <v>233</v>
      </c>
      <c r="AU142" t="s">
        <v>234</v>
      </c>
      <c r="AV142" t="n">
        <v>0.0</v>
      </c>
      <c r="AW142" t="s">
        <v>767</v>
      </c>
    </row>
    <row r="143">
      <c r="A143" t="s">
        <v>768</v>
      </c>
      <c r="B143" t="s">
        <v>769</v>
      </c>
      <c r="C143" t="s">
        <v>770</v>
      </c>
      <c r="D143" t="s">
        <v>226</v>
      </c>
      <c r="E143" t="s">
        <v>218</v>
      </c>
      <c r="F143" t="s">
        <v>215</v>
      </c>
      <c r="G143" t="s">
        <v>230</v>
      </c>
      <c r="H143" t="s">
        <v>228</v>
      </c>
      <c r="I143" t="s">
        <v>229</v>
      </c>
      <c r="J143" t="s">
        <v>230</v>
      </c>
      <c r="K143" t="s">
        <v>230</v>
      </c>
      <c r="L143" t="s">
        <v>230</v>
      </c>
      <c r="M143" t="s">
        <v>231</v>
      </c>
      <c r="N143" t="s">
        <v>230</v>
      </c>
      <c r="O143" t="n">
        <v>388.0</v>
      </c>
      <c r="P143" t="n">
        <v>20.0</v>
      </c>
      <c r="Q143" t="n">
        <v>0.0</v>
      </c>
      <c r="R143" t="n">
        <v>0.0</v>
      </c>
      <c r="S143" t="n">
        <v>35.0</v>
      </c>
      <c r="T143" t="n">
        <v>373.0</v>
      </c>
      <c r="U143" t="n">
        <v>18.66</v>
      </c>
      <c r="V143" t="n">
        <v>18.66</v>
      </c>
      <c r="W143" t="n">
        <v>0.0</v>
      </c>
      <c r="X143" t="n">
        <v>391.66</v>
      </c>
      <c r="Y143" t="n">
        <v>372.99</v>
      </c>
      <c r="Z143" t="n">
        <v>373.0</v>
      </c>
      <c r="AA143" t="n">
        <v>22.0</v>
      </c>
      <c r="AB143" t="n">
        <v>82.06</v>
      </c>
      <c r="AC143" t="n">
        <v>7.21</v>
      </c>
      <c r="AD143" t="n">
        <v>0.0</v>
      </c>
      <c r="AE143" t="n">
        <v>0.0</v>
      </c>
      <c r="AF143" t="n">
        <v>373.0</v>
      </c>
      <c r="AG143" t="n">
        <v>16.07</v>
      </c>
      <c r="AH143" t="n">
        <v>0.0</v>
      </c>
      <c r="AI143" t="n">
        <v>0.0</v>
      </c>
      <c r="AJ143" t="n">
        <v>3.73</v>
      </c>
      <c r="AK143" t="n">
        <v>0.0</v>
      </c>
      <c r="AL143" t="n">
        <v>0.0</v>
      </c>
      <c r="AM143" t="n">
        <v>0.0</v>
      </c>
      <c r="AN143" t="n">
        <v>0.0</v>
      </c>
      <c r="AO143" t="n">
        <v>0.0</v>
      </c>
      <c r="AP143" t="n">
        <v>109.07</v>
      </c>
      <c r="AQ143" t="n">
        <v>0.0</v>
      </c>
      <c r="AR143" t="n">
        <v>263.92</v>
      </c>
      <c r="AS143" t="s">
        <v>232</v>
      </c>
      <c r="AT143" t="s">
        <v>233</v>
      </c>
      <c r="AU143" t="s">
        <v>234</v>
      </c>
      <c r="AV143" t="n">
        <v>0.0</v>
      </c>
      <c r="AW143" t="s">
        <v>771</v>
      </c>
    </row>
    <row r="144">
      <c r="A144" t="s">
        <v>772</v>
      </c>
      <c r="B144" t="s">
        <v>773</v>
      </c>
      <c r="C144" t="s">
        <v>774</v>
      </c>
      <c r="D144" t="s">
        <v>226</v>
      </c>
      <c r="E144" t="s">
        <v>218</v>
      </c>
      <c r="F144" t="s">
        <v>215</v>
      </c>
      <c r="G144" t="s">
        <v>227</v>
      </c>
      <c r="H144" t="s">
        <v>228</v>
      </c>
      <c r="I144" t="s">
        <v>229</v>
      </c>
      <c r="J144" t="s">
        <v>230</v>
      </c>
      <c r="K144" t="s">
        <v>230</v>
      </c>
      <c r="L144" t="s">
        <v>230</v>
      </c>
      <c r="M144" t="s">
        <v>231</v>
      </c>
      <c r="N144" t="s">
        <v>230</v>
      </c>
      <c r="O144" t="n">
        <v>179.0</v>
      </c>
      <c r="P144" t="n">
        <v>10.0</v>
      </c>
      <c r="Q144" t="n">
        <v>0.0</v>
      </c>
      <c r="R144" t="n">
        <v>89.5</v>
      </c>
      <c r="S144" t="n">
        <v>0.0</v>
      </c>
      <c r="T144" t="n">
        <v>99.5</v>
      </c>
      <c r="U144" t="n">
        <v>4.98</v>
      </c>
      <c r="V144" t="n">
        <v>4.98</v>
      </c>
      <c r="W144" t="n">
        <v>0.0</v>
      </c>
      <c r="X144" t="n">
        <v>104.48</v>
      </c>
      <c r="Y144" t="n">
        <v>99.5</v>
      </c>
      <c r="Z144" t="n">
        <v>99.5</v>
      </c>
      <c r="AA144" t="n">
        <v>22.0</v>
      </c>
      <c r="AB144" t="n">
        <v>21.89</v>
      </c>
      <c r="AC144" t="n">
        <v>1.92</v>
      </c>
      <c r="AD144" t="n">
        <v>0.0</v>
      </c>
      <c r="AE144" t="n">
        <v>0.0</v>
      </c>
      <c r="AF144" t="n">
        <v>99.5</v>
      </c>
      <c r="AG144" t="n">
        <v>4.29</v>
      </c>
      <c r="AH144" t="n">
        <v>0.0</v>
      </c>
      <c r="AI144" t="n">
        <v>0.0</v>
      </c>
      <c r="AJ144" t="n">
        <v>1.0</v>
      </c>
      <c r="AK144" t="n">
        <v>0.0</v>
      </c>
      <c r="AL144" t="n">
        <v>0.0</v>
      </c>
      <c r="AM144" t="n">
        <v>0.0</v>
      </c>
      <c r="AN144" t="n">
        <v>0.0</v>
      </c>
      <c r="AO144" t="n">
        <v>0.0</v>
      </c>
      <c r="AP144" t="n">
        <v>29.1</v>
      </c>
      <c r="AQ144" t="n">
        <v>0.0</v>
      </c>
      <c r="AR144" t="n">
        <v>70.4</v>
      </c>
      <c r="AS144" t="s">
        <v>232</v>
      </c>
      <c r="AT144" t="s">
        <v>233</v>
      </c>
      <c r="AU144" t="s">
        <v>234</v>
      </c>
      <c r="AV144" t="n">
        <v>0.0</v>
      </c>
      <c r="AW144" t="s">
        <v>775</v>
      </c>
    </row>
    <row r="145">
      <c r="A145" t="s">
        <v>776</v>
      </c>
      <c r="B145" t="s">
        <v>777</v>
      </c>
      <c r="C145" t="s">
        <v>778</v>
      </c>
      <c r="D145" t="s">
        <v>226</v>
      </c>
      <c r="E145" t="s">
        <v>218</v>
      </c>
      <c r="F145" t="s">
        <v>215</v>
      </c>
      <c r="G145" t="s">
        <v>227</v>
      </c>
      <c r="H145" t="s">
        <v>228</v>
      </c>
      <c r="I145" t="s">
        <v>229</v>
      </c>
      <c r="J145" t="s">
        <v>230</v>
      </c>
      <c r="K145" t="s">
        <v>230</v>
      </c>
      <c r="L145" t="s">
        <v>230</v>
      </c>
      <c r="M145" t="s">
        <v>231</v>
      </c>
      <c r="N145" t="s">
        <v>230</v>
      </c>
      <c r="O145" t="n">
        <v>228.0</v>
      </c>
      <c r="P145" t="n">
        <v>20.0</v>
      </c>
      <c r="Q145" t="n">
        <v>0.0</v>
      </c>
      <c r="R145" t="n">
        <v>100.0</v>
      </c>
      <c r="S145" t="n">
        <v>0.0</v>
      </c>
      <c r="T145" t="n">
        <v>148.0</v>
      </c>
      <c r="U145" t="n">
        <v>7.4</v>
      </c>
      <c r="V145" t="n">
        <v>7.4</v>
      </c>
      <c r="W145" t="n">
        <v>0.0</v>
      </c>
      <c r="X145" t="n">
        <v>155.4</v>
      </c>
      <c r="Y145" t="n">
        <v>148.0</v>
      </c>
      <c r="Z145" t="n">
        <v>148.0</v>
      </c>
      <c r="AA145" t="n">
        <v>22.0</v>
      </c>
      <c r="AB145" t="n">
        <v>32.56</v>
      </c>
      <c r="AC145" t="n">
        <v>2.86</v>
      </c>
      <c r="AD145" t="n">
        <v>0.0</v>
      </c>
      <c r="AE145" t="n">
        <v>0.0</v>
      </c>
      <c r="AF145" t="n">
        <v>148.0</v>
      </c>
      <c r="AG145" t="n">
        <v>6.37</v>
      </c>
      <c r="AH145" t="n">
        <v>0.0</v>
      </c>
      <c r="AI145" t="n">
        <v>0.0</v>
      </c>
      <c r="AJ145" t="n">
        <v>1.48</v>
      </c>
      <c r="AK145" t="n">
        <v>0.0</v>
      </c>
      <c r="AL145" t="n">
        <v>0.0</v>
      </c>
      <c r="AM145" t="n">
        <v>0.0</v>
      </c>
      <c r="AN145" t="n">
        <v>0.0</v>
      </c>
      <c r="AO145" t="n">
        <v>0.0</v>
      </c>
      <c r="AP145" t="n">
        <v>43.27</v>
      </c>
      <c r="AQ145" t="n">
        <v>0.0</v>
      </c>
      <c r="AR145" t="n">
        <v>104.73</v>
      </c>
      <c r="AS145" t="s">
        <v>232</v>
      </c>
      <c r="AT145" t="s">
        <v>233</v>
      </c>
      <c r="AU145" t="s">
        <v>234</v>
      </c>
      <c r="AV145" t="n">
        <v>0.0</v>
      </c>
      <c r="AW145" t="s">
        <v>779</v>
      </c>
    </row>
    <row r="146">
      <c r="A146" t="s">
        <v>780</v>
      </c>
      <c r="B146" t="s">
        <v>781</v>
      </c>
      <c r="C146" t="s">
        <v>782</v>
      </c>
      <c r="D146" t="s">
        <v>226</v>
      </c>
      <c r="E146" t="s">
        <v>218</v>
      </c>
      <c r="F146" t="s">
        <v>215</v>
      </c>
      <c r="G146" t="s">
        <v>253</v>
      </c>
      <c r="H146" t="s">
        <v>228</v>
      </c>
      <c r="I146" t="s">
        <v>229</v>
      </c>
      <c r="J146" t="s">
        <v>230</v>
      </c>
      <c r="K146" t="s">
        <v>230</v>
      </c>
      <c r="L146" t="s">
        <v>230</v>
      </c>
      <c r="M146" t="s">
        <v>231</v>
      </c>
      <c r="N146" t="s">
        <v>230</v>
      </c>
      <c r="O146" t="n">
        <v>173.0</v>
      </c>
      <c r="P146" t="n">
        <v>20.0</v>
      </c>
      <c r="Q146" t="n">
        <v>0.0</v>
      </c>
      <c r="R146" t="n">
        <v>69.2</v>
      </c>
      <c r="S146" t="n">
        <v>0.0</v>
      </c>
      <c r="T146" t="n">
        <v>123.8</v>
      </c>
      <c r="U146" t="n">
        <v>6.2</v>
      </c>
      <c r="V146" t="n">
        <v>6.2</v>
      </c>
      <c r="W146" t="n">
        <v>0.0</v>
      </c>
      <c r="X146" t="n">
        <v>130.0</v>
      </c>
      <c r="Y146" t="n">
        <v>123.79</v>
      </c>
      <c r="Z146" t="n">
        <v>123.8</v>
      </c>
      <c r="AA146" t="n">
        <v>22.0</v>
      </c>
      <c r="AB146" t="n">
        <v>27.24</v>
      </c>
      <c r="AC146" t="n">
        <v>2.39</v>
      </c>
      <c r="AD146" t="n">
        <v>0.0</v>
      </c>
      <c r="AE146" t="n">
        <v>0.0</v>
      </c>
      <c r="AF146" t="n">
        <v>123.8</v>
      </c>
      <c r="AG146" t="n">
        <v>5.33</v>
      </c>
      <c r="AH146" t="n">
        <v>0.0</v>
      </c>
      <c r="AI146" t="n">
        <v>0.0</v>
      </c>
      <c r="AJ146" t="n">
        <v>1.24</v>
      </c>
      <c r="AK146" t="n">
        <v>0.0</v>
      </c>
      <c r="AL146" t="n">
        <v>0.0</v>
      </c>
      <c r="AM146" t="n">
        <v>0.0</v>
      </c>
      <c r="AN146" t="n">
        <v>0.0</v>
      </c>
      <c r="AO146" t="n">
        <v>0.0</v>
      </c>
      <c r="AP146" t="n">
        <v>36.2</v>
      </c>
      <c r="AQ146" t="n">
        <v>0.0</v>
      </c>
      <c r="AR146" t="n">
        <v>87.59</v>
      </c>
      <c r="AS146" t="s">
        <v>232</v>
      </c>
      <c r="AT146" t="s">
        <v>233</v>
      </c>
      <c r="AU146" t="s">
        <v>234</v>
      </c>
      <c r="AV146" t="n">
        <v>0.0</v>
      </c>
      <c r="AW146" t="s">
        <v>783</v>
      </c>
    </row>
    <row r="147">
      <c r="A147" t="s">
        <v>784</v>
      </c>
      <c r="B147" t="s">
        <v>785</v>
      </c>
      <c r="C147" t="s">
        <v>786</v>
      </c>
      <c r="D147" t="s">
        <v>226</v>
      </c>
      <c r="E147" t="s">
        <v>218</v>
      </c>
      <c r="F147" t="s">
        <v>215</v>
      </c>
      <c r="G147" t="s">
        <v>227</v>
      </c>
      <c r="H147" t="s">
        <v>228</v>
      </c>
      <c r="I147" t="s">
        <v>229</v>
      </c>
      <c r="J147" t="s">
        <v>230</v>
      </c>
      <c r="K147" t="s">
        <v>230</v>
      </c>
      <c r="L147" t="s">
        <v>230</v>
      </c>
      <c r="M147" t="s">
        <v>231</v>
      </c>
      <c r="N147" t="s">
        <v>230</v>
      </c>
      <c r="O147" t="n">
        <v>198.0</v>
      </c>
      <c r="P147" t="n">
        <v>20.0</v>
      </c>
      <c r="Q147" t="n">
        <v>0.0</v>
      </c>
      <c r="R147" t="n">
        <v>99.0</v>
      </c>
      <c r="S147" t="n">
        <v>0.0</v>
      </c>
      <c r="T147" t="n">
        <v>119.0</v>
      </c>
      <c r="U147" t="n">
        <v>5.96</v>
      </c>
      <c r="V147" t="n">
        <v>5.96</v>
      </c>
      <c r="W147" t="n">
        <v>0.0</v>
      </c>
      <c r="X147" t="n">
        <v>124.96</v>
      </c>
      <c r="Y147" t="n">
        <v>118.99</v>
      </c>
      <c r="Z147" t="n">
        <v>119.0</v>
      </c>
      <c r="AA147" t="n">
        <v>22.0</v>
      </c>
      <c r="AB147" t="n">
        <v>26.18</v>
      </c>
      <c r="AC147" t="n">
        <v>2.3</v>
      </c>
      <c r="AD147" t="n">
        <v>0.0</v>
      </c>
      <c r="AE147" t="n">
        <v>0.0</v>
      </c>
      <c r="AF147" t="n">
        <v>119.0</v>
      </c>
      <c r="AG147" t="n">
        <v>5.12</v>
      </c>
      <c r="AH147" t="n">
        <v>0.0</v>
      </c>
      <c r="AI147" t="n">
        <v>0.0</v>
      </c>
      <c r="AJ147" t="n">
        <v>1.19</v>
      </c>
      <c r="AK147" t="n">
        <v>0.0</v>
      </c>
      <c r="AL147" t="n">
        <v>0.0</v>
      </c>
      <c r="AM147" t="n">
        <v>0.0</v>
      </c>
      <c r="AN147" t="n">
        <v>0.0</v>
      </c>
      <c r="AO147" t="n">
        <v>0.0</v>
      </c>
      <c r="AP147" t="n">
        <v>34.79</v>
      </c>
      <c r="AQ147" t="n">
        <v>0.0</v>
      </c>
      <c r="AR147" t="n">
        <v>84.2</v>
      </c>
      <c r="AS147" t="s">
        <v>232</v>
      </c>
      <c r="AT147" t="s">
        <v>233</v>
      </c>
      <c r="AU147" t="s">
        <v>234</v>
      </c>
      <c r="AV147" t="n">
        <v>0.0</v>
      </c>
      <c r="AW147" t="s">
        <v>787</v>
      </c>
    </row>
    <row r="148">
      <c r="A148" t="s">
        <v>788</v>
      </c>
      <c r="B148" t="s">
        <v>789</v>
      </c>
      <c r="C148" t="s">
        <v>790</v>
      </c>
      <c r="D148" t="s">
        <v>226</v>
      </c>
      <c r="E148" t="s">
        <v>218</v>
      </c>
      <c r="F148" t="s">
        <v>215</v>
      </c>
      <c r="G148" t="s">
        <v>230</v>
      </c>
      <c r="H148" t="s">
        <v>228</v>
      </c>
      <c r="I148" t="s">
        <v>229</v>
      </c>
      <c r="J148" t="s">
        <v>230</v>
      </c>
      <c r="K148" t="s">
        <v>230</v>
      </c>
      <c r="L148" t="s">
        <v>230</v>
      </c>
      <c r="M148" t="s">
        <v>231</v>
      </c>
      <c r="N148" t="s">
        <v>230</v>
      </c>
      <c r="O148" t="n">
        <v>99.0</v>
      </c>
      <c r="P148" t="n">
        <v>7.0</v>
      </c>
      <c r="Q148" t="n">
        <v>0.0</v>
      </c>
      <c r="R148" t="n">
        <v>0.0</v>
      </c>
      <c r="S148" t="n">
        <v>0.0</v>
      </c>
      <c r="T148" t="n">
        <v>106.0</v>
      </c>
      <c r="U148" t="n">
        <v>5.32</v>
      </c>
      <c r="V148" t="n">
        <v>5.32</v>
      </c>
      <c r="W148" t="n">
        <v>0.0</v>
      </c>
      <c r="X148" t="n">
        <v>111.32</v>
      </c>
      <c r="Y148" t="n">
        <v>105.98</v>
      </c>
      <c r="Z148" t="n">
        <v>106.0</v>
      </c>
      <c r="AA148" t="n">
        <v>22.0</v>
      </c>
      <c r="AB148" t="n">
        <v>23.32</v>
      </c>
      <c r="AC148" t="n">
        <v>2.05</v>
      </c>
      <c r="AD148" t="n">
        <v>0.0</v>
      </c>
      <c r="AE148" t="n">
        <v>0.0</v>
      </c>
      <c r="AF148" t="n">
        <v>106.0</v>
      </c>
      <c r="AG148" t="n">
        <v>4.57</v>
      </c>
      <c r="AH148" t="n">
        <v>0.0</v>
      </c>
      <c r="AI148" t="n">
        <v>0.0</v>
      </c>
      <c r="AJ148" t="n">
        <v>1.06</v>
      </c>
      <c r="AK148" t="n">
        <v>0.0</v>
      </c>
      <c r="AL148" t="n">
        <v>0.0</v>
      </c>
      <c r="AM148" t="n">
        <v>0.0</v>
      </c>
      <c r="AN148" t="n">
        <v>0.0</v>
      </c>
      <c r="AO148" t="n">
        <v>0.0</v>
      </c>
      <c r="AP148" t="n">
        <v>31.0</v>
      </c>
      <c r="AQ148" t="n">
        <v>0.0</v>
      </c>
      <c r="AR148" t="n">
        <v>74.98</v>
      </c>
      <c r="AS148" t="s">
        <v>232</v>
      </c>
      <c r="AT148" t="s">
        <v>233</v>
      </c>
      <c r="AU148" t="s">
        <v>234</v>
      </c>
      <c r="AV148" t="n">
        <v>0.0</v>
      </c>
      <c r="AW148" t="s">
        <v>791</v>
      </c>
    </row>
    <row r="149">
      <c r="A149" t="s">
        <v>792</v>
      </c>
      <c r="B149" t="s">
        <v>793</v>
      </c>
      <c r="C149" t="s">
        <v>794</v>
      </c>
      <c r="D149" t="s">
        <v>226</v>
      </c>
      <c r="E149" t="s">
        <v>218</v>
      </c>
      <c r="F149" t="s">
        <v>215</v>
      </c>
      <c r="G149" t="s">
        <v>230</v>
      </c>
      <c r="H149" t="s">
        <v>228</v>
      </c>
      <c r="I149" t="s">
        <v>229</v>
      </c>
      <c r="J149" t="s">
        <v>230</v>
      </c>
      <c r="K149" t="s">
        <v>230</v>
      </c>
      <c r="L149" t="s">
        <v>230</v>
      </c>
      <c r="M149" t="s">
        <v>231</v>
      </c>
      <c r="N149" t="s">
        <v>230</v>
      </c>
      <c r="O149" t="n">
        <v>278.0</v>
      </c>
      <c r="P149" t="n">
        <v>20.0</v>
      </c>
      <c r="Q149" t="n">
        <v>0.0</v>
      </c>
      <c r="R149" t="n">
        <v>0.0</v>
      </c>
      <c r="S149" t="n">
        <v>0.0</v>
      </c>
      <c r="T149" t="n">
        <v>298.0</v>
      </c>
      <c r="U149" t="n">
        <v>14.9</v>
      </c>
      <c r="V149" t="n">
        <v>14.9</v>
      </c>
      <c r="W149" t="n">
        <v>0.0</v>
      </c>
      <c r="X149" t="n">
        <v>312.9</v>
      </c>
      <c r="Y149" t="n">
        <v>298.0</v>
      </c>
      <c r="Z149" t="n">
        <v>298.0</v>
      </c>
      <c r="AA149" t="n">
        <v>22.0</v>
      </c>
      <c r="AB149" t="n">
        <v>65.56</v>
      </c>
      <c r="AC149" t="n">
        <v>5.76</v>
      </c>
      <c r="AD149" t="n">
        <v>0.0</v>
      </c>
      <c r="AE149" t="n">
        <v>0.0</v>
      </c>
      <c r="AF149" t="n">
        <v>298.0</v>
      </c>
      <c r="AG149" t="n">
        <v>12.84</v>
      </c>
      <c r="AH149" t="n">
        <v>0.0</v>
      </c>
      <c r="AI149" t="n">
        <v>0.0</v>
      </c>
      <c r="AJ149" t="n">
        <v>2.98</v>
      </c>
      <c r="AK149" t="n">
        <v>0.0</v>
      </c>
      <c r="AL149" t="n">
        <v>0.0</v>
      </c>
      <c r="AM149" t="n">
        <v>0.0</v>
      </c>
      <c r="AN149" t="n">
        <v>0.0</v>
      </c>
      <c r="AO149" t="n">
        <v>0.0</v>
      </c>
      <c r="AP149" t="n">
        <v>87.14</v>
      </c>
      <c r="AQ149" t="n">
        <v>0.0</v>
      </c>
      <c r="AR149" t="n">
        <v>210.86</v>
      </c>
      <c r="AS149" t="s">
        <v>232</v>
      </c>
      <c r="AT149" t="s">
        <v>233</v>
      </c>
      <c r="AU149" t="s">
        <v>234</v>
      </c>
      <c r="AV149" t="n">
        <v>0.0</v>
      </c>
      <c r="AW149" t="s">
        <v>795</v>
      </c>
    </row>
    <row r="150">
      <c r="A150" t="s">
        <v>796</v>
      </c>
      <c r="B150" t="s">
        <v>797</v>
      </c>
      <c r="C150" t="s">
        <v>798</v>
      </c>
      <c r="D150" t="s">
        <v>226</v>
      </c>
      <c r="E150" t="s">
        <v>218</v>
      </c>
      <c r="F150" t="s">
        <v>215</v>
      </c>
      <c r="G150" t="s">
        <v>227</v>
      </c>
      <c r="H150" t="s">
        <v>228</v>
      </c>
      <c r="I150" t="s">
        <v>229</v>
      </c>
      <c r="J150" t="s">
        <v>230</v>
      </c>
      <c r="K150" t="s">
        <v>230</v>
      </c>
      <c r="L150" t="s">
        <v>230</v>
      </c>
      <c r="M150" t="s">
        <v>231</v>
      </c>
      <c r="N150" t="s">
        <v>230</v>
      </c>
      <c r="O150" t="n">
        <v>226.0</v>
      </c>
      <c r="P150" t="n">
        <v>10.0</v>
      </c>
      <c r="Q150" t="n">
        <v>0.0</v>
      </c>
      <c r="R150" t="n">
        <v>100.0</v>
      </c>
      <c r="S150" t="n">
        <v>0.0</v>
      </c>
      <c r="T150" t="n">
        <v>136.0</v>
      </c>
      <c r="U150" t="n">
        <v>6.8</v>
      </c>
      <c r="V150" t="n">
        <v>6.8</v>
      </c>
      <c r="W150" t="n">
        <v>0.0</v>
      </c>
      <c r="X150" t="n">
        <v>142.8</v>
      </c>
      <c r="Y150" t="n">
        <v>136.0</v>
      </c>
      <c r="Z150" t="n">
        <v>136.0</v>
      </c>
      <c r="AA150" t="n">
        <v>22.0</v>
      </c>
      <c r="AB150" t="n">
        <v>29.92</v>
      </c>
      <c r="AC150" t="n">
        <v>2.63</v>
      </c>
      <c r="AD150" t="n">
        <v>0.0</v>
      </c>
      <c r="AE150" t="n">
        <v>0.0</v>
      </c>
      <c r="AF150" t="n">
        <v>136.0</v>
      </c>
      <c r="AG150" t="n">
        <v>5.86</v>
      </c>
      <c r="AH150" t="n">
        <v>0.0</v>
      </c>
      <c r="AI150" t="n">
        <v>0.0</v>
      </c>
      <c r="AJ150" t="n">
        <v>1.36</v>
      </c>
      <c r="AK150" t="n">
        <v>0.0</v>
      </c>
      <c r="AL150" t="n">
        <v>0.0</v>
      </c>
      <c r="AM150" t="n">
        <v>0.0</v>
      </c>
      <c r="AN150" t="n">
        <v>0.0</v>
      </c>
      <c r="AO150" t="n">
        <v>0.0</v>
      </c>
      <c r="AP150" t="n">
        <v>39.77</v>
      </c>
      <c r="AQ150" t="n">
        <v>0.0</v>
      </c>
      <c r="AR150" t="n">
        <v>96.23</v>
      </c>
      <c r="AS150" t="s">
        <v>232</v>
      </c>
      <c r="AT150" t="s">
        <v>233</v>
      </c>
      <c r="AU150" t="s">
        <v>234</v>
      </c>
      <c r="AV150" t="n">
        <v>0.0</v>
      </c>
      <c r="AW150" t="s">
        <v>799</v>
      </c>
    </row>
    <row r="151">
      <c r="A151" t="s">
        <v>800</v>
      </c>
      <c r="B151" t="s">
        <v>801</v>
      </c>
      <c r="C151" t="s">
        <v>802</v>
      </c>
      <c r="D151" t="s">
        <v>226</v>
      </c>
      <c r="E151" t="s">
        <v>218</v>
      </c>
      <c r="F151" t="s">
        <v>215</v>
      </c>
      <c r="G151" t="s">
        <v>243</v>
      </c>
      <c r="H151" t="s">
        <v>228</v>
      </c>
      <c r="I151" t="s">
        <v>229</v>
      </c>
      <c r="J151" t="s">
        <v>230</v>
      </c>
      <c r="K151" t="s">
        <v>230</v>
      </c>
      <c r="L151" t="s">
        <v>230</v>
      </c>
      <c r="M151" t="s">
        <v>231</v>
      </c>
      <c r="N151" t="s">
        <v>230</v>
      </c>
      <c r="O151" t="n">
        <v>198.0</v>
      </c>
      <c r="P151" t="n">
        <v>20.0</v>
      </c>
      <c r="Q151" t="n">
        <v>0.0</v>
      </c>
      <c r="R151" t="n">
        <v>79.2</v>
      </c>
      <c r="S151" t="n">
        <v>0.0</v>
      </c>
      <c r="T151" t="n">
        <v>138.8</v>
      </c>
      <c r="U151" t="n">
        <v>6.94</v>
      </c>
      <c r="V151" t="n">
        <v>6.94</v>
      </c>
      <c r="W151" t="n">
        <v>0.0</v>
      </c>
      <c r="X151" t="n">
        <v>145.74</v>
      </c>
      <c r="Y151" t="n">
        <v>138.8</v>
      </c>
      <c r="Z151" t="n">
        <v>138.8</v>
      </c>
      <c r="AA151" t="n">
        <v>22.0</v>
      </c>
      <c r="AB151" t="n">
        <v>30.54</v>
      </c>
      <c r="AC151" t="n">
        <v>2.68</v>
      </c>
      <c r="AD151" t="n">
        <v>0.0</v>
      </c>
      <c r="AE151" t="n">
        <v>0.0</v>
      </c>
      <c r="AF151" t="n">
        <v>138.8</v>
      </c>
      <c r="AG151" t="n">
        <v>5.98</v>
      </c>
      <c r="AH151" t="n">
        <v>0.0</v>
      </c>
      <c r="AI151" t="n">
        <v>0.0</v>
      </c>
      <c r="AJ151" t="n">
        <v>1.39</v>
      </c>
      <c r="AK151" t="n">
        <v>0.0</v>
      </c>
      <c r="AL151" t="n">
        <v>0.0</v>
      </c>
      <c r="AM151" t="n">
        <v>0.0</v>
      </c>
      <c r="AN151" t="n">
        <v>0.0</v>
      </c>
      <c r="AO151" t="n">
        <v>0.0</v>
      </c>
      <c r="AP151" t="n">
        <v>40.59</v>
      </c>
      <c r="AQ151" t="n">
        <v>0.0</v>
      </c>
      <c r="AR151" t="n">
        <v>98.21</v>
      </c>
      <c r="AS151" t="s">
        <v>232</v>
      </c>
      <c r="AT151" t="s">
        <v>233</v>
      </c>
      <c r="AU151" t="s">
        <v>234</v>
      </c>
      <c r="AV151" t="n">
        <v>0.0</v>
      </c>
      <c r="AW151" t="s">
        <v>803</v>
      </c>
    </row>
    <row r="152">
      <c r="A152" t="s">
        <v>804</v>
      </c>
      <c r="B152" t="s">
        <v>805</v>
      </c>
      <c r="C152" t="s">
        <v>806</v>
      </c>
      <c r="D152" t="s">
        <v>226</v>
      </c>
      <c r="E152" t="s">
        <v>218</v>
      </c>
      <c r="F152" t="s">
        <v>215</v>
      </c>
      <c r="G152" t="s">
        <v>253</v>
      </c>
      <c r="H152" t="s">
        <v>228</v>
      </c>
      <c r="I152" t="s">
        <v>229</v>
      </c>
      <c r="J152" t="s">
        <v>230</v>
      </c>
      <c r="K152" t="s">
        <v>230</v>
      </c>
      <c r="L152" t="s">
        <v>230</v>
      </c>
      <c r="M152" t="s">
        <v>231</v>
      </c>
      <c r="N152" t="s">
        <v>230</v>
      </c>
      <c r="O152" t="n">
        <v>198.0</v>
      </c>
      <c r="P152" t="n">
        <v>20.0</v>
      </c>
      <c r="Q152" t="n">
        <v>0.0</v>
      </c>
      <c r="R152" t="n">
        <v>79.2</v>
      </c>
      <c r="S152" t="n">
        <v>0.0</v>
      </c>
      <c r="T152" t="n">
        <v>138.8</v>
      </c>
      <c r="U152" t="n">
        <v>6.94</v>
      </c>
      <c r="V152" t="n">
        <v>6.94</v>
      </c>
      <c r="W152" t="n">
        <v>0.0</v>
      </c>
      <c r="X152" t="n">
        <v>145.74</v>
      </c>
      <c r="Y152" t="n">
        <v>138.8</v>
      </c>
      <c r="Z152" t="n">
        <v>138.8</v>
      </c>
      <c r="AA152" t="n">
        <v>22.0</v>
      </c>
      <c r="AB152" t="n">
        <v>30.54</v>
      </c>
      <c r="AC152" t="n">
        <v>2.68</v>
      </c>
      <c r="AD152" t="n">
        <v>0.0</v>
      </c>
      <c r="AE152" t="n">
        <v>0.0</v>
      </c>
      <c r="AF152" t="n">
        <v>138.8</v>
      </c>
      <c r="AG152" t="n">
        <v>5.98</v>
      </c>
      <c r="AH152" t="n">
        <v>0.0</v>
      </c>
      <c r="AI152" t="n">
        <v>0.0</v>
      </c>
      <c r="AJ152" t="n">
        <v>1.39</v>
      </c>
      <c r="AK152" t="n">
        <v>0.0</v>
      </c>
      <c r="AL152" t="n">
        <v>0.0</v>
      </c>
      <c r="AM152" t="n">
        <v>0.0</v>
      </c>
      <c r="AN152" t="n">
        <v>0.0</v>
      </c>
      <c r="AO152" t="n">
        <v>0.0</v>
      </c>
      <c r="AP152" t="n">
        <v>40.59</v>
      </c>
      <c r="AQ152" t="n">
        <v>0.0</v>
      </c>
      <c r="AR152" t="n">
        <v>98.21</v>
      </c>
      <c r="AS152" t="s">
        <v>232</v>
      </c>
      <c r="AT152" t="s">
        <v>233</v>
      </c>
      <c r="AU152" t="s">
        <v>234</v>
      </c>
      <c r="AV152" t="n">
        <v>0.0</v>
      </c>
      <c r="AW152" t="s">
        <v>807</v>
      </c>
    </row>
    <row r="153">
      <c r="A153" t="s">
        <v>808</v>
      </c>
      <c r="B153" t="s">
        <v>809</v>
      </c>
      <c r="C153" t="s">
        <v>810</v>
      </c>
      <c r="D153" t="s">
        <v>226</v>
      </c>
      <c r="E153" t="s">
        <v>218</v>
      </c>
      <c r="F153" t="s">
        <v>215</v>
      </c>
      <c r="G153" t="s">
        <v>230</v>
      </c>
      <c r="H153" t="s">
        <v>228</v>
      </c>
      <c r="I153" t="s">
        <v>229</v>
      </c>
      <c r="J153" t="s">
        <v>230</v>
      </c>
      <c r="K153" t="s">
        <v>230</v>
      </c>
      <c r="L153" t="s">
        <v>230</v>
      </c>
      <c r="M153" t="s">
        <v>231</v>
      </c>
      <c r="N153" t="s">
        <v>230</v>
      </c>
      <c r="O153" t="n">
        <v>98.0</v>
      </c>
      <c r="P153" t="n">
        <v>10.0</v>
      </c>
      <c r="Q153" t="n">
        <v>0.0</v>
      </c>
      <c r="R153" t="n">
        <v>0.0</v>
      </c>
      <c r="S153" t="n">
        <v>0.0</v>
      </c>
      <c r="T153" t="n">
        <v>108.0</v>
      </c>
      <c r="U153" t="n">
        <v>5.4</v>
      </c>
      <c r="V153" t="n">
        <v>5.4</v>
      </c>
      <c r="W153" t="n">
        <v>0.0</v>
      </c>
      <c r="X153" t="n">
        <v>113.4</v>
      </c>
      <c r="Y153" t="n">
        <v>108.0</v>
      </c>
      <c r="Z153" t="n">
        <v>108.0</v>
      </c>
      <c r="AA153" t="n">
        <v>22.0</v>
      </c>
      <c r="AB153" t="n">
        <v>23.76</v>
      </c>
      <c r="AC153" t="n">
        <v>2.09</v>
      </c>
      <c r="AD153" t="n">
        <v>0.0</v>
      </c>
      <c r="AE153" t="n">
        <v>0.0</v>
      </c>
      <c r="AF153" t="n">
        <v>108.0</v>
      </c>
      <c r="AG153" t="n">
        <v>4.66</v>
      </c>
      <c r="AH153" t="n">
        <v>0.0</v>
      </c>
      <c r="AI153" t="n">
        <v>0.0</v>
      </c>
      <c r="AJ153" t="n">
        <v>1.08</v>
      </c>
      <c r="AK153" t="n">
        <v>0.0</v>
      </c>
      <c r="AL153" t="n">
        <v>0.0</v>
      </c>
      <c r="AM153" t="n">
        <v>0.0</v>
      </c>
      <c r="AN153" t="n">
        <v>0.0</v>
      </c>
      <c r="AO153" t="n">
        <v>0.0</v>
      </c>
      <c r="AP153" t="n">
        <v>31.59</v>
      </c>
      <c r="AQ153" t="n">
        <v>0.0</v>
      </c>
      <c r="AR153" t="n">
        <v>76.41</v>
      </c>
      <c r="AS153" t="s">
        <v>232</v>
      </c>
      <c r="AT153" t="s">
        <v>233</v>
      </c>
      <c r="AU153" t="s">
        <v>234</v>
      </c>
      <c r="AV153" t="n">
        <v>0.0</v>
      </c>
      <c r="AW153" t="s">
        <v>811</v>
      </c>
    </row>
    <row r="154">
      <c r="A154" t="s">
        <v>812</v>
      </c>
      <c r="B154" t="s">
        <v>813</v>
      </c>
      <c r="C154" t="s">
        <v>814</v>
      </c>
      <c r="D154" t="s">
        <v>226</v>
      </c>
      <c r="E154" t="s">
        <v>218</v>
      </c>
      <c r="F154" t="s">
        <v>215</v>
      </c>
      <c r="G154" t="s">
        <v>230</v>
      </c>
      <c r="H154" t="s">
        <v>228</v>
      </c>
      <c r="I154" t="s">
        <v>229</v>
      </c>
      <c r="J154" t="s">
        <v>230</v>
      </c>
      <c r="K154" t="s">
        <v>230</v>
      </c>
      <c r="L154" t="s">
        <v>230</v>
      </c>
      <c r="M154" t="s">
        <v>231</v>
      </c>
      <c r="N154" t="s">
        <v>230</v>
      </c>
      <c r="O154" t="n">
        <v>418.0</v>
      </c>
      <c r="P154" t="n">
        <v>27.0</v>
      </c>
      <c r="Q154" t="n">
        <v>0.0</v>
      </c>
      <c r="R154" t="n">
        <v>84.0</v>
      </c>
      <c r="S154" t="n">
        <v>0.0</v>
      </c>
      <c r="T154" t="n">
        <v>361.0</v>
      </c>
      <c r="U154" t="n">
        <v>18.08</v>
      </c>
      <c r="V154" t="n">
        <v>18.08</v>
      </c>
      <c r="W154" t="n">
        <v>0.0</v>
      </c>
      <c r="X154" t="n">
        <v>379.08</v>
      </c>
      <c r="Y154" t="n">
        <v>360.97</v>
      </c>
      <c r="Z154" t="n">
        <v>361.0</v>
      </c>
      <c r="AA154" t="n">
        <v>22.0</v>
      </c>
      <c r="AB154" t="n">
        <v>79.42</v>
      </c>
      <c r="AC154" t="n">
        <v>6.97</v>
      </c>
      <c r="AD154" t="n">
        <v>0.0</v>
      </c>
      <c r="AE154" t="n">
        <v>0.0</v>
      </c>
      <c r="AF154" t="n">
        <v>361.0</v>
      </c>
      <c r="AG154" t="n">
        <v>15.55</v>
      </c>
      <c r="AH154" t="n">
        <v>0.0</v>
      </c>
      <c r="AI154" t="n">
        <v>0.0</v>
      </c>
      <c r="AJ154" t="n">
        <v>3.61</v>
      </c>
      <c r="AK154" t="n">
        <v>0.0</v>
      </c>
      <c r="AL154" t="n">
        <v>0.0</v>
      </c>
      <c r="AM154" t="n">
        <v>0.0</v>
      </c>
      <c r="AN154" t="n">
        <v>0.0</v>
      </c>
      <c r="AO154" t="n">
        <v>0.0</v>
      </c>
      <c r="AP154" t="n">
        <v>105.55</v>
      </c>
      <c r="AQ154" t="n">
        <v>0.0</v>
      </c>
      <c r="AR154" t="n">
        <v>255.42</v>
      </c>
      <c r="AS154" t="s">
        <v>232</v>
      </c>
      <c r="AT154" t="s">
        <v>266</v>
      </c>
      <c r="AU154" t="s">
        <v>267</v>
      </c>
      <c r="AV154" t="n">
        <v>0.0</v>
      </c>
      <c r="AW154" t="s">
        <v>815</v>
      </c>
    </row>
    <row r="155">
      <c r="A155" t="s">
        <v>816</v>
      </c>
      <c r="B155" t="s">
        <v>817</v>
      </c>
      <c r="C155" t="s">
        <v>818</v>
      </c>
      <c r="D155" t="s">
        <v>226</v>
      </c>
      <c r="E155" t="s">
        <v>218</v>
      </c>
      <c r="F155" t="s">
        <v>215</v>
      </c>
      <c r="G155" t="s">
        <v>230</v>
      </c>
      <c r="H155" t="s">
        <v>228</v>
      </c>
      <c r="I155" t="s">
        <v>229</v>
      </c>
      <c r="J155" t="s">
        <v>230</v>
      </c>
      <c r="K155" t="s">
        <v>230</v>
      </c>
      <c r="L155" t="s">
        <v>230</v>
      </c>
      <c r="M155" t="s">
        <v>231</v>
      </c>
      <c r="N155" t="s">
        <v>230</v>
      </c>
      <c r="O155" t="n">
        <v>347.0</v>
      </c>
      <c r="P155" t="n">
        <v>20.0</v>
      </c>
      <c r="Q155" t="n">
        <v>0.0</v>
      </c>
      <c r="R155" t="n">
        <v>0.0</v>
      </c>
      <c r="S155" t="n">
        <v>0.0</v>
      </c>
      <c r="T155" t="n">
        <v>367.0</v>
      </c>
      <c r="U155" t="n">
        <v>18.36</v>
      </c>
      <c r="V155" t="n">
        <v>18.36</v>
      </c>
      <c r="W155" t="n">
        <v>0.0</v>
      </c>
      <c r="X155" t="n">
        <v>385.36</v>
      </c>
      <c r="Y155" t="n">
        <v>366.99</v>
      </c>
      <c r="Z155" t="n">
        <v>367.0</v>
      </c>
      <c r="AA155" t="n">
        <v>22.0</v>
      </c>
      <c r="AB155" t="n">
        <v>80.74</v>
      </c>
      <c r="AC155" t="n">
        <v>7.09</v>
      </c>
      <c r="AD155" t="n">
        <v>0.0</v>
      </c>
      <c r="AE155" t="n">
        <v>0.0</v>
      </c>
      <c r="AF155" t="n">
        <v>367.0</v>
      </c>
      <c r="AG155" t="n">
        <v>15.81</v>
      </c>
      <c r="AH155" t="n">
        <v>0.0</v>
      </c>
      <c r="AI155" t="n">
        <v>0.0</v>
      </c>
      <c r="AJ155" t="n">
        <v>3.67</v>
      </c>
      <c r="AK155" t="n">
        <v>0.0</v>
      </c>
      <c r="AL155" t="n">
        <v>0.0</v>
      </c>
      <c r="AM155" t="n">
        <v>0.0</v>
      </c>
      <c r="AN155" t="n">
        <v>0.0</v>
      </c>
      <c r="AO155" t="n">
        <v>0.0</v>
      </c>
      <c r="AP155" t="n">
        <v>107.31</v>
      </c>
      <c r="AQ155" t="n">
        <v>0.0</v>
      </c>
      <c r="AR155" t="n">
        <v>259.68</v>
      </c>
      <c r="AS155" t="s">
        <v>232</v>
      </c>
      <c r="AT155" t="s">
        <v>233</v>
      </c>
      <c r="AU155" t="s">
        <v>234</v>
      </c>
      <c r="AV155" t="n">
        <v>0.0</v>
      </c>
      <c r="AW155" t="s">
        <v>819</v>
      </c>
    </row>
    <row r="156">
      <c r="A156" t="s">
        <v>820</v>
      </c>
      <c r="B156" t="s">
        <v>821</v>
      </c>
      <c r="C156" t="s">
        <v>822</v>
      </c>
      <c r="D156" t="s">
        <v>226</v>
      </c>
      <c r="E156" t="s">
        <v>218</v>
      </c>
      <c r="F156" t="s">
        <v>215</v>
      </c>
      <c r="G156" t="s">
        <v>253</v>
      </c>
      <c r="H156" t="s">
        <v>228</v>
      </c>
      <c r="I156" t="s">
        <v>229</v>
      </c>
      <c r="J156" t="s">
        <v>230</v>
      </c>
      <c r="K156" t="s">
        <v>230</v>
      </c>
      <c r="L156" t="s">
        <v>230</v>
      </c>
      <c r="M156" t="s">
        <v>231</v>
      </c>
      <c r="N156" t="s">
        <v>230</v>
      </c>
      <c r="O156" t="n">
        <v>210.0</v>
      </c>
      <c r="P156" t="n">
        <v>0.0</v>
      </c>
      <c r="Q156" t="n">
        <v>0.0</v>
      </c>
      <c r="R156" t="n">
        <v>80.0</v>
      </c>
      <c r="S156" t="n">
        <v>0.0</v>
      </c>
      <c r="T156" t="n">
        <v>130.0</v>
      </c>
      <c r="U156" t="n">
        <v>6.5</v>
      </c>
      <c r="V156" t="n">
        <v>6.5</v>
      </c>
      <c r="W156" t="n">
        <v>0.0</v>
      </c>
      <c r="X156" t="n">
        <v>136.5</v>
      </c>
      <c r="Y156" t="n">
        <v>130.0</v>
      </c>
      <c r="Z156" t="n">
        <v>130.0</v>
      </c>
      <c r="AA156" t="n">
        <v>22.0</v>
      </c>
      <c r="AB156" t="n">
        <v>28.6</v>
      </c>
      <c r="AC156" t="n">
        <v>2.51</v>
      </c>
      <c r="AD156" t="n">
        <v>0.0</v>
      </c>
      <c r="AE156" t="n">
        <v>0.0</v>
      </c>
      <c r="AF156" t="n">
        <v>130.0</v>
      </c>
      <c r="AG156" t="n">
        <v>5.6</v>
      </c>
      <c r="AH156" t="n">
        <v>0.0</v>
      </c>
      <c r="AI156" t="n">
        <v>0.0</v>
      </c>
      <c r="AJ156" t="n">
        <v>1.3</v>
      </c>
      <c r="AK156" t="n">
        <v>0.0</v>
      </c>
      <c r="AL156" t="n">
        <v>0.0</v>
      </c>
      <c r="AM156" t="n">
        <v>0.0</v>
      </c>
      <c r="AN156" t="n">
        <v>0.0</v>
      </c>
      <c r="AO156" t="n">
        <v>0.0</v>
      </c>
      <c r="AP156" t="n">
        <v>38.01</v>
      </c>
      <c r="AQ156" t="n">
        <v>0.0</v>
      </c>
      <c r="AR156" t="n">
        <v>91.99</v>
      </c>
      <c r="AS156" t="s">
        <v>232</v>
      </c>
      <c r="AT156" t="s">
        <v>233</v>
      </c>
      <c r="AU156" t="s">
        <v>234</v>
      </c>
      <c r="AV156" t="n">
        <v>0.0</v>
      </c>
      <c r="AW156" t="s">
        <v>666</v>
      </c>
    </row>
    <row r="157">
      <c r="A157" t="s">
        <v>823</v>
      </c>
      <c r="B157" t="s">
        <v>824</v>
      </c>
      <c r="C157" t="s">
        <v>825</v>
      </c>
      <c r="D157" t="s">
        <v>226</v>
      </c>
      <c r="E157" t="s">
        <v>218</v>
      </c>
      <c r="F157" t="s">
        <v>215</v>
      </c>
      <c r="G157" t="s">
        <v>253</v>
      </c>
      <c r="H157" t="s">
        <v>228</v>
      </c>
      <c r="I157" t="s">
        <v>229</v>
      </c>
      <c r="J157" t="s">
        <v>230</v>
      </c>
      <c r="K157" t="s">
        <v>230</v>
      </c>
      <c r="L157" t="s">
        <v>230</v>
      </c>
      <c r="M157" t="s">
        <v>231</v>
      </c>
      <c r="N157" t="s">
        <v>230</v>
      </c>
      <c r="O157" t="n">
        <v>296.0</v>
      </c>
      <c r="P157" t="n">
        <v>20.0</v>
      </c>
      <c r="Q157" t="n">
        <v>0.0</v>
      </c>
      <c r="R157" t="n">
        <v>80.0</v>
      </c>
      <c r="S157" t="n">
        <v>0.0</v>
      </c>
      <c r="T157" t="n">
        <v>236.0</v>
      </c>
      <c r="U157" t="n">
        <v>11.8</v>
      </c>
      <c r="V157" t="n">
        <v>11.8</v>
      </c>
      <c r="W157" t="n">
        <v>0.0</v>
      </c>
      <c r="X157" t="n">
        <v>247.8</v>
      </c>
      <c r="Y157" t="n">
        <v>236.0</v>
      </c>
      <c r="Z157" t="n">
        <v>236.0</v>
      </c>
      <c r="AA157" t="n">
        <v>22.0</v>
      </c>
      <c r="AB157" t="n">
        <v>51.92</v>
      </c>
      <c r="AC157" t="n">
        <v>4.56</v>
      </c>
      <c r="AD157" t="n">
        <v>0.0</v>
      </c>
      <c r="AE157" t="n">
        <v>0.0</v>
      </c>
      <c r="AF157" t="n">
        <v>236.0</v>
      </c>
      <c r="AG157" t="n">
        <v>10.17</v>
      </c>
      <c r="AH157" t="n">
        <v>0.0</v>
      </c>
      <c r="AI157" t="n">
        <v>0.0</v>
      </c>
      <c r="AJ157" t="n">
        <v>2.36</v>
      </c>
      <c r="AK157" t="n">
        <v>0.0</v>
      </c>
      <c r="AL157" t="n">
        <v>0.0</v>
      </c>
      <c r="AM157" t="n">
        <v>0.0</v>
      </c>
      <c r="AN157" t="n">
        <v>0.0</v>
      </c>
      <c r="AO157" t="n">
        <v>0.0</v>
      </c>
      <c r="AP157" t="n">
        <v>69.01</v>
      </c>
      <c r="AQ157" t="n">
        <v>0.0</v>
      </c>
      <c r="AR157" t="n">
        <v>166.99</v>
      </c>
      <c r="AS157" t="s">
        <v>232</v>
      </c>
      <c r="AT157" t="s">
        <v>233</v>
      </c>
      <c r="AU157" t="s">
        <v>234</v>
      </c>
      <c r="AV157" t="n">
        <v>0.0</v>
      </c>
      <c r="AW157" t="s">
        <v>826</v>
      </c>
    </row>
    <row r="158">
      <c r="A158" t="s">
        <v>827</v>
      </c>
      <c r="B158" t="s">
        <v>828</v>
      </c>
      <c r="C158" t="s">
        <v>829</v>
      </c>
      <c r="D158" t="s">
        <v>226</v>
      </c>
      <c r="E158" t="s">
        <v>218</v>
      </c>
      <c r="F158" t="s">
        <v>215</v>
      </c>
      <c r="G158" t="s">
        <v>230</v>
      </c>
      <c r="H158" t="s">
        <v>228</v>
      </c>
      <c r="I158" t="s">
        <v>229</v>
      </c>
      <c r="J158" t="s">
        <v>230</v>
      </c>
      <c r="K158" t="s">
        <v>230</v>
      </c>
      <c r="L158" t="s">
        <v>230</v>
      </c>
      <c r="M158" t="s">
        <v>231</v>
      </c>
      <c r="N158" t="s">
        <v>230</v>
      </c>
      <c r="O158" t="n">
        <v>98.0</v>
      </c>
      <c r="P158" t="n">
        <v>10.0</v>
      </c>
      <c r="Q158" t="n">
        <v>0.0</v>
      </c>
      <c r="R158" t="n">
        <v>0.0</v>
      </c>
      <c r="S158" t="n">
        <v>0.0</v>
      </c>
      <c r="T158" t="n">
        <v>108.0</v>
      </c>
      <c r="U158" t="n">
        <v>5.4</v>
      </c>
      <c r="V158" t="n">
        <v>5.4</v>
      </c>
      <c r="W158" t="n">
        <v>0.0</v>
      </c>
      <c r="X158" t="n">
        <v>113.4</v>
      </c>
      <c r="Y158" t="n">
        <v>108.0</v>
      </c>
      <c r="Z158" t="n">
        <v>108.0</v>
      </c>
      <c r="AA158" t="n">
        <v>22.0</v>
      </c>
      <c r="AB158" t="n">
        <v>23.76</v>
      </c>
      <c r="AC158" t="n">
        <v>2.09</v>
      </c>
      <c r="AD158" t="n">
        <v>0.0</v>
      </c>
      <c r="AE158" t="n">
        <v>0.0</v>
      </c>
      <c r="AF158" t="n">
        <v>108.0</v>
      </c>
      <c r="AG158" t="n">
        <v>4.66</v>
      </c>
      <c r="AH158" t="n">
        <v>0.0</v>
      </c>
      <c r="AI158" t="n">
        <v>0.0</v>
      </c>
      <c r="AJ158" t="n">
        <v>1.08</v>
      </c>
      <c r="AK158" t="n">
        <v>0.0</v>
      </c>
      <c r="AL158" t="n">
        <v>0.0</v>
      </c>
      <c r="AM158" t="n">
        <v>0.0</v>
      </c>
      <c r="AN158" t="n">
        <v>0.0</v>
      </c>
      <c r="AO158" t="n">
        <v>0.0</v>
      </c>
      <c r="AP158" t="n">
        <v>31.59</v>
      </c>
      <c r="AQ158" t="n">
        <v>0.0</v>
      </c>
      <c r="AR158" t="n">
        <v>76.41</v>
      </c>
      <c r="AS158" t="s">
        <v>232</v>
      </c>
      <c r="AT158" t="s">
        <v>233</v>
      </c>
      <c r="AU158" t="s">
        <v>234</v>
      </c>
      <c r="AV158" t="n">
        <v>0.0</v>
      </c>
      <c r="AW158" t="s">
        <v>830</v>
      </c>
    </row>
    <row r="159">
      <c r="A159" t="s">
        <v>831</v>
      </c>
      <c r="B159" t="s">
        <v>832</v>
      </c>
      <c r="C159" t="s">
        <v>833</v>
      </c>
      <c r="D159" t="s">
        <v>226</v>
      </c>
      <c r="E159" t="s">
        <v>218</v>
      </c>
      <c r="F159" t="s">
        <v>215</v>
      </c>
      <c r="G159" t="s">
        <v>253</v>
      </c>
      <c r="H159" t="s">
        <v>228</v>
      </c>
      <c r="I159" t="s">
        <v>229</v>
      </c>
      <c r="J159" t="s">
        <v>230</v>
      </c>
      <c r="K159" t="s">
        <v>230</v>
      </c>
      <c r="L159" t="s">
        <v>230</v>
      </c>
      <c r="M159" t="s">
        <v>231</v>
      </c>
      <c r="N159" t="s">
        <v>230</v>
      </c>
      <c r="O159" t="n">
        <v>175.0</v>
      </c>
      <c r="P159" t="n">
        <v>0.0</v>
      </c>
      <c r="Q159" t="n">
        <v>0.0</v>
      </c>
      <c r="R159" t="n">
        <v>70.0</v>
      </c>
      <c r="S159" t="n">
        <v>0.0</v>
      </c>
      <c r="T159" t="n">
        <v>105.0</v>
      </c>
      <c r="U159" t="n">
        <v>5.26</v>
      </c>
      <c r="V159" t="n">
        <v>5.26</v>
      </c>
      <c r="W159" t="n">
        <v>0.0</v>
      </c>
      <c r="X159" t="n">
        <v>110.26</v>
      </c>
      <c r="Y159" t="n">
        <v>104.99</v>
      </c>
      <c r="Z159" t="n">
        <v>105.0</v>
      </c>
      <c r="AA159" t="n">
        <v>22.0</v>
      </c>
      <c r="AB159" t="n">
        <v>23.1</v>
      </c>
      <c r="AC159" t="n">
        <v>2.03</v>
      </c>
      <c r="AD159" t="n">
        <v>0.0</v>
      </c>
      <c r="AE159" t="n">
        <v>0.0</v>
      </c>
      <c r="AF159" t="n">
        <v>105.0</v>
      </c>
      <c r="AG159" t="n">
        <v>4.53</v>
      </c>
      <c r="AH159" t="n">
        <v>0.0</v>
      </c>
      <c r="AI159" t="n">
        <v>0.0</v>
      </c>
      <c r="AJ159" t="n">
        <v>1.05</v>
      </c>
      <c r="AK159" t="n">
        <v>0.0</v>
      </c>
      <c r="AL159" t="n">
        <v>0.0</v>
      </c>
      <c r="AM159" t="n">
        <v>0.0</v>
      </c>
      <c r="AN159" t="n">
        <v>0.0</v>
      </c>
      <c r="AO159" t="n">
        <v>0.0</v>
      </c>
      <c r="AP159" t="n">
        <v>30.71</v>
      </c>
      <c r="AQ159" t="n">
        <v>0.0</v>
      </c>
      <c r="AR159" t="n">
        <v>74.28</v>
      </c>
      <c r="AS159" t="s">
        <v>232</v>
      </c>
      <c r="AT159" t="s">
        <v>233</v>
      </c>
      <c r="AU159" t="s">
        <v>234</v>
      </c>
      <c r="AV159" t="n">
        <v>0.0</v>
      </c>
      <c r="AW159" t="s">
        <v>834</v>
      </c>
    </row>
    <row r="160">
      <c r="A160" t="s">
        <v>835</v>
      </c>
      <c r="B160" t="s">
        <v>836</v>
      </c>
      <c r="C160" t="s">
        <v>837</v>
      </c>
      <c r="D160" t="s">
        <v>226</v>
      </c>
      <c r="E160" t="s">
        <v>218</v>
      </c>
      <c r="F160" t="s">
        <v>215</v>
      </c>
      <c r="G160" t="s">
        <v>227</v>
      </c>
      <c r="H160" t="s">
        <v>228</v>
      </c>
      <c r="I160" t="s">
        <v>229</v>
      </c>
      <c r="J160" t="s">
        <v>230</v>
      </c>
      <c r="K160" t="s">
        <v>230</v>
      </c>
      <c r="L160" t="s">
        <v>230</v>
      </c>
      <c r="M160" t="s">
        <v>231</v>
      </c>
      <c r="N160" t="s">
        <v>230</v>
      </c>
      <c r="O160" t="n">
        <v>198.0</v>
      </c>
      <c r="P160" t="n">
        <v>10.0</v>
      </c>
      <c r="Q160" t="n">
        <v>0.0</v>
      </c>
      <c r="R160" t="n">
        <v>99.0</v>
      </c>
      <c r="S160" t="n">
        <v>0.0</v>
      </c>
      <c r="T160" t="n">
        <v>109.0</v>
      </c>
      <c r="U160" t="n">
        <v>5.46</v>
      </c>
      <c r="V160" t="n">
        <v>5.46</v>
      </c>
      <c r="W160" t="n">
        <v>0.0</v>
      </c>
      <c r="X160" t="n">
        <v>114.46</v>
      </c>
      <c r="Y160" t="n">
        <v>108.99</v>
      </c>
      <c r="Z160" t="n">
        <v>109.0</v>
      </c>
      <c r="AA160" t="n">
        <v>22.0</v>
      </c>
      <c r="AB160" t="n">
        <v>23.98</v>
      </c>
      <c r="AC160" t="n">
        <v>2.11</v>
      </c>
      <c r="AD160" t="n">
        <v>0.0</v>
      </c>
      <c r="AE160" t="n">
        <v>0.0</v>
      </c>
      <c r="AF160" t="n">
        <v>109.0</v>
      </c>
      <c r="AG160" t="n">
        <v>4.7</v>
      </c>
      <c r="AH160" t="n">
        <v>0.0</v>
      </c>
      <c r="AI160" t="n">
        <v>0.0</v>
      </c>
      <c r="AJ160" t="n">
        <v>1.09</v>
      </c>
      <c r="AK160" t="n">
        <v>0.0</v>
      </c>
      <c r="AL160" t="n">
        <v>0.0</v>
      </c>
      <c r="AM160" t="n">
        <v>0.0</v>
      </c>
      <c r="AN160" t="n">
        <v>0.0</v>
      </c>
      <c r="AO160" t="n">
        <v>0.0</v>
      </c>
      <c r="AP160" t="n">
        <v>31.88</v>
      </c>
      <c r="AQ160" t="n">
        <v>0.0</v>
      </c>
      <c r="AR160" t="n">
        <v>77.11</v>
      </c>
      <c r="AS160" t="s">
        <v>232</v>
      </c>
      <c r="AT160" t="s">
        <v>233</v>
      </c>
      <c r="AU160" t="s">
        <v>234</v>
      </c>
      <c r="AV160" t="n">
        <v>0.0</v>
      </c>
      <c r="AW160" t="s">
        <v>540</v>
      </c>
    </row>
    <row r="161">
      <c r="A161" t="s">
        <v>838</v>
      </c>
      <c r="B161" t="s">
        <v>839</v>
      </c>
      <c r="C161" t="s">
        <v>840</v>
      </c>
      <c r="D161" t="s">
        <v>226</v>
      </c>
      <c r="E161" t="s">
        <v>218</v>
      </c>
      <c r="F161" t="s">
        <v>215</v>
      </c>
      <c r="G161" t="s">
        <v>230</v>
      </c>
      <c r="H161" t="s">
        <v>228</v>
      </c>
      <c r="I161" t="s">
        <v>229</v>
      </c>
      <c r="J161" t="s">
        <v>230</v>
      </c>
      <c r="K161" t="s">
        <v>230</v>
      </c>
      <c r="L161" t="s">
        <v>230</v>
      </c>
      <c r="M161" t="s">
        <v>231</v>
      </c>
      <c r="N161" t="s">
        <v>230</v>
      </c>
      <c r="O161" t="n">
        <v>198.0</v>
      </c>
      <c r="P161" t="n">
        <v>20.0</v>
      </c>
      <c r="Q161" t="n">
        <v>0.0</v>
      </c>
      <c r="R161" t="n">
        <v>0.0</v>
      </c>
      <c r="S161" t="n">
        <v>0.0</v>
      </c>
      <c r="T161" t="n">
        <v>218.0</v>
      </c>
      <c r="U161" t="n">
        <v>10.9</v>
      </c>
      <c r="V161" t="n">
        <v>10.9</v>
      </c>
      <c r="W161" t="n">
        <v>0.0</v>
      </c>
      <c r="X161" t="n">
        <v>228.9</v>
      </c>
      <c r="Y161" t="n">
        <v>218.0</v>
      </c>
      <c r="Z161" t="n">
        <v>218.0</v>
      </c>
      <c r="AA161" t="n">
        <v>22.0</v>
      </c>
      <c r="AB161" t="n">
        <v>47.96</v>
      </c>
      <c r="AC161" t="n">
        <v>4.21</v>
      </c>
      <c r="AD161" t="n">
        <v>0.0</v>
      </c>
      <c r="AE161" t="n">
        <v>0.0</v>
      </c>
      <c r="AF161" t="n">
        <v>218.0</v>
      </c>
      <c r="AG161" t="n">
        <v>9.39</v>
      </c>
      <c r="AH161" t="n">
        <v>0.0</v>
      </c>
      <c r="AI161" t="n">
        <v>0.0</v>
      </c>
      <c r="AJ161" t="n">
        <v>2.18</v>
      </c>
      <c r="AK161" t="n">
        <v>0.0</v>
      </c>
      <c r="AL161" t="n">
        <v>0.0</v>
      </c>
      <c r="AM161" t="n">
        <v>0.0</v>
      </c>
      <c r="AN161" t="n">
        <v>0.0</v>
      </c>
      <c r="AO161" t="n">
        <v>0.0</v>
      </c>
      <c r="AP161" t="n">
        <v>63.74</v>
      </c>
      <c r="AQ161" t="n">
        <v>0.0</v>
      </c>
      <c r="AR161" t="n">
        <v>154.26</v>
      </c>
      <c r="AS161" t="s">
        <v>232</v>
      </c>
      <c r="AT161" t="s">
        <v>233</v>
      </c>
      <c r="AU161" t="s">
        <v>234</v>
      </c>
      <c r="AV161" t="n">
        <v>0.0</v>
      </c>
      <c r="AW161" t="s">
        <v>841</v>
      </c>
    </row>
    <row r="162">
      <c r="A162" t="s">
        <v>842</v>
      </c>
      <c r="B162" t="s">
        <v>843</v>
      </c>
      <c r="C162" t="s">
        <v>844</v>
      </c>
      <c r="D162" t="s">
        <v>226</v>
      </c>
      <c r="E162" t="s">
        <v>218</v>
      </c>
      <c r="F162" t="s">
        <v>215</v>
      </c>
      <c r="G162" t="s">
        <v>227</v>
      </c>
      <c r="H162" t="s">
        <v>228</v>
      </c>
      <c r="I162" t="s">
        <v>229</v>
      </c>
      <c r="J162" t="s">
        <v>230</v>
      </c>
      <c r="K162" t="s">
        <v>230</v>
      </c>
      <c r="L162" t="s">
        <v>230</v>
      </c>
      <c r="M162" t="s">
        <v>231</v>
      </c>
      <c r="N162" t="s">
        <v>230</v>
      </c>
      <c r="O162" t="n">
        <v>287.0</v>
      </c>
      <c r="P162" t="n">
        <v>24.0</v>
      </c>
      <c r="Q162" t="n">
        <v>0.0</v>
      </c>
      <c r="R162" t="n">
        <v>100.0</v>
      </c>
      <c r="S162" t="n">
        <v>0.0</v>
      </c>
      <c r="T162" t="n">
        <v>211.0</v>
      </c>
      <c r="U162" t="n">
        <v>10.54</v>
      </c>
      <c r="V162" t="n">
        <v>10.54</v>
      </c>
      <c r="W162" t="n">
        <v>0.0</v>
      </c>
      <c r="X162" t="n">
        <v>221.54</v>
      </c>
      <c r="Y162" t="n">
        <v>211.01</v>
      </c>
      <c r="Z162" t="n">
        <v>211.0</v>
      </c>
      <c r="AA162" t="n">
        <v>22.0</v>
      </c>
      <c r="AB162" t="n">
        <v>46.42</v>
      </c>
      <c r="AC162" t="n">
        <v>4.08</v>
      </c>
      <c r="AD162" t="n">
        <v>0.0</v>
      </c>
      <c r="AE162" t="n">
        <v>0.0</v>
      </c>
      <c r="AF162" t="n">
        <v>211.0</v>
      </c>
      <c r="AG162" t="n">
        <v>9.09</v>
      </c>
      <c r="AH162" t="n">
        <v>0.0</v>
      </c>
      <c r="AI162" t="n">
        <v>0.0</v>
      </c>
      <c r="AJ162" t="n">
        <v>2.11</v>
      </c>
      <c r="AK162" t="n">
        <v>0.0</v>
      </c>
      <c r="AL162" t="n">
        <v>0.0</v>
      </c>
      <c r="AM162" t="n">
        <v>0.0</v>
      </c>
      <c r="AN162" t="n">
        <v>0.0</v>
      </c>
      <c r="AO162" t="n">
        <v>0.0</v>
      </c>
      <c r="AP162" t="n">
        <v>61.7</v>
      </c>
      <c r="AQ162" t="n">
        <v>0.0</v>
      </c>
      <c r="AR162" t="n">
        <v>149.31</v>
      </c>
      <c r="AS162" t="s">
        <v>232</v>
      </c>
      <c r="AT162" t="s">
        <v>233</v>
      </c>
      <c r="AU162" t="s">
        <v>234</v>
      </c>
      <c r="AV162" t="n">
        <v>0.0</v>
      </c>
      <c r="AW162" t="s">
        <v>845</v>
      </c>
    </row>
    <row r="163">
      <c r="A163" t="s">
        <v>846</v>
      </c>
      <c r="B163" t="s">
        <v>847</v>
      </c>
      <c r="C163" t="s">
        <v>848</v>
      </c>
      <c r="D163" t="s">
        <v>226</v>
      </c>
      <c r="E163" t="s">
        <v>218</v>
      </c>
      <c r="F163" t="s">
        <v>215</v>
      </c>
      <c r="G163" t="s">
        <v>227</v>
      </c>
      <c r="H163" t="s">
        <v>228</v>
      </c>
      <c r="I163" t="s">
        <v>229</v>
      </c>
      <c r="J163" t="s">
        <v>230</v>
      </c>
      <c r="K163" t="s">
        <v>230</v>
      </c>
      <c r="L163" t="s">
        <v>230</v>
      </c>
      <c r="M163" t="s">
        <v>231</v>
      </c>
      <c r="N163" t="s">
        <v>230</v>
      </c>
      <c r="O163" t="n">
        <v>228.0</v>
      </c>
      <c r="P163" t="n">
        <v>20.0</v>
      </c>
      <c r="Q163" t="n">
        <v>0.0</v>
      </c>
      <c r="R163" t="n">
        <v>100.0</v>
      </c>
      <c r="S163" t="n">
        <v>0.0</v>
      </c>
      <c r="T163" t="n">
        <v>148.0</v>
      </c>
      <c r="U163" t="n">
        <v>7.4</v>
      </c>
      <c r="V163" t="n">
        <v>7.4</v>
      </c>
      <c r="W163" t="n">
        <v>0.0</v>
      </c>
      <c r="X163" t="n">
        <v>155.4</v>
      </c>
      <c r="Y163" t="n">
        <v>148.0</v>
      </c>
      <c r="Z163" t="n">
        <v>148.0</v>
      </c>
      <c r="AA163" t="n">
        <v>22.0</v>
      </c>
      <c r="AB163" t="n">
        <v>32.56</v>
      </c>
      <c r="AC163" t="n">
        <v>2.86</v>
      </c>
      <c r="AD163" t="n">
        <v>0.0</v>
      </c>
      <c r="AE163" t="n">
        <v>0.0</v>
      </c>
      <c r="AF163" t="n">
        <v>148.0</v>
      </c>
      <c r="AG163" t="n">
        <v>6.37</v>
      </c>
      <c r="AH163" t="n">
        <v>0.0</v>
      </c>
      <c r="AI163" t="n">
        <v>0.0</v>
      </c>
      <c r="AJ163" t="n">
        <v>1.48</v>
      </c>
      <c r="AK163" t="n">
        <v>0.0</v>
      </c>
      <c r="AL163" t="n">
        <v>0.0</v>
      </c>
      <c r="AM163" t="n">
        <v>0.0</v>
      </c>
      <c r="AN163" t="n">
        <v>0.0</v>
      </c>
      <c r="AO163" t="n">
        <v>0.0</v>
      </c>
      <c r="AP163" t="n">
        <v>43.27</v>
      </c>
      <c r="AQ163" t="n">
        <v>0.0</v>
      </c>
      <c r="AR163" t="n">
        <v>104.73</v>
      </c>
      <c r="AS163" t="s">
        <v>232</v>
      </c>
      <c r="AT163" t="s">
        <v>233</v>
      </c>
      <c r="AU163" t="s">
        <v>234</v>
      </c>
      <c r="AV163" t="n">
        <v>0.0</v>
      </c>
      <c r="AW163" t="s">
        <v>849</v>
      </c>
    </row>
    <row r="164">
      <c r="A164" t="s">
        <v>850</v>
      </c>
      <c r="B164" t="s">
        <v>851</v>
      </c>
      <c r="C164" t="s">
        <v>852</v>
      </c>
      <c r="D164" t="s">
        <v>226</v>
      </c>
      <c r="E164" t="s">
        <v>218</v>
      </c>
      <c r="F164" t="s">
        <v>215</v>
      </c>
      <c r="G164" t="s">
        <v>230</v>
      </c>
      <c r="H164" t="s">
        <v>228</v>
      </c>
      <c r="I164" t="s">
        <v>229</v>
      </c>
      <c r="J164" t="s">
        <v>230</v>
      </c>
      <c r="K164" t="s">
        <v>230</v>
      </c>
      <c r="L164" t="s">
        <v>230</v>
      </c>
      <c r="M164" t="s">
        <v>231</v>
      </c>
      <c r="N164" t="s">
        <v>230</v>
      </c>
      <c r="O164" t="n">
        <v>148.0</v>
      </c>
      <c r="P164" t="n">
        <v>20.0</v>
      </c>
      <c r="Q164" t="n">
        <v>0.0</v>
      </c>
      <c r="R164" t="n">
        <v>0.0</v>
      </c>
      <c r="S164" t="n">
        <v>0.0</v>
      </c>
      <c r="T164" t="n">
        <v>168.0</v>
      </c>
      <c r="U164" t="n">
        <v>8.4</v>
      </c>
      <c r="V164" t="n">
        <v>8.4</v>
      </c>
      <c r="W164" t="n">
        <v>0.0</v>
      </c>
      <c r="X164" t="n">
        <v>176.4</v>
      </c>
      <c r="Y164" t="n">
        <v>168.0</v>
      </c>
      <c r="Z164" t="n">
        <v>168.0</v>
      </c>
      <c r="AA164" t="n">
        <v>22.0</v>
      </c>
      <c r="AB164" t="n">
        <v>36.96</v>
      </c>
      <c r="AC164" t="n">
        <v>3.25</v>
      </c>
      <c r="AD164" t="n">
        <v>0.0</v>
      </c>
      <c r="AE164" t="n">
        <v>0.0</v>
      </c>
      <c r="AF164" t="n">
        <v>168.0</v>
      </c>
      <c r="AG164" t="n">
        <v>7.23</v>
      </c>
      <c r="AH164" t="n">
        <v>0.0</v>
      </c>
      <c r="AI164" t="n">
        <v>0.0</v>
      </c>
      <c r="AJ164" t="n">
        <v>1.68</v>
      </c>
      <c r="AK164" t="n">
        <v>0.0</v>
      </c>
      <c r="AL164" t="n">
        <v>0.0</v>
      </c>
      <c r="AM164" t="n">
        <v>0.0</v>
      </c>
      <c r="AN164" t="n">
        <v>0.0</v>
      </c>
      <c r="AO164" t="n">
        <v>0.0</v>
      </c>
      <c r="AP164" t="n">
        <v>49.12</v>
      </c>
      <c r="AQ164" t="n">
        <v>0.0</v>
      </c>
      <c r="AR164" t="n">
        <v>118.88</v>
      </c>
      <c r="AS164" t="s">
        <v>232</v>
      </c>
      <c r="AT164" t="s">
        <v>233</v>
      </c>
      <c r="AU164" t="s">
        <v>234</v>
      </c>
      <c r="AV164" t="n">
        <v>0.0</v>
      </c>
      <c r="AW164" t="s">
        <v>853</v>
      </c>
    </row>
    <row r="165">
      <c r="A165" t="s">
        <v>854</v>
      </c>
      <c r="B165" t="s">
        <v>855</v>
      </c>
      <c r="C165" t="s">
        <v>856</v>
      </c>
      <c r="D165" t="s">
        <v>226</v>
      </c>
      <c r="E165" t="s">
        <v>218</v>
      </c>
      <c r="F165" t="s">
        <v>215</v>
      </c>
      <c r="G165" t="s">
        <v>243</v>
      </c>
      <c r="H165" t="s">
        <v>228</v>
      </c>
      <c r="I165" t="s">
        <v>229</v>
      </c>
      <c r="J165" t="s">
        <v>230</v>
      </c>
      <c r="K165" t="s">
        <v>230</v>
      </c>
      <c r="L165" t="s">
        <v>230</v>
      </c>
      <c r="M165" t="s">
        <v>231</v>
      </c>
      <c r="N165" t="s">
        <v>230</v>
      </c>
      <c r="O165" t="n">
        <v>248.0</v>
      </c>
      <c r="P165" t="n">
        <v>10.0</v>
      </c>
      <c r="Q165" t="n">
        <v>0.0</v>
      </c>
      <c r="R165" t="n">
        <v>80.0</v>
      </c>
      <c r="S165" t="n">
        <v>0.0</v>
      </c>
      <c r="T165" t="n">
        <v>178.0</v>
      </c>
      <c r="U165" t="n">
        <v>8.9</v>
      </c>
      <c r="V165" t="n">
        <v>8.9</v>
      </c>
      <c r="W165" t="n">
        <v>0.0</v>
      </c>
      <c r="X165" t="n">
        <v>186.9</v>
      </c>
      <c r="Y165" t="n">
        <v>178.0</v>
      </c>
      <c r="Z165" t="n">
        <v>178.0</v>
      </c>
      <c r="AA165" t="n">
        <v>22.0</v>
      </c>
      <c r="AB165" t="n">
        <v>39.16</v>
      </c>
      <c r="AC165" t="n">
        <v>3.44</v>
      </c>
      <c r="AD165" t="n">
        <v>0.0</v>
      </c>
      <c r="AE165" t="n">
        <v>0.0</v>
      </c>
      <c r="AF165" t="n">
        <v>178.0</v>
      </c>
      <c r="AG165" t="n">
        <v>7.67</v>
      </c>
      <c r="AH165" t="n">
        <v>0.0</v>
      </c>
      <c r="AI165" t="n">
        <v>0.0</v>
      </c>
      <c r="AJ165" t="n">
        <v>1.78</v>
      </c>
      <c r="AK165" t="n">
        <v>0.0</v>
      </c>
      <c r="AL165" t="n">
        <v>0.0</v>
      </c>
      <c r="AM165" t="n">
        <v>0.0</v>
      </c>
      <c r="AN165" t="n">
        <v>0.0</v>
      </c>
      <c r="AO165" t="n">
        <v>0.0</v>
      </c>
      <c r="AP165" t="n">
        <v>52.05</v>
      </c>
      <c r="AQ165" t="n">
        <v>0.0</v>
      </c>
      <c r="AR165" t="n">
        <v>125.95</v>
      </c>
      <c r="AS165" t="s">
        <v>232</v>
      </c>
      <c r="AT165" t="s">
        <v>233</v>
      </c>
      <c r="AU165" t="s">
        <v>234</v>
      </c>
      <c r="AV165" t="n">
        <v>0.0</v>
      </c>
      <c r="AW165" t="s">
        <v>857</v>
      </c>
    </row>
    <row r="166">
      <c r="A166" t="s">
        <v>858</v>
      </c>
      <c r="B166" t="s">
        <v>859</v>
      </c>
      <c r="C166" t="s">
        <v>860</v>
      </c>
      <c r="D166" t="s">
        <v>226</v>
      </c>
      <c r="E166" t="s">
        <v>218</v>
      </c>
      <c r="F166" t="s">
        <v>215</v>
      </c>
      <c r="G166" t="s">
        <v>227</v>
      </c>
      <c r="H166" t="s">
        <v>228</v>
      </c>
      <c r="I166" t="s">
        <v>229</v>
      </c>
      <c r="J166" t="s">
        <v>230</v>
      </c>
      <c r="K166" t="s">
        <v>230</v>
      </c>
      <c r="L166" t="s">
        <v>230</v>
      </c>
      <c r="M166" t="s">
        <v>231</v>
      </c>
      <c r="N166" t="s">
        <v>230</v>
      </c>
      <c r="O166" t="n">
        <v>526.0</v>
      </c>
      <c r="P166" t="n">
        <v>37.0</v>
      </c>
      <c r="Q166" t="n">
        <v>0.0</v>
      </c>
      <c r="R166" t="n">
        <v>100.0</v>
      </c>
      <c r="S166" t="n">
        <v>58.0</v>
      </c>
      <c r="T166" t="n">
        <v>405.0</v>
      </c>
      <c r="U166" t="n">
        <v>20.26</v>
      </c>
      <c r="V166" t="n">
        <v>20.26</v>
      </c>
      <c r="W166" t="n">
        <v>0.0</v>
      </c>
      <c r="X166" t="n">
        <v>425.26</v>
      </c>
      <c r="Y166" t="n">
        <v>404.99</v>
      </c>
      <c r="Z166" t="n">
        <v>405.0</v>
      </c>
      <c r="AA166" t="n">
        <v>22.0</v>
      </c>
      <c r="AB166" t="n">
        <v>89.1</v>
      </c>
      <c r="AC166" t="n">
        <v>7.82</v>
      </c>
      <c r="AD166" t="n">
        <v>0.0</v>
      </c>
      <c r="AE166" t="n">
        <v>0.0</v>
      </c>
      <c r="AF166" t="n">
        <v>405.0</v>
      </c>
      <c r="AG166" t="n">
        <v>17.45</v>
      </c>
      <c r="AH166" t="n">
        <v>0.0</v>
      </c>
      <c r="AI166" t="n">
        <v>0.0</v>
      </c>
      <c r="AJ166" t="n">
        <v>4.05</v>
      </c>
      <c r="AK166" t="n">
        <v>0.0</v>
      </c>
      <c r="AL166" t="n">
        <v>0.0</v>
      </c>
      <c r="AM166" t="n">
        <v>0.0</v>
      </c>
      <c r="AN166" t="n">
        <v>0.0</v>
      </c>
      <c r="AO166" t="n">
        <v>0.0</v>
      </c>
      <c r="AP166" t="n">
        <v>118.42</v>
      </c>
      <c r="AQ166" t="n">
        <v>0.0</v>
      </c>
      <c r="AR166" t="n">
        <v>286.57</v>
      </c>
      <c r="AS166" t="s">
        <v>232</v>
      </c>
      <c r="AT166" t="s">
        <v>233</v>
      </c>
      <c r="AU166" t="s">
        <v>234</v>
      </c>
      <c r="AV166" t="n">
        <v>0.0</v>
      </c>
      <c r="AW166" t="s">
        <v>861</v>
      </c>
    </row>
    <row r="167">
      <c r="A167" t="s">
        <v>862</v>
      </c>
      <c r="B167" t="s">
        <v>863</v>
      </c>
      <c r="C167" t="s">
        <v>864</v>
      </c>
      <c r="D167" t="s">
        <v>226</v>
      </c>
      <c r="E167" t="s">
        <v>218</v>
      </c>
      <c r="F167" t="s">
        <v>215</v>
      </c>
      <c r="G167" t="s">
        <v>227</v>
      </c>
      <c r="H167" t="s">
        <v>228</v>
      </c>
      <c r="I167" t="s">
        <v>229</v>
      </c>
      <c r="J167" t="s">
        <v>230</v>
      </c>
      <c r="K167" t="s">
        <v>230</v>
      </c>
      <c r="L167" t="s">
        <v>230</v>
      </c>
      <c r="M167" t="s">
        <v>231</v>
      </c>
      <c r="N167" t="s">
        <v>230</v>
      </c>
      <c r="O167" t="n">
        <v>228.0</v>
      </c>
      <c r="P167" t="n">
        <v>20.0</v>
      </c>
      <c r="Q167" t="n">
        <v>0.0</v>
      </c>
      <c r="R167" t="n">
        <v>100.0</v>
      </c>
      <c r="S167" t="n">
        <v>0.0</v>
      </c>
      <c r="T167" t="n">
        <v>148.0</v>
      </c>
      <c r="U167" t="n">
        <v>7.4</v>
      </c>
      <c r="V167" t="n">
        <v>7.4</v>
      </c>
      <c r="W167" t="n">
        <v>0.0</v>
      </c>
      <c r="X167" t="n">
        <v>155.4</v>
      </c>
      <c r="Y167" t="n">
        <v>148.0</v>
      </c>
      <c r="Z167" t="n">
        <v>148.0</v>
      </c>
      <c r="AA167" t="n">
        <v>22.0</v>
      </c>
      <c r="AB167" t="n">
        <v>32.56</v>
      </c>
      <c r="AC167" t="n">
        <v>2.86</v>
      </c>
      <c r="AD167" t="n">
        <v>0.0</v>
      </c>
      <c r="AE167" t="n">
        <v>0.0</v>
      </c>
      <c r="AF167" t="n">
        <v>148.0</v>
      </c>
      <c r="AG167" t="n">
        <v>6.37</v>
      </c>
      <c r="AH167" t="n">
        <v>0.0</v>
      </c>
      <c r="AI167" t="n">
        <v>0.0</v>
      </c>
      <c r="AJ167" t="n">
        <v>1.48</v>
      </c>
      <c r="AK167" t="n">
        <v>0.0</v>
      </c>
      <c r="AL167" t="n">
        <v>0.0</v>
      </c>
      <c r="AM167" t="n">
        <v>0.0</v>
      </c>
      <c r="AN167" t="n">
        <v>0.0</v>
      </c>
      <c r="AO167" t="n">
        <v>0.0</v>
      </c>
      <c r="AP167" t="n">
        <v>43.27</v>
      </c>
      <c r="AQ167" t="n">
        <v>0.0</v>
      </c>
      <c r="AR167" t="n">
        <v>104.73</v>
      </c>
      <c r="AS167" t="s">
        <v>232</v>
      </c>
      <c r="AT167" t="s">
        <v>233</v>
      </c>
      <c r="AU167" t="s">
        <v>234</v>
      </c>
      <c r="AV167" t="n">
        <v>0.0</v>
      </c>
      <c r="AW167" t="s">
        <v>865</v>
      </c>
    </row>
    <row r="168">
      <c r="A168" t="s">
        <v>866</v>
      </c>
      <c r="B168" t="s">
        <v>867</v>
      </c>
      <c r="C168" t="s">
        <v>868</v>
      </c>
      <c r="D168" t="s">
        <v>226</v>
      </c>
      <c r="E168" t="s">
        <v>218</v>
      </c>
      <c r="F168" t="s">
        <v>215</v>
      </c>
      <c r="G168" t="s">
        <v>253</v>
      </c>
      <c r="H168" t="s">
        <v>228</v>
      </c>
      <c r="I168" t="s">
        <v>229</v>
      </c>
      <c r="J168" t="s">
        <v>230</v>
      </c>
      <c r="K168" t="s">
        <v>230</v>
      </c>
      <c r="L168" t="s">
        <v>230</v>
      </c>
      <c r="M168" t="s">
        <v>231</v>
      </c>
      <c r="N168" t="s">
        <v>230</v>
      </c>
      <c r="O168" t="n">
        <v>198.0</v>
      </c>
      <c r="P168" t="n">
        <v>10.0</v>
      </c>
      <c r="Q168" t="n">
        <v>0.0</v>
      </c>
      <c r="R168" t="n">
        <v>79.2</v>
      </c>
      <c r="S168" t="n">
        <v>0.0</v>
      </c>
      <c r="T168" t="n">
        <v>128.8</v>
      </c>
      <c r="U168" t="n">
        <v>6.44</v>
      </c>
      <c r="V168" t="n">
        <v>6.44</v>
      </c>
      <c r="W168" t="n">
        <v>0.0</v>
      </c>
      <c r="X168" t="n">
        <v>135.24</v>
      </c>
      <c r="Y168" t="n">
        <v>128.8</v>
      </c>
      <c r="Z168" t="n">
        <v>128.8</v>
      </c>
      <c r="AA168" t="n">
        <v>22.0</v>
      </c>
      <c r="AB168" t="n">
        <v>28.34</v>
      </c>
      <c r="AC168" t="n">
        <v>2.49</v>
      </c>
      <c r="AD168" t="n">
        <v>0.0</v>
      </c>
      <c r="AE168" t="n">
        <v>0.0</v>
      </c>
      <c r="AF168" t="n">
        <v>128.8</v>
      </c>
      <c r="AG168" t="n">
        <v>5.55</v>
      </c>
      <c r="AH168" t="n">
        <v>0.0</v>
      </c>
      <c r="AI168" t="n">
        <v>0.0</v>
      </c>
      <c r="AJ168" t="n">
        <v>1.29</v>
      </c>
      <c r="AK168" t="n">
        <v>0.0</v>
      </c>
      <c r="AL168" t="n">
        <v>0.0</v>
      </c>
      <c r="AM168" t="n">
        <v>0.0</v>
      </c>
      <c r="AN168" t="n">
        <v>0.0</v>
      </c>
      <c r="AO168" t="n">
        <v>0.0</v>
      </c>
      <c r="AP168" t="n">
        <v>37.67</v>
      </c>
      <c r="AQ168" t="n">
        <v>0.0</v>
      </c>
      <c r="AR168" t="n">
        <v>91.13</v>
      </c>
      <c r="AS168" t="s">
        <v>232</v>
      </c>
      <c r="AT168" t="s">
        <v>233</v>
      </c>
      <c r="AU168" t="s">
        <v>234</v>
      </c>
      <c r="AV168" t="n">
        <v>0.0</v>
      </c>
      <c r="AW168" t="s">
        <v>641</v>
      </c>
    </row>
    <row r="169">
      <c r="A169" t="s">
        <v>869</v>
      </c>
      <c r="B169" t="s">
        <v>870</v>
      </c>
      <c r="C169" t="s">
        <v>871</v>
      </c>
      <c r="D169" t="s">
        <v>226</v>
      </c>
      <c r="E169" t="s">
        <v>218</v>
      </c>
      <c r="F169" t="s">
        <v>215</v>
      </c>
      <c r="G169" t="s">
        <v>227</v>
      </c>
      <c r="H169" t="s">
        <v>228</v>
      </c>
      <c r="I169" t="s">
        <v>229</v>
      </c>
      <c r="J169" t="s">
        <v>230</v>
      </c>
      <c r="K169" t="s">
        <v>230</v>
      </c>
      <c r="L169" t="s">
        <v>230</v>
      </c>
      <c r="M169" t="s">
        <v>231</v>
      </c>
      <c r="N169" t="s">
        <v>230</v>
      </c>
      <c r="O169" t="n">
        <v>298.0</v>
      </c>
      <c r="P169" t="n">
        <v>10.0</v>
      </c>
      <c r="Q169" t="n">
        <v>0.0</v>
      </c>
      <c r="R169" t="n">
        <v>100.0</v>
      </c>
      <c r="S169" t="n">
        <v>0.0</v>
      </c>
      <c r="T169" t="n">
        <v>208.0</v>
      </c>
      <c r="U169" t="n">
        <v>10.4</v>
      </c>
      <c r="V169" t="n">
        <v>10.4</v>
      </c>
      <c r="W169" t="n">
        <v>0.0</v>
      </c>
      <c r="X169" t="n">
        <v>218.4</v>
      </c>
      <c r="Y169" t="n">
        <v>208.0</v>
      </c>
      <c r="Z169" t="n">
        <v>208.0</v>
      </c>
      <c r="AA169" t="n">
        <v>22.0</v>
      </c>
      <c r="AB169" t="n">
        <v>45.76</v>
      </c>
      <c r="AC169" t="n">
        <v>4.02</v>
      </c>
      <c r="AD169" t="n">
        <v>0.0</v>
      </c>
      <c r="AE169" t="n">
        <v>0.0</v>
      </c>
      <c r="AF169" t="n">
        <v>208.0</v>
      </c>
      <c r="AG169" t="n">
        <v>8.96</v>
      </c>
      <c r="AH169" t="n">
        <v>0.0</v>
      </c>
      <c r="AI169" t="n">
        <v>0.0</v>
      </c>
      <c r="AJ169" t="n">
        <v>2.08</v>
      </c>
      <c r="AK169" t="n">
        <v>0.0</v>
      </c>
      <c r="AL169" t="n">
        <v>0.0</v>
      </c>
      <c r="AM169" t="n">
        <v>0.0</v>
      </c>
      <c r="AN169" t="n">
        <v>0.0</v>
      </c>
      <c r="AO169" t="n">
        <v>0.0</v>
      </c>
      <c r="AP169" t="n">
        <v>60.82</v>
      </c>
      <c r="AQ169" t="n">
        <v>0.0</v>
      </c>
      <c r="AR169" t="n">
        <v>147.18</v>
      </c>
      <c r="AS169" t="s">
        <v>232</v>
      </c>
      <c r="AT169" t="s">
        <v>233</v>
      </c>
      <c r="AU169" t="s">
        <v>234</v>
      </c>
      <c r="AV169" t="n">
        <v>0.0</v>
      </c>
      <c r="AW169" t="s">
        <v>872</v>
      </c>
    </row>
    <row r="170">
      <c r="A170" t="s">
        <v>873</v>
      </c>
      <c r="B170" t="s">
        <v>874</v>
      </c>
      <c r="C170" t="s">
        <v>875</v>
      </c>
      <c r="D170" t="s">
        <v>226</v>
      </c>
      <c r="E170" t="s">
        <v>218</v>
      </c>
      <c r="F170" t="s">
        <v>215</v>
      </c>
      <c r="G170" t="s">
        <v>227</v>
      </c>
      <c r="H170" t="s">
        <v>228</v>
      </c>
      <c r="I170" t="s">
        <v>229</v>
      </c>
      <c r="J170" t="s">
        <v>230</v>
      </c>
      <c r="K170" t="s">
        <v>230</v>
      </c>
      <c r="L170" t="s">
        <v>230</v>
      </c>
      <c r="M170" t="s">
        <v>231</v>
      </c>
      <c r="N170" t="s">
        <v>230</v>
      </c>
      <c r="O170" t="n">
        <v>268.0</v>
      </c>
      <c r="P170" t="n">
        <v>10.0</v>
      </c>
      <c r="Q170" t="n">
        <v>0.0</v>
      </c>
      <c r="R170" t="n">
        <v>100.0</v>
      </c>
      <c r="S170" t="n">
        <v>0.0</v>
      </c>
      <c r="T170" t="n">
        <v>178.0</v>
      </c>
      <c r="U170" t="n">
        <v>8.9</v>
      </c>
      <c r="V170" t="n">
        <v>8.9</v>
      </c>
      <c r="W170" t="n">
        <v>0.0</v>
      </c>
      <c r="X170" t="n">
        <v>186.9</v>
      </c>
      <c r="Y170" t="n">
        <v>178.0</v>
      </c>
      <c r="Z170" t="n">
        <v>178.0</v>
      </c>
      <c r="AA170" t="n">
        <v>22.0</v>
      </c>
      <c r="AB170" t="n">
        <v>39.16</v>
      </c>
      <c r="AC170" t="n">
        <v>3.44</v>
      </c>
      <c r="AD170" t="n">
        <v>0.0</v>
      </c>
      <c r="AE170" t="n">
        <v>0.0</v>
      </c>
      <c r="AF170" t="n">
        <v>178.0</v>
      </c>
      <c r="AG170" t="n">
        <v>7.67</v>
      </c>
      <c r="AH170" t="n">
        <v>0.0</v>
      </c>
      <c r="AI170" t="n">
        <v>0.0</v>
      </c>
      <c r="AJ170" t="n">
        <v>1.78</v>
      </c>
      <c r="AK170" t="n">
        <v>0.0</v>
      </c>
      <c r="AL170" t="n">
        <v>0.0</v>
      </c>
      <c r="AM170" t="n">
        <v>0.0</v>
      </c>
      <c r="AN170" t="n">
        <v>0.0</v>
      </c>
      <c r="AO170" t="n">
        <v>0.0</v>
      </c>
      <c r="AP170" t="n">
        <v>52.05</v>
      </c>
      <c r="AQ170" t="n">
        <v>0.0</v>
      </c>
      <c r="AR170" t="n">
        <v>125.95</v>
      </c>
      <c r="AS170" t="s">
        <v>232</v>
      </c>
      <c r="AT170" t="s">
        <v>233</v>
      </c>
      <c r="AU170" t="s">
        <v>234</v>
      </c>
      <c r="AV170" t="n">
        <v>0.0</v>
      </c>
      <c r="AW170" t="s">
        <v>876</v>
      </c>
    </row>
    <row r="171">
      <c r="A171" t="s">
        <v>877</v>
      </c>
      <c r="B171" t="s">
        <v>878</v>
      </c>
      <c r="C171" t="s">
        <v>879</v>
      </c>
      <c r="D171" t="s">
        <v>226</v>
      </c>
      <c r="E171" t="s">
        <v>218</v>
      </c>
      <c r="F171" t="s">
        <v>215</v>
      </c>
      <c r="G171" t="s">
        <v>227</v>
      </c>
      <c r="H171" t="s">
        <v>228</v>
      </c>
      <c r="I171" t="s">
        <v>229</v>
      </c>
      <c r="J171" t="s">
        <v>230</v>
      </c>
      <c r="K171" t="s">
        <v>230</v>
      </c>
      <c r="L171" t="s">
        <v>230</v>
      </c>
      <c r="M171" t="s">
        <v>231</v>
      </c>
      <c r="N171" t="s">
        <v>230</v>
      </c>
      <c r="O171" t="n">
        <v>298.0</v>
      </c>
      <c r="P171" t="n">
        <v>20.0</v>
      </c>
      <c r="Q171" t="n">
        <v>0.0</v>
      </c>
      <c r="R171" t="n">
        <v>100.0</v>
      </c>
      <c r="S171" t="n">
        <v>0.0</v>
      </c>
      <c r="T171" t="n">
        <v>218.0</v>
      </c>
      <c r="U171" t="n">
        <v>10.9</v>
      </c>
      <c r="V171" t="n">
        <v>10.9</v>
      </c>
      <c r="W171" t="n">
        <v>0.0</v>
      </c>
      <c r="X171" t="n">
        <v>228.9</v>
      </c>
      <c r="Y171" t="n">
        <v>218.0</v>
      </c>
      <c r="Z171" t="n">
        <v>218.0</v>
      </c>
      <c r="AA171" t="n">
        <v>22.0</v>
      </c>
      <c r="AB171" t="n">
        <v>47.96</v>
      </c>
      <c r="AC171" t="n">
        <v>4.21</v>
      </c>
      <c r="AD171" t="n">
        <v>0.0</v>
      </c>
      <c r="AE171" t="n">
        <v>0.0</v>
      </c>
      <c r="AF171" t="n">
        <v>218.0</v>
      </c>
      <c r="AG171" t="n">
        <v>9.39</v>
      </c>
      <c r="AH171" t="n">
        <v>0.0</v>
      </c>
      <c r="AI171" t="n">
        <v>0.0</v>
      </c>
      <c r="AJ171" t="n">
        <v>2.18</v>
      </c>
      <c r="AK171" t="n">
        <v>0.0</v>
      </c>
      <c r="AL171" t="n">
        <v>0.0</v>
      </c>
      <c r="AM171" t="n">
        <v>0.0</v>
      </c>
      <c r="AN171" t="n">
        <v>0.0</v>
      </c>
      <c r="AO171" t="n">
        <v>0.0</v>
      </c>
      <c r="AP171" t="n">
        <v>63.74</v>
      </c>
      <c r="AQ171" t="n">
        <v>0.0</v>
      </c>
      <c r="AR171" t="n">
        <v>154.26</v>
      </c>
      <c r="AS171" t="s">
        <v>232</v>
      </c>
      <c r="AT171" t="s">
        <v>233</v>
      </c>
      <c r="AU171" t="s">
        <v>234</v>
      </c>
      <c r="AV171" t="n">
        <v>0.0</v>
      </c>
      <c r="AW171" t="s">
        <v>880</v>
      </c>
    </row>
    <row r="172">
      <c r="A172" t="s">
        <v>881</v>
      </c>
      <c r="B172" t="s">
        <v>882</v>
      </c>
      <c r="C172" t="s">
        <v>883</v>
      </c>
      <c r="D172" t="s">
        <v>226</v>
      </c>
      <c r="E172" t="s">
        <v>218</v>
      </c>
      <c r="F172" t="s">
        <v>215</v>
      </c>
      <c r="G172" t="s">
        <v>230</v>
      </c>
      <c r="H172" t="s">
        <v>228</v>
      </c>
      <c r="I172" t="s">
        <v>229</v>
      </c>
      <c r="J172" t="s">
        <v>230</v>
      </c>
      <c r="K172" t="s">
        <v>230</v>
      </c>
      <c r="L172" t="s">
        <v>230</v>
      </c>
      <c r="M172" t="s">
        <v>231</v>
      </c>
      <c r="N172" t="s">
        <v>230</v>
      </c>
      <c r="O172" t="n">
        <v>351.0</v>
      </c>
      <c r="P172" t="n">
        <v>17.0</v>
      </c>
      <c r="Q172" t="n">
        <v>0.0</v>
      </c>
      <c r="R172" t="n">
        <v>84.0</v>
      </c>
      <c r="S172" t="n">
        <v>0.0</v>
      </c>
      <c r="T172" t="n">
        <v>284.0</v>
      </c>
      <c r="U172" t="n">
        <v>14.2</v>
      </c>
      <c r="V172" t="n">
        <v>14.2</v>
      </c>
      <c r="W172" t="n">
        <v>0.0</v>
      </c>
      <c r="X172" t="n">
        <v>298.2</v>
      </c>
      <c r="Y172" t="n">
        <v>284.0</v>
      </c>
      <c r="Z172" t="n">
        <v>284.0</v>
      </c>
      <c r="AA172" t="n">
        <v>22.0</v>
      </c>
      <c r="AB172" t="n">
        <v>62.48</v>
      </c>
      <c r="AC172" t="n">
        <v>5.49</v>
      </c>
      <c r="AD172" t="n">
        <v>0.0</v>
      </c>
      <c r="AE172" t="n">
        <v>0.0</v>
      </c>
      <c r="AF172" t="n">
        <v>284.0</v>
      </c>
      <c r="AG172" t="n">
        <v>12.24</v>
      </c>
      <c r="AH172" t="n">
        <v>0.0</v>
      </c>
      <c r="AI172" t="n">
        <v>0.0</v>
      </c>
      <c r="AJ172" t="n">
        <v>2.84</v>
      </c>
      <c r="AK172" t="n">
        <v>0.0</v>
      </c>
      <c r="AL172" t="n">
        <v>0.0</v>
      </c>
      <c r="AM172" t="n">
        <v>0.0</v>
      </c>
      <c r="AN172" t="n">
        <v>0.0</v>
      </c>
      <c r="AO172" t="n">
        <v>0.0</v>
      </c>
      <c r="AP172" t="n">
        <v>83.05</v>
      </c>
      <c r="AQ172" t="n">
        <v>0.0</v>
      </c>
      <c r="AR172" t="n">
        <v>200.95</v>
      </c>
      <c r="AS172" t="s">
        <v>232</v>
      </c>
      <c r="AT172" t="s">
        <v>233</v>
      </c>
      <c r="AU172" t="s">
        <v>234</v>
      </c>
      <c r="AV172" t="n">
        <v>0.0</v>
      </c>
      <c r="AW172" t="s">
        <v>884</v>
      </c>
    </row>
    <row r="173">
      <c r="A173" t="s">
        <v>885</v>
      </c>
      <c r="B173" t="s">
        <v>886</v>
      </c>
      <c r="C173" t="s">
        <v>887</v>
      </c>
      <c r="D173" t="s">
        <v>226</v>
      </c>
      <c r="E173" t="s">
        <v>218</v>
      </c>
      <c r="F173" t="s">
        <v>215</v>
      </c>
      <c r="G173" t="s">
        <v>227</v>
      </c>
      <c r="H173" t="s">
        <v>228</v>
      </c>
      <c r="I173" t="s">
        <v>229</v>
      </c>
      <c r="J173" t="s">
        <v>230</v>
      </c>
      <c r="K173" t="s">
        <v>230</v>
      </c>
      <c r="L173" t="s">
        <v>230</v>
      </c>
      <c r="M173" t="s">
        <v>231</v>
      </c>
      <c r="N173" t="s">
        <v>230</v>
      </c>
      <c r="O173" t="n">
        <v>228.0</v>
      </c>
      <c r="P173" t="n">
        <v>20.0</v>
      </c>
      <c r="Q173" t="n">
        <v>0.0</v>
      </c>
      <c r="R173" t="n">
        <v>100.0</v>
      </c>
      <c r="S173" t="n">
        <v>0.0</v>
      </c>
      <c r="T173" t="n">
        <v>148.0</v>
      </c>
      <c r="U173" t="n">
        <v>7.4</v>
      </c>
      <c r="V173" t="n">
        <v>7.4</v>
      </c>
      <c r="W173" t="n">
        <v>0.0</v>
      </c>
      <c r="X173" t="n">
        <v>155.4</v>
      </c>
      <c r="Y173" t="n">
        <v>148.0</v>
      </c>
      <c r="Z173" t="n">
        <v>148.0</v>
      </c>
      <c r="AA173" t="n">
        <v>22.0</v>
      </c>
      <c r="AB173" t="n">
        <v>32.56</v>
      </c>
      <c r="AC173" t="n">
        <v>2.86</v>
      </c>
      <c r="AD173" t="n">
        <v>0.0</v>
      </c>
      <c r="AE173" t="n">
        <v>0.0</v>
      </c>
      <c r="AF173" t="n">
        <v>148.0</v>
      </c>
      <c r="AG173" t="n">
        <v>6.37</v>
      </c>
      <c r="AH173" t="n">
        <v>0.0</v>
      </c>
      <c r="AI173" t="n">
        <v>0.0</v>
      </c>
      <c r="AJ173" t="n">
        <v>1.48</v>
      </c>
      <c r="AK173" t="n">
        <v>0.0</v>
      </c>
      <c r="AL173" t="n">
        <v>0.0</v>
      </c>
      <c r="AM173" t="n">
        <v>0.0</v>
      </c>
      <c r="AN173" t="n">
        <v>0.0</v>
      </c>
      <c r="AO173" t="n">
        <v>0.0</v>
      </c>
      <c r="AP173" t="n">
        <v>43.27</v>
      </c>
      <c r="AQ173" t="n">
        <v>0.0</v>
      </c>
      <c r="AR173" t="n">
        <v>104.73</v>
      </c>
      <c r="AS173" t="s">
        <v>232</v>
      </c>
      <c r="AT173" t="s">
        <v>233</v>
      </c>
      <c r="AU173" t="s">
        <v>234</v>
      </c>
      <c r="AV173" t="n">
        <v>0.0</v>
      </c>
      <c r="AW173" t="s">
        <v>888</v>
      </c>
    </row>
    <row r="174">
      <c r="A174" t="s">
        <v>889</v>
      </c>
      <c r="B174" t="s">
        <v>890</v>
      </c>
      <c r="C174" t="s">
        <v>891</v>
      </c>
      <c r="D174" t="s">
        <v>226</v>
      </c>
      <c r="E174" t="s">
        <v>218</v>
      </c>
      <c r="F174" t="s">
        <v>215</v>
      </c>
      <c r="G174" t="s">
        <v>230</v>
      </c>
      <c r="H174" t="s">
        <v>228</v>
      </c>
      <c r="I174" t="s">
        <v>229</v>
      </c>
      <c r="J174" t="s">
        <v>230</v>
      </c>
      <c r="K174" t="s">
        <v>230</v>
      </c>
      <c r="L174" t="s">
        <v>230</v>
      </c>
      <c r="M174" t="s">
        <v>231</v>
      </c>
      <c r="N174" t="s">
        <v>230</v>
      </c>
      <c r="O174" t="n">
        <v>348.0</v>
      </c>
      <c r="P174" t="n">
        <v>10.0</v>
      </c>
      <c r="Q174" t="n">
        <v>0.0</v>
      </c>
      <c r="R174" t="n">
        <v>84.0</v>
      </c>
      <c r="S174" t="n">
        <v>0.0</v>
      </c>
      <c r="T174" t="n">
        <v>274.0</v>
      </c>
      <c r="U174" t="n">
        <v>13.7</v>
      </c>
      <c r="V174" t="n">
        <v>13.7</v>
      </c>
      <c r="W174" t="n">
        <v>0.0</v>
      </c>
      <c r="X174" t="n">
        <v>287.7</v>
      </c>
      <c r="Y174" t="n">
        <v>274.0</v>
      </c>
      <c r="Z174" t="n">
        <v>274.0</v>
      </c>
      <c r="AA174" t="n">
        <v>22.0</v>
      </c>
      <c r="AB174" t="n">
        <v>60.28</v>
      </c>
      <c r="AC174" t="n">
        <v>5.29</v>
      </c>
      <c r="AD174" t="n">
        <v>0.0</v>
      </c>
      <c r="AE174" t="n">
        <v>0.0</v>
      </c>
      <c r="AF174" t="n">
        <v>274.0</v>
      </c>
      <c r="AG174" t="n">
        <v>11.8</v>
      </c>
      <c r="AH174" t="n">
        <v>0.0</v>
      </c>
      <c r="AI174" t="n">
        <v>0.0</v>
      </c>
      <c r="AJ174" t="n">
        <v>2.74</v>
      </c>
      <c r="AK174" t="n">
        <v>0.0</v>
      </c>
      <c r="AL174" t="n">
        <v>0.0</v>
      </c>
      <c r="AM174" t="n">
        <v>0.0</v>
      </c>
      <c r="AN174" t="n">
        <v>0.0</v>
      </c>
      <c r="AO174" t="n">
        <v>0.0</v>
      </c>
      <c r="AP174" t="n">
        <v>80.11</v>
      </c>
      <c r="AQ174" t="n">
        <v>0.0</v>
      </c>
      <c r="AR174" t="n">
        <v>193.89</v>
      </c>
      <c r="AS174" t="s">
        <v>232</v>
      </c>
      <c r="AT174" t="s">
        <v>233</v>
      </c>
      <c r="AU174" t="s">
        <v>234</v>
      </c>
      <c r="AV174" t="n">
        <v>0.0</v>
      </c>
      <c r="AW174" t="s">
        <v>892</v>
      </c>
    </row>
    <row r="175">
      <c r="A175" t="s">
        <v>893</v>
      </c>
      <c r="B175" t="s">
        <v>894</v>
      </c>
      <c r="C175" t="s">
        <v>895</v>
      </c>
      <c r="D175" t="s">
        <v>226</v>
      </c>
      <c r="E175" t="s">
        <v>218</v>
      </c>
      <c r="F175" t="s">
        <v>215</v>
      </c>
      <c r="G175" t="s">
        <v>227</v>
      </c>
      <c r="H175" t="s">
        <v>228</v>
      </c>
      <c r="I175" t="s">
        <v>229</v>
      </c>
      <c r="J175" t="s">
        <v>230</v>
      </c>
      <c r="K175" t="s">
        <v>230</v>
      </c>
      <c r="L175" t="s">
        <v>230</v>
      </c>
      <c r="M175" t="s">
        <v>231</v>
      </c>
      <c r="N175" t="s">
        <v>230</v>
      </c>
      <c r="O175" t="n">
        <v>246.0</v>
      </c>
      <c r="P175" t="n">
        <v>30.0</v>
      </c>
      <c r="Q175" t="n">
        <v>0.0</v>
      </c>
      <c r="R175" t="n">
        <v>100.0</v>
      </c>
      <c r="S175" t="n">
        <v>0.0</v>
      </c>
      <c r="T175" t="n">
        <v>176.0</v>
      </c>
      <c r="U175" t="n">
        <v>8.8</v>
      </c>
      <c r="V175" t="n">
        <v>8.8</v>
      </c>
      <c r="W175" t="n">
        <v>0.0</v>
      </c>
      <c r="X175" t="n">
        <v>184.8</v>
      </c>
      <c r="Y175" t="n">
        <v>176.0</v>
      </c>
      <c r="Z175" t="n">
        <v>176.0</v>
      </c>
      <c r="AA175" t="n">
        <v>22.0</v>
      </c>
      <c r="AB175" t="n">
        <v>38.72</v>
      </c>
      <c r="AC175" t="n">
        <v>3.4</v>
      </c>
      <c r="AD175" t="n">
        <v>0.0</v>
      </c>
      <c r="AE175" t="n">
        <v>0.0</v>
      </c>
      <c r="AF175" t="n">
        <v>176.0</v>
      </c>
      <c r="AG175" t="n">
        <v>7.58</v>
      </c>
      <c r="AH175" t="n">
        <v>0.0</v>
      </c>
      <c r="AI175" t="n">
        <v>0.0</v>
      </c>
      <c r="AJ175" t="n">
        <v>1.76</v>
      </c>
      <c r="AK175" t="n">
        <v>0.0</v>
      </c>
      <c r="AL175" t="n">
        <v>0.0</v>
      </c>
      <c r="AM175" t="n">
        <v>0.0</v>
      </c>
      <c r="AN175" t="n">
        <v>0.0</v>
      </c>
      <c r="AO175" t="n">
        <v>0.0</v>
      </c>
      <c r="AP175" t="n">
        <v>51.46</v>
      </c>
      <c r="AQ175" t="n">
        <v>0.0</v>
      </c>
      <c r="AR175" t="n">
        <v>124.54</v>
      </c>
      <c r="AS175" t="s">
        <v>232</v>
      </c>
      <c r="AT175" t="s">
        <v>233</v>
      </c>
      <c r="AU175" t="s">
        <v>234</v>
      </c>
      <c r="AV175" t="n">
        <v>0.0</v>
      </c>
      <c r="AW175" t="s">
        <v>896</v>
      </c>
    </row>
    <row r="176">
      <c r="A176" t="s">
        <v>897</v>
      </c>
      <c r="B176" t="s">
        <v>898</v>
      </c>
      <c r="C176" t="s">
        <v>899</v>
      </c>
      <c r="D176" t="s">
        <v>226</v>
      </c>
      <c r="E176" t="s">
        <v>218</v>
      </c>
      <c r="F176" t="s">
        <v>215</v>
      </c>
      <c r="G176" t="s">
        <v>230</v>
      </c>
      <c r="H176" t="s">
        <v>228</v>
      </c>
      <c r="I176" t="s">
        <v>229</v>
      </c>
      <c r="J176" t="s">
        <v>230</v>
      </c>
      <c r="K176" t="s">
        <v>230</v>
      </c>
      <c r="L176" t="s">
        <v>230</v>
      </c>
      <c r="M176" t="s">
        <v>231</v>
      </c>
      <c r="N176" t="s">
        <v>230</v>
      </c>
      <c r="O176" t="n">
        <v>78.0</v>
      </c>
      <c r="P176" t="n">
        <v>0.0</v>
      </c>
      <c r="Q176" t="n">
        <v>0.0</v>
      </c>
      <c r="R176" t="n">
        <v>0.0</v>
      </c>
      <c r="S176" t="n">
        <v>0.0</v>
      </c>
      <c r="T176" t="n">
        <v>78.0</v>
      </c>
      <c r="U176" t="n">
        <v>3.9</v>
      </c>
      <c r="V176" t="n">
        <v>3.9</v>
      </c>
      <c r="W176" t="n">
        <v>0.0</v>
      </c>
      <c r="X176" t="n">
        <v>81.9</v>
      </c>
      <c r="Y176" t="n">
        <v>78.0</v>
      </c>
      <c r="Z176" t="n">
        <v>78.0</v>
      </c>
      <c r="AA176" t="n">
        <v>22.0</v>
      </c>
      <c r="AB176" t="n">
        <v>17.16</v>
      </c>
      <c r="AC176" t="n">
        <v>1.51</v>
      </c>
      <c r="AD176" t="n">
        <v>0.0</v>
      </c>
      <c r="AE176" t="n">
        <v>0.0</v>
      </c>
      <c r="AF176" t="n">
        <v>78.0</v>
      </c>
      <c r="AG176" t="n">
        <v>3.36</v>
      </c>
      <c r="AH176" t="n">
        <v>0.0</v>
      </c>
      <c r="AI176" t="n">
        <v>0.0</v>
      </c>
      <c r="AJ176" t="n">
        <v>0.78</v>
      </c>
      <c r="AK176" t="n">
        <v>0.0</v>
      </c>
      <c r="AL176" t="n">
        <v>0.0</v>
      </c>
      <c r="AM176" t="n">
        <v>0.0</v>
      </c>
      <c r="AN176" t="n">
        <v>0.0</v>
      </c>
      <c r="AO176" t="n">
        <v>0.0</v>
      </c>
      <c r="AP176" t="n">
        <v>22.81</v>
      </c>
      <c r="AQ176" t="n">
        <v>0.0</v>
      </c>
      <c r="AR176" t="n">
        <v>55.19</v>
      </c>
      <c r="AS176" t="s">
        <v>232</v>
      </c>
      <c r="AT176" t="s">
        <v>233</v>
      </c>
      <c r="AU176" t="s">
        <v>234</v>
      </c>
      <c r="AV176" t="n">
        <v>0.0</v>
      </c>
      <c r="AW176" t="s">
        <v>900</v>
      </c>
    </row>
    <row r="177">
      <c r="A177" t="s">
        <v>901</v>
      </c>
      <c r="B177" t="s">
        <v>902</v>
      </c>
      <c r="C177" t="s">
        <v>903</v>
      </c>
      <c r="D177" t="s">
        <v>226</v>
      </c>
      <c r="E177" t="s">
        <v>218</v>
      </c>
      <c r="F177" t="s">
        <v>215</v>
      </c>
      <c r="G177" t="s">
        <v>227</v>
      </c>
      <c r="H177" t="s">
        <v>228</v>
      </c>
      <c r="I177" t="s">
        <v>229</v>
      </c>
      <c r="J177" t="s">
        <v>230</v>
      </c>
      <c r="K177" t="s">
        <v>230</v>
      </c>
      <c r="L177" t="s">
        <v>230</v>
      </c>
      <c r="M177" t="s">
        <v>231</v>
      </c>
      <c r="N177" t="s">
        <v>230</v>
      </c>
      <c r="O177" t="n">
        <v>248.0</v>
      </c>
      <c r="P177" t="n">
        <v>15.0</v>
      </c>
      <c r="Q177" t="n">
        <v>0.0</v>
      </c>
      <c r="R177" t="n">
        <v>100.0</v>
      </c>
      <c r="S177" t="n">
        <v>0.0</v>
      </c>
      <c r="T177" t="n">
        <v>163.0</v>
      </c>
      <c r="U177" t="n">
        <v>8.16</v>
      </c>
      <c r="V177" t="n">
        <v>8.16</v>
      </c>
      <c r="W177" t="n">
        <v>0.0</v>
      </c>
      <c r="X177" t="n">
        <v>171.16</v>
      </c>
      <c r="Y177" t="n">
        <v>162.99</v>
      </c>
      <c r="Z177" t="n">
        <v>163.0</v>
      </c>
      <c r="AA177" t="n">
        <v>22.0</v>
      </c>
      <c r="AB177" t="n">
        <v>35.86</v>
      </c>
      <c r="AC177" t="n">
        <v>3.15</v>
      </c>
      <c r="AD177" t="n">
        <v>0.0</v>
      </c>
      <c r="AE177" t="n">
        <v>0.0</v>
      </c>
      <c r="AF177" t="n">
        <v>163.0</v>
      </c>
      <c r="AG177" t="n">
        <v>7.02</v>
      </c>
      <c r="AH177" t="n">
        <v>0.0</v>
      </c>
      <c r="AI177" t="n">
        <v>0.0</v>
      </c>
      <c r="AJ177" t="n">
        <v>1.63</v>
      </c>
      <c r="AK177" t="n">
        <v>0.0</v>
      </c>
      <c r="AL177" t="n">
        <v>0.0</v>
      </c>
      <c r="AM177" t="n">
        <v>0.0</v>
      </c>
      <c r="AN177" t="n">
        <v>0.0</v>
      </c>
      <c r="AO177" t="n">
        <v>0.0</v>
      </c>
      <c r="AP177" t="n">
        <v>47.66</v>
      </c>
      <c r="AQ177" t="n">
        <v>0.0</v>
      </c>
      <c r="AR177" t="n">
        <v>115.33</v>
      </c>
      <c r="AS177" t="s">
        <v>232</v>
      </c>
      <c r="AT177" t="s">
        <v>233</v>
      </c>
      <c r="AU177" t="s">
        <v>234</v>
      </c>
      <c r="AV177" t="n">
        <v>0.0</v>
      </c>
      <c r="AW177" t="s">
        <v>904</v>
      </c>
    </row>
    <row r="178">
      <c r="A178" t="s">
        <v>905</v>
      </c>
      <c r="B178" t="s">
        <v>906</v>
      </c>
      <c r="C178" t="s">
        <v>907</v>
      </c>
      <c r="D178" t="s">
        <v>226</v>
      </c>
      <c r="E178" t="s">
        <v>218</v>
      </c>
      <c r="F178" t="s">
        <v>215</v>
      </c>
      <c r="G178" t="s">
        <v>253</v>
      </c>
      <c r="H178" t="s">
        <v>228</v>
      </c>
      <c r="I178" t="s">
        <v>229</v>
      </c>
      <c r="J178" t="s">
        <v>230</v>
      </c>
      <c r="K178" t="s">
        <v>230</v>
      </c>
      <c r="L178" t="s">
        <v>230</v>
      </c>
      <c r="M178" t="s">
        <v>231</v>
      </c>
      <c r="N178" t="s">
        <v>230</v>
      </c>
      <c r="O178" t="n">
        <v>198.0</v>
      </c>
      <c r="P178" t="n">
        <v>20.0</v>
      </c>
      <c r="Q178" t="n">
        <v>0.0</v>
      </c>
      <c r="R178" t="n">
        <v>79.2</v>
      </c>
      <c r="S178" t="n">
        <v>0.0</v>
      </c>
      <c r="T178" t="n">
        <v>138.8</v>
      </c>
      <c r="U178" t="n">
        <v>6.94</v>
      </c>
      <c r="V178" t="n">
        <v>6.94</v>
      </c>
      <c r="W178" t="n">
        <v>0.0</v>
      </c>
      <c r="X178" t="n">
        <v>145.74</v>
      </c>
      <c r="Y178" t="n">
        <v>138.8</v>
      </c>
      <c r="Z178" t="n">
        <v>138.8</v>
      </c>
      <c r="AA178" t="n">
        <v>22.0</v>
      </c>
      <c r="AB178" t="n">
        <v>30.54</v>
      </c>
      <c r="AC178" t="n">
        <v>2.68</v>
      </c>
      <c r="AD178" t="n">
        <v>0.0</v>
      </c>
      <c r="AE178" t="n">
        <v>0.0</v>
      </c>
      <c r="AF178" t="n">
        <v>138.8</v>
      </c>
      <c r="AG178" t="n">
        <v>5.98</v>
      </c>
      <c r="AH178" t="n">
        <v>0.0</v>
      </c>
      <c r="AI178" t="n">
        <v>0.0</v>
      </c>
      <c r="AJ178" t="n">
        <v>1.39</v>
      </c>
      <c r="AK178" t="n">
        <v>0.0</v>
      </c>
      <c r="AL178" t="n">
        <v>0.0</v>
      </c>
      <c r="AM178" t="n">
        <v>0.0</v>
      </c>
      <c r="AN178" t="n">
        <v>0.0</v>
      </c>
      <c r="AO178" t="n">
        <v>0.0</v>
      </c>
      <c r="AP178" t="n">
        <v>40.59</v>
      </c>
      <c r="AQ178" t="n">
        <v>0.0</v>
      </c>
      <c r="AR178" t="n">
        <v>98.21</v>
      </c>
      <c r="AS178" t="s">
        <v>232</v>
      </c>
      <c r="AT178" t="s">
        <v>233</v>
      </c>
      <c r="AU178" t="s">
        <v>234</v>
      </c>
      <c r="AV178" t="n">
        <v>0.0</v>
      </c>
      <c r="AW178" t="s">
        <v>908</v>
      </c>
    </row>
    <row r="179">
      <c r="A179" t="s">
        <v>909</v>
      </c>
      <c r="B179" t="s">
        <v>910</v>
      </c>
      <c r="C179" t="s">
        <v>911</v>
      </c>
      <c r="D179" t="s">
        <v>226</v>
      </c>
      <c r="E179" t="s">
        <v>218</v>
      </c>
      <c r="F179" t="s">
        <v>215</v>
      </c>
      <c r="G179" t="s">
        <v>227</v>
      </c>
      <c r="H179" t="s">
        <v>228</v>
      </c>
      <c r="I179" t="s">
        <v>229</v>
      </c>
      <c r="J179" t="s">
        <v>230</v>
      </c>
      <c r="K179" t="s">
        <v>230</v>
      </c>
      <c r="L179" t="s">
        <v>230</v>
      </c>
      <c r="M179" t="s">
        <v>231</v>
      </c>
      <c r="N179" t="s">
        <v>230</v>
      </c>
      <c r="O179" t="n">
        <v>228.0</v>
      </c>
      <c r="P179" t="n">
        <v>20.0</v>
      </c>
      <c r="Q179" t="n">
        <v>0.0</v>
      </c>
      <c r="R179" t="n">
        <v>100.0</v>
      </c>
      <c r="S179" t="n">
        <v>0.0</v>
      </c>
      <c r="T179" t="n">
        <v>148.0</v>
      </c>
      <c r="U179" t="n">
        <v>7.4</v>
      </c>
      <c r="V179" t="n">
        <v>7.4</v>
      </c>
      <c r="W179" t="n">
        <v>0.0</v>
      </c>
      <c r="X179" t="n">
        <v>155.4</v>
      </c>
      <c r="Y179" t="n">
        <v>148.0</v>
      </c>
      <c r="Z179" t="n">
        <v>148.0</v>
      </c>
      <c r="AA179" t="n">
        <v>22.0</v>
      </c>
      <c r="AB179" t="n">
        <v>32.56</v>
      </c>
      <c r="AC179" t="n">
        <v>2.86</v>
      </c>
      <c r="AD179" t="n">
        <v>0.0</v>
      </c>
      <c r="AE179" t="n">
        <v>0.0</v>
      </c>
      <c r="AF179" t="n">
        <v>148.0</v>
      </c>
      <c r="AG179" t="n">
        <v>6.37</v>
      </c>
      <c r="AH179" t="n">
        <v>0.0</v>
      </c>
      <c r="AI179" t="n">
        <v>0.0</v>
      </c>
      <c r="AJ179" t="n">
        <v>1.48</v>
      </c>
      <c r="AK179" t="n">
        <v>0.0</v>
      </c>
      <c r="AL179" t="n">
        <v>0.0</v>
      </c>
      <c r="AM179" t="n">
        <v>0.0</v>
      </c>
      <c r="AN179" t="n">
        <v>0.0</v>
      </c>
      <c r="AO179" t="n">
        <v>0.0</v>
      </c>
      <c r="AP179" t="n">
        <v>43.27</v>
      </c>
      <c r="AQ179" t="n">
        <v>0.0</v>
      </c>
      <c r="AR179" t="n">
        <v>104.73</v>
      </c>
      <c r="AS179" t="s">
        <v>232</v>
      </c>
      <c r="AT179" t="s">
        <v>233</v>
      </c>
      <c r="AU179" t="s">
        <v>234</v>
      </c>
      <c r="AV179" t="n">
        <v>0.0</v>
      </c>
      <c r="AW179" t="s">
        <v>912</v>
      </c>
    </row>
    <row r="180">
      <c r="A180" t="s">
        <v>913</v>
      </c>
      <c r="B180" t="s">
        <v>914</v>
      </c>
      <c r="C180" t="s">
        <v>915</v>
      </c>
      <c r="D180" t="s">
        <v>226</v>
      </c>
      <c r="E180" t="s">
        <v>218</v>
      </c>
      <c r="F180" t="s">
        <v>215</v>
      </c>
      <c r="G180" t="s">
        <v>227</v>
      </c>
      <c r="H180" t="s">
        <v>228</v>
      </c>
      <c r="I180" t="s">
        <v>229</v>
      </c>
      <c r="J180" t="s">
        <v>230</v>
      </c>
      <c r="K180" t="s">
        <v>230</v>
      </c>
      <c r="L180" t="s">
        <v>230</v>
      </c>
      <c r="M180" t="s">
        <v>231</v>
      </c>
      <c r="N180" t="s">
        <v>230</v>
      </c>
      <c r="O180" t="n">
        <v>237.0</v>
      </c>
      <c r="P180" t="n">
        <v>20.0</v>
      </c>
      <c r="Q180" t="n">
        <v>0.0</v>
      </c>
      <c r="R180" t="n">
        <v>100.0</v>
      </c>
      <c r="S180" t="n">
        <v>0.0</v>
      </c>
      <c r="T180" t="n">
        <v>157.0</v>
      </c>
      <c r="U180" t="n">
        <v>7.86</v>
      </c>
      <c r="V180" t="n">
        <v>7.86</v>
      </c>
      <c r="W180" t="n">
        <v>0.0</v>
      </c>
      <c r="X180" t="n">
        <v>164.86</v>
      </c>
      <c r="Y180" t="n">
        <v>156.99</v>
      </c>
      <c r="Z180" t="n">
        <v>157.0</v>
      </c>
      <c r="AA180" t="n">
        <v>22.0</v>
      </c>
      <c r="AB180" t="n">
        <v>34.54</v>
      </c>
      <c r="AC180" t="n">
        <v>3.03</v>
      </c>
      <c r="AD180" t="n">
        <v>0.0</v>
      </c>
      <c r="AE180" t="n">
        <v>0.0</v>
      </c>
      <c r="AF180" t="n">
        <v>157.0</v>
      </c>
      <c r="AG180" t="n">
        <v>6.77</v>
      </c>
      <c r="AH180" t="n">
        <v>0.0</v>
      </c>
      <c r="AI180" t="n">
        <v>0.0</v>
      </c>
      <c r="AJ180" t="n">
        <v>1.57</v>
      </c>
      <c r="AK180" t="n">
        <v>0.0</v>
      </c>
      <c r="AL180" t="n">
        <v>0.0</v>
      </c>
      <c r="AM180" t="n">
        <v>0.0</v>
      </c>
      <c r="AN180" t="n">
        <v>0.0</v>
      </c>
      <c r="AO180" t="n">
        <v>0.0</v>
      </c>
      <c r="AP180" t="n">
        <v>45.91</v>
      </c>
      <c r="AQ180" t="n">
        <v>0.0</v>
      </c>
      <c r="AR180" t="n">
        <v>111.08</v>
      </c>
      <c r="AS180" t="s">
        <v>232</v>
      </c>
      <c r="AT180" t="s">
        <v>233</v>
      </c>
      <c r="AU180" t="s">
        <v>234</v>
      </c>
      <c r="AV180" t="n">
        <v>0.0</v>
      </c>
      <c r="AW180" t="s">
        <v>916</v>
      </c>
    </row>
    <row r="181">
      <c r="A181" t="s">
        <v>917</v>
      </c>
      <c r="B181" t="s">
        <v>918</v>
      </c>
      <c r="C181" t="s">
        <v>919</v>
      </c>
      <c r="D181" t="s">
        <v>226</v>
      </c>
      <c r="E181" t="s">
        <v>218</v>
      </c>
      <c r="F181" t="s">
        <v>215</v>
      </c>
      <c r="G181" t="s">
        <v>230</v>
      </c>
      <c r="H181" t="s">
        <v>228</v>
      </c>
      <c r="I181" t="s">
        <v>229</v>
      </c>
      <c r="J181" t="s">
        <v>230</v>
      </c>
      <c r="K181" t="s">
        <v>230</v>
      </c>
      <c r="L181" t="s">
        <v>230</v>
      </c>
      <c r="M181" t="s">
        <v>231</v>
      </c>
      <c r="N181" t="s">
        <v>230</v>
      </c>
      <c r="O181" t="n">
        <v>354.0</v>
      </c>
      <c r="P181" t="n">
        <v>27.0</v>
      </c>
      <c r="Q181" t="n">
        <v>0.0</v>
      </c>
      <c r="R181" t="n">
        <v>84.0</v>
      </c>
      <c r="S181" t="n">
        <v>0.0</v>
      </c>
      <c r="T181" t="n">
        <v>297.0</v>
      </c>
      <c r="U181" t="n">
        <v>14.88</v>
      </c>
      <c r="V181" t="n">
        <v>14.88</v>
      </c>
      <c r="W181" t="n">
        <v>0.0</v>
      </c>
      <c r="X181" t="n">
        <v>311.88</v>
      </c>
      <c r="Y181" t="n">
        <v>296.97</v>
      </c>
      <c r="Z181" t="n">
        <v>297.0</v>
      </c>
      <c r="AA181" t="n">
        <v>22.0</v>
      </c>
      <c r="AB181" t="n">
        <v>65.34</v>
      </c>
      <c r="AC181" t="n">
        <v>5.74</v>
      </c>
      <c r="AD181" t="n">
        <v>0.0</v>
      </c>
      <c r="AE181" t="n">
        <v>0.0</v>
      </c>
      <c r="AF181" t="n">
        <v>297.0</v>
      </c>
      <c r="AG181" t="n">
        <v>12.79</v>
      </c>
      <c r="AH181" t="n">
        <v>0.0</v>
      </c>
      <c r="AI181" t="n">
        <v>0.0</v>
      </c>
      <c r="AJ181" t="n">
        <v>2.97</v>
      </c>
      <c r="AK181" t="n">
        <v>0.0</v>
      </c>
      <c r="AL181" t="n">
        <v>0.0</v>
      </c>
      <c r="AM181" t="n">
        <v>0.0</v>
      </c>
      <c r="AN181" t="n">
        <v>0.0</v>
      </c>
      <c r="AO181" t="n">
        <v>0.0</v>
      </c>
      <c r="AP181" t="n">
        <v>86.84</v>
      </c>
      <c r="AQ181" t="n">
        <v>0.0</v>
      </c>
      <c r="AR181" t="n">
        <v>210.13</v>
      </c>
      <c r="AS181" t="s">
        <v>232</v>
      </c>
      <c r="AT181" t="s">
        <v>233</v>
      </c>
      <c r="AU181" t="s">
        <v>234</v>
      </c>
      <c r="AV181" t="n">
        <v>0.0</v>
      </c>
      <c r="AW181" t="s">
        <v>328</v>
      </c>
    </row>
    <row r="182">
      <c r="A182" t="s">
        <v>920</v>
      </c>
      <c r="B182" t="s">
        <v>921</v>
      </c>
      <c r="C182" t="s">
        <v>922</v>
      </c>
      <c r="D182" t="s">
        <v>226</v>
      </c>
      <c r="E182" t="s">
        <v>218</v>
      </c>
      <c r="F182" t="s">
        <v>215</v>
      </c>
      <c r="G182" t="s">
        <v>253</v>
      </c>
      <c r="H182" t="s">
        <v>228</v>
      </c>
      <c r="I182" t="s">
        <v>229</v>
      </c>
      <c r="J182" t="s">
        <v>230</v>
      </c>
      <c r="K182" t="s">
        <v>230</v>
      </c>
      <c r="L182" t="s">
        <v>230</v>
      </c>
      <c r="M182" t="s">
        <v>231</v>
      </c>
      <c r="N182" t="s">
        <v>230</v>
      </c>
      <c r="O182" t="n">
        <v>198.0</v>
      </c>
      <c r="P182" t="n">
        <v>20.0</v>
      </c>
      <c r="Q182" t="n">
        <v>0.0</v>
      </c>
      <c r="R182" t="n">
        <v>79.2</v>
      </c>
      <c r="S182" t="n">
        <v>0.0</v>
      </c>
      <c r="T182" t="n">
        <v>138.8</v>
      </c>
      <c r="U182" t="n">
        <v>6.94</v>
      </c>
      <c r="V182" t="n">
        <v>6.94</v>
      </c>
      <c r="W182" t="n">
        <v>0.0</v>
      </c>
      <c r="X182" t="n">
        <v>145.74</v>
      </c>
      <c r="Y182" t="n">
        <v>138.8</v>
      </c>
      <c r="Z182" t="n">
        <v>138.8</v>
      </c>
      <c r="AA182" t="n">
        <v>22.0</v>
      </c>
      <c r="AB182" t="n">
        <v>30.54</v>
      </c>
      <c r="AC182" t="n">
        <v>2.68</v>
      </c>
      <c r="AD182" t="n">
        <v>0.0</v>
      </c>
      <c r="AE182" t="n">
        <v>0.0</v>
      </c>
      <c r="AF182" t="n">
        <v>138.8</v>
      </c>
      <c r="AG182" t="n">
        <v>5.98</v>
      </c>
      <c r="AH182" t="n">
        <v>0.0</v>
      </c>
      <c r="AI182" t="n">
        <v>0.0</v>
      </c>
      <c r="AJ182" t="n">
        <v>1.39</v>
      </c>
      <c r="AK182" t="n">
        <v>0.0</v>
      </c>
      <c r="AL182" t="n">
        <v>0.0</v>
      </c>
      <c r="AM182" t="n">
        <v>0.0</v>
      </c>
      <c r="AN182" t="n">
        <v>0.0</v>
      </c>
      <c r="AO182" t="n">
        <v>0.0</v>
      </c>
      <c r="AP182" t="n">
        <v>40.59</v>
      </c>
      <c r="AQ182" t="n">
        <v>0.0</v>
      </c>
      <c r="AR182" t="n">
        <v>98.21</v>
      </c>
      <c r="AS182" t="s">
        <v>232</v>
      </c>
      <c r="AT182" t="s">
        <v>233</v>
      </c>
      <c r="AU182" t="s">
        <v>234</v>
      </c>
      <c r="AV182" t="n">
        <v>0.0</v>
      </c>
      <c r="AW182" t="s">
        <v>923</v>
      </c>
    </row>
    <row r="183">
      <c r="A183" t="s">
        <v>924</v>
      </c>
      <c r="B183" t="s">
        <v>925</v>
      </c>
      <c r="C183" t="s">
        <v>926</v>
      </c>
      <c r="D183" t="s">
        <v>226</v>
      </c>
      <c r="E183" t="s">
        <v>218</v>
      </c>
      <c r="F183" t="s">
        <v>215</v>
      </c>
      <c r="G183" t="s">
        <v>230</v>
      </c>
      <c r="H183" t="s">
        <v>228</v>
      </c>
      <c r="I183" t="s">
        <v>229</v>
      </c>
      <c r="J183" t="s">
        <v>230</v>
      </c>
      <c r="K183" t="s">
        <v>230</v>
      </c>
      <c r="L183" t="s">
        <v>230</v>
      </c>
      <c r="M183" t="s">
        <v>231</v>
      </c>
      <c r="N183" t="s">
        <v>230</v>
      </c>
      <c r="O183" t="n">
        <v>434.0</v>
      </c>
      <c r="P183" t="n">
        <v>47.0</v>
      </c>
      <c r="Q183" t="n">
        <v>0.0</v>
      </c>
      <c r="R183" t="n">
        <v>84.0</v>
      </c>
      <c r="S183" t="n">
        <v>58.0</v>
      </c>
      <c r="T183" t="n">
        <v>339.0</v>
      </c>
      <c r="U183" t="n">
        <v>16.96</v>
      </c>
      <c r="V183" t="n">
        <v>16.96</v>
      </c>
      <c r="W183" t="n">
        <v>0.0</v>
      </c>
      <c r="X183" t="n">
        <v>355.96</v>
      </c>
      <c r="Y183" t="n">
        <v>338.99</v>
      </c>
      <c r="Z183" t="n">
        <v>339.0</v>
      </c>
      <c r="AA183" t="n">
        <v>22.0</v>
      </c>
      <c r="AB183" t="n">
        <v>74.58</v>
      </c>
      <c r="AC183" t="n">
        <v>6.55</v>
      </c>
      <c r="AD183" t="n">
        <v>0.0</v>
      </c>
      <c r="AE183" t="n">
        <v>0.0</v>
      </c>
      <c r="AF183" t="n">
        <v>339.0</v>
      </c>
      <c r="AG183" t="n">
        <v>14.6</v>
      </c>
      <c r="AH183" t="n">
        <v>0.0</v>
      </c>
      <c r="AI183" t="n">
        <v>0.0</v>
      </c>
      <c r="AJ183" t="n">
        <v>3.39</v>
      </c>
      <c r="AK183" t="n">
        <v>0.0</v>
      </c>
      <c r="AL183" t="n">
        <v>0.0</v>
      </c>
      <c r="AM183" t="n">
        <v>0.0</v>
      </c>
      <c r="AN183" t="n">
        <v>0.0</v>
      </c>
      <c r="AO183" t="n">
        <v>0.0</v>
      </c>
      <c r="AP183" t="n">
        <v>99.12</v>
      </c>
      <c r="AQ183" t="n">
        <v>0.0</v>
      </c>
      <c r="AR183" t="n">
        <v>239.87</v>
      </c>
      <c r="AS183" t="s">
        <v>232</v>
      </c>
      <c r="AT183" t="s">
        <v>233</v>
      </c>
      <c r="AU183" t="s">
        <v>234</v>
      </c>
      <c r="AV183" t="n">
        <v>0.0</v>
      </c>
      <c r="AW183" t="s">
        <v>927</v>
      </c>
    </row>
    <row r="184">
      <c r="A184" t="s">
        <v>928</v>
      </c>
      <c r="B184" t="s">
        <v>929</v>
      </c>
      <c r="C184" t="s">
        <v>930</v>
      </c>
      <c r="D184" t="s">
        <v>226</v>
      </c>
      <c r="E184" t="s">
        <v>218</v>
      </c>
      <c r="F184" t="s">
        <v>215</v>
      </c>
      <c r="G184" t="s">
        <v>227</v>
      </c>
      <c r="H184" t="s">
        <v>228</v>
      </c>
      <c r="I184" t="s">
        <v>229</v>
      </c>
      <c r="J184" t="s">
        <v>230</v>
      </c>
      <c r="K184" t="s">
        <v>230</v>
      </c>
      <c r="L184" t="s">
        <v>230</v>
      </c>
      <c r="M184" t="s">
        <v>231</v>
      </c>
      <c r="N184" t="s">
        <v>230</v>
      </c>
      <c r="O184" t="n">
        <v>248.0</v>
      </c>
      <c r="P184" t="n">
        <v>10.0</v>
      </c>
      <c r="Q184" t="n">
        <v>0.0</v>
      </c>
      <c r="R184" t="n">
        <v>100.0</v>
      </c>
      <c r="S184" t="n">
        <v>0.0</v>
      </c>
      <c r="T184" t="n">
        <v>158.0</v>
      </c>
      <c r="U184" t="n">
        <v>7.9</v>
      </c>
      <c r="V184" t="n">
        <v>7.9</v>
      </c>
      <c r="W184" t="n">
        <v>0.0</v>
      </c>
      <c r="X184" t="n">
        <v>165.9</v>
      </c>
      <c r="Y184" t="n">
        <v>158.0</v>
      </c>
      <c r="Z184" t="n">
        <v>158.0</v>
      </c>
      <c r="AA184" t="n">
        <v>22.0</v>
      </c>
      <c r="AB184" t="n">
        <v>34.76</v>
      </c>
      <c r="AC184" t="n">
        <v>3.05</v>
      </c>
      <c r="AD184" t="n">
        <v>0.0</v>
      </c>
      <c r="AE184" t="n">
        <v>0.0</v>
      </c>
      <c r="AF184" t="n">
        <v>158.0</v>
      </c>
      <c r="AG184" t="n">
        <v>6.81</v>
      </c>
      <c r="AH184" t="n">
        <v>0.0</v>
      </c>
      <c r="AI184" t="n">
        <v>0.0</v>
      </c>
      <c r="AJ184" t="n">
        <v>1.58</v>
      </c>
      <c r="AK184" t="n">
        <v>0.0</v>
      </c>
      <c r="AL184" t="n">
        <v>0.0</v>
      </c>
      <c r="AM184" t="n">
        <v>0.0</v>
      </c>
      <c r="AN184" t="n">
        <v>0.0</v>
      </c>
      <c r="AO184" t="n">
        <v>0.0</v>
      </c>
      <c r="AP184" t="n">
        <v>46.2</v>
      </c>
      <c r="AQ184" t="n">
        <v>0.0</v>
      </c>
      <c r="AR184" t="n">
        <v>111.8</v>
      </c>
      <c r="AS184" t="s">
        <v>232</v>
      </c>
      <c r="AT184" t="s">
        <v>233</v>
      </c>
      <c r="AU184" t="s">
        <v>234</v>
      </c>
      <c r="AV184" t="n">
        <v>0.0</v>
      </c>
      <c r="AW184" t="s">
        <v>931</v>
      </c>
    </row>
    <row r="185">
      <c r="A185" t="s">
        <v>932</v>
      </c>
      <c r="B185" t="s">
        <v>933</v>
      </c>
      <c r="C185" t="s">
        <v>934</v>
      </c>
      <c r="D185" t="s">
        <v>226</v>
      </c>
      <c r="E185" t="s">
        <v>218</v>
      </c>
      <c r="F185" t="s">
        <v>215</v>
      </c>
      <c r="G185" t="s">
        <v>253</v>
      </c>
      <c r="H185" t="s">
        <v>228</v>
      </c>
      <c r="I185" t="s">
        <v>229</v>
      </c>
      <c r="J185" t="s">
        <v>230</v>
      </c>
      <c r="K185" t="s">
        <v>230</v>
      </c>
      <c r="L185" t="s">
        <v>230</v>
      </c>
      <c r="M185" t="s">
        <v>231</v>
      </c>
      <c r="N185" t="s">
        <v>230</v>
      </c>
      <c r="O185" t="n">
        <v>228.0</v>
      </c>
      <c r="P185" t="n">
        <v>20.0</v>
      </c>
      <c r="Q185" t="n">
        <v>0.0</v>
      </c>
      <c r="R185" t="n">
        <v>80.0</v>
      </c>
      <c r="S185" t="n">
        <v>0.0</v>
      </c>
      <c r="T185" t="n">
        <v>168.0</v>
      </c>
      <c r="U185" t="n">
        <v>8.4</v>
      </c>
      <c r="V185" t="n">
        <v>8.4</v>
      </c>
      <c r="W185" t="n">
        <v>0.0</v>
      </c>
      <c r="X185" t="n">
        <v>176.4</v>
      </c>
      <c r="Y185" t="n">
        <v>168.0</v>
      </c>
      <c r="Z185" t="n">
        <v>168.0</v>
      </c>
      <c r="AA185" t="n">
        <v>22.0</v>
      </c>
      <c r="AB185" t="n">
        <v>36.96</v>
      </c>
      <c r="AC185" t="n">
        <v>3.25</v>
      </c>
      <c r="AD185" t="n">
        <v>0.0</v>
      </c>
      <c r="AE185" t="n">
        <v>0.0</v>
      </c>
      <c r="AF185" t="n">
        <v>168.0</v>
      </c>
      <c r="AG185" t="n">
        <v>7.23</v>
      </c>
      <c r="AH185" t="n">
        <v>0.0</v>
      </c>
      <c r="AI185" t="n">
        <v>0.0</v>
      </c>
      <c r="AJ185" t="n">
        <v>1.68</v>
      </c>
      <c r="AK185" t="n">
        <v>0.0</v>
      </c>
      <c r="AL185" t="n">
        <v>0.0</v>
      </c>
      <c r="AM185" t="n">
        <v>0.0</v>
      </c>
      <c r="AN185" t="n">
        <v>0.0</v>
      </c>
      <c r="AO185" t="n">
        <v>0.0</v>
      </c>
      <c r="AP185" t="n">
        <v>49.12</v>
      </c>
      <c r="AQ185" t="n">
        <v>0.0</v>
      </c>
      <c r="AR185" t="n">
        <v>118.88</v>
      </c>
      <c r="AS185" t="s">
        <v>232</v>
      </c>
      <c r="AT185" t="s">
        <v>233</v>
      </c>
      <c r="AU185" t="s">
        <v>234</v>
      </c>
      <c r="AV185" t="n">
        <v>0.0</v>
      </c>
      <c r="AW185" t="s">
        <v>591</v>
      </c>
    </row>
    <row r="186">
      <c r="A186" t="s">
        <v>935</v>
      </c>
      <c r="B186" t="s">
        <v>936</v>
      </c>
      <c r="C186" t="s">
        <v>937</v>
      </c>
      <c r="D186" t="s">
        <v>226</v>
      </c>
      <c r="E186" t="s">
        <v>218</v>
      </c>
      <c r="F186" t="s">
        <v>215</v>
      </c>
      <c r="G186" t="s">
        <v>227</v>
      </c>
      <c r="H186" t="s">
        <v>228</v>
      </c>
      <c r="I186" t="s">
        <v>229</v>
      </c>
      <c r="J186" t="s">
        <v>230</v>
      </c>
      <c r="K186" t="s">
        <v>230</v>
      </c>
      <c r="L186" t="s">
        <v>230</v>
      </c>
      <c r="M186" t="s">
        <v>231</v>
      </c>
      <c r="N186" t="s">
        <v>230</v>
      </c>
      <c r="O186" t="n">
        <v>156.0</v>
      </c>
      <c r="P186" t="n">
        <v>0.0</v>
      </c>
      <c r="Q186" t="n">
        <v>0.0</v>
      </c>
      <c r="R186" t="n">
        <v>78.0</v>
      </c>
      <c r="S186" t="n">
        <v>0.0</v>
      </c>
      <c r="T186" t="n">
        <v>78.0</v>
      </c>
      <c r="U186" t="n">
        <v>3.9</v>
      </c>
      <c r="V186" t="n">
        <v>3.9</v>
      </c>
      <c r="W186" t="n">
        <v>0.0</v>
      </c>
      <c r="X186" t="n">
        <v>81.9</v>
      </c>
      <c r="Y186" t="n">
        <v>78.0</v>
      </c>
      <c r="Z186" t="n">
        <v>78.0</v>
      </c>
      <c r="AA186" t="n">
        <v>22.0</v>
      </c>
      <c r="AB186" t="n">
        <v>17.16</v>
      </c>
      <c r="AC186" t="n">
        <v>1.51</v>
      </c>
      <c r="AD186" t="n">
        <v>0.0</v>
      </c>
      <c r="AE186" t="n">
        <v>0.0</v>
      </c>
      <c r="AF186" t="n">
        <v>78.0</v>
      </c>
      <c r="AG186" t="n">
        <v>3.36</v>
      </c>
      <c r="AH186" t="n">
        <v>0.0</v>
      </c>
      <c r="AI186" t="n">
        <v>0.0</v>
      </c>
      <c r="AJ186" t="n">
        <v>0.78</v>
      </c>
      <c r="AK186" t="n">
        <v>0.0</v>
      </c>
      <c r="AL186" t="n">
        <v>0.0</v>
      </c>
      <c r="AM186" t="n">
        <v>0.0</v>
      </c>
      <c r="AN186" t="n">
        <v>0.0</v>
      </c>
      <c r="AO186" t="n">
        <v>0.0</v>
      </c>
      <c r="AP186" t="n">
        <v>22.81</v>
      </c>
      <c r="AQ186" t="n">
        <v>0.0</v>
      </c>
      <c r="AR186" t="n">
        <v>55.19</v>
      </c>
      <c r="AS186" t="s">
        <v>232</v>
      </c>
      <c r="AT186" t="s">
        <v>233</v>
      </c>
      <c r="AU186" t="s">
        <v>234</v>
      </c>
      <c r="AV186" t="n">
        <v>0.0</v>
      </c>
      <c r="AW186" t="s">
        <v>938</v>
      </c>
    </row>
    <row r="187">
      <c r="A187" t="s">
        <v>939</v>
      </c>
      <c r="B187" t="s">
        <v>940</v>
      </c>
      <c r="C187" t="s">
        <v>941</v>
      </c>
      <c r="D187" t="s">
        <v>226</v>
      </c>
      <c r="E187" t="s">
        <v>218</v>
      </c>
      <c r="F187" t="s">
        <v>215</v>
      </c>
      <c r="G187" t="s">
        <v>942</v>
      </c>
      <c r="H187" t="s">
        <v>228</v>
      </c>
      <c r="I187" t="s">
        <v>229</v>
      </c>
      <c r="J187" t="s">
        <v>230</v>
      </c>
      <c r="K187" t="s">
        <v>230</v>
      </c>
      <c r="L187" t="s">
        <v>230</v>
      </c>
      <c r="M187" t="s">
        <v>231</v>
      </c>
      <c r="N187" t="s">
        <v>230</v>
      </c>
      <c r="O187" t="n">
        <v>228.0</v>
      </c>
      <c r="P187" t="n">
        <v>20.0</v>
      </c>
      <c r="Q187" t="n">
        <v>0.0</v>
      </c>
      <c r="R187" t="n">
        <v>80.0</v>
      </c>
      <c r="S187" t="n">
        <v>0.0</v>
      </c>
      <c r="T187" t="n">
        <v>168.0</v>
      </c>
      <c r="U187" t="n">
        <v>8.4</v>
      </c>
      <c r="V187" t="n">
        <v>8.4</v>
      </c>
      <c r="W187" t="n">
        <v>0.0</v>
      </c>
      <c r="X187" t="n">
        <v>176.4</v>
      </c>
      <c r="Y187" t="n">
        <v>168.0</v>
      </c>
      <c r="Z187" t="n">
        <v>168.0</v>
      </c>
      <c r="AA187" t="n">
        <v>22.0</v>
      </c>
      <c r="AB187" t="n">
        <v>36.96</v>
      </c>
      <c r="AC187" t="n">
        <v>3.25</v>
      </c>
      <c r="AD187" t="n">
        <v>0.0</v>
      </c>
      <c r="AE187" t="n">
        <v>0.0</v>
      </c>
      <c r="AF187" t="n">
        <v>168.0</v>
      </c>
      <c r="AG187" t="n">
        <v>7.23</v>
      </c>
      <c r="AH187" t="n">
        <v>0.0</v>
      </c>
      <c r="AI187" t="n">
        <v>0.0</v>
      </c>
      <c r="AJ187" t="n">
        <v>1.68</v>
      </c>
      <c r="AK187" t="n">
        <v>0.0</v>
      </c>
      <c r="AL187" t="n">
        <v>0.0</v>
      </c>
      <c r="AM187" t="n">
        <v>0.0</v>
      </c>
      <c r="AN187" t="n">
        <v>0.0</v>
      </c>
      <c r="AO187" t="n">
        <v>0.0</v>
      </c>
      <c r="AP187" t="n">
        <v>49.12</v>
      </c>
      <c r="AQ187" t="n">
        <v>0.0</v>
      </c>
      <c r="AR187" t="n">
        <v>118.88</v>
      </c>
      <c r="AS187" t="s">
        <v>232</v>
      </c>
      <c r="AT187" t="s">
        <v>233</v>
      </c>
      <c r="AU187" t="s">
        <v>234</v>
      </c>
      <c r="AV187" t="n">
        <v>0.0</v>
      </c>
      <c r="AW187" t="s">
        <v>943</v>
      </c>
    </row>
    <row r="188">
      <c r="A188" t="s">
        <v>944</v>
      </c>
      <c r="B188" t="s">
        <v>945</v>
      </c>
      <c r="C188" t="s">
        <v>946</v>
      </c>
      <c r="D188" t="s">
        <v>226</v>
      </c>
      <c r="E188" t="s">
        <v>218</v>
      </c>
      <c r="F188" t="s">
        <v>215</v>
      </c>
      <c r="G188" t="s">
        <v>227</v>
      </c>
      <c r="H188" t="s">
        <v>228</v>
      </c>
      <c r="I188" t="s">
        <v>229</v>
      </c>
      <c r="J188" t="s">
        <v>230</v>
      </c>
      <c r="K188" t="s">
        <v>230</v>
      </c>
      <c r="L188" t="s">
        <v>230</v>
      </c>
      <c r="M188" t="s">
        <v>231</v>
      </c>
      <c r="N188" t="s">
        <v>230</v>
      </c>
      <c r="O188" t="n">
        <v>298.0</v>
      </c>
      <c r="P188" t="n">
        <v>10.0</v>
      </c>
      <c r="Q188" t="n">
        <v>0.0</v>
      </c>
      <c r="R188" t="n">
        <v>100.0</v>
      </c>
      <c r="S188" t="n">
        <v>0.0</v>
      </c>
      <c r="T188" t="n">
        <v>208.0</v>
      </c>
      <c r="U188" t="n">
        <v>10.4</v>
      </c>
      <c r="V188" t="n">
        <v>10.4</v>
      </c>
      <c r="W188" t="n">
        <v>0.0</v>
      </c>
      <c r="X188" t="n">
        <v>218.4</v>
      </c>
      <c r="Y188" t="n">
        <v>208.0</v>
      </c>
      <c r="Z188" t="n">
        <v>208.0</v>
      </c>
      <c r="AA188" t="n">
        <v>22.0</v>
      </c>
      <c r="AB188" t="n">
        <v>45.76</v>
      </c>
      <c r="AC188" t="n">
        <v>4.02</v>
      </c>
      <c r="AD188" t="n">
        <v>0.0</v>
      </c>
      <c r="AE188" t="n">
        <v>0.0</v>
      </c>
      <c r="AF188" t="n">
        <v>208.0</v>
      </c>
      <c r="AG188" t="n">
        <v>8.96</v>
      </c>
      <c r="AH188" t="n">
        <v>0.0</v>
      </c>
      <c r="AI188" t="n">
        <v>0.0</v>
      </c>
      <c r="AJ188" t="n">
        <v>2.08</v>
      </c>
      <c r="AK188" t="n">
        <v>0.0</v>
      </c>
      <c r="AL188" t="n">
        <v>0.0</v>
      </c>
      <c r="AM188" t="n">
        <v>0.0</v>
      </c>
      <c r="AN188" t="n">
        <v>0.0</v>
      </c>
      <c r="AO188" t="n">
        <v>0.0</v>
      </c>
      <c r="AP188" t="n">
        <v>60.82</v>
      </c>
      <c r="AQ188" t="n">
        <v>0.0</v>
      </c>
      <c r="AR188" t="n">
        <v>147.18</v>
      </c>
      <c r="AS188" t="s">
        <v>232</v>
      </c>
      <c r="AT188" t="s">
        <v>233</v>
      </c>
      <c r="AU188" t="s">
        <v>234</v>
      </c>
      <c r="AV188" t="n">
        <v>0.0</v>
      </c>
      <c r="AW188" t="s">
        <v>947</v>
      </c>
    </row>
    <row r="189">
      <c r="A189" t="s">
        <v>948</v>
      </c>
      <c r="B189" t="s">
        <v>949</v>
      </c>
      <c r="C189" t="s">
        <v>950</v>
      </c>
      <c r="D189" t="s">
        <v>226</v>
      </c>
      <c r="E189" t="s">
        <v>218</v>
      </c>
      <c r="F189" t="s">
        <v>215</v>
      </c>
      <c r="G189" t="s">
        <v>227</v>
      </c>
      <c r="H189" t="s">
        <v>228</v>
      </c>
      <c r="I189" t="s">
        <v>229</v>
      </c>
      <c r="J189" t="s">
        <v>230</v>
      </c>
      <c r="K189" t="s">
        <v>230</v>
      </c>
      <c r="L189" t="s">
        <v>230</v>
      </c>
      <c r="M189" t="s">
        <v>231</v>
      </c>
      <c r="N189" t="s">
        <v>230</v>
      </c>
      <c r="O189" t="n">
        <v>173.0</v>
      </c>
      <c r="P189" t="n">
        <v>20.0</v>
      </c>
      <c r="Q189" t="n">
        <v>0.0</v>
      </c>
      <c r="R189" t="n">
        <v>86.5</v>
      </c>
      <c r="S189" t="n">
        <v>0.0</v>
      </c>
      <c r="T189" t="n">
        <v>106.5</v>
      </c>
      <c r="U189" t="n">
        <v>5.32</v>
      </c>
      <c r="V189" t="n">
        <v>5.32</v>
      </c>
      <c r="W189" t="n">
        <v>0.0</v>
      </c>
      <c r="X189" t="n">
        <v>111.82</v>
      </c>
      <c r="Y189" t="n">
        <v>106.51</v>
      </c>
      <c r="Z189" t="n">
        <v>106.5</v>
      </c>
      <c r="AA189" t="n">
        <v>22.0</v>
      </c>
      <c r="AB189" t="n">
        <v>23.43</v>
      </c>
      <c r="AC189" t="n">
        <v>2.06</v>
      </c>
      <c r="AD189" t="n">
        <v>0.0</v>
      </c>
      <c r="AE189" t="n">
        <v>0.0</v>
      </c>
      <c r="AF189" t="n">
        <v>106.5</v>
      </c>
      <c r="AG189" t="n">
        <v>4.59</v>
      </c>
      <c r="AH189" t="n">
        <v>0.0</v>
      </c>
      <c r="AI189" t="n">
        <v>0.0</v>
      </c>
      <c r="AJ189" t="n">
        <v>1.07</v>
      </c>
      <c r="AK189" t="n">
        <v>0.0</v>
      </c>
      <c r="AL189" t="n">
        <v>0.0</v>
      </c>
      <c r="AM189" t="n">
        <v>0.0</v>
      </c>
      <c r="AN189" t="n">
        <v>0.0</v>
      </c>
      <c r="AO189" t="n">
        <v>0.0</v>
      </c>
      <c r="AP189" t="n">
        <v>31.15</v>
      </c>
      <c r="AQ189" t="n">
        <v>0.0</v>
      </c>
      <c r="AR189" t="n">
        <v>75.36</v>
      </c>
      <c r="AS189" t="s">
        <v>232</v>
      </c>
      <c r="AT189" t="s">
        <v>233</v>
      </c>
      <c r="AU189" t="s">
        <v>234</v>
      </c>
      <c r="AV189" t="n">
        <v>0.0</v>
      </c>
      <c r="AW189" t="s">
        <v>951</v>
      </c>
    </row>
    <row r="190">
      <c r="A190" t="s">
        <v>952</v>
      </c>
      <c r="B190" t="s">
        <v>953</v>
      </c>
      <c r="C190" t="s">
        <v>954</v>
      </c>
      <c r="D190" t="s">
        <v>226</v>
      </c>
      <c r="E190" t="s">
        <v>218</v>
      </c>
      <c r="F190" t="s">
        <v>215</v>
      </c>
      <c r="G190" t="s">
        <v>734</v>
      </c>
      <c r="H190" t="s">
        <v>228</v>
      </c>
      <c r="I190" t="s">
        <v>229</v>
      </c>
      <c r="J190" t="s">
        <v>230</v>
      </c>
      <c r="K190" t="s">
        <v>230</v>
      </c>
      <c r="L190" t="s">
        <v>230</v>
      </c>
      <c r="M190" t="s">
        <v>231</v>
      </c>
      <c r="N190" t="s">
        <v>230</v>
      </c>
      <c r="O190" t="n">
        <v>693.0</v>
      </c>
      <c r="P190" t="n">
        <v>57.0</v>
      </c>
      <c r="Q190" t="n">
        <v>0.0</v>
      </c>
      <c r="R190" t="n">
        <v>127.0</v>
      </c>
      <c r="S190" t="n">
        <v>58.0</v>
      </c>
      <c r="T190" t="n">
        <v>565.0</v>
      </c>
      <c r="U190" t="n">
        <v>28.26</v>
      </c>
      <c r="V190" t="n">
        <v>28.26</v>
      </c>
      <c r="W190" t="n">
        <v>0.0</v>
      </c>
      <c r="X190" t="n">
        <v>593.26</v>
      </c>
      <c r="Y190" t="n">
        <v>564.99</v>
      </c>
      <c r="Z190" t="n">
        <v>565.0</v>
      </c>
      <c r="AA190" t="n">
        <v>22.0</v>
      </c>
      <c r="AB190" t="n">
        <v>124.3</v>
      </c>
      <c r="AC190" t="n">
        <v>10.92</v>
      </c>
      <c r="AD190" t="n">
        <v>0.0</v>
      </c>
      <c r="AE190" t="n">
        <v>0.0</v>
      </c>
      <c r="AF190" t="n">
        <v>565.0</v>
      </c>
      <c r="AG190" t="n">
        <v>24.34</v>
      </c>
      <c r="AH190" t="n">
        <v>0.0</v>
      </c>
      <c r="AI190" t="n">
        <v>0.0</v>
      </c>
      <c r="AJ190" t="n">
        <v>5.65</v>
      </c>
      <c r="AK190" t="n">
        <v>0.0</v>
      </c>
      <c r="AL190" t="n">
        <v>0.0</v>
      </c>
      <c r="AM190" t="n">
        <v>0.0</v>
      </c>
      <c r="AN190" t="n">
        <v>0.0</v>
      </c>
      <c r="AO190" t="n">
        <v>0.0</v>
      </c>
      <c r="AP190" t="n">
        <v>165.21</v>
      </c>
      <c r="AQ190" t="n">
        <v>0.0</v>
      </c>
      <c r="AR190" t="n">
        <v>399.78</v>
      </c>
      <c r="AS190" t="s">
        <v>232</v>
      </c>
      <c r="AT190" t="s">
        <v>233</v>
      </c>
      <c r="AU190" t="s">
        <v>234</v>
      </c>
      <c r="AV190" t="n">
        <v>0.0</v>
      </c>
      <c r="AW190" t="s">
        <v>955</v>
      </c>
    </row>
    <row r="191">
      <c r="A191" t="s">
        <v>956</v>
      </c>
      <c r="B191" t="s">
        <v>957</v>
      </c>
      <c r="C191" t="s">
        <v>958</v>
      </c>
      <c r="D191" t="s">
        <v>226</v>
      </c>
      <c r="E191" t="s">
        <v>218</v>
      </c>
      <c r="F191" t="s">
        <v>215</v>
      </c>
      <c r="G191" t="s">
        <v>227</v>
      </c>
      <c r="H191" t="s">
        <v>228</v>
      </c>
      <c r="I191" t="s">
        <v>229</v>
      </c>
      <c r="J191" t="s">
        <v>230</v>
      </c>
      <c r="K191" t="s">
        <v>230</v>
      </c>
      <c r="L191" t="s">
        <v>230</v>
      </c>
      <c r="M191" t="s">
        <v>231</v>
      </c>
      <c r="N191" t="s">
        <v>230</v>
      </c>
      <c r="O191" t="n">
        <v>228.0</v>
      </c>
      <c r="P191" t="n">
        <v>20.0</v>
      </c>
      <c r="Q191" t="n">
        <v>0.0</v>
      </c>
      <c r="R191" t="n">
        <v>100.0</v>
      </c>
      <c r="S191" t="n">
        <v>0.0</v>
      </c>
      <c r="T191" t="n">
        <v>148.0</v>
      </c>
      <c r="U191" t="n">
        <v>7.4</v>
      </c>
      <c r="V191" t="n">
        <v>7.4</v>
      </c>
      <c r="W191" t="n">
        <v>0.0</v>
      </c>
      <c r="X191" t="n">
        <v>155.4</v>
      </c>
      <c r="Y191" t="n">
        <v>148.0</v>
      </c>
      <c r="Z191" t="n">
        <v>148.0</v>
      </c>
      <c r="AA191" t="n">
        <v>22.0</v>
      </c>
      <c r="AB191" t="n">
        <v>32.56</v>
      </c>
      <c r="AC191" t="n">
        <v>2.86</v>
      </c>
      <c r="AD191" t="n">
        <v>0.0</v>
      </c>
      <c r="AE191" t="n">
        <v>0.0</v>
      </c>
      <c r="AF191" t="n">
        <v>148.0</v>
      </c>
      <c r="AG191" t="n">
        <v>6.37</v>
      </c>
      <c r="AH191" t="n">
        <v>0.0</v>
      </c>
      <c r="AI191" t="n">
        <v>0.0</v>
      </c>
      <c r="AJ191" t="n">
        <v>1.48</v>
      </c>
      <c r="AK191" t="n">
        <v>0.0</v>
      </c>
      <c r="AL191" t="n">
        <v>0.0</v>
      </c>
      <c r="AM191" t="n">
        <v>0.0</v>
      </c>
      <c r="AN191" t="n">
        <v>0.0</v>
      </c>
      <c r="AO191" t="n">
        <v>0.0</v>
      </c>
      <c r="AP191" t="n">
        <v>43.27</v>
      </c>
      <c r="AQ191" t="n">
        <v>0.0</v>
      </c>
      <c r="AR191" t="n">
        <v>104.73</v>
      </c>
      <c r="AS191" t="s">
        <v>232</v>
      </c>
      <c r="AT191" t="s">
        <v>233</v>
      </c>
      <c r="AU191" t="s">
        <v>234</v>
      </c>
      <c r="AV191" t="n">
        <v>0.0</v>
      </c>
      <c r="AW191" t="s">
        <v>959</v>
      </c>
    </row>
    <row r="192">
      <c r="A192" t="s">
        <v>960</v>
      </c>
      <c r="B192" t="s">
        <v>961</v>
      </c>
      <c r="C192" t="s">
        <v>962</v>
      </c>
      <c r="D192" t="s">
        <v>226</v>
      </c>
      <c r="E192" t="s">
        <v>218</v>
      </c>
      <c r="F192" t="s">
        <v>215</v>
      </c>
      <c r="G192" t="s">
        <v>230</v>
      </c>
      <c r="H192" t="s">
        <v>228</v>
      </c>
      <c r="I192" t="s">
        <v>229</v>
      </c>
      <c r="J192" t="s">
        <v>230</v>
      </c>
      <c r="K192" t="s">
        <v>230</v>
      </c>
      <c r="L192" t="s">
        <v>230</v>
      </c>
      <c r="M192" t="s">
        <v>231</v>
      </c>
      <c r="N192" t="s">
        <v>230</v>
      </c>
      <c r="O192" t="n">
        <v>800.0</v>
      </c>
      <c r="P192" t="n">
        <v>70.0</v>
      </c>
      <c r="Q192" t="n">
        <v>0.0</v>
      </c>
      <c r="R192" t="n">
        <v>0.0</v>
      </c>
      <c r="S192" t="n">
        <v>0.0</v>
      </c>
      <c r="T192" t="n">
        <v>870.0</v>
      </c>
      <c r="U192" t="n">
        <v>43.5</v>
      </c>
      <c r="V192" t="n">
        <v>43.5</v>
      </c>
      <c r="W192" t="n">
        <v>0.0</v>
      </c>
      <c r="X192" t="n">
        <v>913.5</v>
      </c>
      <c r="Y192" t="n">
        <v>870.0</v>
      </c>
      <c r="Z192" t="n">
        <v>870.0</v>
      </c>
      <c r="AA192" t="n">
        <v>22.0</v>
      </c>
      <c r="AB192" t="n">
        <v>191.4</v>
      </c>
      <c r="AC192" t="n">
        <v>16.81</v>
      </c>
      <c r="AD192" t="n">
        <v>0.0</v>
      </c>
      <c r="AE192" t="n">
        <v>0.0</v>
      </c>
      <c r="AF192" t="n">
        <v>870.0</v>
      </c>
      <c r="AG192" t="n">
        <v>37.48</v>
      </c>
      <c r="AH192" t="n">
        <v>0.0</v>
      </c>
      <c r="AI192" t="n">
        <v>0.0</v>
      </c>
      <c r="AJ192" t="n">
        <v>8.7</v>
      </c>
      <c r="AK192" t="n">
        <v>0.0</v>
      </c>
      <c r="AL192" t="n">
        <v>0.0</v>
      </c>
      <c r="AM192" t="n">
        <v>0.0</v>
      </c>
      <c r="AN192" t="n">
        <v>0.0</v>
      </c>
      <c r="AO192" t="n">
        <v>0.0</v>
      </c>
      <c r="AP192" t="n">
        <v>254.39</v>
      </c>
      <c r="AQ192" t="n">
        <v>0.0</v>
      </c>
      <c r="AR192" t="n">
        <v>615.61</v>
      </c>
      <c r="AS192" t="s">
        <v>232</v>
      </c>
      <c r="AT192" t="s">
        <v>233</v>
      </c>
      <c r="AU192" t="s">
        <v>234</v>
      </c>
      <c r="AV192" t="n">
        <v>0.0</v>
      </c>
      <c r="AW192" t="s">
        <v>963</v>
      </c>
    </row>
    <row r="193">
      <c r="A193" t="s">
        <v>964</v>
      </c>
      <c r="B193" t="s">
        <v>965</v>
      </c>
      <c r="C193" t="s">
        <v>966</v>
      </c>
      <c r="D193" t="s">
        <v>226</v>
      </c>
      <c r="E193" t="s">
        <v>218</v>
      </c>
      <c r="F193" t="s">
        <v>215</v>
      </c>
      <c r="G193" t="s">
        <v>253</v>
      </c>
      <c r="H193" t="s">
        <v>228</v>
      </c>
      <c r="I193" t="s">
        <v>229</v>
      </c>
      <c r="J193" t="s">
        <v>230</v>
      </c>
      <c r="K193" t="s">
        <v>230</v>
      </c>
      <c r="L193" t="s">
        <v>230</v>
      </c>
      <c r="M193" t="s">
        <v>231</v>
      </c>
      <c r="N193" t="s">
        <v>230</v>
      </c>
      <c r="O193" t="n">
        <v>237.0</v>
      </c>
      <c r="P193" t="n">
        <v>17.0</v>
      </c>
      <c r="Q193" t="n">
        <v>0.0</v>
      </c>
      <c r="R193" t="n">
        <v>80.0</v>
      </c>
      <c r="S193" t="n">
        <v>0.0</v>
      </c>
      <c r="T193" t="n">
        <v>174.0</v>
      </c>
      <c r="U193" t="n">
        <v>8.7</v>
      </c>
      <c r="V193" t="n">
        <v>8.7</v>
      </c>
      <c r="W193" t="n">
        <v>0.0</v>
      </c>
      <c r="X193" t="n">
        <v>182.7</v>
      </c>
      <c r="Y193" t="n">
        <v>174.0</v>
      </c>
      <c r="Z193" t="n">
        <v>174.0</v>
      </c>
      <c r="AA193" t="n">
        <v>22.0</v>
      </c>
      <c r="AB193" t="n">
        <v>38.28</v>
      </c>
      <c r="AC193" t="n">
        <v>3.36</v>
      </c>
      <c r="AD193" t="n">
        <v>0.0</v>
      </c>
      <c r="AE193" t="n">
        <v>0.0</v>
      </c>
      <c r="AF193" t="n">
        <v>174.0</v>
      </c>
      <c r="AG193" t="n">
        <v>7.49</v>
      </c>
      <c r="AH193" t="n">
        <v>0.0</v>
      </c>
      <c r="AI193" t="n">
        <v>0.0</v>
      </c>
      <c r="AJ193" t="n">
        <v>1.74</v>
      </c>
      <c r="AK193" t="n">
        <v>0.0</v>
      </c>
      <c r="AL193" t="n">
        <v>0.0</v>
      </c>
      <c r="AM193" t="n">
        <v>0.0</v>
      </c>
      <c r="AN193" t="n">
        <v>0.0</v>
      </c>
      <c r="AO193" t="n">
        <v>0.0</v>
      </c>
      <c r="AP193" t="n">
        <v>50.87</v>
      </c>
      <c r="AQ193" t="n">
        <v>0.0</v>
      </c>
      <c r="AR193" t="n">
        <v>123.13</v>
      </c>
      <c r="AS193" t="s">
        <v>232</v>
      </c>
      <c r="AT193" t="s">
        <v>233</v>
      </c>
      <c r="AU193" t="s">
        <v>234</v>
      </c>
      <c r="AV193" t="n">
        <v>0.0</v>
      </c>
      <c r="AW193" t="s">
        <v>967</v>
      </c>
    </row>
    <row r="194">
      <c r="A194" t="s">
        <v>968</v>
      </c>
      <c r="B194" t="s">
        <v>969</v>
      </c>
      <c r="C194" t="s">
        <v>970</v>
      </c>
      <c r="D194" t="s">
        <v>226</v>
      </c>
      <c r="E194" t="s">
        <v>218</v>
      </c>
      <c r="F194" t="s">
        <v>215</v>
      </c>
      <c r="G194" t="s">
        <v>227</v>
      </c>
      <c r="H194" t="s">
        <v>228</v>
      </c>
      <c r="I194" t="s">
        <v>229</v>
      </c>
      <c r="J194" t="s">
        <v>230</v>
      </c>
      <c r="K194" t="s">
        <v>230</v>
      </c>
      <c r="L194" t="s">
        <v>230</v>
      </c>
      <c r="M194" t="s">
        <v>231</v>
      </c>
      <c r="N194" t="s">
        <v>230</v>
      </c>
      <c r="O194" t="n">
        <v>446.0</v>
      </c>
      <c r="P194" t="n">
        <v>20.0</v>
      </c>
      <c r="Q194" t="n">
        <v>0.0</v>
      </c>
      <c r="R194" t="n">
        <v>100.0</v>
      </c>
      <c r="S194" t="n">
        <v>0.0</v>
      </c>
      <c r="T194" t="n">
        <v>366.0</v>
      </c>
      <c r="U194" t="n">
        <v>18.3</v>
      </c>
      <c r="V194" t="n">
        <v>18.3</v>
      </c>
      <c r="W194" t="n">
        <v>0.0</v>
      </c>
      <c r="X194" t="n">
        <v>384.3</v>
      </c>
      <c r="Y194" t="n">
        <v>366.0</v>
      </c>
      <c r="Z194" t="n">
        <v>366.0</v>
      </c>
      <c r="AA194" t="n">
        <v>22.0</v>
      </c>
      <c r="AB194" t="n">
        <v>80.52</v>
      </c>
      <c r="AC194" t="n">
        <v>7.07</v>
      </c>
      <c r="AD194" t="n">
        <v>0.0</v>
      </c>
      <c r="AE194" t="n">
        <v>0.0</v>
      </c>
      <c r="AF194" t="n">
        <v>366.0</v>
      </c>
      <c r="AG194" t="n">
        <v>15.76</v>
      </c>
      <c r="AH194" t="n">
        <v>0.0</v>
      </c>
      <c r="AI194" t="n">
        <v>0.0</v>
      </c>
      <c r="AJ194" t="n">
        <v>3.66</v>
      </c>
      <c r="AK194" t="n">
        <v>0.0</v>
      </c>
      <c r="AL194" t="n">
        <v>0.0</v>
      </c>
      <c r="AM194" t="n">
        <v>0.0</v>
      </c>
      <c r="AN194" t="n">
        <v>0.0</v>
      </c>
      <c r="AO194" t="n">
        <v>0.0</v>
      </c>
      <c r="AP194" t="n">
        <v>107.01</v>
      </c>
      <c r="AQ194" t="n">
        <v>0.0</v>
      </c>
      <c r="AR194" t="n">
        <v>258.99</v>
      </c>
      <c r="AS194" t="s">
        <v>232</v>
      </c>
      <c r="AT194" t="s">
        <v>233</v>
      </c>
      <c r="AU194" t="s">
        <v>234</v>
      </c>
      <c r="AV194" t="n">
        <v>0.0</v>
      </c>
      <c r="AW194" t="s">
        <v>971</v>
      </c>
    </row>
    <row r="195">
      <c r="A195" t="s">
        <v>972</v>
      </c>
      <c r="B195" t="s">
        <v>973</v>
      </c>
      <c r="C195" t="s">
        <v>974</v>
      </c>
      <c r="D195" t="s">
        <v>226</v>
      </c>
      <c r="E195" t="s">
        <v>218</v>
      </c>
      <c r="F195" t="s">
        <v>215</v>
      </c>
      <c r="G195" t="s">
        <v>227</v>
      </c>
      <c r="H195" t="s">
        <v>228</v>
      </c>
      <c r="I195" t="s">
        <v>229</v>
      </c>
      <c r="J195" t="s">
        <v>230</v>
      </c>
      <c r="K195" t="s">
        <v>230</v>
      </c>
      <c r="L195" t="s">
        <v>230</v>
      </c>
      <c r="M195" t="s">
        <v>231</v>
      </c>
      <c r="N195" t="s">
        <v>230</v>
      </c>
      <c r="O195" t="n">
        <v>228.0</v>
      </c>
      <c r="P195" t="n">
        <v>17.0</v>
      </c>
      <c r="Q195" t="n">
        <v>0.0</v>
      </c>
      <c r="R195" t="n">
        <v>100.0</v>
      </c>
      <c r="S195" t="n">
        <v>0.0</v>
      </c>
      <c r="T195" t="n">
        <v>145.0</v>
      </c>
      <c r="U195" t="n">
        <v>7.26</v>
      </c>
      <c r="V195" t="n">
        <v>7.26</v>
      </c>
      <c r="W195" t="n">
        <v>0.0</v>
      </c>
      <c r="X195" t="n">
        <v>152.26</v>
      </c>
      <c r="Y195" t="n">
        <v>144.99</v>
      </c>
      <c r="Z195" t="n">
        <v>145.0</v>
      </c>
      <c r="AA195" t="n">
        <v>22.0</v>
      </c>
      <c r="AB195" t="n">
        <v>31.9</v>
      </c>
      <c r="AC195" t="n">
        <v>2.8</v>
      </c>
      <c r="AD195" t="n">
        <v>0.0</v>
      </c>
      <c r="AE195" t="n">
        <v>0.0</v>
      </c>
      <c r="AF195" t="n">
        <v>145.0</v>
      </c>
      <c r="AG195" t="n">
        <v>6.24</v>
      </c>
      <c r="AH195" t="n">
        <v>0.0</v>
      </c>
      <c r="AI195" t="n">
        <v>0.0</v>
      </c>
      <c r="AJ195" t="n">
        <v>1.45</v>
      </c>
      <c r="AK195" t="n">
        <v>0.0</v>
      </c>
      <c r="AL195" t="n">
        <v>0.0</v>
      </c>
      <c r="AM195" t="n">
        <v>0.0</v>
      </c>
      <c r="AN195" t="n">
        <v>0.0</v>
      </c>
      <c r="AO195" t="n">
        <v>0.0</v>
      </c>
      <c r="AP195" t="n">
        <v>42.39</v>
      </c>
      <c r="AQ195" t="n">
        <v>0.0</v>
      </c>
      <c r="AR195" t="n">
        <v>102.6</v>
      </c>
      <c r="AS195" t="s">
        <v>232</v>
      </c>
      <c r="AT195" t="s">
        <v>233</v>
      </c>
      <c r="AU195" t="s">
        <v>234</v>
      </c>
      <c r="AV195" t="n">
        <v>0.0</v>
      </c>
      <c r="AW195" t="s">
        <v>975</v>
      </c>
    </row>
    <row r="196">
      <c r="A196" t="s">
        <v>976</v>
      </c>
      <c r="B196" t="s">
        <v>977</v>
      </c>
      <c r="C196" t="s">
        <v>978</v>
      </c>
      <c r="D196" t="s">
        <v>226</v>
      </c>
      <c r="E196" t="s">
        <v>218</v>
      </c>
      <c r="F196" t="s">
        <v>215</v>
      </c>
      <c r="G196" t="s">
        <v>227</v>
      </c>
      <c r="H196" t="s">
        <v>228</v>
      </c>
      <c r="I196" t="s">
        <v>229</v>
      </c>
      <c r="J196" t="s">
        <v>230</v>
      </c>
      <c r="K196" t="s">
        <v>230</v>
      </c>
      <c r="L196" t="s">
        <v>230</v>
      </c>
      <c r="M196" t="s">
        <v>231</v>
      </c>
      <c r="N196" t="s">
        <v>230</v>
      </c>
      <c r="O196" t="n">
        <v>228.0</v>
      </c>
      <c r="P196" t="n">
        <v>20.0</v>
      </c>
      <c r="Q196" t="n">
        <v>0.0</v>
      </c>
      <c r="R196" t="n">
        <v>100.0</v>
      </c>
      <c r="S196" t="n">
        <v>0.0</v>
      </c>
      <c r="T196" t="n">
        <v>148.0</v>
      </c>
      <c r="U196" t="n">
        <v>7.4</v>
      </c>
      <c r="V196" t="n">
        <v>7.4</v>
      </c>
      <c r="W196" t="n">
        <v>0.0</v>
      </c>
      <c r="X196" t="n">
        <v>155.4</v>
      </c>
      <c r="Y196" t="n">
        <v>148.0</v>
      </c>
      <c r="Z196" t="n">
        <v>148.0</v>
      </c>
      <c r="AA196" t="n">
        <v>22.0</v>
      </c>
      <c r="AB196" t="n">
        <v>32.56</v>
      </c>
      <c r="AC196" t="n">
        <v>2.86</v>
      </c>
      <c r="AD196" t="n">
        <v>0.0</v>
      </c>
      <c r="AE196" t="n">
        <v>0.0</v>
      </c>
      <c r="AF196" t="n">
        <v>148.0</v>
      </c>
      <c r="AG196" t="n">
        <v>6.37</v>
      </c>
      <c r="AH196" t="n">
        <v>0.0</v>
      </c>
      <c r="AI196" t="n">
        <v>0.0</v>
      </c>
      <c r="AJ196" t="n">
        <v>1.48</v>
      </c>
      <c r="AK196" t="n">
        <v>0.0</v>
      </c>
      <c r="AL196" t="n">
        <v>0.0</v>
      </c>
      <c r="AM196" t="n">
        <v>0.0</v>
      </c>
      <c r="AN196" t="n">
        <v>0.0</v>
      </c>
      <c r="AO196" t="n">
        <v>0.0</v>
      </c>
      <c r="AP196" t="n">
        <v>43.27</v>
      </c>
      <c r="AQ196" t="n">
        <v>0.0</v>
      </c>
      <c r="AR196" t="n">
        <v>104.73</v>
      </c>
      <c r="AS196" t="s">
        <v>232</v>
      </c>
      <c r="AT196" t="s">
        <v>233</v>
      </c>
      <c r="AU196" t="s">
        <v>234</v>
      </c>
      <c r="AV196" t="n">
        <v>0.0</v>
      </c>
      <c r="AW196" t="s">
        <v>979</v>
      </c>
    </row>
    <row r="197">
      <c r="A197" t="s">
        <v>980</v>
      </c>
      <c r="B197" t="s">
        <v>981</v>
      </c>
      <c r="C197" t="s">
        <v>982</v>
      </c>
      <c r="D197" t="s">
        <v>226</v>
      </c>
      <c r="E197" t="s">
        <v>218</v>
      </c>
      <c r="F197" t="s">
        <v>215</v>
      </c>
      <c r="G197" t="s">
        <v>253</v>
      </c>
      <c r="H197" t="s">
        <v>228</v>
      </c>
      <c r="I197" t="s">
        <v>229</v>
      </c>
      <c r="J197" t="s">
        <v>230</v>
      </c>
      <c r="K197" t="s">
        <v>230</v>
      </c>
      <c r="L197" t="s">
        <v>230</v>
      </c>
      <c r="M197" t="s">
        <v>231</v>
      </c>
      <c r="N197" t="s">
        <v>230</v>
      </c>
      <c r="O197" t="n">
        <v>203.0</v>
      </c>
      <c r="P197" t="n">
        <v>10.0</v>
      </c>
      <c r="Q197" t="n">
        <v>0.0</v>
      </c>
      <c r="R197" t="n">
        <v>80.0</v>
      </c>
      <c r="S197" t="n">
        <v>0.0</v>
      </c>
      <c r="T197" t="n">
        <v>133.0</v>
      </c>
      <c r="U197" t="n">
        <v>6.64</v>
      </c>
      <c r="V197" t="n">
        <v>6.64</v>
      </c>
      <c r="W197" t="n">
        <v>0.0</v>
      </c>
      <c r="X197" t="n">
        <v>139.64</v>
      </c>
      <c r="Y197" t="n">
        <v>133.01</v>
      </c>
      <c r="Z197" t="n">
        <v>133.0</v>
      </c>
      <c r="AA197" t="n">
        <v>22.0</v>
      </c>
      <c r="AB197" t="n">
        <v>29.26</v>
      </c>
      <c r="AC197" t="n">
        <v>2.57</v>
      </c>
      <c r="AD197" t="n">
        <v>0.0</v>
      </c>
      <c r="AE197" t="n">
        <v>0.0</v>
      </c>
      <c r="AF197" t="n">
        <v>133.0</v>
      </c>
      <c r="AG197" t="n">
        <v>5.73</v>
      </c>
      <c r="AH197" t="n">
        <v>0.0</v>
      </c>
      <c r="AI197" t="n">
        <v>0.0</v>
      </c>
      <c r="AJ197" t="n">
        <v>1.33</v>
      </c>
      <c r="AK197" t="n">
        <v>0.0</v>
      </c>
      <c r="AL197" t="n">
        <v>0.0</v>
      </c>
      <c r="AM197" t="n">
        <v>0.0</v>
      </c>
      <c r="AN197" t="n">
        <v>0.0</v>
      </c>
      <c r="AO197" t="n">
        <v>0.0</v>
      </c>
      <c r="AP197" t="n">
        <v>38.89</v>
      </c>
      <c r="AQ197" t="n">
        <v>0.0</v>
      </c>
      <c r="AR197" t="n">
        <v>94.12</v>
      </c>
      <c r="AS197" t="s">
        <v>232</v>
      </c>
      <c r="AT197" t="s">
        <v>233</v>
      </c>
      <c r="AU197" t="s">
        <v>234</v>
      </c>
      <c r="AV197" t="n">
        <v>0.0</v>
      </c>
      <c r="AW197" t="s">
        <v>983</v>
      </c>
    </row>
    <row r="198">
      <c r="A198" t="s">
        <v>984</v>
      </c>
      <c r="B198" t="s">
        <v>985</v>
      </c>
      <c r="C198" t="s">
        <v>986</v>
      </c>
      <c r="D198" t="s">
        <v>226</v>
      </c>
      <c r="E198" t="s">
        <v>218</v>
      </c>
      <c r="F198" t="s">
        <v>215</v>
      </c>
      <c r="G198" t="s">
        <v>227</v>
      </c>
      <c r="H198" t="s">
        <v>228</v>
      </c>
      <c r="I198" t="s">
        <v>229</v>
      </c>
      <c r="J198" t="s">
        <v>230</v>
      </c>
      <c r="K198" t="s">
        <v>230</v>
      </c>
      <c r="L198" t="s">
        <v>230</v>
      </c>
      <c r="M198" t="s">
        <v>231</v>
      </c>
      <c r="N198" t="s">
        <v>230</v>
      </c>
      <c r="O198" t="n">
        <v>228.0</v>
      </c>
      <c r="P198" t="n">
        <v>20.0</v>
      </c>
      <c r="Q198" t="n">
        <v>0.0</v>
      </c>
      <c r="R198" t="n">
        <v>100.0</v>
      </c>
      <c r="S198" t="n">
        <v>0.0</v>
      </c>
      <c r="T198" t="n">
        <v>148.0</v>
      </c>
      <c r="U198" t="n">
        <v>7.4</v>
      </c>
      <c r="V198" t="n">
        <v>7.4</v>
      </c>
      <c r="W198" t="n">
        <v>0.0</v>
      </c>
      <c r="X198" t="n">
        <v>155.4</v>
      </c>
      <c r="Y198" t="n">
        <v>148.0</v>
      </c>
      <c r="Z198" t="n">
        <v>148.0</v>
      </c>
      <c r="AA198" t="n">
        <v>22.0</v>
      </c>
      <c r="AB198" t="n">
        <v>32.56</v>
      </c>
      <c r="AC198" t="n">
        <v>2.86</v>
      </c>
      <c r="AD198" t="n">
        <v>0.0</v>
      </c>
      <c r="AE198" t="n">
        <v>0.0</v>
      </c>
      <c r="AF198" t="n">
        <v>148.0</v>
      </c>
      <c r="AG198" t="n">
        <v>6.37</v>
      </c>
      <c r="AH198" t="n">
        <v>0.0</v>
      </c>
      <c r="AI198" t="n">
        <v>0.0</v>
      </c>
      <c r="AJ198" t="n">
        <v>1.48</v>
      </c>
      <c r="AK198" t="n">
        <v>0.0</v>
      </c>
      <c r="AL198" t="n">
        <v>0.0</v>
      </c>
      <c r="AM198" t="n">
        <v>0.0</v>
      </c>
      <c r="AN198" t="n">
        <v>0.0</v>
      </c>
      <c r="AO198" t="n">
        <v>0.0</v>
      </c>
      <c r="AP198" t="n">
        <v>43.27</v>
      </c>
      <c r="AQ198" t="n">
        <v>0.0</v>
      </c>
      <c r="AR198" t="n">
        <v>104.73</v>
      </c>
      <c r="AS198" t="s">
        <v>232</v>
      </c>
      <c r="AT198" t="s">
        <v>233</v>
      </c>
      <c r="AU198" t="s">
        <v>234</v>
      </c>
      <c r="AV198" t="n">
        <v>0.0</v>
      </c>
      <c r="AW198" t="s">
        <v>987</v>
      </c>
    </row>
    <row r="199">
      <c r="A199" t="s">
        <v>988</v>
      </c>
      <c r="B199" t="s">
        <v>989</v>
      </c>
      <c r="C199" t="s">
        <v>990</v>
      </c>
      <c r="D199" t="s">
        <v>226</v>
      </c>
      <c r="E199" t="s">
        <v>218</v>
      </c>
      <c r="F199" t="s">
        <v>215</v>
      </c>
      <c r="G199" t="s">
        <v>230</v>
      </c>
      <c r="H199" t="s">
        <v>228</v>
      </c>
      <c r="I199" t="s">
        <v>229</v>
      </c>
      <c r="J199" t="s">
        <v>230</v>
      </c>
      <c r="K199" t="s">
        <v>230</v>
      </c>
      <c r="L199" t="s">
        <v>230</v>
      </c>
      <c r="M199" t="s">
        <v>231</v>
      </c>
      <c r="N199" t="s">
        <v>230</v>
      </c>
      <c r="O199" t="n">
        <v>484.0</v>
      </c>
      <c r="P199" t="n">
        <v>27.0</v>
      </c>
      <c r="Q199" t="n">
        <v>0.0</v>
      </c>
      <c r="R199" t="n">
        <v>0.0</v>
      </c>
      <c r="S199" t="n">
        <v>58.0</v>
      </c>
      <c r="T199" t="n">
        <v>453.0</v>
      </c>
      <c r="U199" t="n">
        <v>22.66</v>
      </c>
      <c r="V199" t="n">
        <v>22.66</v>
      </c>
      <c r="W199" t="n">
        <v>0.0</v>
      </c>
      <c r="X199" t="n">
        <v>475.66</v>
      </c>
      <c r="Y199" t="n">
        <v>452.99</v>
      </c>
      <c r="Z199" t="n">
        <v>453.0</v>
      </c>
      <c r="AA199" t="n">
        <v>22.0</v>
      </c>
      <c r="AB199" t="n">
        <v>99.66</v>
      </c>
      <c r="AC199" t="n">
        <v>8.75</v>
      </c>
      <c r="AD199" t="n">
        <v>0.0</v>
      </c>
      <c r="AE199" t="n">
        <v>0.0</v>
      </c>
      <c r="AF199" t="n">
        <v>453.0</v>
      </c>
      <c r="AG199" t="n">
        <v>19.52</v>
      </c>
      <c r="AH199" t="n">
        <v>0.0</v>
      </c>
      <c r="AI199" t="n">
        <v>0.0</v>
      </c>
      <c r="AJ199" t="n">
        <v>4.53</v>
      </c>
      <c r="AK199" t="n">
        <v>0.0</v>
      </c>
      <c r="AL199" t="n">
        <v>0.0</v>
      </c>
      <c r="AM199" t="n">
        <v>0.0</v>
      </c>
      <c r="AN199" t="n">
        <v>0.0</v>
      </c>
      <c r="AO199" t="n">
        <v>0.0</v>
      </c>
      <c r="AP199" t="n">
        <v>132.46</v>
      </c>
      <c r="AQ199" t="n">
        <v>0.0</v>
      </c>
      <c r="AR199" t="n">
        <v>320.53</v>
      </c>
      <c r="AS199" t="s">
        <v>232</v>
      </c>
      <c r="AT199" t="s">
        <v>266</v>
      </c>
      <c r="AU199" t="s">
        <v>267</v>
      </c>
      <c r="AV199" t="n">
        <v>0.0</v>
      </c>
      <c r="AW199" t="s">
        <v>991</v>
      </c>
    </row>
    <row r="200">
      <c r="A200" t="s">
        <v>992</v>
      </c>
      <c r="B200" t="s">
        <v>993</v>
      </c>
      <c r="C200" t="s">
        <v>994</v>
      </c>
      <c r="D200" t="s">
        <v>226</v>
      </c>
      <c r="E200" t="s">
        <v>218</v>
      </c>
      <c r="F200" t="s">
        <v>215</v>
      </c>
      <c r="G200" t="s">
        <v>243</v>
      </c>
      <c r="H200" t="s">
        <v>228</v>
      </c>
      <c r="I200" t="s">
        <v>229</v>
      </c>
      <c r="J200" t="s">
        <v>230</v>
      </c>
      <c r="K200" t="s">
        <v>230</v>
      </c>
      <c r="L200" t="s">
        <v>230</v>
      </c>
      <c r="M200" t="s">
        <v>231</v>
      </c>
      <c r="N200" t="s">
        <v>230</v>
      </c>
      <c r="O200" t="n">
        <v>188.0</v>
      </c>
      <c r="P200" t="n">
        <v>14.0</v>
      </c>
      <c r="Q200" t="n">
        <v>0.0</v>
      </c>
      <c r="R200" t="n">
        <v>75.2</v>
      </c>
      <c r="S200" t="n">
        <v>0.0</v>
      </c>
      <c r="T200" t="n">
        <v>126.8</v>
      </c>
      <c r="U200" t="n">
        <v>6.36</v>
      </c>
      <c r="V200" t="n">
        <v>6.36</v>
      </c>
      <c r="W200" t="n">
        <v>0.0</v>
      </c>
      <c r="X200" t="n">
        <v>133.16</v>
      </c>
      <c r="Y200" t="n">
        <v>126.78</v>
      </c>
      <c r="Z200" t="n">
        <v>126.8</v>
      </c>
      <c r="AA200" t="n">
        <v>22.0</v>
      </c>
      <c r="AB200" t="n">
        <v>27.9</v>
      </c>
      <c r="AC200" t="n">
        <v>2.45</v>
      </c>
      <c r="AD200" t="n">
        <v>0.0</v>
      </c>
      <c r="AE200" t="n">
        <v>0.0</v>
      </c>
      <c r="AF200" t="n">
        <v>126.8</v>
      </c>
      <c r="AG200" t="n">
        <v>5.46</v>
      </c>
      <c r="AH200" t="n">
        <v>0.0</v>
      </c>
      <c r="AI200" t="n">
        <v>0.0</v>
      </c>
      <c r="AJ200" t="n">
        <v>1.27</v>
      </c>
      <c r="AK200" t="n">
        <v>0.0</v>
      </c>
      <c r="AL200" t="n">
        <v>0.0</v>
      </c>
      <c r="AM200" t="n">
        <v>0.0</v>
      </c>
      <c r="AN200" t="n">
        <v>0.0</v>
      </c>
      <c r="AO200" t="n">
        <v>0.0</v>
      </c>
      <c r="AP200" t="n">
        <v>37.08</v>
      </c>
      <c r="AQ200" t="n">
        <v>0.0</v>
      </c>
      <c r="AR200" t="n">
        <v>89.7</v>
      </c>
      <c r="AS200" t="s">
        <v>232</v>
      </c>
      <c r="AT200" t="s">
        <v>233</v>
      </c>
      <c r="AU200" t="s">
        <v>234</v>
      </c>
      <c r="AV200" t="n">
        <v>0.0</v>
      </c>
      <c r="AW200" t="s">
        <v>995</v>
      </c>
    </row>
    <row r="201">
      <c r="A201" t="s">
        <v>996</v>
      </c>
      <c r="B201" t="s">
        <v>997</v>
      </c>
      <c r="C201" t="s">
        <v>998</v>
      </c>
      <c r="D201" t="s">
        <v>226</v>
      </c>
      <c r="E201" t="s">
        <v>218</v>
      </c>
      <c r="F201" t="s">
        <v>215</v>
      </c>
      <c r="G201" t="s">
        <v>227</v>
      </c>
      <c r="H201" t="s">
        <v>228</v>
      </c>
      <c r="I201" t="s">
        <v>229</v>
      </c>
      <c r="J201" t="s">
        <v>230</v>
      </c>
      <c r="K201" t="s">
        <v>230</v>
      </c>
      <c r="L201" t="s">
        <v>230</v>
      </c>
      <c r="M201" t="s">
        <v>231</v>
      </c>
      <c r="N201" t="s">
        <v>230</v>
      </c>
      <c r="O201" t="n">
        <v>183.0</v>
      </c>
      <c r="P201" t="n">
        <v>10.0</v>
      </c>
      <c r="Q201" t="n">
        <v>0.0</v>
      </c>
      <c r="R201" t="n">
        <v>91.5</v>
      </c>
      <c r="S201" t="n">
        <v>0.0</v>
      </c>
      <c r="T201" t="n">
        <v>101.5</v>
      </c>
      <c r="U201" t="n">
        <v>5.08</v>
      </c>
      <c r="V201" t="n">
        <v>5.08</v>
      </c>
      <c r="W201" t="n">
        <v>0.0</v>
      </c>
      <c r="X201" t="n">
        <v>106.58</v>
      </c>
      <c r="Y201" t="n">
        <v>101.5</v>
      </c>
      <c r="Z201" t="n">
        <v>101.5</v>
      </c>
      <c r="AA201" t="n">
        <v>22.0</v>
      </c>
      <c r="AB201" t="n">
        <v>22.33</v>
      </c>
      <c r="AC201" t="n">
        <v>1.96</v>
      </c>
      <c r="AD201" t="n">
        <v>0.0</v>
      </c>
      <c r="AE201" t="n">
        <v>0.0</v>
      </c>
      <c r="AF201" t="n">
        <v>101.5</v>
      </c>
      <c r="AG201" t="n">
        <v>4.37</v>
      </c>
      <c r="AH201" t="n">
        <v>0.0</v>
      </c>
      <c r="AI201" t="n">
        <v>0.0</v>
      </c>
      <c r="AJ201" t="n">
        <v>1.02</v>
      </c>
      <c r="AK201" t="n">
        <v>0.0</v>
      </c>
      <c r="AL201" t="n">
        <v>0.0</v>
      </c>
      <c r="AM201" t="n">
        <v>0.0</v>
      </c>
      <c r="AN201" t="n">
        <v>0.0</v>
      </c>
      <c r="AO201" t="n">
        <v>0.0</v>
      </c>
      <c r="AP201" t="n">
        <v>29.68</v>
      </c>
      <c r="AQ201" t="n">
        <v>0.0</v>
      </c>
      <c r="AR201" t="n">
        <v>71.82</v>
      </c>
      <c r="AS201" t="s">
        <v>232</v>
      </c>
      <c r="AT201" t="s">
        <v>233</v>
      </c>
      <c r="AU201" t="s">
        <v>234</v>
      </c>
      <c r="AV201" t="n">
        <v>0.0</v>
      </c>
      <c r="AW201" t="s">
        <v>999</v>
      </c>
    </row>
    <row r="202">
      <c r="A202" t="s">
        <v>1000</v>
      </c>
      <c r="B202" t="s">
        <v>1001</v>
      </c>
      <c r="C202" t="s">
        <v>1002</v>
      </c>
      <c r="D202" t="s">
        <v>226</v>
      </c>
      <c r="E202" t="s">
        <v>218</v>
      </c>
      <c r="F202" t="s">
        <v>215</v>
      </c>
      <c r="G202" t="s">
        <v>227</v>
      </c>
      <c r="H202" t="s">
        <v>228</v>
      </c>
      <c r="I202" t="s">
        <v>229</v>
      </c>
      <c r="J202" t="s">
        <v>230</v>
      </c>
      <c r="K202" t="s">
        <v>230</v>
      </c>
      <c r="L202" t="s">
        <v>230</v>
      </c>
      <c r="M202" t="s">
        <v>231</v>
      </c>
      <c r="N202" t="s">
        <v>230</v>
      </c>
      <c r="O202" t="n">
        <v>153.0</v>
      </c>
      <c r="P202" t="n">
        <v>10.0</v>
      </c>
      <c r="Q202" t="n">
        <v>0.0</v>
      </c>
      <c r="R202" t="n">
        <v>76.5</v>
      </c>
      <c r="S202" t="n">
        <v>0.0</v>
      </c>
      <c r="T202" t="n">
        <v>86.5</v>
      </c>
      <c r="U202" t="n">
        <v>4.34</v>
      </c>
      <c r="V202" t="n">
        <v>4.34</v>
      </c>
      <c r="W202" t="n">
        <v>0.0</v>
      </c>
      <c r="X202" t="n">
        <v>90.84</v>
      </c>
      <c r="Y202" t="n">
        <v>86.49</v>
      </c>
      <c r="Z202" t="n">
        <v>86.5</v>
      </c>
      <c r="AA202" t="n">
        <v>22.0</v>
      </c>
      <c r="AB202" t="n">
        <v>19.03</v>
      </c>
      <c r="AC202" t="n">
        <v>1.67</v>
      </c>
      <c r="AD202" t="n">
        <v>0.0</v>
      </c>
      <c r="AE202" t="n">
        <v>0.0</v>
      </c>
      <c r="AF202" t="n">
        <v>86.5</v>
      </c>
      <c r="AG202" t="n">
        <v>3.73</v>
      </c>
      <c r="AH202" t="n">
        <v>0.0</v>
      </c>
      <c r="AI202" t="n">
        <v>0.0</v>
      </c>
      <c r="AJ202" t="n">
        <v>0.86</v>
      </c>
      <c r="AK202" t="n">
        <v>0.0</v>
      </c>
      <c r="AL202" t="n">
        <v>0.0</v>
      </c>
      <c r="AM202" t="n">
        <v>0.0</v>
      </c>
      <c r="AN202" t="n">
        <v>0.0</v>
      </c>
      <c r="AO202" t="n">
        <v>0.0</v>
      </c>
      <c r="AP202" t="n">
        <v>25.29</v>
      </c>
      <c r="AQ202" t="n">
        <v>0.0</v>
      </c>
      <c r="AR202" t="n">
        <v>61.2</v>
      </c>
      <c r="AS202" t="s">
        <v>232</v>
      </c>
      <c r="AT202" t="s">
        <v>233</v>
      </c>
      <c r="AU202" t="s">
        <v>234</v>
      </c>
      <c r="AV202" t="n">
        <v>0.0</v>
      </c>
      <c r="AW202" t="s">
        <v>1003</v>
      </c>
    </row>
    <row r="203">
      <c r="A203" t="s">
        <v>1004</v>
      </c>
      <c r="B203" t="s">
        <v>1005</v>
      </c>
      <c r="C203" t="s">
        <v>1006</v>
      </c>
      <c r="D203" t="s">
        <v>226</v>
      </c>
      <c r="E203" t="s">
        <v>218</v>
      </c>
      <c r="F203" t="s">
        <v>215</v>
      </c>
      <c r="G203" t="s">
        <v>227</v>
      </c>
      <c r="H203" t="s">
        <v>228</v>
      </c>
      <c r="I203" t="s">
        <v>229</v>
      </c>
      <c r="J203" t="s">
        <v>230</v>
      </c>
      <c r="K203" t="s">
        <v>230</v>
      </c>
      <c r="L203" t="s">
        <v>230</v>
      </c>
      <c r="M203" t="s">
        <v>231</v>
      </c>
      <c r="N203" t="s">
        <v>230</v>
      </c>
      <c r="O203" t="n">
        <v>185.0</v>
      </c>
      <c r="P203" t="n">
        <v>12.0</v>
      </c>
      <c r="Q203" t="n">
        <v>0.0</v>
      </c>
      <c r="R203" t="n">
        <v>92.5</v>
      </c>
      <c r="S203" t="n">
        <v>0.0</v>
      </c>
      <c r="T203" t="n">
        <v>104.5</v>
      </c>
      <c r="U203" t="n">
        <v>5.24</v>
      </c>
      <c r="V203" t="n">
        <v>5.24</v>
      </c>
      <c r="W203" t="n">
        <v>0.0</v>
      </c>
      <c r="X203" t="n">
        <v>109.74</v>
      </c>
      <c r="Y203" t="n">
        <v>104.49</v>
      </c>
      <c r="Z203" t="n">
        <v>104.5</v>
      </c>
      <c r="AA203" t="n">
        <v>22.0</v>
      </c>
      <c r="AB203" t="n">
        <v>22.99</v>
      </c>
      <c r="AC203" t="n">
        <v>2.02</v>
      </c>
      <c r="AD203" t="n">
        <v>0.0</v>
      </c>
      <c r="AE203" t="n">
        <v>0.0</v>
      </c>
      <c r="AF203" t="n">
        <v>104.5</v>
      </c>
      <c r="AG203" t="n">
        <v>4.5</v>
      </c>
      <c r="AH203" t="n">
        <v>0.0</v>
      </c>
      <c r="AI203" t="n">
        <v>0.0</v>
      </c>
      <c r="AJ203" t="n">
        <v>1.04</v>
      </c>
      <c r="AK203" t="n">
        <v>0.0</v>
      </c>
      <c r="AL203" t="n">
        <v>0.0</v>
      </c>
      <c r="AM203" t="n">
        <v>0.0</v>
      </c>
      <c r="AN203" t="n">
        <v>0.0</v>
      </c>
      <c r="AO203" t="n">
        <v>0.0</v>
      </c>
      <c r="AP203" t="n">
        <v>30.55</v>
      </c>
      <c r="AQ203" t="n">
        <v>0.0</v>
      </c>
      <c r="AR203" t="n">
        <v>73.94</v>
      </c>
      <c r="AS203" t="s">
        <v>232</v>
      </c>
      <c r="AT203" t="s">
        <v>233</v>
      </c>
      <c r="AU203" t="s">
        <v>234</v>
      </c>
      <c r="AV203" t="n">
        <v>0.0</v>
      </c>
      <c r="AW203" t="s">
        <v>1007</v>
      </c>
    </row>
    <row r="204">
      <c r="A204" t="s">
        <v>1008</v>
      </c>
      <c r="B204" t="s">
        <v>1009</v>
      </c>
      <c r="C204" t="s">
        <v>1010</v>
      </c>
      <c r="D204" t="s">
        <v>226</v>
      </c>
      <c r="E204" t="s">
        <v>218</v>
      </c>
      <c r="F204" t="s">
        <v>215</v>
      </c>
      <c r="G204" t="s">
        <v>230</v>
      </c>
      <c r="H204" t="s">
        <v>228</v>
      </c>
      <c r="I204" t="s">
        <v>229</v>
      </c>
      <c r="J204" t="s">
        <v>230</v>
      </c>
      <c r="K204" t="s">
        <v>230</v>
      </c>
      <c r="L204" t="s">
        <v>230</v>
      </c>
      <c r="M204" t="s">
        <v>231</v>
      </c>
      <c r="N204" t="s">
        <v>230</v>
      </c>
      <c r="O204" t="n">
        <v>346.0</v>
      </c>
      <c r="P204" t="n">
        <v>30.0</v>
      </c>
      <c r="Q204" t="n">
        <v>0.0</v>
      </c>
      <c r="R204" t="n">
        <v>84.0</v>
      </c>
      <c r="S204" t="n">
        <v>0.0</v>
      </c>
      <c r="T204" t="n">
        <v>292.0</v>
      </c>
      <c r="U204" t="n">
        <v>14.6</v>
      </c>
      <c r="V204" t="n">
        <v>14.6</v>
      </c>
      <c r="W204" t="n">
        <v>0.0</v>
      </c>
      <c r="X204" t="n">
        <v>306.6</v>
      </c>
      <c r="Y204" t="n">
        <v>292.0</v>
      </c>
      <c r="Z204" t="n">
        <v>292.0</v>
      </c>
      <c r="AA204" t="n">
        <v>22.0</v>
      </c>
      <c r="AB204" t="n">
        <v>64.24</v>
      </c>
      <c r="AC204" t="n">
        <v>5.64</v>
      </c>
      <c r="AD204" t="n">
        <v>0.0</v>
      </c>
      <c r="AE204" t="n">
        <v>0.0</v>
      </c>
      <c r="AF204" t="n">
        <v>292.0</v>
      </c>
      <c r="AG204" t="n">
        <v>12.58</v>
      </c>
      <c r="AH204" t="n">
        <v>0.0</v>
      </c>
      <c r="AI204" t="n">
        <v>0.0</v>
      </c>
      <c r="AJ204" t="n">
        <v>2.92</v>
      </c>
      <c r="AK204" t="n">
        <v>0.0</v>
      </c>
      <c r="AL204" t="n">
        <v>0.0</v>
      </c>
      <c r="AM204" t="n">
        <v>0.0</v>
      </c>
      <c r="AN204" t="n">
        <v>0.0</v>
      </c>
      <c r="AO204" t="n">
        <v>0.0</v>
      </c>
      <c r="AP204" t="n">
        <v>85.38</v>
      </c>
      <c r="AQ204" t="n">
        <v>0.0</v>
      </c>
      <c r="AR204" t="n">
        <v>206.62</v>
      </c>
      <c r="AS204" t="s">
        <v>232</v>
      </c>
      <c r="AT204" t="s">
        <v>266</v>
      </c>
      <c r="AU204" t="s">
        <v>267</v>
      </c>
      <c r="AV204" t="n">
        <v>0.0</v>
      </c>
      <c r="AW204" t="s">
        <v>1011</v>
      </c>
    </row>
    <row r="205">
      <c r="A205" t="s">
        <v>1012</v>
      </c>
      <c r="B205" t="s">
        <v>1013</v>
      </c>
      <c r="C205" t="s">
        <v>1014</v>
      </c>
      <c r="D205" t="s">
        <v>226</v>
      </c>
      <c r="E205" t="s">
        <v>218</v>
      </c>
      <c r="F205" t="s">
        <v>215</v>
      </c>
      <c r="G205" t="s">
        <v>227</v>
      </c>
      <c r="H205" t="s">
        <v>228</v>
      </c>
      <c r="I205" t="s">
        <v>229</v>
      </c>
      <c r="J205" t="s">
        <v>230</v>
      </c>
      <c r="K205" t="s">
        <v>230</v>
      </c>
      <c r="L205" t="s">
        <v>230</v>
      </c>
      <c r="M205" t="s">
        <v>231</v>
      </c>
      <c r="N205" t="s">
        <v>230</v>
      </c>
      <c r="O205" t="n">
        <v>348.0</v>
      </c>
      <c r="P205" t="n">
        <v>10.0</v>
      </c>
      <c r="Q205" t="n">
        <v>0.0</v>
      </c>
      <c r="R205" t="n">
        <v>100.0</v>
      </c>
      <c r="S205" t="n">
        <v>0.0</v>
      </c>
      <c r="T205" t="n">
        <v>258.0</v>
      </c>
      <c r="U205" t="n">
        <v>12.9</v>
      </c>
      <c r="V205" t="n">
        <v>12.9</v>
      </c>
      <c r="W205" t="n">
        <v>0.0</v>
      </c>
      <c r="X205" t="n">
        <v>270.9</v>
      </c>
      <c r="Y205" t="n">
        <v>258.0</v>
      </c>
      <c r="Z205" t="n">
        <v>258.0</v>
      </c>
      <c r="AA205" t="n">
        <v>22.0</v>
      </c>
      <c r="AB205" t="n">
        <v>56.76</v>
      </c>
      <c r="AC205" t="n">
        <v>4.98</v>
      </c>
      <c r="AD205" t="n">
        <v>0.0</v>
      </c>
      <c r="AE205" t="n">
        <v>0.0</v>
      </c>
      <c r="AF205" t="n">
        <v>258.0</v>
      </c>
      <c r="AG205" t="n">
        <v>11.12</v>
      </c>
      <c r="AH205" t="n">
        <v>0.0</v>
      </c>
      <c r="AI205" t="n">
        <v>0.0</v>
      </c>
      <c r="AJ205" t="n">
        <v>2.58</v>
      </c>
      <c r="AK205" t="n">
        <v>0.0</v>
      </c>
      <c r="AL205" t="n">
        <v>0.0</v>
      </c>
      <c r="AM205" t="n">
        <v>0.0</v>
      </c>
      <c r="AN205" t="n">
        <v>0.0</v>
      </c>
      <c r="AO205" t="n">
        <v>0.0</v>
      </c>
      <c r="AP205" t="n">
        <v>75.44</v>
      </c>
      <c r="AQ205" t="n">
        <v>0.0</v>
      </c>
      <c r="AR205" t="n">
        <v>182.56</v>
      </c>
      <c r="AS205" t="s">
        <v>232</v>
      </c>
      <c r="AT205" t="s">
        <v>233</v>
      </c>
      <c r="AU205" t="s">
        <v>234</v>
      </c>
      <c r="AV205" t="n">
        <v>0.0</v>
      </c>
      <c r="AW205" t="s">
        <v>1015</v>
      </c>
    </row>
    <row r="206">
      <c r="A206" t="s">
        <v>1016</v>
      </c>
      <c r="B206" t="s">
        <v>1017</v>
      </c>
      <c r="C206" t="s">
        <v>1018</v>
      </c>
      <c r="D206" t="s">
        <v>226</v>
      </c>
      <c r="E206" t="s">
        <v>218</v>
      </c>
      <c r="F206" t="s">
        <v>215</v>
      </c>
      <c r="G206" t="s">
        <v>253</v>
      </c>
      <c r="H206" t="s">
        <v>228</v>
      </c>
      <c r="I206" t="s">
        <v>229</v>
      </c>
      <c r="J206" t="s">
        <v>230</v>
      </c>
      <c r="K206" t="s">
        <v>230</v>
      </c>
      <c r="L206" t="s">
        <v>230</v>
      </c>
      <c r="M206" t="s">
        <v>231</v>
      </c>
      <c r="N206" t="s">
        <v>230</v>
      </c>
      <c r="O206" t="n">
        <v>198.0</v>
      </c>
      <c r="P206" t="n">
        <v>10.0</v>
      </c>
      <c r="Q206" t="n">
        <v>0.0</v>
      </c>
      <c r="R206" t="n">
        <v>79.2</v>
      </c>
      <c r="S206" t="n">
        <v>0.0</v>
      </c>
      <c r="T206" t="n">
        <v>128.8</v>
      </c>
      <c r="U206" t="n">
        <v>6.44</v>
      </c>
      <c r="V206" t="n">
        <v>6.44</v>
      </c>
      <c r="W206" t="n">
        <v>0.0</v>
      </c>
      <c r="X206" t="n">
        <v>135.24</v>
      </c>
      <c r="Y206" t="n">
        <v>128.8</v>
      </c>
      <c r="Z206" t="n">
        <v>128.8</v>
      </c>
      <c r="AA206" t="n">
        <v>22.0</v>
      </c>
      <c r="AB206" t="n">
        <v>28.34</v>
      </c>
      <c r="AC206" t="n">
        <v>2.49</v>
      </c>
      <c r="AD206" t="n">
        <v>0.0</v>
      </c>
      <c r="AE206" t="n">
        <v>0.0</v>
      </c>
      <c r="AF206" t="n">
        <v>128.8</v>
      </c>
      <c r="AG206" t="n">
        <v>5.55</v>
      </c>
      <c r="AH206" t="n">
        <v>0.0</v>
      </c>
      <c r="AI206" t="n">
        <v>0.0</v>
      </c>
      <c r="AJ206" t="n">
        <v>1.29</v>
      </c>
      <c r="AK206" t="n">
        <v>0.0</v>
      </c>
      <c r="AL206" t="n">
        <v>0.0</v>
      </c>
      <c r="AM206" t="n">
        <v>0.0</v>
      </c>
      <c r="AN206" t="n">
        <v>0.0</v>
      </c>
      <c r="AO206" t="n">
        <v>0.0</v>
      </c>
      <c r="AP206" t="n">
        <v>37.67</v>
      </c>
      <c r="AQ206" t="n">
        <v>0.0</v>
      </c>
      <c r="AR206" t="n">
        <v>91.13</v>
      </c>
      <c r="AS206" t="s">
        <v>232</v>
      </c>
      <c r="AT206" t="s">
        <v>233</v>
      </c>
      <c r="AU206" t="s">
        <v>234</v>
      </c>
      <c r="AV206" t="n">
        <v>0.0</v>
      </c>
      <c r="AW206" t="s">
        <v>320</v>
      </c>
    </row>
    <row r="207">
      <c r="A207" t="s">
        <v>1019</v>
      </c>
      <c r="B207" t="s">
        <v>1020</v>
      </c>
      <c r="C207" t="s">
        <v>1021</v>
      </c>
      <c r="D207" t="s">
        <v>226</v>
      </c>
      <c r="E207" t="s">
        <v>218</v>
      </c>
      <c r="F207" t="s">
        <v>215</v>
      </c>
      <c r="G207" t="s">
        <v>227</v>
      </c>
      <c r="H207" t="s">
        <v>228</v>
      </c>
      <c r="I207" t="s">
        <v>229</v>
      </c>
      <c r="J207" t="s">
        <v>230</v>
      </c>
      <c r="K207" t="s">
        <v>230</v>
      </c>
      <c r="L207" t="s">
        <v>230</v>
      </c>
      <c r="M207" t="s">
        <v>231</v>
      </c>
      <c r="N207" t="s">
        <v>230</v>
      </c>
      <c r="O207" t="n">
        <v>346.0</v>
      </c>
      <c r="P207" t="n">
        <v>30.0</v>
      </c>
      <c r="Q207" t="n">
        <v>0.0</v>
      </c>
      <c r="R207" t="n">
        <v>100.0</v>
      </c>
      <c r="S207" t="n">
        <v>0.0</v>
      </c>
      <c r="T207" t="n">
        <v>276.0</v>
      </c>
      <c r="U207" t="n">
        <v>13.8</v>
      </c>
      <c r="V207" t="n">
        <v>13.8</v>
      </c>
      <c r="W207" t="n">
        <v>0.0</v>
      </c>
      <c r="X207" t="n">
        <v>289.8</v>
      </c>
      <c r="Y207" t="n">
        <v>276.0</v>
      </c>
      <c r="Z207" t="n">
        <v>276.0</v>
      </c>
      <c r="AA207" t="n">
        <v>22.0</v>
      </c>
      <c r="AB207" t="n">
        <v>60.72</v>
      </c>
      <c r="AC207" t="n">
        <v>5.33</v>
      </c>
      <c r="AD207" t="n">
        <v>0.0</v>
      </c>
      <c r="AE207" t="n">
        <v>0.0</v>
      </c>
      <c r="AF207" t="n">
        <v>276.0</v>
      </c>
      <c r="AG207" t="n">
        <v>11.89</v>
      </c>
      <c r="AH207" t="n">
        <v>0.0</v>
      </c>
      <c r="AI207" t="n">
        <v>0.0</v>
      </c>
      <c r="AJ207" t="n">
        <v>2.76</v>
      </c>
      <c r="AK207" t="n">
        <v>0.0</v>
      </c>
      <c r="AL207" t="n">
        <v>0.0</v>
      </c>
      <c r="AM207" t="n">
        <v>0.0</v>
      </c>
      <c r="AN207" t="n">
        <v>0.0</v>
      </c>
      <c r="AO207" t="n">
        <v>0.0</v>
      </c>
      <c r="AP207" t="n">
        <v>80.7</v>
      </c>
      <c r="AQ207" t="n">
        <v>0.0</v>
      </c>
      <c r="AR207" t="n">
        <v>195.3</v>
      </c>
      <c r="AS207" t="s">
        <v>232</v>
      </c>
      <c r="AT207" t="s">
        <v>233</v>
      </c>
      <c r="AU207" t="s">
        <v>234</v>
      </c>
      <c r="AV207" t="n">
        <v>0.0</v>
      </c>
      <c r="AW207" t="s">
        <v>1022</v>
      </c>
    </row>
    <row r="208">
      <c r="A208" t="s">
        <v>1023</v>
      </c>
      <c r="B208" t="s">
        <v>1024</v>
      </c>
      <c r="C208" t="s">
        <v>1025</v>
      </c>
      <c r="D208" t="s">
        <v>226</v>
      </c>
      <c r="E208" t="s">
        <v>218</v>
      </c>
      <c r="F208" t="s">
        <v>215</v>
      </c>
      <c r="G208" t="s">
        <v>227</v>
      </c>
      <c r="H208" t="s">
        <v>228</v>
      </c>
      <c r="I208" t="s">
        <v>229</v>
      </c>
      <c r="J208" t="s">
        <v>230</v>
      </c>
      <c r="K208" t="s">
        <v>230</v>
      </c>
      <c r="L208" t="s">
        <v>230</v>
      </c>
      <c r="M208" t="s">
        <v>231</v>
      </c>
      <c r="N208" t="s">
        <v>230</v>
      </c>
      <c r="O208" t="n">
        <v>150.0</v>
      </c>
      <c r="P208" t="n">
        <v>0.0</v>
      </c>
      <c r="Q208" t="n">
        <v>0.0</v>
      </c>
      <c r="R208" t="n">
        <v>75.0</v>
      </c>
      <c r="S208" t="n">
        <v>0.0</v>
      </c>
      <c r="T208" t="n">
        <v>75.0</v>
      </c>
      <c r="U208" t="n">
        <v>3.76</v>
      </c>
      <c r="V208" t="n">
        <v>3.76</v>
      </c>
      <c r="W208" t="n">
        <v>0.0</v>
      </c>
      <c r="X208" t="n">
        <v>78.76</v>
      </c>
      <c r="Y208" t="n">
        <v>74.99</v>
      </c>
      <c r="Z208" t="n">
        <v>75.0</v>
      </c>
      <c r="AA208" t="n">
        <v>22.0</v>
      </c>
      <c r="AB208" t="n">
        <v>16.5</v>
      </c>
      <c r="AC208" t="n">
        <v>1.45</v>
      </c>
      <c r="AD208" t="n">
        <v>0.0</v>
      </c>
      <c r="AE208" t="n">
        <v>0.0</v>
      </c>
      <c r="AF208" t="n">
        <v>75.0</v>
      </c>
      <c r="AG208" t="n">
        <v>3.23</v>
      </c>
      <c r="AH208" t="n">
        <v>0.0</v>
      </c>
      <c r="AI208" t="n">
        <v>0.0</v>
      </c>
      <c r="AJ208" t="n">
        <v>0.75</v>
      </c>
      <c r="AK208" t="n">
        <v>0.0</v>
      </c>
      <c r="AL208" t="n">
        <v>0.0</v>
      </c>
      <c r="AM208" t="n">
        <v>0.0</v>
      </c>
      <c r="AN208" t="n">
        <v>0.0</v>
      </c>
      <c r="AO208" t="n">
        <v>0.0</v>
      </c>
      <c r="AP208" t="n">
        <v>21.93</v>
      </c>
      <c r="AQ208" t="n">
        <v>0.0</v>
      </c>
      <c r="AR208" t="n">
        <v>53.06</v>
      </c>
      <c r="AS208" t="s">
        <v>232</v>
      </c>
      <c r="AT208" t="s">
        <v>233</v>
      </c>
      <c r="AU208" t="s">
        <v>234</v>
      </c>
      <c r="AV208" t="n">
        <v>0.0</v>
      </c>
      <c r="AW208" t="s">
        <v>1026</v>
      </c>
    </row>
    <row r="209">
      <c r="A209" t="s">
        <v>1027</v>
      </c>
      <c r="B209" t="s">
        <v>1028</v>
      </c>
      <c r="C209" t="s">
        <v>1029</v>
      </c>
      <c r="D209" t="s">
        <v>226</v>
      </c>
      <c r="E209" t="s">
        <v>218</v>
      </c>
      <c r="F209" t="s">
        <v>215</v>
      </c>
      <c r="G209" t="s">
        <v>243</v>
      </c>
      <c r="H209" t="s">
        <v>228</v>
      </c>
      <c r="I209" t="s">
        <v>229</v>
      </c>
      <c r="J209" t="s">
        <v>230</v>
      </c>
      <c r="K209" t="s">
        <v>230</v>
      </c>
      <c r="L209" t="s">
        <v>230</v>
      </c>
      <c r="M209" t="s">
        <v>231</v>
      </c>
      <c r="N209" t="s">
        <v>230</v>
      </c>
      <c r="O209" t="n">
        <v>198.0</v>
      </c>
      <c r="P209" t="n">
        <v>10.0</v>
      </c>
      <c r="Q209" t="n">
        <v>0.0</v>
      </c>
      <c r="R209" t="n">
        <v>79.2</v>
      </c>
      <c r="S209" t="n">
        <v>0.0</v>
      </c>
      <c r="T209" t="n">
        <v>128.8</v>
      </c>
      <c r="U209" t="n">
        <v>6.44</v>
      </c>
      <c r="V209" t="n">
        <v>6.44</v>
      </c>
      <c r="W209" t="n">
        <v>0.0</v>
      </c>
      <c r="X209" t="n">
        <v>135.24</v>
      </c>
      <c r="Y209" t="n">
        <v>128.8</v>
      </c>
      <c r="Z209" t="n">
        <v>128.8</v>
      </c>
      <c r="AA209" t="n">
        <v>22.0</v>
      </c>
      <c r="AB209" t="n">
        <v>28.34</v>
      </c>
      <c r="AC209" t="n">
        <v>2.49</v>
      </c>
      <c r="AD209" t="n">
        <v>0.0</v>
      </c>
      <c r="AE209" t="n">
        <v>0.0</v>
      </c>
      <c r="AF209" t="n">
        <v>128.8</v>
      </c>
      <c r="AG209" t="n">
        <v>5.55</v>
      </c>
      <c r="AH209" t="n">
        <v>0.0</v>
      </c>
      <c r="AI209" t="n">
        <v>0.0</v>
      </c>
      <c r="AJ209" t="n">
        <v>1.29</v>
      </c>
      <c r="AK209" t="n">
        <v>0.0</v>
      </c>
      <c r="AL209" t="n">
        <v>0.0</v>
      </c>
      <c r="AM209" t="n">
        <v>0.0</v>
      </c>
      <c r="AN209" t="n">
        <v>0.0</v>
      </c>
      <c r="AO209" t="n">
        <v>0.0</v>
      </c>
      <c r="AP209" t="n">
        <v>37.67</v>
      </c>
      <c r="AQ209" t="n">
        <v>0.0</v>
      </c>
      <c r="AR209" t="n">
        <v>91.13</v>
      </c>
      <c r="AS209" t="s">
        <v>232</v>
      </c>
      <c r="AT209" t="s">
        <v>266</v>
      </c>
      <c r="AU209" t="s">
        <v>267</v>
      </c>
      <c r="AV209" t="n">
        <v>0.0</v>
      </c>
      <c r="AW209" t="s">
        <v>1030</v>
      </c>
    </row>
    <row r="210">
      <c r="A210" t="s">
        <v>1031</v>
      </c>
      <c r="B210" t="s">
        <v>1032</v>
      </c>
      <c r="C210" t="s">
        <v>1033</v>
      </c>
      <c r="D210" t="s">
        <v>226</v>
      </c>
      <c r="E210" t="s">
        <v>218</v>
      </c>
      <c r="F210" t="s">
        <v>215</v>
      </c>
      <c r="G210" t="s">
        <v>230</v>
      </c>
      <c r="H210" t="s">
        <v>228</v>
      </c>
      <c r="I210" t="s">
        <v>229</v>
      </c>
      <c r="J210" t="s">
        <v>230</v>
      </c>
      <c r="K210" t="s">
        <v>230</v>
      </c>
      <c r="L210" t="s">
        <v>230</v>
      </c>
      <c r="M210" t="s">
        <v>231</v>
      </c>
      <c r="N210" t="s">
        <v>230</v>
      </c>
      <c r="O210" t="n">
        <v>318.0</v>
      </c>
      <c r="P210" t="n">
        <v>10.0</v>
      </c>
      <c r="Q210" t="n">
        <v>0.0</v>
      </c>
      <c r="R210" t="n">
        <v>84.0</v>
      </c>
      <c r="S210" t="n">
        <v>0.0</v>
      </c>
      <c r="T210" t="n">
        <v>244.0</v>
      </c>
      <c r="U210" t="n">
        <v>12.2</v>
      </c>
      <c r="V210" t="n">
        <v>12.2</v>
      </c>
      <c r="W210" t="n">
        <v>0.0</v>
      </c>
      <c r="X210" t="n">
        <v>256.2</v>
      </c>
      <c r="Y210" t="n">
        <v>244.0</v>
      </c>
      <c r="Z210" t="n">
        <v>244.0</v>
      </c>
      <c r="AA210" t="n">
        <v>22.0</v>
      </c>
      <c r="AB210" t="n">
        <v>53.68</v>
      </c>
      <c r="AC210" t="n">
        <v>4.71</v>
      </c>
      <c r="AD210" t="n">
        <v>0.0</v>
      </c>
      <c r="AE210" t="n">
        <v>0.0</v>
      </c>
      <c r="AF210" t="n">
        <v>244.0</v>
      </c>
      <c r="AG210" t="n">
        <v>10.51</v>
      </c>
      <c r="AH210" t="n">
        <v>0.0</v>
      </c>
      <c r="AI210" t="n">
        <v>0.0</v>
      </c>
      <c r="AJ210" t="n">
        <v>2.44</v>
      </c>
      <c r="AK210" t="n">
        <v>0.0</v>
      </c>
      <c r="AL210" t="n">
        <v>0.0</v>
      </c>
      <c r="AM210" t="n">
        <v>0.0</v>
      </c>
      <c r="AN210" t="n">
        <v>0.0</v>
      </c>
      <c r="AO210" t="n">
        <v>0.0</v>
      </c>
      <c r="AP210" t="n">
        <v>71.34</v>
      </c>
      <c r="AQ210" t="n">
        <v>0.0</v>
      </c>
      <c r="AR210" t="n">
        <v>172.66</v>
      </c>
      <c r="AS210" t="s">
        <v>232</v>
      </c>
      <c r="AT210" t="s">
        <v>266</v>
      </c>
      <c r="AU210" t="s">
        <v>267</v>
      </c>
      <c r="AV210" t="n">
        <v>0.0</v>
      </c>
      <c r="AW210" t="s">
        <v>1034</v>
      </c>
    </row>
    <row r="211">
      <c r="A211" t="s">
        <v>1035</v>
      </c>
      <c r="B211" t="s">
        <v>1036</v>
      </c>
      <c r="C211" t="s">
        <v>1037</v>
      </c>
      <c r="D211" t="s">
        <v>226</v>
      </c>
      <c r="E211" t="s">
        <v>218</v>
      </c>
      <c r="F211" t="s">
        <v>215</v>
      </c>
      <c r="G211" t="s">
        <v>227</v>
      </c>
      <c r="H211" t="s">
        <v>228</v>
      </c>
      <c r="I211" t="s">
        <v>229</v>
      </c>
      <c r="J211" t="s">
        <v>230</v>
      </c>
      <c r="K211" t="s">
        <v>230</v>
      </c>
      <c r="L211" t="s">
        <v>230</v>
      </c>
      <c r="M211" t="s">
        <v>231</v>
      </c>
      <c r="N211" t="s">
        <v>230</v>
      </c>
      <c r="O211" t="n">
        <v>286.0</v>
      </c>
      <c r="P211" t="n">
        <v>20.0</v>
      </c>
      <c r="Q211" t="n">
        <v>0.0</v>
      </c>
      <c r="R211" t="n">
        <v>100.0</v>
      </c>
      <c r="S211" t="n">
        <v>0.0</v>
      </c>
      <c r="T211" t="n">
        <v>206.0</v>
      </c>
      <c r="U211" t="n">
        <v>10.3</v>
      </c>
      <c r="V211" t="n">
        <v>10.3</v>
      </c>
      <c r="W211" t="n">
        <v>0.0</v>
      </c>
      <c r="X211" t="n">
        <v>216.3</v>
      </c>
      <c r="Y211" t="n">
        <v>206.0</v>
      </c>
      <c r="Z211" t="n">
        <v>206.0</v>
      </c>
      <c r="AA211" t="n">
        <v>22.0</v>
      </c>
      <c r="AB211" t="n">
        <v>45.32</v>
      </c>
      <c r="AC211" t="n">
        <v>3.98</v>
      </c>
      <c r="AD211" t="n">
        <v>0.0</v>
      </c>
      <c r="AE211" t="n">
        <v>0.0</v>
      </c>
      <c r="AF211" t="n">
        <v>206.0</v>
      </c>
      <c r="AG211" t="n">
        <v>8.88</v>
      </c>
      <c r="AH211" t="n">
        <v>0.0</v>
      </c>
      <c r="AI211" t="n">
        <v>0.0</v>
      </c>
      <c r="AJ211" t="n">
        <v>2.06</v>
      </c>
      <c r="AK211" t="n">
        <v>0.0</v>
      </c>
      <c r="AL211" t="n">
        <v>0.0</v>
      </c>
      <c r="AM211" t="n">
        <v>0.0</v>
      </c>
      <c r="AN211" t="n">
        <v>0.0</v>
      </c>
      <c r="AO211" t="n">
        <v>0.0</v>
      </c>
      <c r="AP211" t="n">
        <v>60.24</v>
      </c>
      <c r="AQ211" t="n">
        <v>0.0</v>
      </c>
      <c r="AR211" t="n">
        <v>145.76</v>
      </c>
      <c r="AS211" t="s">
        <v>232</v>
      </c>
      <c r="AT211" t="s">
        <v>233</v>
      </c>
      <c r="AU211" t="s">
        <v>234</v>
      </c>
      <c r="AV211" t="n">
        <v>0.0</v>
      </c>
      <c r="AW211" t="s">
        <v>1038</v>
      </c>
    </row>
    <row r="212">
      <c r="A212" t="s">
        <v>1039</v>
      </c>
      <c r="B212" t="s">
        <v>1040</v>
      </c>
      <c r="C212" t="s">
        <v>1041</v>
      </c>
      <c r="D212" t="s">
        <v>226</v>
      </c>
      <c r="E212" t="s">
        <v>218</v>
      </c>
      <c r="F212" t="s">
        <v>215</v>
      </c>
      <c r="G212" t="s">
        <v>227</v>
      </c>
      <c r="H212" t="s">
        <v>228</v>
      </c>
      <c r="I212" t="s">
        <v>229</v>
      </c>
      <c r="J212" t="s">
        <v>230</v>
      </c>
      <c r="K212" t="s">
        <v>230</v>
      </c>
      <c r="L212" t="s">
        <v>230</v>
      </c>
      <c r="M212" t="s">
        <v>231</v>
      </c>
      <c r="N212" t="s">
        <v>230</v>
      </c>
      <c r="O212" t="n">
        <v>514.0</v>
      </c>
      <c r="P212" t="n">
        <v>47.0</v>
      </c>
      <c r="Q212" t="n">
        <v>0.0</v>
      </c>
      <c r="R212" t="n">
        <v>100.0</v>
      </c>
      <c r="S212" t="n">
        <v>58.0</v>
      </c>
      <c r="T212" t="n">
        <v>403.0</v>
      </c>
      <c r="U212" t="n">
        <v>20.16</v>
      </c>
      <c r="V212" t="n">
        <v>20.16</v>
      </c>
      <c r="W212" t="n">
        <v>0.0</v>
      </c>
      <c r="X212" t="n">
        <v>423.16</v>
      </c>
      <c r="Y212" t="n">
        <v>402.99</v>
      </c>
      <c r="Z212" t="n">
        <v>403.0</v>
      </c>
      <c r="AA212" t="n">
        <v>22.0</v>
      </c>
      <c r="AB212" t="n">
        <v>88.66</v>
      </c>
      <c r="AC212" t="n">
        <v>7.79</v>
      </c>
      <c r="AD212" t="n">
        <v>0.0</v>
      </c>
      <c r="AE212" t="n">
        <v>0.0</v>
      </c>
      <c r="AF212" t="n">
        <v>403.0</v>
      </c>
      <c r="AG212" t="n">
        <v>17.36</v>
      </c>
      <c r="AH212" t="n">
        <v>0.0</v>
      </c>
      <c r="AI212" t="n">
        <v>0.0</v>
      </c>
      <c r="AJ212" t="n">
        <v>4.03</v>
      </c>
      <c r="AK212" t="n">
        <v>0.0</v>
      </c>
      <c r="AL212" t="n">
        <v>0.0</v>
      </c>
      <c r="AM212" t="n">
        <v>0.0</v>
      </c>
      <c r="AN212" t="n">
        <v>0.0</v>
      </c>
      <c r="AO212" t="n">
        <v>0.0</v>
      </c>
      <c r="AP212" t="n">
        <v>117.84</v>
      </c>
      <c r="AQ212" t="n">
        <v>0.0</v>
      </c>
      <c r="AR212" t="n">
        <v>285.15</v>
      </c>
      <c r="AS212" t="s">
        <v>232</v>
      </c>
      <c r="AT212" t="s">
        <v>233</v>
      </c>
      <c r="AU212" t="s">
        <v>234</v>
      </c>
      <c r="AV212" t="n">
        <v>0.0</v>
      </c>
      <c r="AW212" t="s">
        <v>1042</v>
      </c>
    </row>
    <row r="213">
      <c r="A213" t="s">
        <v>1043</v>
      </c>
      <c r="B213" t="s">
        <v>1044</v>
      </c>
      <c r="C213" t="s">
        <v>1045</v>
      </c>
      <c r="D213" t="s">
        <v>226</v>
      </c>
      <c r="E213" t="s">
        <v>218</v>
      </c>
      <c r="F213" t="s">
        <v>215</v>
      </c>
      <c r="G213" t="s">
        <v>227</v>
      </c>
      <c r="H213" t="s">
        <v>228</v>
      </c>
      <c r="I213" t="s">
        <v>229</v>
      </c>
      <c r="J213" t="s">
        <v>230</v>
      </c>
      <c r="K213" t="s">
        <v>230</v>
      </c>
      <c r="L213" t="s">
        <v>230</v>
      </c>
      <c r="M213" t="s">
        <v>231</v>
      </c>
      <c r="N213" t="s">
        <v>230</v>
      </c>
      <c r="O213" t="n">
        <v>225.0</v>
      </c>
      <c r="P213" t="n">
        <v>0.0</v>
      </c>
      <c r="Q213" t="n">
        <v>0.0</v>
      </c>
      <c r="R213" t="n">
        <v>100.0</v>
      </c>
      <c r="S213" t="n">
        <v>0.0</v>
      </c>
      <c r="T213" t="n">
        <v>125.0</v>
      </c>
      <c r="U213" t="n">
        <v>6.26</v>
      </c>
      <c r="V213" t="n">
        <v>6.26</v>
      </c>
      <c r="W213" t="n">
        <v>0.0</v>
      </c>
      <c r="X213" t="n">
        <v>131.26</v>
      </c>
      <c r="Y213" t="n">
        <v>124.99</v>
      </c>
      <c r="Z213" t="n">
        <v>125.0</v>
      </c>
      <c r="AA213" t="n">
        <v>22.0</v>
      </c>
      <c r="AB213" t="n">
        <v>27.5</v>
      </c>
      <c r="AC213" t="n">
        <v>2.42</v>
      </c>
      <c r="AD213" t="n">
        <v>0.0</v>
      </c>
      <c r="AE213" t="n">
        <v>0.0</v>
      </c>
      <c r="AF213" t="n">
        <v>125.0</v>
      </c>
      <c r="AG213" t="n">
        <v>5.39</v>
      </c>
      <c r="AH213" t="n">
        <v>0.0</v>
      </c>
      <c r="AI213" t="n">
        <v>0.0</v>
      </c>
      <c r="AJ213" t="n">
        <v>1.25</v>
      </c>
      <c r="AK213" t="n">
        <v>0.0</v>
      </c>
      <c r="AL213" t="n">
        <v>0.0</v>
      </c>
      <c r="AM213" t="n">
        <v>0.0</v>
      </c>
      <c r="AN213" t="n">
        <v>0.0</v>
      </c>
      <c r="AO213" t="n">
        <v>0.0</v>
      </c>
      <c r="AP213" t="n">
        <v>36.56</v>
      </c>
      <c r="AQ213" t="n">
        <v>0.0</v>
      </c>
      <c r="AR213" t="n">
        <v>88.43</v>
      </c>
      <c r="AS213" t="s">
        <v>232</v>
      </c>
      <c r="AT213" t="s">
        <v>233</v>
      </c>
      <c r="AU213" t="s">
        <v>234</v>
      </c>
      <c r="AV213" t="n">
        <v>0.0</v>
      </c>
      <c r="AW213" t="s">
        <v>1046</v>
      </c>
    </row>
    <row r="214">
      <c r="A214" t="s">
        <v>1047</v>
      </c>
      <c r="B214" t="s">
        <v>1048</v>
      </c>
      <c r="C214" t="s">
        <v>1049</v>
      </c>
      <c r="D214" t="s">
        <v>226</v>
      </c>
      <c r="E214" t="s">
        <v>218</v>
      </c>
      <c r="F214" t="s">
        <v>215</v>
      </c>
      <c r="G214" t="s">
        <v>227</v>
      </c>
      <c r="H214" t="s">
        <v>228</v>
      </c>
      <c r="I214" t="s">
        <v>229</v>
      </c>
      <c r="J214" t="s">
        <v>230</v>
      </c>
      <c r="K214" t="s">
        <v>230</v>
      </c>
      <c r="L214" t="s">
        <v>230</v>
      </c>
      <c r="M214" t="s">
        <v>231</v>
      </c>
      <c r="N214" t="s">
        <v>230</v>
      </c>
      <c r="O214" t="n">
        <v>346.0</v>
      </c>
      <c r="P214" t="n">
        <v>20.0</v>
      </c>
      <c r="Q214" t="n">
        <v>0.0</v>
      </c>
      <c r="R214" t="n">
        <v>100.0</v>
      </c>
      <c r="S214" t="n">
        <v>0.0</v>
      </c>
      <c r="T214" t="n">
        <v>266.0</v>
      </c>
      <c r="U214" t="n">
        <v>13.3</v>
      </c>
      <c r="V214" t="n">
        <v>13.3</v>
      </c>
      <c r="W214" t="n">
        <v>0.0</v>
      </c>
      <c r="X214" t="n">
        <v>279.3</v>
      </c>
      <c r="Y214" t="n">
        <v>266.0</v>
      </c>
      <c r="Z214" t="n">
        <v>266.0</v>
      </c>
      <c r="AA214" t="n">
        <v>22.0</v>
      </c>
      <c r="AB214" t="n">
        <v>58.52</v>
      </c>
      <c r="AC214" t="n">
        <v>5.14</v>
      </c>
      <c r="AD214" t="n">
        <v>0.0</v>
      </c>
      <c r="AE214" t="n">
        <v>0.0</v>
      </c>
      <c r="AF214" t="n">
        <v>266.0</v>
      </c>
      <c r="AG214" t="n">
        <v>11.46</v>
      </c>
      <c r="AH214" t="n">
        <v>0.0</v>
      </c>
      <c r="AI214" t="n">
        <v>0.0</v>
      </c>
      <c r="AJ214" t="n">
        <v>2.66</v>
      </c>
      <c r="AK214" t="n">
        <v>0.0</v>
      </c>
      <c r="AL214" t="n">
        <v>0.0</v>
      </c>
      <c r="AM214" t="n">
        <v>0.0</v>
      </c>
      <c r="AN214" t="n">
        <v>0.0</v>
      </c>
      <c r="AO214" t="n">
        <v>0.0</v>
      </c>
      <c r="AP214" t="n">
        <v>77.78</v>
      </c>
      <c r="AQ214" t="n">
        <v>0.0</v>
      </c>
      <c r="AR214" t="n">
        <v>188.22</v>
      </c>
      <c r="AS214" t="s">
        <v>232</v>
      </c>
      <c r="AT214" t="s">
        <v>233</v>
      </c>
      <c r="AU214" t="s">
        <v>234</v>
      </c>
      <c r="AV214" t="n">
        <v>0.0</v>
      </c>
      <c r="AW214" t="s">
        <v>1050</v>
      </c>
    </row>
    <row r="215">
      <c r="A215" t="s">
        <v>1051</v>
      </c>
      <c r="B215" t="s">
        <v>1052</v>
      </c>
      <c r="C215" t="s">
        <v>1053</v>
      </c>
      <c r="D215" t="s">
        <v>226</v>
      </c>
      <c r="E215" t="s">
        <v>218</v>
      </c>
      <c r="F215" t="s">
        <v>215</v>
      </c>
      <c r="G215" t="s">
        <v>227</v>
      </c>
      <c r="H215" t="s">
        <v>228</v>
      </c>
      <c r="I215" t="s">
        <v>229</v>
      </c>
      <c r="J215" t="s">
        <v>230</v>
      </c>
      <c r="K215" t="s">
        <v>230</v>
      </c>
      <c r="L215" t="s">
        <v>230</v>
      </c>
      <c r="M215" t="s">
        <v>231</v>
      </c>
      <c r="N215" t="s">
        <v>230</v>
      </c>
      <c r="O215" t="n">
        <v>198.0</v>
      </c>
      <c r="P215" t="n">
        <v>20.0</v>
      </c>
      <c r="Q215" t="n">
        <v>0.0</v>
      </c>
      <c r="R215" t="n">
        <v>99.0</v>
      </c>
      <c r="S215" t="n">
        <v>0.0</v>
      </c>
      <c r="T215" t="n">
        <v>119.0</v>
      </c>
      <c r="U215" t="n">
        <v>5.96</v>
      </c>
      <c r="V215" t="n">
        <v>5.96</v>
      </c>
      <c r="W215" t="n">
        <v>0.0</v>
      </c>
      <c r="X215" t="n">
        <v>124.96</v>
      </c>
      <c r="Y215" t="n">
        <v>118.99</v>
      </c>
      <c r="Z215" t="n">
        <v>119.0</v>
      </c>
      <c r="AA215" t="n">
        <v>22.0</v>
      </c>
      <c r="AB215" t="n">
        <v>26.18</v>
      </c>
      <c r="AC215" t="n">
        <v>2.3</v>
      </c>
      <c r="AD215" t="n">
        <v>0.0</v>
      </c>
      <c r="AE215" t="n">
        <v>0.0</v>
      </c>
      <c r="AF215" t="n">
        <v>119.0</v>
      </c>
      <c r="AG215" t="n">
        <v>5.12</v>
      </c>
      <c r="AH215" t="n">
        <v>0.0</v>
      </c>
      <c r="AI215" t="n">
        <v>0.0</v>
      </c>
      <c r="AJ215" t="n">
        <v>1.19</v>
      </c>
      <c r="AK215" t="n">
        <v>0.0</v>
      </c>
      <c r="AL215" t="n">
        <v>0.0</v>
      </c>
      <c r="AM215" t="n">
        <v>0.0</v>
      </c>
      <c r="AN215" t="n">
        <v>0.0</v>
      </c>
      <c r="AO215" t="n">
        <v>0.0</v>
      </c>
      <c r="AP215" t="n">
        <v>34.79</v>
      </c>
      <c r="AQ215" t="n">
        <v>0.0</v>
      </c>
      <c r="AR215" t="n">
        <v>84.2</v>
      </c>
      <c r="AS215" t="s">
        <v>232</v>
      </c>
      <c r="AT215" t="s">
        <v>233</v>
      </c>
      <c r="AU215" t="s">
        <v>234</v>
      </c>
      <c r="AV215" t="n">
        <v>0.0</v>
      </c>
      <c r="AW215" t="s">
        <v>1054</v>
      </c>
    </row>
    <row r="216">
      <c r="A216" t="s">
        <v>1055</v>
      </c>
      <c r="B216" t="s">
        <v>1056</v>
      </c>
      <c r="C216" t="s">
        <v>1057</v>
      </c>
      <c r="D216" t="s">
        <v>226</v>
      </c>
      <c r="E216" t="s">
        <v>218</v>
      </c>
      <c r="F216" t="s">
        <v>215</v>
      </c>
      <c r="G216" t="s">
        <v>253</v>
      </c>
      <c r="H216" t="s">
        <v>228</v>
      </c>
      <c r="I216" t="s">
        <v>229</v>
      </c>
      <c r="J216" t="s">
        <v>230</v>
      </c>
      <c r="K216" t="s">
        <v>230</v>
      </c>
      <c r="L216" t="s">
        <v>230</v>
      </c>
      <c r="M216" t="s">
        <v>231</v>
      </c>
      <c r="N216" t="s">
        <v>230</v>
      </c>
      <c r="O216" t="n">
        <v>183.0</v>
      </c>
      <c r="P216" t="n">
        <v>10.0</v>
      </c>
      <c r="Q216" t="n">
        <v>0.0</v>
      </c>
      <c r="R216" t="n">
        <v>73.2</v>
      </c>
      <c r="S216" t="n">
        <v>0.0</v>
      </c>
      <c r="T216" t="n">
        <v>119.8</v>
      </c>
      <c r="U216" t="n">
        <v>6.0</v>
      </c>
      <c r="V216" t="n">
        <v>6.0</v>
      </c>
      <c r="W216" t="n">
        <v>0.0</v>
      </c>
      <c r="X216" t="n">
        <v>125.8</v>
      </c>
      <c r="Y216" t="n">
        <v>119.79</v>
      </c>
      <c r="Z216" t="n">
        <v>119.8</v>
      </c>
      <c r="AA216" t="n">
        <v>22.0</v>
      </c>
      <c r="AB216" t="n">
        <v>26.36</v>
      </c>
      <c r="AC216" t="n">
        <v>2.31</v>
      </c>
      <c r="AD216" t="n">
        <v>0.0</v>
      </c>
      <c r="AE216" t="n">
        <v>0.0</v>
      </c>
      <c r="AF216" t="n">
        <v>119.8</v>
      </c>
      <c r="AG216" t="n">
        <v>5.16</v>
      </c>
      <c r="AH216" t="n">
        <v>0.0</v>
      </c>
      <c r="AI216" t="n">
        <v>0.0</v>
      </c>
      <c r="AJ216" t="n">
        <v>1.2</v>
      </c>
      <c r="AK216" t="n">
        <v>0.0</v>
      </c>
      <c r="AL216" t="n">
        <v>0.0</v>
      </c>
      <c r="AM216" t="n">
        <v>0.0</v>
      </c>
      <c r="AN216" t="n">
        <v>0.0</v>
      </c>
      <c r="AO216" t="n">
        <v>0.0</v>
      </c>
      <c r="AP216" t="n">
        <v>35.03</v>
      </c>
      <c r="AQ216" t="n">
        <v>0.0</v>
      </c>
      <c r="AR216" t="n">
        <v>84.76</v>
      </c>
      <c r="AS216" t="s">
        <v>232</v>
      </c>
      <c r="AT216" t="s">
        <v>233</v>
      </c>
      <c r="AU216" t="s">
        <v>234</v>
      </c>
      <c r="AV216" t="n">
        <v>0.0</v>
      </c>
      <c r="AW216" t="s">
        <v>678</v>
      </c>
    </row>
    <row r="217">
      <c r="A217" t="s">
        <v>1058</v>
      </c>
      <c r="B217" t="s">
        <v>1059</v>
      </c>
      <c r="C217" t="s">
        <v>1060</v>
      </c>
      <c r="D217" t="s">
        <v>226</v>
      </c>
      <c r="E217" t="s">
        <v>218</v>
      </c>
      <c r="F217" t="s">
        <v>215</v>
      </c>
      <c r="G217" t="s">
        <v>253</v>
      </c>
      <c r="H217" t="s">
        <v>228</v>
      </c>
      <c r="I217" t="s">
        <v>229</v>
      </c>
      <c r="J217" t="s">
        <v>230</v>
      </c>
      <c r="K217" t="s">
        <v>230</v>
      </c>
      <c r="L217" t="s">
        <v>230</v>
      </c>
      <c r="M217" t="s">
        <v>231</v>
      </c>
      <c r="N217" t="s">
        <v>230</v>
      </c>
      <c r="O217" t="n">
        <v>198.0</v>
      </c>
      <c r="P217" t="n">
        <v>10.0</v>
      </c>
      <c r="Q217" t="n">
        <v>0.0</v>
      </c>
      <c r="R217" t="n">
        <v>79.2</v>
      </c>
      <c r="S217" t="n">
        <v>0.0</v>
      </c>
      <c r="T217" t="n">
        <v>128.8</v>
      </c>
      <c r="U217" t="n">
        <v>6.44</v>
      </c>
      <c r="V217" t="n">
        <v>6.44</v>
      </c>
      <c r="W217" t="n">
        <v>0.0</v>
      </c>
      <c r="X217" t="n">
        <v>135.24</v>
      </c>
      <c r="Y217" t="n">
        <v>128.8</v>
      </c>
      <c r="Z217" t="n">
        <v>128.8</v>
      </c>
      <c r="AA217" t="n">
        <v>22.0</v>
      </c>
      <c r="AB217" t="n">
        <v>28.34</v>
      </c>
      <c r="AC217" t="n">
        <v>2.49</v>
      </c>
      <c r="AD217" t="n">
        <v>0.0</v>
      </c>
      <c r="AE217" t="n">
        <v>0.0</v>
      </c>
      <c r="AF217" t="n">
        <v>128.8</v>
      </c>
      <c r="AG217" t="n">
        <v>5.55</v>
      </c>
      <c r="AH217" t="n">
        <v>0.0</v>
      </c>
      <c r="AI217" t="n">
        <v>0.0</v>
      </c>
      <c r="AJ217" t="n">
        <v>1.29</v>
      </c>
      <c r="AK217" t="n">
        <v>0.0</v>
      </c>
      <c r="AL217" t="n">
        <v>0.0</v>
      </c>
      <c r="AM217" t="n">
        <v>0.0</v>
      </c>
      <c r="AN217" t="n">
        <v>0.0</v>
      </c>
      <c r="AO217" t="n">
        <v>0.0</v>
      </c>
      <c r="AP217" t="n">
        <v>37.67</v>
      </c>
      <c r="AQ217" t="n">
        <v>0.0</v>
      </c>
      <c r="AR217" t="n">
        <v>91.13</v>
      </c>
      <c r="AS217" t="s">
        <v>232</v>
      </c>
      <c r="AT217" t="s">
        <v>233</v>
      </c>
      <c r="AU217" t="s">
        <v>234</v>
      </c>
      <c r="AV217" t="n">
        <v>0.0</v>
      </c>
      <c r="AW217" t="s">
        <v>1061</v>
      </c>
    </row>
    <row r="218">
      <c r="A218" t="s">
        <v>1062</v>
      </c>
      <c r="B218" t="s">
        <v>1063</v>
      </c>
      <c r="C218" t="s">
        <v>1064</v>
      </c>
      <c r="D218" t="s">
        <v>226</v>
      </c>
      <c r="E218" t="s">
        <v>218</v>
      </c>
      <c r="F218" t="s">
        <v>215</v>
      </c>
      <c r="G218" t="s">
        <v>253</v>
      </c>
      <c r="H218" t="s">
        <v>228</v>
      </c>
      <c r="I218" t="s">
        <v>229</v>
      </c>
      <c r="J218" t="s">
        <v>230</v>
      </c>
      <c r="K218" t="s">
        <v>230</v>
      </c>
      <c r="L218" t="s">
        <v>230</v>
      </c>
      <c r="M218" t="s">
        <v>231</v>
      </c>
      <c r="N218" t="s">
        <v>230</v>
      </c>
      <c r="O218" t="n">
        <v>298.0</v>
      </c>
      <c r="P218" t="n">
        <v>20.0</v>
      </c>
      <c r="Q218" t="n">
        <v>0.0</v>
      </c>
      <c r="R218" t="n">
        <v>80.0</v>
      </c>
      <c r="S218" t="n">
        <v>0.0</v>
      </c>
      <c r="T218" t="n">
        <v>238.0</v>
      </c>
      <c r="U218" t="n">
        <v>11.9</v>
      </c>
      <c r="V218" t="n">
        <v>11.9</v>
      </c>
      <c r="W218" t="n">
        <v>0.0</v>
      </c>
      <c r="X218" t="n">
        <v>249.9</v>
      </c>
      <c r="Y218" t="n">
        <v>238.0</v>
      </c>
      <c r="Z218" t="n">
        <v>238.0</v>
      </c>
      <c r="AA218" t="n">
        <v>22.0</v>
      </c>
      <c r="AB218" t="n">
        <v>52.36</v>
      </c>
      <c r="AC218" t="n">
        <v>4.6</v>
      </c>
      <c r="AD218" t="n">
        <v>0.0</v>
      </c>
      <c r="AE218" t="n">
        <v>0.0</v>
      </c>
      <c r="AF218" t="n">
        <v>238.0</v>
      </c>
      <c r="AG218" t="n">
        <v>10.25</v>
      </c>
      <c r="AH218" t="n">
        <v>0.0</v>
      </c>
      <c r="AI218" t="n">
        <v>0.0</v>
      </c>
      <c r="AJ218" t="n">
        <v>2.38</v>
      </c>
      <c r="AK218" t="n">
        <v>0.0</v>
      </c>
      <c r="AL218" t="n">
        <v>0.0</v>
      </c>
      <c r="AM218" t="n">
        <v>0.0</v>
      </c>
      <c r="AN218" t="n">
        <v>0.0</v>
      </c>
      <c r="AO218" t="n">
        <v>0.0</v>
      </c>
      <c r="AP218" t="n">
        <v>69.59</v>
      </c>
      <c r="AQ218" t="n">
        <v>0.0</v>
      </c>
      <c r="AR218" t="n">
        <v>168.41</v>
      </c>
      <c r="AS218" t="s">
        <v>232</v>
      </c>
      <c r="AT218" t="s">
        <v>233</v>
      </c>
      <c r="AU218" t="s">
        <v>234</v>
      </c>
      <c r="AV218" t="n">
        <v>0.0</v>
      </c>
      <c r="AW218" t="s">
        <v>1065</v>
      </c>
    </row>
    <row r="219">
      <c r="A219" t="s">
        <v>1066</v>
      </c>
      <c r="B219" t="s">
        <v>1067</v>
      </c>
      <c r="C219" t="s">
        <v>1068</v>
      </c>
      <c r="D219" t="s">
        <v>226</v>
      </c>
      <c r="E219" t="s">
        <v>218</v>
      </c>
      <c r="F219" t="s">
        <v>215</v>
      </c>
      <c r="G219" t="s">
        <v>227</v>
      </c>
      <c r="H219" t="s">
        <v>228</v>
      </c>
      <c r="I219" t="s">
        <v>229</v>
      </c>
      <c r="J219" t="s">
        <v>230</v>
      </c>
      <c r="K219" t="s">
        <v>230</v>
      </c>
      <c r="L219" t="s">
        <v>230</v>
      </c>
      <c r="M219" t="s">
        <v>231</v>
      </c>
      <c r="N219" t="s">
        <v>230</v>
      </c>
      <c r="O219" t="n">
        <v>348.0</v>
      </c>
      <c r="P219" t="n">
        <v>15.0</v>
      </c>
      <c r="Q219" t="n">
        <v>0.0</v>
      </c>
      <c r="R219" t="n">
        <v>100.0</v>
      </c>
      <c r="S219" t="n">
        <v>0.0</v>
      </c>
      <c r="T219" t="n">
        <v>263.0</v>
      </c>
      <c r="U219" t="n">
        <v>13.16</v>
      </c>
      <c r="V219" t="n">
        <v>13.16</v>
      </c>
      <c r="W219" t="n">
        <v>0.0</v>
      </c>
      <c r="X219" t="n">
        <v>276.16</v>
      </c>
      <c r="Y219" t="n">
        <v>262.99</v>
      </c>
      <c r="Z219" t="n">
        <v>263.0</v>
      </c>
      <c r="AA219" t="n">
        <v>22.0</v>
      </c>
      <c r="AB219" t="n">
        <v>57.86</v>
      </c>
      <c r="AC219" t="n">
        <v>5.08</v>
      </c>
      <c r="AD219" t="n">
        <v>0.0</v>
      </c>
      <c r="AE219" t="n">
        <v>0.0</v>
      </c>
      <c r="AF219" t="n">
        <v>263.0</v>
      </c>
      <c r="AG219" t="n">
        <v>11.32</v>
      </c>
      <c r="AH219" t="n">
        <v>0.0</v>
      </c>
      <c r="AI219" t="n">
        <v>0.0</v>
      </c>
      <c r="AJ219" t="n">
        <v>2.63</v>
      </c>
      <c r="AK219" t="n">
        <v>0.0</v>
      </c>
      <c r="AL219" t="n">
        <v>0.0</v>
      </c>
      <c r="AM219" t="n">
        <v>0.0</v>
      </c>
      <c r="AN219" t="n">
        <v>0.0</v>
      </c>
      <c r="AO219" t="n">
        <v>0.0</v>
      </c>
      <c r="AP219" t="n">
        <v>76.89</v>
      </c>
      <c r="AQ219" t="n">
        <v>0.0</v>
      </c>
      <c r="AR219" t="n">
        <v>186.1</v>
      </c>
      <c r="AS219" t="s">
        <v>232</v>
      </c>
      <c r="AT219" t="s">
        <v>233</v>
      </c>
      <c r="AU219" t="s">
        <v>234</v>
      </c>
      <c r="AV219" t="n">
        <v>0.0</v>
      </c>
      <c r="AW219" t="s">
        <v>1069</v>
      </c>
    </row>
    <row r="220">
      <c r="A220" t="s">
        <v>1070</v>
      </c>
      <c r="B220" t="s">
        <v>1071</v>
      </c>
      <c r="C220" t="s">
        <v>1072</v>
      </c>
      <c r="D220" t="s">
        <v>226</v>
      </c>
      <c r="E220" t="s">
        <v>218</v>
      </c>
      <c r="F220" t="s">
        <v>215</v>
      </c>
      <c r="G220" t="s">
        <v>227</v>
      </c>
      <c r="H220" t="s">
        <v>228</v>
      </c>
      <c r="I220" t="s">
        <v>229</v>
      </c>
      <c r="J220" t="s">
        <v>230</v>
      </c>
      <c r="K220" t="s">
        <v>230</v>
      </c>
      <c r="L220" t="s">
        <v>230</v>
      </c>
      <c r="M220" t="s">
        <v>231</v>
      </c>
      <c r="N220" t="s">
        <v>230</v>
      </c>
      <c r="O220" t="n">
        <v>246.0</v>
      </c>
      <c r="P220" t="n">
        <v>20.0</v>
      </c>
      <c r="Q220" t="n">
        <v>0.0</v>
      </c>
      <c r="R220" t="n">
        <v>100.0</v>
      </c>
      <c r="S220" t="n">
        <v>0.0</v>
      </c>
      <c r="T220" t="n">
        <v>166.0</v>
      </c>
      <c r="U220" t="n">
        <v>8.3</v>
      </c>
      <c r="V220" t="n">
        <v>8.3</v>
      </c>
      <c r="W220" t="n">
        <v>0.0</v>
      </c>
      <c r="X220" t="n">
        <v>174.3</v>
      </c>
      <c r="Y220" t="n">
        <v>166.0</v>
      </c>
      <c r="Z220" t="n">
        <v>166.0</v>
      </c>
      <c r="AA220" t="n">
        <v>22.0</v>
      </c>
      <c r="AB220" t="n">
        <v>36.52</v>
      </c>
      <c r="AC220" t="n">
        <v>3.21</v>
      </c>
      <c r="AD220" t="n">
        <v>0.0</v>
      </c>
      <c r="AE220" t="n">
        <v>0.0</v>
      </c>
      <c r="AF220" t="n">
        <v>166.0</v>
      </c>
      <c r="AG220" t="n">
        <v>7.15</v>
      </c>
      <c r="AH220" t="n">
        <v>0.0</v>
      </c>
      <c r="AI220" t="n">
        <v>0.0</v>
      </c>
      <c r="AJ220" t="n">
        <v>1.66</v>
      </c>
      <c r="AK220" t="n">
        <v>0.0</v>
      </c>
      <c r="AL220" t="n">
        <v>0.0</v>
      </c>
      <c r="AM220" t="n">
        <v>0.0</v>
      </c>
      <c r="AN220" t="n">
        <v>0.0</v>
      </c>
      <c r="AO220" t="n">
        <v>0.0</v>
      </c>
      <c r="AP220" t="n">
        <v>48.54</v>
      </c>
      <c r="AQ220" t="n">
        <v>0.0</v>
      </c>
      <c r="AR220" t="n">
        <v>117.46</v>
      </c>
      <c r="AS220" t="s">
        <v>232</v>
      </c>
      <c r="AT220" t="s">
        <v>233</v>
      </c>
      <c r="AU220" t="s">
        <v>234</v>
      </c>
      <c r="AV220" t="n">
        <v>0.0</v>
      </c>
      <c r="AW220" t="s">
        <v>1073</v>
      </c>
    </row>
    <row r="221">
      <c r="A221" t="s">
        <v>1074</v>
      </c>
      <c r="B221" t="s">
        <v>1075</v>
      </c>
      <c r="C221" t="s">
        <v>1076</v>
      </c>
      <c r="D221" t="s">
        <v>226</v>
      </c>
      <c r="E221" t="s">
        <v>218</v>
      </c>
      <c r="F221" t="s">
        <v>215</v>
      </c>
      <c r="G221" t="s">
        <v>227</v>
      </c>
      <c r="H221" t="s">
        <v>228</v>
      </c>
      <c r="I221" t="s">
        <v>229</v>
      </c>
      <c r="J221" t="s">
        <v>230</v>
      </c>
      <c r="K221" t="s">
        <v>230</v>
      </c>
      <c r="L221" t="s">
        <v>230</v>
      </c>
      <c r="M221" t="s">
        <v>231</v>
      </c>
      <c r="N221" t="s">
        <v>230</v>
      </c>
      <c r="O221" t="n">
        <v>414.0</v>
      </c>
      <c r="P221" t="n">
        <v>27.0</v>
      </c>
      <c r="Q221" t="n">
        <v>0.0</v>
      </c>
      <c r="R221" t="n">
        <v>100.0</v>
      </c>
      <c r="S221" t="n">
        <v>58.0</v>
      </c>
      <c r="T221" t="n">
        <v>283.0</v>
      </c>
      <c r="U221" t="n">
        <v>14.16</v>
      </c>
      <c r="V221" t="n">
        <v>14.16</v>
      </c>
      <c r="W221" t="n">
        <v>0.0</v>
      </c>
      <c r="X221" t="n">
        <v>297.16</v>
      </c>
      <c r="Y221" t="n">
        <v>282.99</v>
      </c>
      <c r="Z221" t="n">
        <v>283.0</v>
      </c>
      <c r="AA221" t="n">
        <v>22.0</v>
      </c>
      <c r="AB221" t="n">
        <v>62.26</v>
      </c>
      <c r="AC221" t="n">
        <v>5.47</v>
      </c>
      <c r="AD221" t="n">
        <v>0.0</v>
      </c>
      <c r="AE221" t="n">
        <v>0.0</v>
      </c>
      <c r="AF221" t="n">
        <v>283.0</v>
      </c>
      <c r="AG221" t="n">
        <v>12.19</v>
      </c>
      <c r="AH221" t="n">
        <v>0.0</v>
      </c>
      <c r="AI221" t="n">
        <v>0.0</v>
      </c>
      <c r="AJ221" t="n">
        <v>2.83</v>
      </c>
      <c r="AK221" t="n">
        <v>0.0</v>
      </c>
      <c r="AL221" t="n">
        <v>0.0</v>
      </c>
      <c r="AM221" t="n">
        <v>0.0</v>
      </c>
      <c r="AN221" t="n">
        <v>0.0</v>
      </c>
      <c r="AO221" t="n">
        <v>0.0</v>
      </c>
      <c r="AP221" t="n">
        <v>82.75</v>
      </c>
      <c r="AQ221" t="n">
        <v>0.0</v>
      </c>
      <c r="AR221" t="n">
        <v>200.24</v>
      </c>
      <c r="AS221" t="s">
        <v>232</v>
      </c>
      <c r="AT221" t="s">
        <v>233</v>
      </c>
      <c r="AU221" t="s">
        <v>234</v>
      </c>
      <c r="AV221" t="n">
        <v>0.0</v>
      </c>
      <c r="AW221" t="s">
        <v>1077</v>
      </c>
    </row>
    <row r="222">
      <c r="A222" t="s">
        <v>1078</v>
      </c>
      <c r="B222" t="s">
        <v>1079</v>
      </c>
      <c r="C222" t="s">
        <v>1080</v>
      </c>
      <c r="D222" t="s">
        <v>226</v>
      </c>
      <c r="E222" t="s">
        <v>218</v>
      </c>
      <c r="F222" t="s">
        <v>215</v>
      </c>
      <c r="G222" t="s">
        <v>1081</v>
      </c>
      <c r="H222" t="s">
        <v>228</v>
      </c>
      <c r="I222" t="s">
        <v>229</v>
      </c>
      <c r="J222" t="s">
        <v>230</v>
      </c>
      <c r="K222" t="s">
        <v>230</v>
      </c>
      <c r="L222" t="s">
        <v>230</v>
      </c>
      <c r="M222" t="s">
        <v>231</v>
      </c>
      <c r="N222" t="s">
        <v>230</v>
      </c>
      <c r="O222" t="n">
        <v>196.0</v>
      </c>
      <c r="P222" t="n">
        <v>20.0</v>
      </c>
      <c r="Q222" t="n">
        <v>0.0</v>
      </c>
      <c r="R222" t="n">
        <v>62.72</v>
      </c>
      <c r="S222" t="n">
        <v>0.0</v>
      </c>
      <c r="T222" t="n">
        <v>153.28</v>
      </c>
      <c r="U222" t="n">
        <v>7.68</v>
      </c>
      <c r="V222" t="n">
        <v>7.68</v>
      </c>
      <c r="W222" t="n">
        <v>0.0</v>
      </c>
      <c r="X222" t="n">
        <v>160.96</v>
      </c>
      <c r="Y222" t="n">
        <v>153.26</v>
      </c>
      <c r="Z222" t="n">
        <v>153.28</v>
      </c>
      <c r="AA222" t="n">
        <v>22.0</v>
      </c>
      <c r="AB222" t="n">
        <v>33.72</v>
      </c>
      <c r="AC222" t="n">
        <v>2.96</v>
      </c>
      <c r="AD222" t="n">
        <v>0.0</v>
      </c>
      <c r="AE222" t="n">
        <v>0.0</v>
      </c>
      <c r="AF222" t="n">
        <v>153.28</v>
      </c>
      <c r="AG222" t="n">
        <v>6.6</v>
      </c>
      <c r="AH222" t="n">
        <v>0.0</v>
      </c>
      <c r="AI222" t="n">
        <v>0.0</v>
      </c>
      <c r="AJ222" t="n">
        <v>1.53</v>
      </c>
      <c r="AK222" t="n">
        <v>0.0</v>
      </c>
      <c r="AL222" t="n">
        <v>0.0</v>
      </c>
      <c r="AM222" t="n">
        <v>0.0</v>
      </c>
      <c r="AN222" t="n">
        <v>0.0</v>
      </c>
      <c r="AO222" t="n">
        <v>0.0</v>
      </c>
      <c r="AP222" t="n">
        <v>44.81</v>
      </c>
      <c r="AQ222" t="n">
        <v>0.0</v>
      </c>
      <c r="AR222" t="n">
        <v>108.45</v>
      </c>
      <c r="AS222" t="s">
        <v>232</v>
      </c>
      <c r="AT222" t="s">
        <v>233</v>
      </c>
      <c r="AU222" t="s">
        <v>234</v>
      </c>
      <c r="AV222" t="n">
        <v>0.0</v>
      </c>
      <c r="AW222" t="s">
        <v>1082</v>
      </c>
    </row>
    <row r="223">
      <c r="A223" t="s">
        <v>1083</v>
      </c>
      <c r="B223" t="s">
        <v>1084</v>
      </c>
      <c r="C223" t="s">
        <v>1085</v>
      </c>
      <c r="D223" t="s">
        <v>226</v>
      </c>
      <c r="E223" t="s">
        <v>218</v>
      </c>
      <c r="F223" t="s">
        <v>215</v>
      </c>
      <c r="G223" t="s">
        <v>243</v>
      </c>
      <c r="H223" t="s">
        <v>228</v>
      </c>
      <c r="I223" t="s">
        <v>229</v>
      </c>
      <c r="J223" t="s">
        <v>230</v>
      </c>
      <c r="K223" t="s">
        <v>230</v>
      </c>
      <c r="L223" t="s">
        <v>230</v>
      </c>
      <c r="M223" t="s">
        <v>231</v>
      </c>
      <c r="N223" t="s">
        <v>230</v>
      </c>
      <c r="O223" t="n">
        <v>237.0</v>
      </c>
      <c r="P223" t="n">
        <v>20.0</v>
      </c>
      <c r="Q223" t="n">
        <v>0.0</v>
      </c>
      <c r="R223" t="n">
        <v>80.0</v>
      </c>
      <c r="S223" t="n">
        <v>0.0</v>
      </c>
      <c r="T223" t="n">
        <v>177.0</v>
      </c>
      <c r="U223" t="n">
        <v>8.86</v>
      </c>
      <c r="V223" t="n">
        <v>8.86</v>
      </c>
      <c r="W223" t="n">
        <v>0.0</v>
      </c>
      <c r="X223" t="n">
        <v>185.86</v>
      </c>
      <c r="Y223" t="n">
        <v>176.99</v>
      </c>
      <c r="Z223" t="n">
        <v>177.0</v>
      </c>
      <c r="AA223" t="n">
        <v>22.0</v>
      </c>
      <c r="AB223" t="n">
        <v>38.94</v>
      </c>
      <c r="AC223" t="n">
        <v>3.42</v>
      </c>
      <c r="AD223" t="n">
        <v>0.0</v>
      </c>
      <c r="AE223" t="n">
        <v>0.0</v>
      </c>
      <c r="AF223" t="n">
        <v>177.0</v>
      </c>
      <c r="AG223" t="n">
        <v>7.63</v>
      </c>
      <c r="AH223" t="n">
        <v>0.0</v>
      </c>
      <c r="AI223" t="n">
        <v>0.0</v>
      </c>
      <c r="AJ223" t="n">
        <v>1.77</v>
      </c>
      <c r="AK223" t="n">
        <v>0.0</v>
      </c>
      <c r="AL223" t="n">
        <v>0.0</v>
      </c>
      <c r="AM223" t="n">
        <v>0.0</v>
      </c>
      <c r="AN223" t="n">
        <v>0.0</v>
      </c>
      <c r="AO223" t="n">
        <v>0.0</v>
      </c>
      <c r="AP223" t="n">
        <v>51.76</v>
      </c>
      <c r="AQ223" t="n">
        <v>0.0</v>
      </c>
      <c r="AR223" t="n">
        <v>125.23</v>
      </c>
      <c r="AS223" t="s">
        <v>232</v>
      </c>
      <c r="AT223" t="s">
        <v>233</v>
      </c>
      <c r="AU223" t="s">
        <v>234</v>
      </c>
      <c r="AV223" t="n">
        <v>0.0</v>
      </c>
      <c r="AW223" t="s">
        <v>1086</v>
      </c>
    </row>
    <row r="224">
      <c r="A224" t="s">
        <v>1087</v>
      </c>
      <c r="B224" t="s">
        <v>1088</v>
      </c>
      <c r="C224" t="s">
        <v>1089</v>
      </c>
      <c r="D224" t="s">
        <v>226</v>
      </c>
      <c r="E224" t="s">
        <v>218</v>
      </c>
      <c r="F224" t="s">
        <v>215</v>
      </c>
      <c r="G224" t="s">
        <v>227</v>
      </c>
      <c r="H224" t="s">
        <v>228</v>
      </c>
      <c r="I224" t="s">
        <v>229</v>
      </c>
      <c r="J224" t="s">
        <v>230</v>
      </c>
      <c r="K224" t="s">
        <v>230</v>
      </c>
      <c r="L224" t="s">
        <v>230</v>
      </c>
      <c r="M224" t="s">
        <v>231</v>
      </c>
      <c r="N224" t="s">
        <v>230</v>
      </c>
      <c r="O224" t="n">
        <v>246.0</v>
      </c>
      <c r="P224" t="n">
        <v>20.0</v>
      </c>
      <c r="Q224" t="n">
        <v>0.0</v>
      </c>
      <c r="R224" t="n">
        <v>100.0</v>
      </c>
      <c r="S224" t="n">
        <v>0.0</v>
      </c>
      <c r="T224" t="n">
        <v>166.0</v>
      </c>
      <c r="U224" t="n">
        <v>8.3</v>
      </c>
      <c r="V224" t="n">
        <v>8.3</v>
      </c>
      <c r="W224" t="n">
        <v>0.0</v>
      </c>
      <c r="X224" t="n">
        <v>174.3</v>
      </c>
      <c r="Y224" t="n">
        <v>166.0</v>
      </c>
      <c r="Z224" t="n">
        <v>166.0</v>
      </c>
      <c r="AA224" t="n">
        <v>22.0</v>
      </c>
      <c r="AB224" t="n">
        <v>36.52</v>
      </c>
      <c r="AC224" t="n">
        <v>3.21</v>
      </c>
      <c r="AD224" t="n">
        <v>0.0</v>
      </c>
      <c r="AE224" t="n">
        <v>0.0</v>
      </c>
      <c r="AF224" t="n">
        <v>166.0</v>
      </c>
      <c r="AG224" t="n">
        <v>7.15</v>
      </c>
      <c r="AH224" t="n">
        <v>0.0</v>
      </c>
      <c r="AI224" t="n">
        <v>0.0</v>
      </c>
      <c r="AJ224" t="n">
        <v>1.66</v>
      </c>
      <c r="AK224" t="n">
        <v>0.0</v>
      </c>
      <c r="AL224" t="n">
        <v>0.0</v>
      </c>
      <c r="AM224" t="n">
        <v>0.0</v>
      </c>
      <c r="AN224" t="n">
        <v>0.0</v>
      </c>
      <c r="AO224" t="n">
        <v>0.0</v>
      </c>
      <c r="AP224" t="n">
        <v>48.54</v>
      </c>
      <c r="AQ224" t="n">
        <v>0.0</v>
      </c>
      <c r="AR224" t="n">
        <v>117.46</v>
      </c>
      <c r="AS224" t="s">
        <v>232</v>
      </c>
      <c r="AT224" t="s">
        <v>233</v>
      </c>
      <c r="AU224" t="s">
        <v>234</v>
      </c>
      <c r="AV224" t="n">
        <v>0.0</v>
      </c>
      <c r="AW224" t="s">
        <v>1090</v>
      </c>
    </row>
    <row r="225">
      <c r="A225" t="s">
        <v>1091</v>
      </c>
      <c r="B225" t="s">
        <v>1092</v>
      </c>
      <c r="C225" t="s">
        <v>1093</v>
      </c>
      <c r="D225" t="s">
        <v>226</v>
      </c>
      <c r="E225" t="s">
        <v>218</v>
      </c>
      <c r="F225" t="s">
        <v>215</v>
      </c>
      <c r="G225" t="s">
        <v>253</v>
      </c>
      <c r="H225" t="s">
        <v>228</v>
      </c>
      <c r="I225" t="s">
        <v>229</v>
      </c>
      <c r="J225" t="s">
        <v>230</v>
      </c>
      <c r="K225" t="s">
        <v>230</v>
      </c>
      <c r="L225" t="s">
        <v>230</v>
      </c>
      <c r="M225" t="s">
        <v>231</v>
      </c>
      <c r="N225" t="s">
        <v>230</v>
      </c>
      <c r="O225" t="n">
        <v>228.0</v>
      </c>
      <c r="P225" t="n">
        <v>10.0</v>
      </c>
      <c r="Q225" t="n">
        <v>0.0</v>
      </c>
      <c r="R225" t="n">
        <v>80.0</v>
      </c>
      <c r="S225" t="n">
        <v>0.0</v>
      </c>
      <c r="T225" t="n">
        <v>158.0</v>
      </c>
      <c r="U225" t="n">
        <v>7.9</v>
      </c>
      <c r="V225" t="n">
        <v>7.9</v>
      </c>
      <c r="W225" t="n">
        <v>0.0</v>
      </c>
      <c r="X225" t="n">
        <v>165.9</v>
      </c>
      <c r="Y225" t="n">
        <v>158.0</v>
      </c>
      <c r="Z225" t="n">
        <v>158.0</v>
      </c>
      <c r="AA225" t="n">
        <v>22.0</v>
      </c>
      <c r="AB225" t="n">
        <v>34.76</v>
      </c>
      <c r="AC225" t="n">
        <v>3.05</v>
      </c>
      <c r="AD225" t="n">
        <v>0.0</v>
      </c>
      <c r="AE225" t="n">
        <v>0.0</v>
      </c>
      <c r="AF225" t="n">
        <v>158.0</v>
      </c>
      <c r="AG225" t="n">
        <v>6.81</v>
      </c>
      <c r="AH225" t="n">
        <v>0.0</v>
      </c>
      <c r="AI225" t="n">
        <v>0.0</v>
      </c>
      <c r="AJ225" t="n">
        <v>1.58</v>
      </c>
      <c r="AK225" t="n">
        <v>0.0</v>
      </c>
      <c r="AL225" t="n">
        <v>0.0</v>
      </c>
      <c r="AM225" t="n">
        <v>0.0</v>
      </c>
      <c r="AN225" t="n">
        <v>0.0</v>
      </c>
      <c r="AO225" t="n">
        <v>0.0</v>
      </c>
      <c r="AP225" t="n">
        <v>46.2</v>
      </c>
      <c r="AQ225" t="n">
        <v>0.0</v>
      </c>
      <c r="AR225" t="n">
        <v>111.8</v>
      </c>
      <c r="AS225" t="s">
        <v>232</v>
      </c>
      <c r="AT225" t="s">
        <v>233</v>
      </c>
      <c r="AU225" t="s">
        <v>234</v>
      </c>
      <c r="AV225" t="n">
        <v>0.0</v>
      </c>
      <c r="AW225" t="s">
        <v>501</v>
      </c>
    </row>
    <row r="226">
      <c r="A226" t="s">
        <v>1094</v>
      </c>
      <c r="B226" t="s">
        <v>1095</v>
      </c>
      <c r="C226" t="s">
        <v>1096</v>
      </c>
      <c r="D226" t="s">
        <v>226</v>
      </c>
      <c r="E226" t="s">
        <v>218</v>
      </c>
      <c r="F226" t="s">
        <v>215</v>
      </c>
      <c r="G226" t="s">
        <v>227</v>
      </c>
      <c r="H226" t="s">
        <v>228</v>
      </c>
      <c r="I226" t="s">
        <v>229</v>
      </c>
      <c r="J226" t="s">
        <v>230</v>
      </c>
      <c r="K226" t="s">
        <v>230</v>
      </c>
      <c r="L226" t="s">
        <v>230</v>
      </c>
      <c r="M226" t="s">
        <v>231</v>
      </c>
      <c r="N226" t="s">
        <v>230</v>
      </c>
      <c r="O226" t="n">
        <v>298.0</v>
      </c>
      <c r="P226" t="n">
        <v>10.0</v>
      </c>
      <c r="Q226" t="n">
        <v>0.0</v>
      </c>
      <c r="R226" t="n">
        <v>100.0</v>
      </c>
      <c r="S226" t="n">
        <v>0.0</v>
      </c>
      <c r="T226" t="n">
        <v>208.0</v>
      </c>
      <c r="U226" t="n">
        <v>10.4</v>
      </c>
      <c r="V226" t="n">
        <v>10.4</v>
      </c>
      <c r="W226" t="n">
        <v>0.0</v>
      </c>
      <c r="X226" t="n">
        <v>218.4</v>
      </c>
      <c r="Y226" t="n">
        <v>208.0</v>
      </c>
      <c r="Z226" t="n">
        <v>208.0</v>
      </c>
      <c r="AA226" t="n">
        <v>22.0</v>
      </c>
      <c r="AB226" t="n">
        <v>45.76</v>
      </c>
      <c r="AC226" t="n">
        <v>4.02</v>
      </c>
      <c r="AD226" t="n">
        <v>0.0</v>
      </c>
      <c r="AE226" t="n">
        <v>0.0</v>
      </c>
      <c r="AF226" t="n">
        <v>208.0</v>
      </c>
      <c r="AG226" t="n">
        <v>8.96</v>
      </c>
      <c r="AH226" t="n">
        <v>0.0</v>
      </c>
      <c r="AI226" t="n">
        <v>0.0</v>
      </c>
      <c r="AJ226" t="n">
        <v>2.08</v>
      </c>
      <c r="AK226" t="n">
        <v>0.0</v>
      </c>
      <c r="AL226" t="n">
        <v>0.0</v>
      </c>
      <c r="AM226" t="n">
        <v>0.0</v>
      </c>
      <c r="AN226" t="n">
        <v>0.0</v>
      </c>
      <c r="AO226" t="n">
        <v>0.0</v>
      </c>
      <c r="AP226" t="n">
        <v>60.82</v>
      </c>
      <c r="AQ226" t="n">
        <v>0.0</v>
      </c>
      <c r="AR226" t="n">
        <v>147.18</v>
      </c>
      <c r="AS226" t="s">
        <v>232</v>
      </c>
      <c r="AT226" t="s">
        <v>233</v>
      </c>
      <c r="AU226" t="s">
        <v>234</v>
      </c>
      <c r="AV226" t="n">
        <v>0.0</v>
      </c>
      <c r="AW226" t="s">
        <v>1097</v>
      </c>
    </row>
    <row r="227">
      <c r="A227" t="s">
        <v>1098</v>
      </c>
      <c r="B227" t="s">
        <v>1099</v>
      </c>
      <c r="C227" t="s">
        <v>1100</v>
      </c>
      <c r="D227" t="s">
        <v>226</v>
      </c>
      <c r="E227" t="s">
        <v>218</v>
      </c>
      <c r="F227" t="s">
        <v>215</v>
      </c>
      <c r="G227" t="s">
        <v>227</v>
      </c>
      <c r="H227" t="s">
        <v>228</v>
      </c>
      <c r="I227" t="s">
        <v>229</v>
      </c>
      <c r="J227" t="s">
        <v>230</v>
      </c>
      <c r="K227" t="s">
        <v>230</v>
      </c>
      <c r="L227" t="s">
        <v>230</v>
      </c>
      <c r="M227" t="s">
        <v>231</v>
      </c>
      <c r="N227" t="s">
        <v>230</v>
      </c>
      <c r="O227" t="n">
        <v>238.0</v>
      </c>
      <c r="P227" t="n">
        <v>10.0</v>
      </c>
      <c r="Q227" t="n">
        <v>0.0</v>
      </c>
      <c r="R227" t="n">
        <v>100.0</v>
      </c>
      <c r="S227" t="n">
        <v>0.0</v>
      </c>
      <c r="T227" t="n">
        <v>148.0</v>
      </c>
      <c r="U227" t="n">
        <v>7.4</v>
      </c>
      <c r="V227" t="n">
        <v>7.4</v>
      </c>
      <c r="W227" t="n">
        <v>0.0</v>
      </c>
      <c r="X227" t="n">
        <v>155.4</v>
      </c>
      <c r="Y227" t="n">
        <v>148.0</v>
      </c>
      <c r="Z227" t="n">
        <v>148.0</v>
      </c>
      <c r="AA227" t="n">
        <v>22.0</v>
      </c>
      <c r="AB227" t="n">
        <v>32.56</v>
      </c>
      <c r="AC227" t="n">
        <v>2.86</v>
      </c>
      <c r="AD227" t="n">
        <v>0.0</v>
      </c>
      <c r="AE227" t="n">
        <v>0.0</v>
      </c>
      <c r="AF227" t="n">
        <v>148.0</v>
      </c>
      <c r="AG227" t="n">
        <v>6.37</v>
      </c>
      <c r="AH227" t="n">
        <v>0.0</v>
      </c>
      <c r="AI227" t="n">
        <v>0.0</v>
      </c>
      <c r="AJ227" t="n">
        <v>1.48</v>
      </c>
      <c r="AK227" t="n">
        <v>0.0</v>
      </c>
      <c r="AL227" t="n">
        <v>0.0</v>
      </c>
      <c r="AM227" t="n">
        <v>0.0</v>
      </c>
      <c r="AN227" t="n">
        <v>0.0</v>
      </c>
      <c r="AO227" t="n">
        <v>0.0</v>
      </c>
      <c r="AP227" t="n">
        <v>43.27</v>
      </c>
      <c r="AQ227" t="n">
        <v>0.0</v>
      </c>
      <c r="AR227" t="n">
        <v>104.73</v>
      </c>
      <c r="AS227" t="s">
        <v>232</v>
      </c>
      <c r="AT227" t="s">
        <v>233</v>
      </c>
      <c r="AU227" t="s">
        <v>234</v>
      </c>
      <c r="AV227" t="n">
        <v>0.0</v>
      </c>
      <c r="AW227" t="s">
        <v>1101</v>
      </c>
    </row>
    <row r="228">
      <c r="A228" t="s">
        <v>1102</v>
      </c>
      <c r="B228" t="s">
        <v>1103</v>
      </c>
      <c r="C228" t="s">
        <v>1104</v>
      </c>
      <c r="D228" t="s">
        <v>226</v>
      </c>
      <c r="E228" t="s">
        <v>218</v>
      </c>
      <c r="F228" t="s">
        <v>215</v>
      </c>
      <c r="G228" t="s">
        <v>227</v>
      </c>
      <c r="H228" t="s">
        <v>228</v>
      </c>
      <c r="I228" t="s">
        <v>229</v>
      </c>
      <c r="J228" t="s">
        <v>230</v>
      </c>
      <c r="K228" t="s">
        <v>230</v>
      </c>
      <c r="L228" t="s">
        <v>230</v>
      </c>
      <c r="M228" t="s">
        <v>231</v>
      </c>
      <c r="N228" t="s">
        <v>230</v>
      </c>
      <c r="O228" t="n">
        <v>156.0</v>
      </c>
      <c r="P228" t="n">
        <v>0.0</v>
      </c>
      <c r="Q228" t="n">
        <v>0.0</v>
      </c>
      <c r="R228" t="n">
        <v>78.0</v>
      </c>
      <c r="S228" t="n">
        <v>0.0</v>
      </c>
      <c r="T228" t="n">
        <v>78.0</v>
      </c>
      <c r="U228" t="n">
        <v>3.9</v>
      </c>
      <c r="V228" t="n">
        <v>3.9</v>
      </c>
      <c r="W228" t="n">
        <v>0.0</v>
      </c>
      <c r="X228" t="n">
        <v>81.9</v>
      </c>
      <c r="Y228" t="n">
        <v>78.0</v>
      </c>
      <c r="Z228" t="n">
        <v>78.0</v>
      </c>
      <c r="AA228" t="n">
        <v>22.0</v>
      </c>
      <c r="AB228" t="n">
        <v>17.16</v>
      </c>
      <c r="AC228" t="n">
        <v>1.51</v>
      </c>
      <c r="AD228" t="n">
        <v>0.0</v>
      </c>
      <c r="AE228" t="n">
        <v>0.0</v>
      </c>
      <c r="AF228" t="n">
        <v>78.0</v>
      </c>
      <c r="AG228" t="n">
        <v>3.36</v>
      </c>
      <c r="AH228" t="n">
        <v>0.0</v>
      </c>
      <c r="AI228" t="n">
        <v>0.0</v>
      </c>
      <c r="AJ228" t="n">
        <v>0.78</v>
      </c>
      <c r="AK228" t="n">
        <v>0.0</v>
      </c>
      <c r="AL228" t="n">
        <v>0.0</v>
      </c>
      <c r="AM228" t="n">
        <v>0.0</v>
      </c>
      <c r="AN228" t="n">
        <v>0.0</v>
      </c>
      <c r="AO228" t="n">
        <v>0.0</v>
      </c>
      <c r="AP228" t="n">
        <v>22.81</v>
      </c>
      <c r="AQ228" t="n">
        <v>0.0</v>
      </c>
      <c r="AR228" t="n">
        <v>55.19</v>
      </c>
      <c r="AS228" t="s">
        <v>232</v>
      </c>
      <c r="AT228" t="s">
        <v>233</v>
      </c>
      <c r="AU228" t="s">
        <v>234</v>
      </c>
      <c r="AV228" t="n">
        <v>0.0</v>
      </c>
      <c r="AW228" t="s">
        <v>1105</v>
      </c>
    </row>
    <row r="229">
      <c r="A229" t="s">
        <v>1106</v>
      </c>
      <c r="B229" t="s">
        <v>1107</v>
      </c>
      <c r="C229" t="s">
        <v>1108</v>
      </c>
      <c r="D229" t="s">
        <v>226</v>
      </c>
      <c r="E229" t="s">
        <v>218</v>
      </c>
      <c r="F229" t="s">
        <v>215</v>
      </c>
      <c r="G229" t="s">
        <v>230</v>
      </c>
      <c r="H229" t="s">
        <v>228</v>
      </c>
      <c r="I229" t="s">
        <v>229</v>
      </c>
      <c r="J229" t="s">
        <v>230</v>
      </c>
      <c r="K229" t="s">
        <v>230</v>
      </c>
      <c r="L229" t="s">
        <v>230</v>
      </c>
      <c r="M229" t="s">
        <v>231</v>
      </c>
      <c r="N229" t="s">
        <v>230</v>
      </c>
      <c r="O229" t="n">
        <v>328.0</v>
      </c>
      <c r="P229" t="n">
        <v>10.0</v>
      </c>
      <c r="Q229" t="n">
        <v>0.0</v>
      </c>
      <c r="R229" t="n">
        <v>84.0</v>
      </c>
      <c r="S229" t="n">
        <v>0.0</v>
      </c>
      <c r="T229" t="n">
        <v>254.0</v>
      </c>
      <c r="U229" t="n">
        <v>12.7</v>
      </c>
      <c r="V229" t="n">
        <v>12.7</v>
      </c>
      <c r="W229" t="n">
        <v>0.0</v>
      </c>
      <c r="X229" t="n">
        <v>266.7</v>
      </c>
      <c r="Y229" t="n">
        <v>254.0</v>
      </c>
      <c r="Z229" t="n">
        <v>254.0</v>
      </c>
      <c r="AA229" t="n">
        <v>22.0</v>
      </c>
      <c r="AB229" t="n">
        <v>55.88</v>
      </c>
      <c r="AC229" t="n">
        <v>4.91</v>
      </c>
      <c r="AD229" t="n">
        <v>0.0</v>
      </c>
      <c r="AE229" t="n">
        <v>0.0</v>
      </c>
      <c r="AF229" t="n">
        <v>254.0</v>
      </c>
      <c r="AG229" t="n">
        <v>10.94</v>
      </c>
      <c r="AH229" t="n">
        <v>0.0</v>
      </c>
      <c r="AI229" t="n">
        <v>0.0</v>
      </c>
      <c r="AJ229" t="n">
        <v>2.54</v>
      </c>
      <c r="AK229" t="n">
        <v>0.0</v>
      </c>
      <c r="AL229" t="n">
        <v>0.0</v>
      </c>
      <c r="AM229" t="n">
        <v>0.0</v>
      </c>
      <c r="AN229" t="n">
        <v>0.0</v>
      </c>
      <c r="AO229" t="n">
        <v>0.0</v>
      </c>
      <c r="AP229" t="n">
        <v>74.27</v>
      </c>
      <c r="AQ229" t="n">
        <v>0.0</v>
      </c>
      <c r="AR229" t="n">
        <v>179.73</v>
      </c>
      <c r="AS229" t="s">
        <v>232</v>
      </c>
      <c r="AT229" t="s">
        <v>233</v>
      </c>
      <c r="AU229" t="s">
        <v>234</v>
      </c>
      <c r="AV229" t="n">
        <v>0.0</v>
      </c>
      <c r="AW229" t="s">
        <v>560</v>
      </c>
    </row>
    <row r="230">
      <c r="A230" t="s">
        <v>1109</v>
      </c>
      <c r="B230" t="s">
        <v>1110</v>
      </c>
      <c r="C230" t="s">
        <v>1111</v>
      </c>
      <c r="D230" t="s">
        <v>226</v>
      </c>
      <c r="E230" t="s">
        <v>218</v>
      </c>
      <c r="F230" t="s">
        <v>215</v>
      </c>
      <c r="G230" t="s">
        <v>227</v>
      </c>
      <c r="H230" t="s">
        <v>228</v>
      </c>
      <c r="I230" t="s">
        <v>229</v>
      </c>
      <c r="J230" t="s">
        <v>230</v>
      </c>
      <c r="K230" t="s">
        <v>230</v>
      </c>
      <c r="L230" t="s">
        <v>230</v>
      </c>
      <c r="M230" t="s">
        <v>231</v>
      </c>
      <c r="N230" t="s">
        <v>230</v>
      </c>
      <c r="O230" t="n">
        <v>160.0</v>
      </c>
      <c r="P230" t="n">
        <v>0.0</v>
      </c>
      <c r="Q230" t="n">
        <v>0.0</v>
      </c>
      <c r="R230" t="n">
        <v>80.0</v>
      </c>
      <c r="S230" t="n">
        <v>0.0</v>
      </c>
      <c r="T230" t="n">
        <v>80.0</v>
      </c>
      <c r="U230" t="n">
        <v>4.0</v>
      </c>
      <c r="V230" t="n">
        <v>4.0</v>
      </c>
      <c r="W230" t="n">
        <v>0.0</v>
      </c>
      <c r="X230" t="n">
        <v>84.0</v>
      </c>
      <c r="Y230" t="n">
        <v>80.0</v>
      </c>
      <c r="Z230" t="n">
        <v>80.0</v>
      </c>
      <c r="AA230" t="n">
        <v>22.0</v>
      </c>
      <c r="AB230" t="n">
        <v>17.6</v>
      </c>
      <c r="AC230" t="n">
        <v>1.55</v>
      </c>
      <c r="AD230" t="n">
        <v>0.0</v>
      </c>
      <c r="AE230" t="n">
        <v>0.0</v>
      </c>
      <c r="AF230" t="n">
        <v>80.0</v>
      </c>
      <c r="AG230" t="n">
        <v>3.45</v>
      </c>
      <c r="AH230" t="n">
        <v>0.0</v>
      </c>
      <c r="AI230" t="n">
        <v>0.0</v>
      </c>
      <c r="AJ230" t="n">
        <v>0.8</v>
      </c>
      <c r="AK230" t="n">
        <v>0.0</v>
      </c>
      <c r="AL230" t="n">
        <v>0.0</v>
      </c>
      <c r="AM230" t="n">
        <v>0.0</v>
      </c>
      <c r="AN230" t="n">
        <v>0.0</v>
      </c>
      <c r="AO230" t="n">
        <v>0.0</v>
      </c>
      <c r="AP230" t="n">
        <v>23.4</v>
      </c>
      <c r="AQ230" t="n">
        <v>0.0</v>
      </c>
      <c r="AR230" t="n">
        <v>56.6</v>
      </c>
      <c r="AS230" t="s">
        <v>232</v>
      </c>
      <c r="AT230" t="s">
        <v>233</v>
      </c>
      <c r="AU230" t="s">
        <v>234</v>
      </c>
      <c r="AV230" t="n">
        <v>0.0</v>
      </c>
      <c r="AW230" t="s">
        <v>1112</v>
      </c>
    </row>
    <row r="231">
      <c r="A231" t="s">
        <v>1113</v>
      </c>
      <c r="B231" t="s">
        <v>1114</v>
      </c>
      <c r="C231" t="s">
        <v>1115</v>
      </c>
      <c r="D231" t="s">
        <v>226</v>
      </c>
      <c r="E231" t="s">
        <v>218</v>
      </c>
      <c r="F231" t="s">
        <v>215</v>
      </c>
      <c r="G231" t="s">
        <v>253</v>
      </c>
      <c r="H231" t="s">
        <v>228</v>
      </c>
      <c r="I231" t="s">
        <v>229</v>
      </c>
      <c r="J231" t="s">
        <v>230</v>
      </c>
      <c r="K231" t="s">
        <v>230</v>
      </c>
      <c r="L231" t="s">
        <v>230</v>
      </c>
      <c r="M231" t="s">
        <v>231</v>
      </c>
      <c r="N231" t="s">
        <v>230</v>
      </c>
      <c r="O231" t="n">
        <v>198.0</v>
      </c>
      <c r="P231" t="n">
        <v>20.0</v>
      </c>
      <c r="Q231" t="n">
        <v>0.0</v>
      </c>
      <c r="R231" t="n">
        <v>79.2</v>
      </c>
      <c r="S231" t="n">
        <v>0.0</v>
      </c>
      <c r="T231" t="n">
        <v>138.8</v>
      </c>
      <c r="U231" t="n">
        <v>6.94</v>
      </c>
      <c r="V231" t="n">
        <v>6.94</v>
      </c>
      <c r="W231" t="n">
        <v>0.0</v>
      </c>
      <c r="X231" t="n">
        <v>145.74</v>
      </c>
      <c r="Y231" t="n">
        <v>138.8</v>
      </c>
      <c r="Z231" t="n">
        <v>138.8</v>
      </c>
      <c r="AA231" t="n">
        <v>22.0</v>
      </c>
      <c r="AB231" t="n">
        <v>30.54</v>
      </c>
      <c r="AC231" t="n">
        <v>2.68</v>
      </c>
      <c r="AD231" t="n">
        <v>0.0</v>
      </c>
      <c r="AE231" t="n">
        <v>0.0</v>
      </c>
      <c r="AF231" t="n">
        <v>138.8</v>
      </c>
      <c r="AG231" t="n">
        <v>5.98</v>
      </c>
      <c r="AH231" t="n">
        <v>0.0</v>
      </c>
      <c r="AI231" t="n">
        <v>0.0</v>
      </c>
      <c r="AJ231" t="n">
        <v>1.39</v>
      </c>
      <c r="AK231" t="n">
        <v>0.0</v>
      </c>
      <c r="AL231" t="n">
        <v>0.0</v>
      </c>
      <c r="AM231" t="n">
        <v>0.0</v>
      </c>
      <c r="AN231" t="n">
        <v>0.0</v>
      </c>
      <c r="AO231" t="n">
        <v>0.0</v>
      </c>
      <c r="AP231" t="n">
        <v>40.59</v>
      </c>
      <c r="AQ231" t="n">
        <v>0.0</v>
      </c>
      <c r="AR231" t="n">
        <v>98.21</v>
      </c>
      <c r="AS231" t="s">
        <v>232</v>
      </c>
      <c r="AT231" t="s">
        <v>233</v>
      </c>
      <c r="AU231" t="s">
        <v>234</v>
      </c>
      <c r="AV231" t="n">
        <v>0.0</v>
      </c>
      <c r="AW231" t="s">
        <v>1116</v>
      </c>
    </row>
    <row r="232">
      <c r="A232" t="s">
        <v>1117</v>
      </c>
      <c r="B232" t="s">
        <v>1118</v>
      </c>
      <c r="C232" t="s">
        <v>1119</v>
      </c>
      <c r="D232" t="s">
        <v>226</v>
      </c>
      <c r="E232" t="s">
        <v>218</v>
      </c>
      <c r="F232" t="s">
        <v>215</v>
      </c>
      <c r="G232" t="s">
        <v>253</v>
      </c>
      <c r="H232" t="s">
        <v>228</v>
      </c>
      <c r="I232" t="s">
        <v>229</v>
      </c>
      <c r="J232" t="s">
        <v>230</v>
      </c>
      <c r="K232" t="s">
        <v>230</v>
      </c>
      <c r="L232" t="s">
        <v>230</v>
      </c>
      <c r="M232" t="s">
        <v>231</v>
      </c>
      <c r="N232" t="s">
        <v>230</v>
      </c>
      <c r="O232" t="n">
        <v>198.0</v>
      </c>
      <c r="P232" t="n">
        <v>20.0</v>
      </c>
      <c r="Q232" t="n">
        <v>0.0</v>
      </c>
      <c r="R232" t="n">
        <v>79.2</v>
      </c>
      <c r="S232" t="n">
        <v>0.0</v>
      </c>
      <c r="T232" t="n">
        <v>138.8</v>
      </c>
      <c r="U232" t="n">
        <v>6.94</v>
      </c>
      <c r="V232" t="n">
        <v>6.94</v>
      </c>
      <c r="W232" t="n">
        <v>0.0</v>
      </c>
      <c r="X232" t="n">
        <v>145.74</v>
      </c>
      <c r="Y232" t="n">
        <v>138.8</v>
      </c>
      <c r="Z232" t="n">
        <v>138.8</v>
      </c>
      <c r="AA232" t="n">
        <v>22.0</v>
      </c>
      <c r="AB232" t="n">
        <v>30.54</v>
      </c>
      <c r="AC232" t="n">
        <v>2.68</v>
      </c>
      <c r="AD232" t="n">
        <v>0.0</v>
      </c>
      <c r="AE232" t="n">
        <v>0.0</v>
      </c>
      <c r="AF232" t="n">
        <v>138.8</v>
      </c>
      <c r="AG232" t="n">
        <v>5.98</v>
      </c>
      <c r="AH232" t="n">
        <v>0.0</v>
      </c>
      <c r="AI232" t="n">
        <v>0.0</v>
      </c>
      <c r="AJ232" t="n">
        <v>1.39</v>
      </c>
      <c r="AK232" t="n">
        <v>0.0</v>
      </c>
      <c r="AL232" t="n">
        <v>0.0</v>
      </c>
      <c r="AM232" t="n">
        <v>0.0</v>
      </c>
      <c r="AN232" t="n">
        <v>0.0</v>
      </c>
      <c r="AO232" t="n">
        <v>0.0</v>
      </c>
      <c r="AP232" t="n">
        <v>40.59</v>
      </c>
      <c r="AQ232" t="n">
        <v>0.0</v>
      </c>
      <c r="AR232" t="n">
        <v>98.21</v>
      </c>
      <c r="AS232" t="s">
        <v>232</v>
      </c>
      <c r="AT232" t="s">
        <v>233</v>
      </c>
      <c r="AU232" t="s">
        <v>234</v>
      </c>
      <c r="AV232" t="n">
        <v>0.0</v>
      </c>
      <c r="AW232" t="s">
        <v>641</v>
      </c>
    </row>
    <row r="233">
      <c r="A233" t="s">
        <v>1120</v>
      </c>
      <c r="B233" t="s">
        <v>1121</v>
      </c>
      <c r="C233" t="s">
        <v>1122</v>
      </c>
      <c r="D233" t="s">
        <v>226</v>
      </c>
      <c r="E233" t="s">
        <v>218</v>
      </c>
      <c r="F233" t="s">
        <v>215</v>
      </c>
      <c r="G233" t="s">
        <v>227</v>
      </c>
      <c r="H233" t="s">
        <v>228</v>
      </c>
      <c r="I233" t="s">
        <v>229</v>
      </c>
      <c r="J233" t="s">
        <v>230</v>
      </c>
      <c r="K233" t="s">
        <v>230</v>
      </c>
      <c r="L233" t="s">
        <v>230</v>
      </c>
      <c r="M233" t="s">
        <v>231</v>
      </c>
      <c r="N233" t="s">
        <v>230</v>
      </c>
      <c r="O233" t="n">
        <v>484.0</v>
      </c>
      <c r="P233" t="n">
        <v>27.0</v>
      </c>
      <c r="Q233" t="n">
        <v>0.0</v>
      </c>
      <c r="R233" t="n">
        <v>100.0</v>
      </c>
      <c r="S233" t="n">
        <v>58.0</v>
      </c>
      <c r="T233" t="n">
        <v>353.0</v>
      </c>
      <c r="U233" t="n">
        <v>17.66</v>
      </c>
      <c r="V233" t="n">
        <v>17.66</v>
      </c>
      <c r="W233" t="n">
        <v>0.0</v>
      </c>
      <c r="X233" t="n">
        <v>370.66</v>
      </c>
      <c r="Y233" t="n">
        <v>352.99</v>
      </c>
      <c r="Z233" t="n">
        <v>353.0</v>
      </c>
      <c r="AA233" t="n">
        <v>22.0</v>
      </c>
      <c r="AB233" t="n">
        <v>77.66</v>
      </c>
      <c r="AC233" t="n">
        <v>6.82</v>
      </c>
      <c r="AD233" t="n">
        <v>0.0</v>
      </c>
      <c r="AE233" t="n">
        <v>0.0</v>
      </c>
      <c r="AF233" t="n">
        <v>353.0</v>
      </c>
      <c r="AG233" t="n">
        <v>15.21</v>
      </c>
      <c r="AH233" t="n">
        <v>0.0</v>
      </c>
      <c r="AI233" t="n">
        <v>0.0</v>
      </c>
      <c r="AJ233" t="n">
        <v>3.53</v>
      </c>
      <c r="AK233" t="n">
        <v>0.0</v>
      </c>
      <c r="AL233" t="n">
        <v>0.0</v>
      </c>
      <c r="AM233" t="n">
        <v>0.0</v>
      </c>
      <c r="AN233" t="n">
        <v>0.0</v>
      </c>
      <c r="AO233" t="n">
        <v>0.0</v>
      </c>
      <c r="AP233" t="n">
        <v>103.22</v>
      </c>
      <c r="AQ233" t="n">
        <v>0.0</v>
      </c>
      <c r="AR233" t="n">
        <v>249.77</v>
      </c>
      <c r="AS233" t="s">
        <v>232</v>
      </c>
      <c r="AT233" t="s">
        <v>233</v>
      </c>
      <c r="AU233" t="s">
        <v>234</v>
      </c>
      <c r="AV233" t="n">
        <v>0.0</v>
      </c>
      <c r="AW233" t="s">
        <v>1123</v>
      </c>
    </row>
    <row r="234">
      <c r="A234" t="s">
        <v>1124</v>
      </c>
      <c r="B234" t="s">
        <v>1125</v>
      </c>
      <c r="C234" t="s">
        <v>1126</v>
      </c>
      <c r="D234" t="s">
        <v>226</v>
      </c>
      <c r="E234" t="s">
        <v>218</v>
      </c>
      <c r="F234" t="s">
        <v>215</v>
      </c>
      <c r="G234" t="s">
        <v>230</v>
      </c>
      <c r="H234" t="s">
        <v>228</v>
      </c>
      <c r="I234" t="s">
        <v>229</v>
      </c>
      <c r="J234" t="s">
        <v>230</v>
      </c>
      <c r="K234" t="s">
        <v>230</v>
      </c>
      <c r="L234" t="s">
        <v>230</v>
      </c>
      <c r="M234" t="s">
        <v>231</v>
      </c>
      <c r="N234" t="s">
        <v>230</v>
      </c>
      <c r="O234" t="n">
        <v>328.0</v>
      </c>
      <c r="P234" t="n">
        <v>10.0</v>
      </c>
      <c r="Q234" t="n">
        <v>0.0</v>
      </c>
      <c r="R234" t="n">
        <v>84.0</v>
      </c>
      <c r="S234" t="n">
        <v>0.0</v>
      </c>
      <c r="T234" t="n">
        <v>254.0</v>
      </c>
      <c r="U234" t="n">
        <v>12.7</v>
      </c>
      <c r="V234" t="n">
        <v>12.7</v>
      </c>
      <c r="W234" t="n">
        <v>0.0</v>
      </c>
      <c r="X234" t="n">
        <v>266.7</v>
      </c>
      <c r="Y234" t="n">
        <v>254.0</v>
      </c>
      <c r="Z234" t="n">
        <v>254.0</v>
      </c>
      <c r="AA234" t="n">
        <v>22.0</v>
      </c>
      <c r="AB234" t="n">
        <v>55.88</v>
      </c>
      <c r="AC234" t="n">
        <v>4.91</v>
      </c>
      <c r="AD234" t="n">
        <v>0.0</v>
      </c>
      <c r="AE234" t="n">
        <v>0.0</v>
      </c>
      <c r="AF234" t="n">
        <v>254.0</v>
      </c>
      <c r="AG234" t="n">
        <v>10.94</v>
      </c>
      <c r="AH234" t="n">
        <v>0.0</v>
      </c>
      <c r="AI234" t="n">
        <v>0.0</v>
      </c>
      <c r="AJ234" t="n">
        <v>2.54</v>
      </c>
      <c r="AK234" t="n">
        <v>0.0</v>
      </c>
      <c r="AL234" t="n">
        <v>0.0</v>
      </c>
      <c r="AM234" t="n">
        <v>0.0</v>
      </c>
      <c r="AN234" t="n">
        <v>0.0</v>
      </c>
      <c r="AO234" t="n">
        <v>0.0</v>
      </c>
      <c r="AP234" t="n">
        <v>74.27</v>
      </c>
      <c r="AQ234" t="n">
        <v>0.0</v>
      </c>
      <c r="AR234" t="n">
        <v>179.73</v>
      </c>
      <c r="AS234" t="s">
        <v>232</v>
      </c>
      <c r="AT234" t="s">
        <v>233</v>
      </c>
      <c r="AU234" t="s">
        <v>234</v>
      </c>
      <c r="AV234" t="n">
        <v>0.0</v>
      </c>
      <c r="AW234" t="s">
        <v>1127</v>
      </c>
    </row>
    <row r="235">
      <c r="A235" t="s">
        <v>1128</v>
      </c>
      <c r="B235" t="s">
        <v>1129</v>
      </c>
      <c r="C235" t="s">
        <v>1130</v>
      </c>
      <c r="D235" t="s">
        <v>226</v>
      </c>
      <c r="E235" t="s">
        <v>218</v>
      </c>
      <c r="F235" t="s">
        <v>215</v>
      </c>
      <c r="G235" t="s">
        <v>227</v>
      </c>
      <c r="H235" t="s">
        <v>228</v>
      </c>
      <c r="I235" t="s">
        <v>229</v>
      </c>
      <c r="J235" t="s">
        <v>230</v>
      </c>
      <c r="K235" t="s">
        <v>230</v>
      </c>
      <c r="L235" t="s">
        <v>230</v>
      </c>
      <c r="M235" t="s">
        <v>231</v>
      </c>
      <c r="N235" t="s">
        <v>230</v>
      </c>
      <c r="O235" t="n">
        <v>430.0</v>
      </c>
      <c r="P235" t="n">
        <v>24.0</v>
      </c>
      <c r="Q235" t="n">
        <v>0.0</v>
      </c>
      <c r="R235" t="n">
        <v>100.0</v>
      </c>
      <c r="S235" t="n">
        <v>58.0</v>
      </c>
      <c r="T235" t="n">
        <v>296.0</v>
      </c>
      <c r="U235" t="n">
        <v>14.82</v>
      </c>
      <c r="V235" t="n">
        <v>14.82</v>
      </c>
      <c r="W235" t="n">
        <v>0.0</v>
      </c>
      <c r="X235" t="n">
        <v>310.82</v>
      </c>
      <c r="Y235" t="n">
        <v>295.98</v>
      </c>
      <c r="Z235" t="n">
        <v>296.0</v>
      </c>
      <c r="AA235" t="n">
        <v>22.0</v>
      </c>
      <c r="AB235" t="n">
        <v>65.12</v>
      </c>
      <c r="AC235" t="n">
        <v>5.72</v>
      </c>
      <c r="AD235" t="n">
        <v>0.0</v>
      </c>
      <c r="AE235" t="n">
        <v>0.0</v>
      </c>
      <c r="AF235" t="n">
        <v>296.0</v>
      </c>
      <c r="AG235" t="n">
        <v>12.75</v>
      </c>
      <c r="AH235" t="n">
        <v>0.0</v>
      </c>
      <c r="AI235" t="n">
        <v>0.0</v>
      </c>
      <c r="AJ235" t="n">
        <v>2.96</v>
      </c>
      <c r="AK235" t="n">
        <v>0.0</v>
      </c>
      <c r="AL235" t="n">
        <v>0.0</v>
      </c>
      <c r="AM235" t="n">
        <v>0.0</v>
      </c>
      <c r="AN235" t="n">
        <v>0.0</v>
      </c>
      <c r="AO235" t="n">
        <v>0.0</v>
      </c>
      <c r="AP235" t="n">
        <v>86.55</v>
      </c>
      <c r="AQ235" t="n">
        <v>0.0</v>
      </c>
      <c r="AR235" t="n">
        <v>209.43</v>
      </c>
      <c r="AS235" t="s">
        <v>232</v>
      </c>
      <c r="AT235" t="s">
        <v>233</v>
      </c>
      <c r="AU235" t="s">
        <v>234</v>
      </c>
      <c r="AV235" t="n">
        <v>0.0</v>
      </c>
      <c r="AW235" t="s">
        <v>1131</v>
      </c>
    </row>
    <row r="236">
      <c r="A236" t="s">
        <v>1132</v>
      </c>
      <c r="B236" t="s">
        <v>1133</v>
      </c>
      <c r="C236" t="s">
        <v>1134</v>
      </c>
      <c r="D236" t="s">
        <v>226</v>
      </c>
      <c r="E236" t="s">
        <v>218</v>
      </c>
      <c r="F236" t="s">
        <v>215</v>
      </c>
      <c r="G236" t="s">
        <v>227</v>
      </c>
      <c r="H236" t="s">
        <v>228</v>
      </c>
      <c r="I236" t="s">
        <v>229</v>
      </c>
      <c r="J236" t="s">
        <v>230</v>
      </c>
      <c r="K236" t="s">
        <v>230</v>
      </c>
      <c r="L236" t="s">
        <v>230</v>
      </c>
      <c r="M236" t="s">
        <v>231</v>
      </c>
      <c r="N236" t="s">
        <v>230</v>
      </c>
      <c r="O236" t="n">
        <v>150.0</v>
      </c>
      <c r="P236" t="n">
        <v>0.0</v>
      </c>
      <c r="Q236" t="n">
        <v>0.0</v>
      </c>
      <c r="R236" t="n">
        <v>75.0</v>
      </c>
      <c r="S236" t="n">
        <v>0.0</v>
      </c>
      <c r="T236" t="n">
        <v>75.0</v>
      </c>
      <c r="U236" t="n">
        <v>3.76</v>
      </c>
      <c r="V236" t="n">
        <v>3.76</v>
      </c>
      <c r="W236" t="n">
        <v>0.0</v>
      </c>
      <c r="X236" t="n">
        <v>78.76</v>
      </c>
      <c r="Y236" t="n">
        <v>74.99</v>
      </c>
      <c r="Z236" t="n">
        <v>75.0</v>
      </c>
      <c r="AA236" t="n">
        <v>22.0</v>
      </c>
      <c r="AB236" t="n">
        <v>16.5</v>
      </c>
      <c r="AC236" t="n">
        <v>1.45</v>
      </c>
      <c r="AD236" t="n">
        <v>0.0</v>
      </c>
      <c r="AE236" t="n">
        <v>0.0</v>
      </c>
      <c r="AF236" t="n">
        <v>75.0</v>
      </c>
      <c r="AG236" t="n">
        <v>3.23</v>
      </c>
      <c r="AH236" t="n">
        <v>0.0</v>
      </c>
      <c r="AI236" t="n">
        <v>0.0</v>
      </c>
      <c r="AJ236" t="n">
        <v>0.75</v>
      </c>
      <c r="AK236" t="n">
        <v>0.0</v>
      </c>
      <c r="AL236" t="n">
        <v>0.0</v>
      </c>
      <c r="AM236" t="n">
        <v>0.0</v>
      </c>
      <c r="AN236" t="n">
        <v>0.0</v>
      </c>
      <c r="AO236" t="n">
        <v>0.0</v>
      </c>
      <c r="AP236" t="n">
        <v>21.93</v>
      </c>
      <c r="AQ236" t="n">
        <v>0.0</v>
      </c>
      <c r="AR236" t="n">
        <v>53.06</v>
      </c>
      <c r="AS236" t="s">
        <v>232</v>
      </c>
      <c r="AT236" t="s">
        <v>233</v>
      </c>
      <c r="AU236" t="s">
        <v>234</v>
      </c>
      <c r="AV236" t="n">
        <v>0.0</v>
      </c>
      <c r="AW236" t="s">
        <v>1135</v>
      </c>
    </row>
    <row r="237">
      <c r="A237" t="s">
        <v>1136</v>
      </c>
      <c r="B237" t="s">
        <v>1137</v>
      </c>
      <c r="C237" t="s">
        <v>1138</v>
      </c>
      <c r="D237" t="s">
        <v>226</v>
      </c>
      <c r="E237" t="s">
        <v>218</v>
      </c>
      <c r="F237" t="s">
        <v>215</v>
      </c>
      <c r="G237" t="s">
        <v>230</v>
      </c>
      <c r="H237" t="s">
        <v>228</v>
      </c>
      <c r="I237" t="s">
        <v>229</v>
      </c>
      <c r="J237" t="s">
        <v>230</v>
      </c>
      <c r="K237" t="s">
        <v>230</v>
      </c>
      <c r="L237" t="s">
        <v>230</v>
      </c>
      <c r="M237" t="s">
        <v>231</v>
      </c>
      <c r="N237" t="s">
        <v>230</v>
      </c>
      <c r="O237" t="n">
        <v>412.0</v>
      </c>
      <c r="P237" t="n">
        <v>17.0</v>
      </c>
      <c r="Q237" t="n">
        <v>0.0</v>
      </c>
      <c r="R237" t="n">
        <v>84.0</v>
      </c>
      <c r="S237" t="n">
        <v>0.0</v>
      </c>
      <c r="T237" t="n">
        <v>345.0</v>
      </c>
      <c r="U237" t="n">
        <v>17.26</v>
      </c>
      <c r="V237" t="n">
        <v>17.26</v>
      </c>
      <c r="W237" t="n">
        <v>0.0</v>
      </c>
      <c r="X237" t="n">
        <v>362.26</v>
      </c>
      <c r="Y237" t="n">
        <v>344.99</v>
      </c>
      <c r="Z237" t="n">
        <v>345.0</v>
      </c>
      <c r="AA237" t="n">
        <v>22.0</v>
      </c>
      <c r="AB237" t="n">
        <v>75.9</v>
      </c>
      <c r="AC237" t="n">
        <v>6.67</v>
      </c>
      <c r="AD237" t="n">
        <v>0.0</v>
      </c>
      <c r="AE237" t="n">
        <v>0.0</v>
      </c>
      <c r="AF237" t="n">
        <v>345.0</v>
      </c>
      <c r="AG237" t="n">
        <v>14.86</v>
      </c>
      <c r="AH237" t="n">
        <v>0.0</v>
      </c>
      <c r="AI237" t="n">
        <v>0.0</v>
      </c>
      <c r="AJ237" t="n">
        <v>3.45</v>
      </c>
      <c r="AK237" t="n">
        <v>0.0</v>
      </c>
      <c r="AL237" t="n">
        <v>0.0</v>
      </c>
      <c r="AM237" t="n">
        <v>0.0</v>
      </c>
      <c r="AN237" t="n">
        <v>0.0</v>
      </c>
      <c r="AO237" t="n">
        <v>0.0</v>
      </c>
      <c r="AP237" t="n">
        <v>100.88</v>
      </c>
      <c r="AQ237" t="n">
        <v>0.0</v>
      </c>
      <c r="AR237" t="n">
        <v>244.11</v>
      </c>
      <c r="AS237" t="s">
        <v>232</v>
      </c>
      <c r="AT237" t="s">
        <v>233</v>
      </c>
      <c r="AU237" t="s">
        <v>234</v>
      </c>
      <c r="AV237" t="n">
        <v>0.0</v>
      </c>
      <c r="AW237" t="s">
        <v>1139</v>
      </c>
    </row>
    <row r="238">
      <c r="A238" t="s">
        <v>1140</v>
      </c>
      <c r="B238" t="s">
        <v>1141</v>
      </c>
      <c r="C238" t="s">
        <v>1142</v>
      </c>
      <c r="D238" t="s">
        <v>226</v>
      </c>
      <c r="E238" t="s">
        <v>218</v>
      </c>
      <c r="F238" t="s">
        <v>215</v>
      </c>
      <c r="G238" t="s">
        <v>227</v>
      </c>
      <c r="H238" t="s">
        <v>228</v>
      </c>
      <c r="I238" t="s">
        <v>229</v>
      </c>
      <c r="J238" t="s">
        <v>230</v>
      </c>
      <c r="K238" t="s">
        <v>230</v>
      </c>
      <c r="L238" t="s">
        <v>230</v>
      </c>
      <c r="M238" t="s">
        <v>231</v>
      </c>
      <c r="N238" t="s">
        <v>230</v>
      </c>
      <c r="O238" t="n">
        <v>223.0</v>
      </c>
      <c r="P238" t="n">
        <v>10.0</v>
      </c>
      <c r="Q238" t="n">
        <v>0.0</v>
      </c>
      <c r="R238" t="n">
        <v>100.0</v>
      </c>
      <c r="S238" t="n">
        <v>0.0</v>
      </c>
      <c r="T238" t="n">
        <v>133.0</v>
      </c>
      <c r="U238" t="n">
        <v>6.64</v>
      </c>
      <c r="V238" t="n">
        <v>6.64</v>
      </c>
      <c r="W238" t="n">
        <v>0.0</v>
      </c>
      <c r="X238" t="n">
        <v>139.64</v>
      </c>
      <c r="Y238" t="n">
        <v>133.01</v>
      </c>
      <c r="Z238" t="n">
        <v>133.0</v>
      </c>
      <c r="AA238" t="n">
        <v>22.0</v>
      </c>
      <c r="AB238" t="n">
        <v>29.26</v>
      </c>
      <c r="AC238" t="n">
        <v>2.57</v>
      </c>
      <c r="AD238" t="n">
        <v>0.0</v>
      </c>
      <c r="AE238" t="n">
        <v>0.0</v>
      </c>
      <c r="AF238" t="n">
        <v>133.0</v>
      </c>
      <c r="AG238" t="n">
        <v>5.73</v>
      </c>
      <c r="AH238" t="n">
        <v>0.0</v>
      </c>
      <c r="AI238" t="n">
        <v>0.0</v>
      </c>
      <c r="AJ238" t="n">
        <v>1.33</v>
      </c>
      <c r="AK238" t="n">
        <v>0.0</v>
      </c>
      <c r="AL238" t="n">
        <v>0.0</v>
      </c>
      <c r="AM238" t="n">
        <v>0.0</v>
      </c>
      <c r="AN238" t="n">
        <v>0.0</v>
      </c>
      <c r="AO238" t="n">
        <v>0.0</v>
      </c>
      <c r="AP238" t="n">
        <v>38.89</v>
      </c>
      <c r="AQ238" t="n">
        <v>0.0</v>
      </c>
      <c r="AR238" t="n">
        <v>94.12</v>
      </c>
      <c r="AS238" t="s">
        <v>232</v>
      </c>
      <c r="AT238" t="s">
        <v>233</v>
      </c>
      <c r="AU238" t="s">
        <v>234</v>
      </c>
      <c r="AV238" t="n">
        <v>0.0</v>
      </c>
      <c r="AW238" t="s">
        <v>1143</v>
      </c>
    </row>
    <row r="239">
      <c r="A239" t="s">
        <v>1144</v>
      </c>
      <c r="B239" t="s">
        <v>1145</v>
      </c>
      <c r="C239" t="s">
        <v>1146</v>
      </c>
      <c r="D239" t="s">
        <v>226</v>
      </c>
      <c r="E239" t="s">
        <v>218</v>
      </c>
      <c r="F239" t="s">
        <v>215</v>
      </c>
      <c r="G239" t="s">
        <v>734</v>
      </c>
      <c r="H239" t="s">
        <v>228</v>
      </c>
      <c r="I239" t="s">
        <v>229</v>
      </c>
      <c r="J239" t="s">
        <v>230</v>
      </c>
      <c r="K239" t="s">
        <v>230</v>
      </c>
      <c r="L239" t="s">
        <v>230</v>
      </c>
      <c r="M239" t="s">
        <v>231</v>
      </c>
      <c r="N239" t="s">
        <v>230</v>
      </c>
      <c r="O239" t="n">
        <v>792.0</v>
      </c>
      <c r="P239" t="n">
        <v>37.0</v>
      </c>
      <c r="Q239" t="n">
        <v>0.0</v>
      </c>
      <c r="R239" t="n">
        <v>146.8</v>
      </c>
      <c r="S239" t="n">
        <v>58.0</v>
      </c>
      <c r="T239" t="n">
        <v>624.2</v>
      </c>
      <c r="U239" t="n">
        <v>31.22</v>
      </c>
      <c r="V239" t="n">
        <v>31.22</v>
      </c>
      <c r="W239" t="n">
        <v>0.0</v>
      </c>
      <c r="X239" t="n">
        <v>655.42</v>
      </c>
      <c r="Y239" t="n">
        <v>624.19</v>
      </c>
      <c r="Z239" t="n">
        <v>624.2</v>
      </c>
      <c r="AA239" t="n">
        <v>22.0</v>
      </c>
      <c r="AB239" t="n">
        <v>137.32</v>
      </c>
      <c r="AC239" t="n">
        <v>12.06</v>
      </c>
      <c r="AD239" t="n">
        <v>0.0</v>
      </c>
      <c r="AE239" t="n">
        <v>0.0</v>
      </c>
      <c r="AF239" t="n">
        <v>624.2</v>
      </c>
      <c r="AG239" t="n">
        <v>26.89</v>
      </c>
      <c r="AH239" t="n">
        <v>0.0</v>
      </c>
      <c r="AI239" t="n">
        <v>0.0</v>
      </c>
      <c r="AJ239" t="n">
        <v>6.24</v>
      </c>
      <c r="AK239" t="n">
        <v>0.0</v>
      </c>
      <c r="AL239" t="n">
        <v>0.0</v>
      </c>
      <c r="AM239" t="n">
        <v>0.0</v>
      </c>
      <c r="AN239" t="n">
        <v>0.0</v>
      </c>
      <c r="AO239" t="n">
        <v>0.0</v>
      </c>
      <c r="AP239" t="n">
        <v>182.51</v>
      </c>
      <c r="AQ239" t="n">
        <v>0.0</v>
      </c>
      <c r="AR239" t="n">
        <v>441.68</v>
      </c>
      <c r="AS239" t="s">
        <v>232</v>
      </c>
      <c r="AT239" t="s">
        <v>233</v>
      </c>
      <c r="AU239" t="s">
        <v>234</v>
      </c>
      <c r="AV239" t="n">
        <v>0.0</v>
      </c>
      <c r="AW239" t="s">
        <v>1147</v>
      </c>
    </row>
    <row r="240">
      <c r="A240" t="s">
        <v>1148</v>
      </c>
      <c r="B240" t="s">
        <v>1149</v>
      </c>
      <c r="C240" t="s">
        <v>1150</v>
      </c>
      <c r="D240" t="s">
        <v>226</v>
      </c>
      <c r="E240" t="s">
        <v>218</v>
      </c>
      <c r="F240" t="s">
        <v>215</v>
      </c>
      <c r="G240" t="s">
        <v>227</v>
      </c>
      <c r="H240" t="s">
        <v>228</v>
      </c>
      <c r="I240" t="s">
        <v>229</v>
      </c>
      <c r="J240" t="s">
        <v>230</v>
      </c>
      <c r="K240" t="s">
        <v>230</v>
      </c>
      <c r="L240" t="s">
        <v>230</v>
      </c>
      <c r="M240" t="s">
        <v>231</v>
      </c>
      <c r="N240" t="s">
        <v>230</v>
      </c>
      <c r="O240" t="n">
        <v>296.0</v>
      </c>
      <c r="P240" t="n">
        <v>20.0</v>
      </c>
      <c r="Q240" t="n">
        <v>0.0</v>
      </c>
      <c r="R240" t="n">
        <v>100.0</v>
      </c>
      <c r="S240" t="n">
        <v>0.0</v>
      </c>
      <c r="T240" t="n">
        <v>216.0</v>
      </c>
      <c r="U240" t="n">
        <v>10.8</v>
      </c>
      <c r="V240" t="n">
        <v>10.8</v>
      </c>
      <c r="W240" t="n">
        <v>0.0</v>
      </c>
      <c r="X240" t="n">
        <v>226.8</v>
      </c>
      <c r="Y240" t="n">
        <v>216.0</v>
      </c>
      <c r="Z240" t="n">
        <v>216.0</v>
      </c>
      <c r="AA240" t="n">
        <v>22.0</v>
      </c>
      <c r="AB240" t="n">
        <v>47.52</v>
      </c>
      <c r="AC240" t="n">
        <v>4.17</v>
      </c>
      <c r="AD240" t="n">
        <v>0.0</v>
      </c>
      <c r="AE240" t="n">
        <v>0.0</v>
      </c>
      <c r="AF240" t="n">
        <v>216.0</v>
      </c>
      <c r="AG240" t="n">
        <v>9.3</v>
      </c>
      <c r="AH240" t="n">
        <v>0.0</v>
      </c>
      <c r="AI240" t="n">
        <v>0.0</v>
      </c>
      <c r="AJ240" t="n">
        <v>2.16</v>
      </c>
      <c r="AK240" t="n">
        <v>0.0</v>
      </c>
      <c r="AL240" t="n">
        <v>0.0</v>
      </c>
      <c r="AM240" t="n">
        <v>0.0</v>
      </c>
      <c r="AN240" t="n">
        <v>0.0</v>
      </c>
      <c r="AO240" t="n">
        <v>0.0</v>
      </c>
      <c r="AP240" t="n">
        <v>63.15</v>
      </c>
      <c r="AQ240" t="n">
        <v>0.0</v>
      </c>
      <c r="AR240" t="n">
        <v>152.85</v>
      </c>
      <c r="AS240" t="s">
        <v>232</v>
      </c>
      <c r="AT240" t="s">
        <v>233</v>
      </c>
      <c r="AU240" t="s">
        <v>234</v>
      </c>
      <c r="AV240" t="n">
        <v>0.0</v>
      </c>
      <c r="AW240" t="s">
        <v>1151</v>
      </c>
    </row>
    <row r="241">
      <c r="A241" t="s">
        <v>1152</v>
      </c>
      <c r="B241" t="s">
        <v>1153</v>
      </c>
      <c r="C241" t="s">
        <v>1154</v>
      </c>
      <c r="D241" t="s">
        <v>226</v>
      </c>
      <c r="E241" t="s">
        <v>218</v>
      </c>
      <c r="F241" t="s">
        <v>215</v>
      </c>
      <c r="G241" t="s">
        <v>230</v>
      </c>
      <c r="H241" t="s">
        <v>228</v>
      </c>
      <c r="I241" t="s">
        <v>229</v>
      </c>
      <c r="J241" t="s">
        <v>230</v>
      </c>
      <c r="K241" t="s">
        <v>230</v>
      </c>
      <c r="L241" t="s">
        <v>230</v>
      </c>
      <c r="M241" t="s">
        <v>231</v>
      </c>
      <c r="N241" t="s">
        <v>230</v>
      </c>
      <c r="O241" t="n">
        <v>464.0</v>
      </c>
      <c r="P241" t="n">
        <v>27.0</v>
      </c>
      <c r="Q241" t="n">
        <v>0.0</v>
      </c>
      <c r="R241" t="n">
        <v>84.0</v>
      </c>
      <c r="S241" t="n">
        <v>58.0</v>
      </c>
      <c r="T241" t="n">
        <v>349.0</v>
      </c>
      <c r="U241" t="n">
        <v>17.46</v>
      </c>
      <c r="V241" t="n">
        <v>17.46</v>
      </c>
      <c r="W241" t="n">
        <v>0.0</v>
      </c>
      <c r="X241" t="n">
        <v>366.46</v>
      </c>
      <c r="Y241" t="n">
        <v>348.99</v>
      </c>
      <c r="Z241" t="n">
        <v>349.0</v>
      </c>
      <c r="AA241" t="n">
        <v>22.0</v>
      </c>
      <c r="AB241" t="n">
        <v>76.78</v>
      </c>
      <c r="AC241" t="n">
        <v>6.74</v>
      </c>
      <c r="AD241" t="n">
        <v>0.0</v>
      </c>
      <c r="AE241" t="n">
        <v>0.0</v>
      </c>
      <c r="AF241" t="n">
        <v>348.999</v>
      </c>
      <c r="AG241" t="n">
        <v>15.03</v>
      </c>
      <c r="AH241" t="n">
        <v>0.0</v>
      </c>
      <c r="AI241" t="n">
        <v>0.0</v>
      </c>
      <c r="AJ241" t="n">
        <v>3.49</v>
      </c>
      <c r="AK241" t="n">
        <v>0.0</v>
      </c>
      <c r="AL241" t="n">
        <v>0.0</v>
      </c>
      <c r="AM241" t="n">
        <v>0.0</v>
      </c>
      <c r="AN241" t="n">
        <v>0.0</v>
      </c>
      <c r="AO241" t="n">
        <v>0.0</v>
      </c>
      <c r="AP241" t="n">
        <v>102.04</v>
      </c>
      <c r="AQ241" t="n">
        <v>0.0</v>
      </c>
      <c r="AR241" t="n">
        <v>246.95</v>
      </c>
      <c r="AS241" t="s">
        <v>232</v>
      </c>
      <c r="AT241" t="s">
        <v>266</v>
      </c>
      <c r="AU241" t="s">
        <v>267</v>
      </c>
      <c r="AV241" t="n">
        <v>0.0</v>
      </c>
      <c r="AW241" t="s">
        <v>1155</v>
      </c>
    </row>
    <row r="242">
      <c r="A242" t="s">
        <v>1156</v>
      </c>
      <c r="B242" t="s">
        <v>1157</v>
      </c>
      <c r="C242" t="s">
        <v>1158</v>
      </c>
      <c r="D242" t="s">
        <v>226</v>
      </c>
      <c r="E242" t="s">
        <v>218</v>
      </c>
      <c r="F242" t="s">
        <v>215</v>
      </c>
      <c r="G242" t="s">
        <v>227</v>
      </c>
      <c r="H242" t="s">
        <v>228</v>
      </c>
      <c r="I242" t="s">
        <v>229</v>
      </c>
      <c r="J242" t="s">
        <v>230</v>
      </c>
      <c r="K242" t="s">
        <v>230</v>
      </c>
      <c r="L242" t="s">
        <v>230</v>
      </c>
      <c r="M242" t="s">
        <v>231</v>
      </c>
      <c r="N242" t="s">
        <v>230</v>
      </c>
      <c r="O242" t="n">
        <v>228.0</v>
      </c>
      <c r="P242" t="n">
        <v>20.0</v>
      </c>
      <c r="Q242" t="n">
        <v>0.0</v>
      </c>
      <c r="R242" t="n">
        <v>100.0</v>
      </c>
      <c r="S242" t="n">
        <v>0.0</v>
      </c>
      <c r="T242" t="n">
        <v>148.0</v>
      </c>
      <c r="U242" t="n">
        <v>7.4</v>
      </c>
      <c r="V242" t="n">
        <v>7.4</v>
      </c>
      <c r="W242" t="n">
        <v>0.0</v>
      </c>
      <c r="X242" t="n">
        <v>155.4</v>
      </c>
      <c r="Y242" t="n">
        <v>148.0</v>
      </c>
      <c r="Z242" t="n">
        <v>148.0</v>
      </c>
      <c r="AA242" t="n">
        <v>22.0</v>
      </c>
      <c r="AB242" t="n">
        <v>32.56</v>
      </c>
      <c r="AC242" t="n">
        <v>2.86</v>
      </c>
      <c r="AD242" t="n">
        <v>0.0</v>
      </c>
      <c r="AE242" t="n">
        <v>0.0</v>
      </c>
      <c r="AF242" t="n">
        <v>148.0</v>
      </c>
      <c r="AG242" t="n">
        <v>6.37</v>
      </c>
      <c r="AH242" t="n">
        <v>0.0</v>
      </c>
      <c r="AI242" t="n">
        <v>0.0</v>
      </c>
      <c r="AJ242" t="n">
        <v>1.48</v>
      </c>
      <c r="AK242" t="n">
        <v>0.0</v>
      </c>
      <c r="AL242" t="n">
        <v>0.0</v>
      </c>
      <c r="AM242" t="n">
        <v>0.0</v>
      </c>
      <c r="AN242" t="n">
        <v>0.0</v>
      </c>
      <c r="AO242" t="n">
        <v>0.0</v>
      </c>
      <c r="AP242" t="n">
        <v>43.27</v>
      </c>
      <c r="AQ242" t="n">
        <v>0.0</v>
      </c>
      <c r="AR242" t="n">
        <v>104.73</v>
      </c>
      <c r="AS242" t="s">
        <v>232</v>
      </c>
      <c r="AT242" t="s">
        <v>233</v>
      </c>
      <c r="AU242" t="s">
        <v>234</v>
      </c>
      <c r="AV242" t="n">
        <v>0.0</v>
      </c>
      <c r="AW242" t="s">
        <v>1159</v>
      </c>
    </row>
    <row r="243">
      <c r="A243" t="s">
        <v>1160</v>
      </c>
      <c r="B243" t="s">
        <v>1161</v>
      </c>
      <c r="C243" t="s">
        <v>1162</v>
      </c>
      <c r="D243" t="s">
        <v>226</v>
      </c>
      <c r="E243" t="s">
        <v>218</v>
      </c>
      <c r="F243" t="s">
        <v>215</v>
      </c>
      <c r="G243" t="s">
        <v>227</v>
      </c>
      <c r="H243" t="s">
        <v>228</v>
      </c>
      <c r="I243" t="s">
        <v>229</v>
      </c>
      <c r="J243" t="s">
        <v>230</v>
      </c>
      <c r="K243" t="s">
        <v>230</v>
      </c>
      <c r="L243" t="s">
        <v>230</v>
      </c>
      <c r="M243" t="s">
        <v>231</v>
      </c>
      <c r="N243" t="s">
        <v>230</v>
      </c>
      <c r="O243" t="n">
        <v>298.0</v>
      </c>
      <c r="P243" t="n">
        <v>20.0</v>
      </c>
      <c r="Q243" t="n">
        <v>0.0</v>
      </c>
      <c r="R243" t="n">
        <v>100.0</v>
      </c>
      <c r="S243" t="n">
        <v>0.0</v>
      </c>
      <c r="T243" t="n">
        <v>218.0</v>
      </c>
      <c r="U243" t="n">
        <v>10.9</v>
      </c>
      <c r="V243" t="n">
        <v>10.9</v>
      </c>
      <c r="W243" t="n">
        <v>0.0</v>
      </c>
      <c r="X243" t="n">
        <v>228.9</v>
      </c>
      <c r="Y243" t="n">
        <v>218.0</v>
      </c>
      <c r="Z243" t="n">
        <v>218.0</v>
      </c>
      <c r="AA243" t="n">
        <v>22.0</v>
      </c>
      <c r="AB243" t="n">
        <v>47.96</v>
      </c>
      <c r="AC243" t="n">
        <v>4.21</v>
      </c>
      <c r="AD243" t="n">
        <v>0.0</v>
      </c>
      <c r="AE243" t="n">
        <v>0.0</v>
      </c>
      <c r="AF243" t="n">
        <v>218.0</v>
      </c>
      <c r="AG243" t="n">
        <v>9.39</v>
      </c>
      <c r="AH243" t="n">
        <v>0.0</v>
      </c>
      <c r="AI243" t="n">
        <v>0.0</v>
      </c>
      <c r="AJ243" t="n">
        <v>2.18</v>
      </c>
      <c r="AK243" t="n">
        <v>0.0</v>
      </c>
      <c r="AL243" t="n">
        <v>0.0</v>
      </c>
      <c r="AM243" t="n">
        <v>0.0</v>
      </c>
      <c r="AN243" t="n">
        <v>0.0</v>
      </c>
      <c r="AO243" t="n">
        <v>0.0</v>
      </c>
      <c r="AP243" t="n">
        <v>63.74</v>
      </c>
      <c r="AQ243" t="n">
        <v>0.0</v>
      </c>
      <c r="AR243" t="n">
        <v>154.26</v>
      </c>
      <c r="AS243" t="s">
        <v>232</v>
      </c>
      <c r="AT243" t="s">
        <v>233</v>
      </c>
      <c r="AU243" t="s">
        <v>234</v>
      </c>
      <c r="AV243" t="n">
        <v>0.0</v>
      </c>
      <c r="AW243" t="s">
        <v>1163</v>
      </c>
    </row>
    <row r="244">
      <c r="A244" t="s">
        <v>1164</v>
      </c>
      <c r="B244" t="s">
        <v>1165</v>
      </c>
      <c r="C244" t="s">
        <v>1166</v>
      </c>
      <c r="D244" t="s">
        <v>226</v>
      </c>
      <c r="E244" t="s">
        <v>218</v>
      </c>
      <c r="F244" t="s">
        <v>215</v>
      </c>
      <c r="G244" t="s">
        <v>230</v>
      </c>
      <c r="H244" t="s">
        <v>228</v>
      </c>
      <c r="I244" t="s">
        <v>229</v>
      </c>
      <c r="J244" t="s">
        <v>230</v>
      </c>
      <c r="K244" t="s">
        <v>230</v>
      </c>
      <c r="L244" t="s">
        <v>230</v>
      </c>
      <c r="M244" t="s">
        <v>231</v>
      </c>
      <c r="N244" t="s">
        <v>230</v>
      </c>
      <c r="O244" t="n">
        <v>348.0</v>
      </c>
      <c r="P244" t="n">
        <v>15.0</v>
      </c>
      <c r="Q244" t="n">
        <v>0.0</v>
      </c>
      <c r="R244" t="n">
        <v>84.0</v>
      </c>
      <c r="S244" t="n">
        <v>0.0</v>
      </c>
      <c r="T244" t="n">
        <v>279.0</v>
      </c>
      <c r="U244" t="n">
        <v>13.96</v>
      </c>
      <c r="V244" t="n">
        <v>13.96</v>
      </c>
      <c r="W244" t="n">
        <v>0.0</v>
      </c>
      <c r="X244" t="n">
        <v>292.96</v>
      </c>
      <c r="Y244" t="n">
        <v>278.99</v>
      </c>
      <c r="Z244" t="n">
        <v>279.0</v>
      </c>
      <c r="AA244" t="n">
        <v>22.0</v>
      </c>
      <c r="AB244" t="n">
        <v>61.38</v>
      </c>
      <c r="AC244" t="n">
        <v>5.39</v>
      </c>
      <c r="AD244" t="n">
        <v>0.0</v>
      </c>
      <c r="AE244" t="n">
        <v>0.0</v>
      </c>
      <c r="AF244" t="n">
        <v>279.0</v>
      </c>
      <c r="AG244" t="n">
        <v>12.02</v>
      </c>
      <c r="AH244" t="n">
        <v>0.0</v>
      </c>
      <c r="AI244" t="n">
        <v>0.0</v>
      </c>
      <c r="AJ244" t="n">
        <v>2.79</v>
      </c>
      <c r="AK244" t="n">
        <v>0.0</v>
      </c>
      <c r="AL244" t="n">
        <v>0.0</v>
      </c>
      <c r="AM244" t="n">
        <v>0.0</v>
      </c>
      <c r="AN244" t="n">
        <v>0.0</v>
      </c>
      <c r="AO244" t="n">
        <v>0.0</v>
      </c>
      <c r="AP244" t="n">
        <v>81.58</v>
      </c>
      <c r="AQ244" t="n">
        <v>0.0</v>
      </c>
      <c r="AR244" t="n">
        <v>197.41</v>
      </c>
      <c r="AS244" t="s">
        <v>232</v>
      </c>
      <c r="AT244" t="s">
        <v>233</v>
      </c>
      <c r="AU244" t="s">
        <v>234</v>
      </c>
      <c r="AV244" t="n">
        <v>0.0</v>
      </c>
      <c r="AW244" t="s">
        <v>1167</v>
      </c>
    </row>
    <row r="245">
      <c r="A245" t="s">
        <v>1168</v>
      </c>
      <c r="B245" t="s">
        <v>1169</v>
      </c>
      <c r="C245" t="s">
        <v>1170</v>
      </c>
      <c r="D245" t="s">
        <v>226</v>
      </c>
      <c r="E245" t="s">
        <v>218</v>
      </c>
      <c r="F245" t="s">
        <v>215</v>
      </c>
      <c r="G245" t="s">
        <v>227</v>
      </c>
      <c r="H245" t="s">
        <v>228</v>
      </c>
      <c r="I245" t="s">
        <v>229</v>
      </c>
      <c r="J245" t="s">
        <v>230</v>
      </c>
      <c r="K245" t="s">
        <v>230</v>
      </c>
      <c r="L245" t="s">
        <v>230</v>
      </c>
      <c r="M245" t="s">
        <v>231</v>
      </c>
      <c r="N245" t="s">
        <v>230</v>
      </c>
      <c r="O245" t="n">
        <v>208.0</v>
      </c>
      <c r="P245" t="n">
        <v>10.0</v>
      </c>
      <c r="Q245" t="n">
        <v>0.0</v>
      </c>
      <c r="R245" t="n">
        <v>100.0</v>
      </c>
      <c r="S245" t="n">
        <v>0.0</v>
      </c>
      <c r="T245" t="n">
        <v>118.0</v>
      </c>
      <c r="U245" t="n">
        <v>5.9</v>
      </c>
      <c r="V245" t="n">
        <v>5.9</v>
      </c>
      <c r="W245" t="n">
        <v>0.0</v>
      </c>
      <c r="X245" t="n">
        <v>123.9</v>
      </c>
      <c r="Y245" t="n">
        <v>118.0</v>
      </c>
      <c r="Z245" t="n">
        <v>118.0</v>
      </c>
      <c r="AA245" t="n">
        <v>22.0</v>
      </c>
      <c r="AB245" t="n">
        <v>25.96</v>
      </c>
      <c r="AC245" t="n">
        <v>2.28</v>
      </c>
      <c r="AD245" t="n">
        <v>0.0</v>
      </c>
      <c r="AE245" t="n">
        <v>0.0</v>
      </c>
      <c r="AF245" t="n">
        <v>118.0</v>
      </c>
      <c r="AG245" t="n">
        <v>5.08</v>
      </c>
      <c r="AH245" t="n">
        <v>0.0</v>
      </c>
      <c r="AI245" t="n">
        <v>0.0</v>
      </c>
      <c r="AJ245" t="n">
        <v>1.18</v>
      </c>
      <c r="AK245" t="n">
        <v>0.0</v>
      </c>
      <c r="AL245" t="n">
        <v>0.0</v>
      </c>
      <c r="AM245" t="n">
        <v>0.0</v>
      </c>
      <c r="AN245" t="n">
        <v>0.0</v>
      </c>
      <c r="AO245" t="n">
        <v>0.0</v>
      </c>
      <c r="AP245" t="n">
        <v>34.5</v>
      </c>
      <c r="AQ245" t="n">
        <v>0.0</v>
      </c>
      <c r="AR245" t="n">
        <v>83.5</v>
      </c>
      <c r="AS245" t="s">
        <v>232</v>
      </c>
      <c r="AT245" t="s">
        <v>233</v>
      </c>
      <c r="AU245" t="s">
        <v>234</v>
      </c>
      <c r="AV245" t="n">
        <v>0.0</v>
      </c>
      <c r="AW245" t="s">
        <v>1171</v>
      </c>
    </row>
    <row r="246">
      <c r="A246" t="s">
        <v>1172</v>
      </c>
      <c r="B246" t="s">
        <v>1173</v>
      </c>
      <c r="C246" t="s">
        <v>1174</v>
      </c>
      <c r="D246" t="s">
        <v>226</v>
      </c>
      <c r="E246" t="s">
        <v>218</v>
      </c>
      <c r="F246" t="s">
        <v>215</v>
      </c>
      <c r="G246" t="s">
        <v>227</v>
      </c>
      <c r="H246" t="s">
        <v>228</v>
      </c>
      <c r="I246" t="s">
        <v>229</v>
      </c>
      <c r="J246" t="s">
        <v>230</v>
      </c>
      <c r="K246" t="s">
        <v>230</v>
      </c>
      <c r="L246" t="s">
        <v>230</v>
      </c>
      <c r="M246" t="s">
        <v>231</v>
      </c>
      <c r="N246" t="s">
        <v>230</v>
      </c>
      <c r="O246" t="n">
        <v>228.0</v>
      </c>
      <c r="P246" t="n">
        <v>20.0</v>
      </c>
      <c r="Q246" t="n">
        <v>0.0</v>
      </c>
      <c r="R246" t="n">
        <v>100.0</v>
      </c>
      <c r="S246" t="n">
        <v>0.0</v>
      </c>
      <c r="T246" t="n">
        <v>148.0</v>
      </c>
      <c r="U246" t="n">
        <v>7.4</v>
      </c>
      <c r="V246" t="n">
        <v>7.4</v>
      </c>
      <c r="W246" t="n">
        <v>0.0</v>
      </c>
      <c r="X246" t="n">
        <v>155.4</v>
      </c>
      <c r="Y246" t="n">
        <v>148.0</v>
      </c>
      <c r="Z246" t="n">
        <v>148.0</v>
      </c>
      <c r="AA246" t="n">
        <v>22.0</v>
      </c>
      <c r="AB246" t="n">
        <v>32.56</v>
      </c>
      <c r="AC246" t="n">
        <v>2.86</v>
      </c>
      <c r="AD246" t="n">
        <v>0.0</v>
      </c>
      <c r="AE246" t="n">
        <v>0.0</v>
      </c>
      <c r="AF246" t="n">
        <v>148.0</v>
      </c>
      <c r="AG246" t="n">
        <v>6.37</v>
      </c>
      <c r="AH246" t="n">
        <v>0.0</v>
      </c>
      <c r="AI246" t="n">
        <v>0.0</v>
      </c>
      <c r="AJ246" t="n">
        <v>1.48</v>
      </c>
      <c r="AK246" t="n">
        <v>0.0</v>
      </c>
      <c r="AL246" t="n">
        <v>0.0</v>
      </c>
      <c r="AM246" t="n">
        <v>0.0</v>
      </c>
      <c r="AN246" t="n">
        <v>0.0</v>
      </c>
      <c r="AO246" t="n">
        <v>0.0</v>
      </c>
      <c r="AP246" t="n">
        <v>43.27</v>
      </c>
      <c r="AQ246" t="n">
        <v>0.0</v>
      </c>
      <c r="AR246" t="n">
        <v>104.73</v>
      </c>
      <c r="AS246" t="s">
        <v>232</v>
      </c>
      <c r="AT246" t="s">
        <v>233</v>
      </c>
      <c r="AU246" t="s">
        <v>234</v>
      </c>
      <c r="AV246" t="n">
        <v>0.0</v>
      </c>
      <c r="AW246" t="s">
        <v>1175</v>
      </c>
    </row>
    <row r="247">
      <c r="A247" t="s">
        <v>1176</v>
      </c>
      <c r="B247" t="s">
        <v>1177</v>
      </c>
      <c r="C247" t="s">
        <v>1178</v>
      </c>
      <c r="D247" t="s">
        <v>226</v>
      </c>
      <c r="E247" t="s">
        <v>218</v>
      </c>
      <c r="F247" t="s">
        <v>215</v>
      </c>
      <c r="G247" t="s">
        <v>230</v>
      </c>
      <c r="H247" t="s">
        <v>228</v>
      </c>
      <c r="I247" t="s">
        <v>229</v>
      </c>
      <c r="J247" t="s">
        <v>230</v>
      </c>
      <c r="K247" t="s">
        <v>230</v>
      </c>
      <c r="L247" t="s">
        <v>230</v>
      </c>
      <c r="M247" t="s">
        <v>231</v>
      </c>
      <c r="N247" t="s">
        <v>230</v>
      </c>
      <c r="O247" t="n">
        <v>626.0</v>
      </c>
      <c r="P247" t="n">
        <v>17.0</v>
      </c>
      <c r="Q247" t="n">
        <v>0.0</v>
      </c>
      <c r="R247" t="n">
        <v>84.0</v>
      </c>
      <c r="S247" t="n">
        <v>58.0</v>
      </c>
      <c r="T247" t="n">
        <v>501.0</v>
      </c>
      <c r="U247" t="n">
        <v>25.06</v>
      </c>
      <c r="V247" t="n">
        <v>25.06</v>
      </c>
      <c r="W247" t="n">
        <v>0.0</v>
      </c>
      <c r="X247" t="n">
        <v>526.06</v>
      </c>
      <c r="Y247" t="n">
        <v>500.99</v>
      </c>
      <c r="Z247" t="n">
        <v>501.0</v>
      </c>
      <c r="AA247" t="n">
        <v>22.0</v>
      </c>
      <c r="AB247" t="n">
        <v>110.22</v>
      </c>
      <c r="AC247" t="n">
        <v>9.68</v>
      </c>
      <c r="AD247" t="n">
        <v>0.0</v>
      </c>
      <c r="AE247" t="n">
        <v>0.0</v>
      </c>
      <c r="AF247" t="n">
        <v>501.0</v>
      </c>
      <c r="AG247" t="n">
        <v>21.58</v>
      </c>
      <c r="AH247" t="n">
        <v>0.0</v>
      </c>
      <c r="AI247" t="n">
        <v>0.0</v>
      </c>
      <c r="AJ247" t="n">
        <v>5.01</v>
      </c>
      <c r="AK247" t="n">
        <v>0.0</v>
      </c>
      <c r="AL247" t="n">
        <v>0.0</v>
      </c>
      <c r="AM247" t="n">
        <v>0.0</v>
      </c>
      <c r="AN247" t="n">
        <v>0.0</v>
      </c>
      <c r="AO247" t="n">
        <v>0.0</v>
      </c>
      <c r="AP247" t="n">
        <v>146.49</v>
      </c>
      <c r="AQ247" t="n">
        <v>0.0</v>
      </c>
      <c r="AR247" t="n">
        <v>354.5</v>
      </c>
      <c r="AS247" t="s">
        <v>232</v>
      </c>
      <c r="AT247" t="s">
        <v>233</v>
      </c>
      <c r="AU247" t="s">
        <v>234</v>
      </c>
      <c r="AV247" t="n">
        <v>0.0</v>
      </c>
      <c r="AW247" t="s">
        <v>1179</v>
      </c>
    </row>
    <row r="248">
      <c r="A248" t="s">
        <v>1180</v>
      </c>
      <c r="B248" t="s">
        <v>1181</v>
      </c>
      <c r="C248" t="s">
        <v>1182</v>
      </c>
      <c r="D248" t="s">
        <v>226</v>
      </c>
      <c r="E248" t="s">
        <v>218</v>
      </c>
      <c r="F248" t="s">
        <v>215</v>
      </c>
      <c r="G248" t="s">
        <v>227</v>
      </c>
      <c r="H248" t="s">
        <v>228</v>
      </c>
      <c r="I248" t="s">
        <v>229</v>
      </c>
      <c r="J248" t="s">
        <v>230</v>
      </c>
      <c r="K248" t="s">
        <v>230</v>
      </c>
      <c r="L248" t="s">
        <v>230</v>
      </c>
      <c r="M248" t="s">
        <v>231</v>
      </c>
      <c r="N248" t="s">
        <v>230</v>
      </c>
      <c r="O248" t="n">
        <v>454.0</v>
      </c>
      <c r="P248" t="n">
        <v>37.0</v>
      </c>
      <c r="Q248" t="n">
        <v>0.0</v>
      </c>
      <c r="R248" t="n">
        <v>100.0</v>
      </c>
      <c r="S248" t="n">
        <v>58.0</v>
      </c>
      <c r="T248" t="n">
        <v>333.0</v>
      </c>
      <c r="U248" t="n">
        <v>16.66</v>
      </c>
      <c r="V248" t="n">
        <v>16.66</v>
      </c>
      <c r="W248" t="n">
        <v>0.0</v>
      </c>
      <c r="X248" t="n">
        <v>349.66</v>
      </c>
      <c r="Y248" t="n">
        <v>332.99</v>
      </c>
      <c r="Z248" t="n">
        <v>333.0</v>
      </c>
      <c r="AA248" t="n">
        <v>22.0</v>
      </c>
      <c r="AB248" t="n">
        <v>73.26</v>
      </c>
      <c r="AC248" t="n">
        <v>6.43</v>
      </c>
      <c r="AD248" t="n">
        <v>0.0</v>
      </c>
      <c r="AE248" t="n">
        <v>0.0</v>
      </c>
      <c r="AF248" t="n">
        <v>333.0</v>
      </c>
      <c r="AG248" t="n">
        <v>14.35</v>
      </c>
      <c r="AH248" t="n">
        <v>0.0</v>
      </c>
      <c r="AI248" t="n">
        <v>0.0</v>
      </c>
      <c r="AJ248" t="n">
        <v>3.33</v>
      </c>
      <c r="AK248" t="n">
        <v>0.0</v>
      </c>
      <c r="AL248" t="n">
        <v>0.0</v>
      </c>
      <c r="AM248" t="n">
        <v>0.0</v>
      </c>
      <c r="AN248" t="n">
        <v>0.0</v>
      </c>
      <c r="AO248" t="n">
        <v>0.0</v>
      </c>
      <c r="AP248" t="n">
        <v>97.37</v>
      </c>
      <c r="AQ248" t="n">
        <v>0.0</v>
      </c>
      <c r="AR248" t="n">
        <v>235.62</v>
      </c>
      <c r="AS248" t="s">
        <v>232</v>
      </c>
      <c r="AT248" t="s">
        <v>233</v>
      </c>
      <c r="AU248" t="s">
        <v>234</v>
      </c>
      <c r="AV248" t="n">
        <v>0.0</v>
      </c>
      <c r="AW248" t="s">
        <v>1183</v>
      </c>
    </row>
    <row r="249">
      <c r="A249" t="s">
        <v>1184</v>
      </c>
      <c r="B249" t="s">
        <v>1185</v>
      </c>
      <c r="C249" t="s">
        <v>1186</v>
      </c>
      <c r="D249" t="s">
        <v>226</v>
      </c>
      <c r="E249" t="s">
        <v>218</v>
      </c>
      <c r="F249" t="s">
        <v>215</v>
      </c>
      <c r="G249" t="s">
        <v>230</v>
      </c>
      <c r="H249" t="s">
        <v>228</v>
      </c>
      <c r="I249" t="s">
        <v>229</v>
      </c>
      <c r="J249" t="s">
        <v>230</v>
      </c>
      <c r="K249" t="s">
        <v>230</v>
      </c>
      <c r="L249" t="s">
        <v>230</v>
      </c>
      <c r="M249" t="s">
        <v>231</v>
      </c>
      <c r="N249" t="s">
        <v>230</v>
      </c>
      <c r="O249" t="n">
        <v>486.0</v>
      </c>
      <c r="P249" t="n">
        <v>17.0</v>
      </c>
      <c r="Q249" t="n">
        <v>0.0</v>
      </c>
      <c r="R249" t="n">
        <v>0.0</v>
      </c>
      <c r="S249" t="n">
        <v>58.0</v>
      </c>
      <c r="T249" t="n">
        <v>445.0</v>
      </c>
      <c r="U249" t="n">
        <v>22.26</v>
      </c>
      <c r="V249" t="n">
        <v>22.26</v>
      </c>
      <c r="W249" t="n">
        <v>0.0</v>
      </c>
      <c r="X249" t="n">
        <v>467.26</v>
      </c>
      <c r="Y249" t="n">
        <v>444.99</v>
      </c>
      <c r="Z249" t="n">
        <v>445.0</v>
      </c>
      <c r="AA249" t="n">
        <v>22.0</v>
      </c>
      <c r="AB249" t="n">
        <v>97.9</v>
      </c>
      <c r="AC249" t="n">
        <v>8.6</v>
      </c>
      <c r="AD249" t="n">
        <v>0.0</v>
      </c>
      <c r="AE249" t="n">
        <v>0.0</v>
      </c>
      <c r="AF249" t="n">
        <v>445.0</v>
      </c>
      <c r="AG249" t="n">
        <v>19.17</v>
      </c>
      <c r="AH249" t="n">
        <v>0.0</v>
      </c>
      <c r="AI249" t="n">
        <v>0.0</v>
      </c>
      <c r="AJ249" t="n">
        <v>4.45</v>
      </c>
      <c r="AK249" t="n">
        <v>0.0</v>
      </c>
      <c r="AL249" t="n">
        <v>0.0</v>
      </c>
      <c r="AM249" t="n">
        <v>0.0</v>
      </c>
      <c r="AN249" t="n">
        <v>0.0</v>
      </c>
      <c r="AO249" t="n">
        <v>0.0</v>
      </c>
      <c r="AP249" t="n">
        <v>130.12</v>
      </c>
      <c r="AQ249" t="n">
        <v>0.0</v>
      </c>
      <c r="AR249" t="n">
        <v>314.87</v>
      </c>
      <c r="AS249" t="s">
        <v>232</v>
      </c>
      <c r="AT249" t="s">
        <v>233</v>
      </c>
      <c r="AU249" t="s">
        <v>234</v>
      </c>
      <c r="AV249" t="n">
        <v>0.0</v>
      </c>
      <c r="AW249" t="s">
        <v>1187</v>
      </c>
    </row>
    <row r="250">
      <c r="A250" t="s">
        <v>1188</v>
      </c>
      <c r="B250" t="s">
        <v>1189</v>
      </c>
      <c r="C250" t="s">
        <v>1190</v>
      </c>
      <c r="D250" t="s">
        <v>226</v>
      </c>
      <c r="E250" t="s">
        <v>218</v>
      </c>
      <c r="F250" t="s">
        <v>215</v>
      </c>
      <c r="G250" t="s">
        <v>227</v>
      </c>
      <c r="H250" t="s">
        <v>228</v>
      </c>
      <c r="I250" t="s">
        <v>229</v>
      </c>
      <c r="J250" t="s">
        <v>230</v>
      </c>
      <c r="K250" t="s">
        <v>230</v>
      </c>
      <c r="L250" t="s">
        <v>230</v>
      </c>
      <c r="M250" t="s">
        <v>231</v>
      </c>
      <c r="N250" t="s">
        <v>230</v>
      </c>
      <c r="O250" t="n">
        <v>237.0</v>
      </c>
      <c r="P250" t="n">
        <v>20.0</v>
      </c>
      <c r="Q250" t="n">
        <v>0.0</v>
      </c>
      <c r="R250" t="n">
        <v>100.0</v>
      </c>
      <c r="S250" t="n">
        <v>0.0</v>
      </c>
      <c r="T250" t="n">
        <v>157.0</v>
      </c>
      <c r="U250" t="n">
        <v>7.86</v>
      </c>
      <c r="V250" t="n">
        <v>7.86</v>
      </c>
      <c r="W250" t="n">
        <v>0.0</v>
      </c>
      <c r="X250" t="n">
        <v>164.86</v>
      </c>
      <c r="Y250" t="n">
        <v>156.99</v>
      </c>
      <c r="Z250" t="n">
        <v>157.0</v>
      </c>
      <c r="AA250" t="n">
        <v>22.0</v>
      </c>
      <c r="AB250" t="n">
        <v>34.54</v>
      </c>
      <c r="AC250" t="n">
        <v>3.03</v>
      </c>
      <c r="AD250" t="n">
        <v>0.0</v>
      </c>
      <c r="AE250" t="n">
        <v>0.0</v>
      </c>
      <c r="AF250" t="n">
        <v>157.0</v>
      </c>
      <c r="AG250" t="n">
        <v>6.77</v>
      </c>
      <c r="AH250" t="n">
        <v>0.0</v>
      </c>
      <c r="AI250" t="n">
        <v>0.0</v>
      </c>
      <c r="AJ250" t="n">
        <v>1.57</v>
      </c>
      <c r="AK250" t="n">
        <v>0.0</v>
      </c>
      <c r="AL250" t="n">
        <v>0.0</v>
      </c>
      <c r="AM250" t="n">
        <v>0.0</v>
      </c>
      <c r="AN250" t="n">
        <v>0.0</v>
      </c>
      <c r="AO250" t="n">
        <v>0.0</v>
      </c>
      <c r="AP250" t="n">
        <v>45.91</v>
      </c>
      <c r="AQ250" t="n">
        <v>0.0</v>
      </c>
      <c r="AR250" t="n">
        <v>111.08</v>
      </c>
      <c r="AS250" t="s">
        <v>232</v>
      </c>
      <c r="AT250" t="s">
        <v>233</v>
      </c>
      <c r="AU250" t="s">
        <v>234</v>
      </c>
      <c r="AV250" t="n">
        <v>0.0</v>
      </c>
      <c r="AW250" t="s">
        <v>1191</v>
      </c>
    </row>
    <row r="251">
      <c r="A251" t="s">
        <v>1192</v>
      </c>
      <c r="B251" t="s">
        <v>1193</v>
      </c>
      <c r="C251" t="s">
        <v>1194</v>
      </c>
      <c r="D251" t="s">
        <v>226</v>
      </c>
      <c r="E251" t="s">
        <v>218</v>
      </c>
      <c r="F251" t="s">
        <v>215</v>
      </c>
      <c r="G251" t="s">
        <v>227</v>
      </c>
      <c r="H251" t="s">
        <v>228</v>
      </c>
      <c r="I251" t="s">
        <v>229</v>
      </c>
      <c r="J251" t="s">
        <v>230</v>
      </c>
      <c r="K251" t="s">
        <v>230</v>
      </c>
      <c r="L251" t="s">
        <v>230</v>
      </c>
      <c r="M251" t="s">
        <v>231</v>
      </c>
      <c r="N251" t="s">
        <v>230</v>
      </c>
      <c r="O251" t="n">
        <v>226.0</v>
      </c>
      <c r="P251" t="n">
        <v>20.0</v>
      </c>
      <c r="Q251" t="n">
        <v>0.0</v>
      </c>
      <c r="R251" t="n">
        <v>100.0</v>
      </c>
      <c r="S251" t="n">
        <v>0.0</v>
      </c>
      <c r="T251" t="n">
        <v>146.0</v>
      </c>
      <c r="U251" t="n">
        <v>7.3</v>
      </c>
      <c r="V251" t="n">
        <v>7.3</v>
      </c>
      <c r="W251" t="n">
        <v>0.0</v>
      </c>
      <c r="X251" t="n">
        <v>153.3</v>
      </c>
      <c r="Y251" t="n">
        <v>146.0</v>
      </c>
      <c r="Z251" t="n">
        <v>146.0</v>
      </c>
      <c r="AA251" t="n">
        <v>22.0</v>
      </c>
      <c r="AB251" t="n">
        <v>32.12</v>
      </c>
      <c r="AC251" t="n">
        <v>2.82</v>
      </c>
      <c r="AD251" t="n">
        <v>0.0</v>
      </c>
      <c r="AE251" t="n">
        <v>0.0</v>
      </c>
      <c r="AF251" t="n">
        <v>146.0</v>
      </c>
      <c r="AG251" t="n">
        <v>6.29</v>
      </c>
      <c r="AH251" t="n">
        <v>0.0</v>
      </c>
      <c r="AI251" t="n">
        <v>0.0</v>
      </c>
      <c r="AJ251" t="n">
        <v>1.46</v>
      </c>
      <c r="AK251" t="n">
        <v>0.0</v>
      </c>
      <c r="AL251" t="n">
        <v>0.0</v>
      </c>
      <c r="AM251" t="n">
        <v>0.0</v>
      </c>
      <c r="AN251" t="n">
        <v>0.0</v>
      </c>
      <c r="AO251" t="n">
        <v>0.0</v>
      </c>
      <c r="AP251" t="n">
        <v>42.69</v>
      </c>
      <c r="AQ251" t="n">
        <v>0.0</v>
      </c>
      <c r="AR251" t="n">
        <v>103.31</v>
      </c>
      <c r="AS251" t="s">
        <v>232</v>
      </c>
      <c r="AT251" t="s">
        <v>233</v>
      </c>
      <c r="AU251" t="s">
        <v>234</v>
      </c>
      <c r="AV251" t="n">
        <v>0.0</v>
      </c>
      <c r="AW251" t="s">
        <v>1195</v>
      </c>
    </row>
    <row r="252">
      <c r="A252" t="s">
        <v>1196</v>
      </c>
      <c r="B252" t="s">
        <v>1197</v>
      </c>
      <c r="C252" t="s">
        <v>1198</v>
      </c>
      <c r="D252" t="s">
        <v>226</v>
      </c>
      <c r="E252" t="s">
        <v>218</v>
      </c>
      <c r="F252" t="s">
        <v>215</v>
      </c>
      <c r="G252" t="s">
        <v>227</v>
      </c>
      <c r="H252" t="s">
        <v>228</v>
      </c>
      <c r="I252" t="s">
        <v>229</v>
      </c>
      <c r="J252" t="s">
        <v>230</v>
      </c>
      <c r="K252" t="s">
        <v>230</v>
      </c>
      <c r="L252" t="s">
        <v>230</v>
      </c>
      <c r="M252" t="s">
        <v>231</v>
      </c>
      <c r="N252" t="s">
        <v>230</v>
      </c>
      <c r="O252" t="n">
        <v>226.0</v>
      </c>
      <c r="P252" t="n">
        <v>10.0</v>
      </c>
      <c r="Q252" t="n">
        <v>0.0</v>
      </c>
      <c r="R252" t="n">
        <v>100.0</v>
      </c>
      <c r="S252" t="n">
        <v>0.0</v>
      </c>
      <c r="T252" t="n">
        <v>136.0</v>
      </c>
      <c r="U252" t="n">
        <v>6.8</v>
      </c>
      <c r="V252" t="n">
        <v>6.8</v>
      </c>
      <c r="W252" t="n">
        <v>0.0</v>
      </c>
      <c r="X252" t="n">
        <v>142.8</v>
      </c>
      <c r="Y252" t="n">
        <v>136.0</v>
      </c>
      <c r="Z252" t="n">
        <v>136.0</v>
      </c>
      <c r="AA252" t="n">
        <v>22.0</v>
      </c>
      <c r="AB252" t="n">
        <v>29.92</v>
      </c>
      <c r="AC252" t="n">
        <v>2.63</v>
      </c>
      <c r="AD252" t="n">
        <v>0.0</v>
      </c>
      <c r="AE252" t="n">
        <v>0.0</v>
      </c>
      <c r="AF252" t="n">
        <v>136.0</v>
      </c>
      <c r="AG252" t="n">
        <v>5.86</v>
      </c>
      <c r="AH252" t="n">
        <v>0.0</v>
      </c>
      <c r="AI252" t="n">
        <v>0.0</v>
      </c>
      <c r="AJ252" t="n">
        <v>1.36</v>
      </c>
      <c r="AK252" t="n">
        <v>0.0</v>
      </c>
      <c r="AL252" t="n">
        <v>0.0</v>
      </c>
      <c r="AM252" t="n">
        <v>0.0</v>
      </c>
      <c r="AN252" t="n">
        <v>0.0</v>
      </c>
      <c r="AO252" t="n">
        <v>0.0</v>
      </c>
      <c r="AP252" t="n">
        <v>39.77</v>
      </c>
      <c r="AQ252" t="n">
        <v>0.0</v>
      </c>
      <c r="AR252" t="n">
        <v>96.23</v>
      </c>
      <c r="AS252" t="s">
        <v>232</v>
      </c>
      <c r="AT252" t="s">
        <v>233</v>
      </c>
      <c r="AU252" t="s">
        <v>234</v>
      </c>
      <c r="AV252" t="n">
        <v>0.0</v>
      </c>
      <c r="AW252" t="s">
        <v>1199</v>
      </c>
    </row>
    <row r="253">
      <c r="A253" t="s">
        <v>1200</v>
      </c>
      <c r="B253" t="s">
        <v>1201</v>
      </c>
      <c r="C253" t="s">
        <v>1202</v>
      </c>
      <c r="D253" t="s">
        <v>226</v>
      </c>
      <c r="E253" t="s">
        <v>218</v>
      </c>
      <c r="F253" t="s">
        <v>215</v>
      </c>
      <c r="G253" t="s">
        <v>227</v>
      </c>
      <c r="H253" t="s">
        <v>228</v>
      </c>
      <c r="I253" t="s">
        <v>229</v>
      </c>
      <c r="J253" t="s">
        <v>230</v>
      </c>
      <c r="K253" t="s">
        <v>230</v>
      </c>
      <c r="L253" t="s">
        <v>230</v>
      </c>
      <c r="M253" t="s">
        <v>231</v>
      </c>
      <c r="N253" t="s">
        <v>230</v>
      </c>
      <c r="O253" t="n">
        <v>198.0</v>
      </c>
      <c r="P253" t="n">
        <v>20.0</v>
      </c>
      <c r="Q253" t="n">
        <v>0.0</v>
      </c>
      <c r="R253" t="n">
        <v>99.0</v>
      </c>
      <c r="S253" t="n">
        <v>0.0</v>
      </c>
      <c r="T253" t="n">
        <v>119.0</v>
      </c>
      <c r="U253" t="n">
        <v>5.96</v>
      </c>
      <c r="V253" t="n">
        <v>5.96</v>
      </c>
      <c r="W253" t="n">
        <v>0.0</v>
      </c>
      <c r="X253" t="n">
        <v>124.96</v>
      </c>
      <c r="Y253" t="n">
        <v>118.99</v>
      </c>
      <c r="Z253" t="n">
        <v>119.0</v>
      </c>
      <c r="AA253" t="n">
        <v>22.0</v>
      </c>
      <c r="AB253" t="n">
        <v>26.18</v>
      </c>
      <c r="AC253" t="n">
        <v>2.3</v>
      </c>
      <c r="AD253" t="n">
        <v>0.0</v>
      </c>
      <c r="AE253" t="n">
        <v>0.0</v>
      </c>
      <c r="AF253" t="n">
        <v>119.0</v>
      </c>
      <c r="AG253" t="n">
        <v>5.12</v>
      </c>
      <c r="AH253" t="n">
        <v>0.0</v>
      </c>
      <c r="AI253" t="n">
        <v>0.0</v>
      </c>
      <c r="AJ253" t="n">
        <v>1.19</v>
      </c>
      <c r="AK253" t="n">
        <v>0.0</v>
      </c>
      <c r="AL253" t="n">
        <v>0.0</v>
      </c>
      <c r="AM253" t="n">
        <v>0.0</v>
      </c>
      <c r="AN253" t="n">
        <v>0.0</v>
      </c>
      <c r="AO253" t="n">
        <v>0.0</v>
      </c>
      <c r="AP253" t="n">
        <v>34.79</v>
      </c>
      <c r="AQ253" t="n">
        <v>0.0</v>
      </c>
      <c r="AR253" t="n">
        <v>84.2</v>
      </c>
      <c r="AS253" t="s">
        <v>232</v>
      </c>
      <c r="AT253" t="s">
        <v>233</v>
      </c>
      <c r="AU253" t="s">
        <v>234</v>
      </c>
      <c r="AV253" t="n">
        <v>0.0</v>
      </c>
      <c r="AW253" t="s">
        <v>1203</v>
      </c>
    </row>
    <row r="254">
      <c r="A254" t="s">
        <v>1204</v>
      </c>
      <c r="B254" t="s">
        <v>1205</v>
      </c>
      <c r="C254" t="s">
        <v>1206</v>
      </c>
      <c r="D254" t="s">
        <v>226</v>
      </c>
      <c r="E254" t="s">
        <v>218</v>
      </c>
      <c r="F254" t="s">
        <v>215</v>
      </c>
      <c r="G254" t="s">
        <v>227</v>
      </c>
      <c r="H254" t="s">
        <v>228</v>
      </c>
      <c r="I254" t="s">
        <v>229</v>
      </c>
      <c r="J254" t="s">
        <v>230</v>
      </c>
      <c r="K254" t="s">
        <v>230</v>
      </c>
      <c r="L254" t="s">
        <v>230</v>
      </c>
      <c r="M254" t="s">
        <v>231</v>
      </c>
      <c r="N254" t="s">
        <v>230</v>
      </c>
      <c r="O254" t="n">
        <v>228.0</v>
      </c>
      <c r="P254" t="n">
        <v>10.0</v>
      </c>
      <c r="Q254" t="n">
        <v>0.0</v>
      </c>
      <c r="R254" t="n">
        <v>100.0</v>
      </c>
      <c r="S254" t="n">
        <v>0.0</v>
      </c>
      <c r="T254" t="n">
        <v>138.0</v>
      </c>
      <c r="U254" t="n">
        <v>6.9</v>
      </c>
      <c r="V254" t="n">
        <v>6.9</v>
      </c>
      <c r="W254" t="n">
        <v>0.0</v>
      </c>
      <c r="X254" t="n">
        <v>144.9</v>
      </c>
      <c r="Y254" t="n">
        <v>138.0</v>
      </c>
      <c r="Z254" t="n">
        <v>138.0</v>
      </c>
      <c r="AA254" t="n">
        <v>22.0</v>
      </c>
      <c r="AB254" t="n">
        <v>30.36</v>
      </c>
      <c r="AC254" t="n">
        <v>2.67</v>
      </c>
      <c r="AD254" t="n">
        <v>0.0</v>
      </c>
      <c r="AE254" t="n">
        <v>0.0</v>
      </c>
      <c r="AF254" t="n">
        <v>138.0</v>
      </c>
      <c r="AG254" t="n">
        <v>5.94</v>
      </c>
      <c r="AH254" t="n">
        <v>0.0</v>
      </c>
      <c r="AI254" t="n">
        <v>0.0</v>
      </c>
      <c r="AJ254" t="n">
        <v>1.38</v>
      </c>
      <c r="AK254" t="n">
        <v>0.0</v>
      </c>
      <c r="AL254" t="n">
        <v>0.0</v>
      </c>
      <c r="AM254" t="n">
        <v>0.0</v>
      </c>
      <c r="AN254" t="n">
        <v>0.0</v>
      </c>
      <c r="AO254" t="n">
        <v>0.0</v>
      </c>
      <c r="AP254" t="n">
        <v>40.35</v>
      </c>
      <c r="AQ254" t="n">
        <v>0.0</v>
      </c>
      <c r="AR254" t="n">
        <v>97.65</v>
      </c>
      <c r="AS254" t="s">
        <v>232</v>
      </c>
      <c r="AT254" t="s">
        <v>233</v>
      </c>
      <c r="AU254" t="s">
        <v>234</v>
      </c>
      <c r="AV254" t="n">
        <v>0.0</v>
      </c>
      <c r="AW254" t="s">
        <v>1207</v>
      </c>
    </row>
    <row r="255">
      <c r="A255" t="s">
        <v>1208</v>
      </c>
      <c r="B255" t="s">
        <v>1209</v>
      </c>
      <c r="C255" t="s">
        <v>1210</v>
      </c>
      <c r="D255" t="s">
        <v>226</v>
      </c>
      <c r="E255" t="s">
        <v>218</v>
      </c>
      <c r="F255" t="s">
        <v>215</v>
      </c>
      <c r="G255" t="s">
        <v>227</v>
      </c>
      <c r="H255" t="s">
        <v>228</v>
      </c>
      <c r="I255" t="s">
        <v>229</v>
      </c>
      <c r="J255" t="s">
        <v>230</v>
      </c>
      <c r="K255" t="s">
        <v>230</v>
      </c>
      <c r="L255" t="s">
        <v>230</v>
      </c>
      <c r="M255" t="s">
        <v>231</v>
      </c>
      <c r="N255" t="s">
        <v>230</v>
      </c>
      <c r="O255" t="n">
        <v>198.0</v>
      </c>
      <c r="P255" t="n">
        <v>10.0</v>
      </c>
      <c r="Q255" t="n">
        <v>0.0</v>
      </c>
      <c r="R255" t="n">
        <v>99.0</v>
      </c>
      <c r="S255" t="n">
        <v>0.0</v>
      </c>
      <c r="T255" t="n">
        <v>109.0</v>
      </c>
      <c r="U255" t="n">
        <v>5.46</v>
      </c>
      <c r="V255" t="n">
        <v>5.46</v>
      </c>
      <c r="W255" t="n">
        <v>0.0</v>
      </c>
      <c r="X255" t="n">
        <v>114.46</v>
      </c>
      <c r="Y255" t="n">
        <v>108.99</v>
      </c>
      <c r="Z255" t="n">
        <v>109.0</v>
      </c>
      <c r="AA255" t="n">
        <v>22.0</v>
      </c>
      <c r="AB255" t="n">
        <v>23.98</v>
      </c>
      <c r="AC255" t="n">
        <v>2.11</v>
      </c>
      <c r="AD255" t="n">
        <v>0.0</v>
      </c>
      <c r="AE255" t="n">
        <v>0.0</v>
      </c>
      <c r="AF255" t="n">
        <v>109.0</v>
      </c>
      <c r="AG255" t="n">
        <v>4.7</v>
      </c>
      <c r="AH255" t="n">
        <v>0.0</v>
      </c>
      <c r="AI255" t="n">
        <v>0.0</v>
      </c>
      <c r="AJ255" t="n">
        <v>1.09</v>
      </c>
      <c r="AK255" t="n">
        <v>0.0</v>
      </c>
      <c r="AL255" t="n">
        <v>0.0</v>
      </c>
      <c r="AM255" t="n">
        <v>0.0</v>
      </c>
      <c r="AN255" t="n">
        <v>0.0</v>
      </c>
      <c r="AO255" t="n">
        <v>0.0</v>
      </c>
      <c r="AP255" t="n">
        <v>31.88</v>
      </c>
      <c r="AQ255" t="n">
        <v>0.0</v>
      </c>
      <c r="AR255" t="n">
        <v>77.11</v>
      </c>
      <c r="AS255" t="s">
        <v>232</v>
      </c>
      <c r="AT255" t="s">
        <v>233</v>
      </c>
      <c r="AU255" t="s">
        <v>234</v>
      </c>
      <c r="AV255" t="n">
        <v>0.0</v>
      </c>
      <c r="AW255" t="s">
        <v>1211</v>
      </c>
    </row>
    <row r="256">
      <c r="A256" t="s">
        <v>1212</v>
      </c>
      <c r="B256" t="s">
        <v>1213</v>
      </c>
      <c r="C256" t="s">
        <v>1214</v>
      </c>
      <c r="D256" t="s">
        <v>226</v>
      </c>
      <c r="E256" t="s">
        <v>218</v>
      </c>
      <c r="F256" t="s">
        <v>215</v>
      </c>
      <c r="G256" t="s">
        <v>230</v>
      </c>
      <c r="H256" t="s">
        <v>228</v>
      </c>
      <c r="I256" t="s">
        <v>229</v>
      </c>
      <c r="J256" t="s">
        <v>230</v>
      </c>
      <c r="K256" t="s">
        <v>230</v>
      </c>
      <c r="L256" t="s">
        <v>230</v>
      </c>
      <c r="M256" t="s">
        <v>231</v>
      </c>
      <c r="N256" t="s">
        <v>230</v>
      </c>
      <c r="O256" t="n">
        <v>396.0</v>
      </c>
      <c r="P256" t="n">
        <v>40.0</v>
      </c>
      <c r="Q256" t="n">
        <v>0.0</v>
      </c>
      <c r="R256" t="n">
        <v>84.0</v>
      </c>
      <c r="S256" t="n">
        <v>0.0</v>
      </c>
      <c r="T256" t="n">
        <v>352.0</v>
      </c>
      <c r="U256" t="n">
        <v>17.6</v>
      </c>
      <c r="V256" t="n">
        <v>17.6</v>
      </c>
      <c r="W256" t="n">
        <v>0.0</v>
      </c>
      <c r="X256" t="n">
        <v>369.6</v>
      </c>
      <c r="Y256" t="n">
        <v>352.0</v>
      </c>
      <c r="Z256" t="n">
        <v>352.0</v>
      </c>
      <c r="AA256" t="n">
        <v>22.0</v>
      </c>
      <c r="AB256" t="n">
        <v>77.44</v>
      </c>
      <c r="AC256" t="n">
        <v>6.8</v>
      </c>
      <c r="AD256" t="n">
        <v>0.0</v>
      </c>
      <c r="AE256" t="n">
        <v>0.0</v>
      </c>
      <c r="AF256" t="n">
        <v>352.0</v>
      </c>
      <c r="AG256" t="n">
        <v>15.16</v>
      </c>
      <c r="AH256" t="n">
        <v>0.0</v>
      </c>
      <c r="AI256" t="n">
        <v>0.0</v>
      </c>
      <c r="AJ256" t="n">
        <v>3.52</v>
      </c>
      <c r="AK256" t="n">
        <v>0.0</v>
      </c>
      <c r="AL256" t="n">
        <v>0.0</v>
      </c>
      <c r="AM256" t="n">
        <v>0.0</v>
      </c>
      <c r="AN256" t="n">
        <v>0.0</v>
      </c>
      <c r="AO256" t="n">
        <v>0.0</v>
      </c>
      <c r="AP256" t="n">
        <v>102.92</v>
      </c>
      <c r="AQ256" t="n">
        <v>0.0</v>
      </c>
      <c r="AR256" t="n">
        <v>249.08</v>
      </c>
      <c r="AS256" t="s">
        <v>232</v>
      </c>
      <c r="AT256" t="s">
        <v>233</v>
      </c>
      <c r="AU256" t="s">
        <v>234</v>
      </c>
      <c r="AV256" t="n">
        <v>0.0</v>
      </c>
      <c r="AW256" t="s">
        <v>1215</v>
      </c>
    </row>
    <row r="257">
      <c r="A257" t="s">
        <v>1216</v>
      </c>
      <c r="B257" t="s">
        <v>1217</v>
      </c>
      <c r="C257" t="s">
        <v>1218</v>
      </c>
      <c r="D257" t="s">
        <v>226</v>
      </c>
      <c r="E257" t="s">
        <v>218</v>
      </c>
      <c r="F257" t="s">
        <v>215</v>
      </c>
      <c r="G257" t="s">
        <v>243</v>
      </c>
      <c r="H257" t="s">
        <v>228</v>
      </c>
      <c r="I257" t="s">
        <v>229</v>
      </c>
      <c r="J257" t="s">
        <v>230</v>
      </c>
      <c r="K257" t="s">
        <v>230</v>
      </c>
      <c r="L257" t="s">
        <v>230</v>
      </c>
      <c r="M257" t="s">
        <v>231</v>
      </c>
      <c r="N257" t="s">
        <v>230</v>
      </c>
      <c r="O257" t="n">
        <v>198.0</v>
      </c>
      <c r="P257" t="n">
        <v>10.0</v>
      </c>
      <c r="Q257" t="n">
        <v>0.0</v>
      </c>
      <c r="R257" t="n">
        <v>79.2</v>
      </c>
      <c r="S257" t="n">
        <v>0.0</v>
      </c>
      <c r="T257" t="n">
        <v>128.8</v>
      </c>
      <c r="U257" t="n">
        <v>6.44</v>
      </c>
      <c r="V257" t="n">
        <v>6.44</v>
      </c>
      <c r="W257" t="n">
        <v>0.0</v>
      </c>
      <c r="X257" t="n">
        <v>135.24</v>
      </c>
      <c r="Y257" t="n">
        <v>128.8</v>
      </c>
      <c r="Z257" t="n">
        <v>128.8</v>
      </c>
      <c r="AA257" t="n">
        <v>22.0</v>
      </c>
      <c r="AB257" t="n">
        <v>28.34</v>
      </c>
      <c r="AC257" t="n">
        <v>2.49</v>
      </c>
      <c r="AD257" t="n">
        <v>0.0</v>
      </c>
      <c r="AE257" t="n">
        <v>0.0</v>
      </c>
      <c r="AF257" t="n">
        <v>128.8</v>
      </c>
      <c r="AG257" t="n">
        <v>5.55</v>
      </c>
      <c r="AH257" t="n">
        <v>0.0</v>
      </c>
      <c r="AI257" t="n">
        <v>0.0</v>
      </c>
      <c r="AJ257" t="n">
        <v>1.29</v>
      </c>
      <c r="AK257" t="n">
        <v>0.0</v>
      </c>
      <c r="AL257" t="n">
        <v>0.0</v>
      </c>
      <c r="AM257" t="n">
        <v>0.0</v>
      </c>
      <c r="AN257" t="n">
        <v>0.0</v>
      </c>
      <c r="AO257" t="n">
        <v>0.0</v>
      </c>
      <c r="AP257" t="n">
        <v>37.67</v>
      </c>
      <c r="AQ257" t="n">
        <v>0.0</v>
      </c>
      <c r="AR257" t="n">
        <v>91.13</v>
      </c>
      <c r="AS257" t="s">
        <v>232</v>
      </c>
      <c r="AT257" t="s">
        <v>233</v>
      </c>
      <c r="AU257" t="s">
        <v>234</v>
      </c>
      <c r="AV257" t="n">
        <v>0.0</v>
      </c>
      <c r="AW257" t="s">
        <v>1219</v>
      </c>
    </row>
    <row r="258">
      <c r="A258" t="s">
        <v>1220</v>
      </c>
      <c r="B258" t="s">
        <v>1221</v>
      </c>
      <c r="C258" t="s">
        <v>1222</v>
      </c>
      <c r="D258" t="s">
        <v>226</v>
      </c>
      <c r="E258" t="s">
        <v>218</v>
      </c>
      <c r="F258" t="s">
        <v>215</v>
      </c>
      <c r="G258" t="s">
        <v>230</v>
      </c>
      <c r="H258" t="s">
        <v>228</v>
      </c>
      <c r="I258" t="s">
        <v>229</v>
      </c>
      <c r="J258" t="s">
        <v>230</v>
      </c>
      <c r="K258" t="s">
        <v>230</v>
      </c>
      <c r="L258" t="s">
        <v>230</v>
      </c>
      <c r="M258" t="s">
        <v>231</v>
      </c>
      <c r="N258" t="s">
        <v>230</v>
      </c>
      <c r="O258" t="n">
        <v>433.0</v>
      </c>
      <c r="P258" t="n">
        <v>44.0</v>
      </c>
      <c r="Q258" t="n">
        <v>0.0</v>
      </c>
      <c r="R258" t="n">
        <v>84.0</v>
      </c>
      <c r="S258" t="n">
        <v>58.0</v>
      </c>
      <c r="T258" t="n">
        <v>335.0</v>
      </c>
      <c r="U258" t="n">
        <v>16.76</v>
      </c>
      <c r="V258" t="n">
        <v>16.76</v>
      </c>
      <c r="W258" t="n">
        <v>0.0</v>
      </c>
      <c r="X258" t="n">
        <v>351.76</v>
      </c>
      <c r="Y258" t="n">
        <v>334.99</v>
      </c>
      <c r="Z258" t="n">
        <v>335.0</v>
      </c>
      <c r="AA258" t="n">
        <v>22.0</v>
      </c>
      <c r="AB258" t="n">
        <v>73.7</v>
      </c>
      <c r="AC258" t="n">
        <v>6.47</v>
      </c>
      <c r="AD258" t="n">
        <v>0.0</v>
      </c>
      <c r="AE258" t="n">
        <v>0.0</v>
      </c>
      <c r="AF258" t="n">
        <v>335.0</v>
      </c>
      <c r="AG258" t="n">
        <v>14.43</v>
      </c>
      <c r="AH258" t="n">
        <v>0.0</v>
      </c>
      <c r="AI258" t="n">
        <v>0.0</v>
      </c>
      <c r="AJ258" t="n">
        <v>3.35</v>
      </c>
      <c r="AK258" t="n">
        <v>0.0</v>
      </c>
      <c r="AL258" t="n">
        <v>0.0</v>
      </c>
      <c r="AM258" t="n">
        <v>0.0</v>
      </c>
      <c r="AN258" t="n">
        <v>0.0</v>
      </c>
      <c r="AO258" t="n">
        <v>0.0</v>
      </c>
      <c r="AP258" t="n">
        <v>97.95</v>
      </c>
      <c r="AQ258" t="n">
        <v>0.0</v>
      </c>
      <c r="AR258" t="n">
        <v>237.04</v>
      </c>
      <c r="AS258" t="s">
        <v>232</v>
      </c>
      <c r="AT258" t="s">
        <v>233</v>
      </c>
      <c r="AU258" t="s">
        <v>234</v>
      </c>
      <c r="AV258" t="n">
        <v>0.0</v>
      </c>
      <c r="AW258" t="s">
        <v>1223</v>
      </c>
    </row>
    <row r="259">
      <c r="A259" t="s">
        <v>1224</v>
      </c>
      <c r="B259" t="s">
        <v>1225</v>
      </c>
      <c r="C259" t="s">
        <v>1226</v>
      </c>
      <c r="D259" t="s">
        <v>226</v>
      </c>
      <c r="E259" t="s">
        <v>218</v>
      </c>
      <c r="F259" t="s">
        <v>215</v>
      </c>
      <c r="G259" t="s">
        <v>227</v>
      </c>
      <c r="H259" t="s">
        <v>228</v>
      </c>
      <c r="I259" t="s">
        <v>229</v>
      </c>
      <c r="J259" t="s">
        <v>230</v>
      </c>
      <c r="K259" t="s">
        <v>230</v>
      </c>
      <c r="L259" t="s">
        <v>230</v>
      </c>
      <c r="M259" t="s">
        <v>231</v>
      </c>
      <c r="N259" t="s">
        <v>230</v>
      </c>
      <c r="O259" t="n">
        <v>246.0</v>
      </c>
      <c r="P259" t="n">
        <v>20.0</v>
      </c>
      <c r="Q259" t="n">
        <v>0.0</v>
      </c>
      <c r="R259" t="n">
        <v>100.0</v>
      </c>
      <c r="S259" t="n">
        <v>0.0</v>
      </c>
      <c r="T259" t="n">
        <v>166.0</v>
      </c>
      <c r="U259" t="n">
        <v>8.3</v>
      </c>
      <c r="V259" t="n">
        <v>8.3</v>
      </c>
      <c r="W259" t="n">
        <v>0.0</v>
      </c>
      <c r="X259" t="n">
        <v>174.3</v>
      </c>
      <c r="Y259" t="n">
        <v>166.0</v>
      </c>
      <c r="Z259" t="n">
        <v>166.0</v>
      </c>
      <c r="AA259" t="n">
        <v>22.0</v>
      </c>
      <c r="AB259" t="n">
        <v>36.52</v>
      </c>
      <c r="AC259" t="n">
        <v>3.21</v>
      </c>
      <c r="AD259" t="n">
        <v>0.0</v>
      </c>
      <c r="AE259" t="n">
        <v>0.0</v>
      </c>
      <c r="AF259" t="n">
        <v>166.0</v>
      </c>
      <c r="AG259" t="n">
        <v>7.15</v>
      </c>
      <c r="AH259" t="n">
        <v>0.0</v>
      </c>
      <c r="AI259" t="n">
        <v>0.0</v>
      </c>
      <c r="AJ259" t="n">
        <v>1.66</v>
      </c>
      <c r="AK259" t="n">
        <v>0.0</v>
      </c>
      <c r="AL259" t="n">
        <v>0.0</v>
      </c>
      <c r="AM259" t="n">
        <v>0.0</v>
      </c>
      <c r="AN259" t="n">
        <v>0.0</v>
      </c>
      <c r="AO259" t="n">
        <v>0.0</v>
      </c>
      <c r="AP259" t="n">
        <v>48.54</v>
      </c>
      <c r="AQ259" t="n">
        <v>0.0</v>
      </c>
      <c r="AR259" t="n">
        <v>117.46</v>
      </c>
      <c r="AS259" t="s">
        <v>232</v>
      </c>
      <c r="AT259" t="s">
        <v>233</v>
      </c>
      <c r="AU259" t="s">
        <v>234</v>
      </c>
      <c r="AV259" t="n">
        <v>0.0</v>
      </c>
      <c r="AW259" t="s">
        <v>1227</v>
      </c>
    </row>
    <row r="260">
      <c r="A260" t="s">
        <v>1228</v>
      </c>
      <c r="B260" t="s">
        <v>1229</v>
      </c>
      <c r="C260" t="s">
        <v>1230</v>
      </c>
      <c r="D260" t="s">
        <v>226</v>
      </c>
      <c r="E260" t="s">
        <v>218</v>
      </c>
      <c r="F260" t="s">
        <v>215</v>
      </c>
      <c r="G260" t="s">
        <v>227</v>
      </c>
      <c r="H260" t="s">
        <v>228</v>
      </c>
      <c r="I260" t="s">
        <v>229</v>
      </c>
      <c r="J260" t="s">
        <v>230</v>
      </c>
      <c r="K260" t="s">
        <v>230</v>
      </c>
      <c r="L260" t="s">
        <v>230</v>
      </c>
      <c r="M260" t="s">
        <v>231</v>
      </c>
      <c r="N260" t="s">
        <v>230</v>
      </c>
      <c r="O260" t="n">
        <v>198.0</v>
      </c>
      <c r="P260" t="n">
        <v>20.0</v>
      </c>
      <c r="Q260" t="n">
        <v>0.0</v>
      </c>
      <c r="R260" t="n">
        <v>99.0</v>
      </c>
      <c r="S260" t="n">
        <v>0.0</v>
      </c>
      <c r="T260" t="n">
        <v>119.0</v>
      </c>
      <c r="U260" t="n">
        <v>5.96</v>
      </c>
      <c r="V260" t="n">
        <v>5.96</v>
      </c>
      <c r="W260" t="n">
        <v>0.0</v>
      </c>
      <c r="X260" t="n">
        <v>124.96</v>
      </c>
      <c r="Y260" t="n">
        <v>118.99</v>
      </c>
      <c r="Z260" t="n">
        <v>119.0</v>
      </c>
      <c r="AA260" t="n">
        <v>22.0</v>
      </c>
      <c r="AB260" t="n">
        <v>26.18</v>
      </c>
      <c r="AC260" t="n">
        <v>2.3</v>
      </c>
      <c r="AD260" t="n">
        <v>0.0</v>
      </c>
      <c r="AE260" t="n">
        <v>0.0</v>
      </c>
      <c r="AF260" t="n">
        <v>119.0</v>
      </c>
      <c r="AG260" t="n">
        <v>5.12</v>
      </c>
      <c r="AH260" t="n">
        <v>0.0</v>
      </c>
      <c r="AI260" t="n">
        <v>0.0</v>
      </c>
      <c r="AJ260" t="n">
        <v>1.19</v>
      </c>
      <c r="AK260" t="n">
        <v>0.0</v>
      </c>
      <c r="AL260" t="n">
        <v>0.0</v>
      </c>
      <c r="AM260" t="n">
        <v>0.0</v>
      </c>
      <c r="AN260" t="n">
        <v>0.0</v>
      </c>
      <c r="AO260" t="n">
        <v>0.0</v>
      </c>
      <c r="AP260" t="n">
        <v>34.79</v>
      </c>
      <c r="AQ260" t="n">
        <v>0.0</v>
      </c>
      <c r="AR260" t="n">
        <v>84.2</v>
      </c>
      <c r="AS260" t="s">
        <v>232</v>
      </c>
      <c r="AT260" t="s">
        <v>233</v>
      </c>
      <c r="AU260" t="s">
        <v>234</v>
      </c>
      <c r="AV260" t="n">
        <v>0.0</v>
      </c>
      <c r="AW260" t="s">
        <v>1231</v>
      </c>
    </row>
    <row r="261">
      <c r="A261" t="s">
        <v>1232</v>
      </c>
      <c r="B261" t="s">
        <v>1233</v>
      </c>
      <c r="C261" t="s">
        <v>1234</v>
      </c>
      <c r="D261" t="s">
        <v>226</v>
      </c>
      <c r="E261" t="s">
        <v>218</v>
      </c>
      <c r="F261" t="s">
        <v>215</v>
      </c>
      <c r="G261" t="s">
        <v>230</v>
      </c>
      <c r="H261" t="s">
        <v>228</v>
      </c>
      <c r="I261" t="s">
        <v>229</v>
      </c>
      <c r="J261" t="s">
        <v>230</v>
      </c>
      <c r="K261" t="s">
        <v>230</v>
      </c>
      <c r="L261" t="s">
        <v>230</v>
      </c>
      <c r="M261" t="s">
        <v>231</v>
      </c>
      <c r="N261" t="s">
        <v>230</v>
      </c>
      <c r="O261" t="n">
        <v>148.0</v>
      </c>
      <c r="P261" t="n">
        <v>10.0</v>
      </c>
      <c r="Q261" t="n">
        <v>0.0</v>
      </c>
      <c r="R261" t="n">
        <v>0.0</v>
      </c>
      <c r="S261" t="n">
        <v>0.0</v>
      </c>
      <c r="T261" t="n">
        <v>158.0</v>
      </c>
      <c r="U261" t="n">
        <v>7.9</v>
      </c>
      <c r="V261" t="n">
        <v>7.9</v>
      </c>
      <c r="W261" t="n">
        <v>0.0</v>
      </c>
      <c r="X261" t="n">
        <v>165.9</v>
      </c>
      <c r="Y261" t="n">
        <v>158.0</v>
      </c>
      <c r="Z261" t="n">
        <v>158.0</v>
      </c>
      <c r="AA261" t="n">
        <v>22.0</v>
      </c>
      <c r="AB261" t="n">
        <v>34.76</v>
      </c>
      <c r="AC261" t="n">
        <v>3.05</v>
      </c>
      <c r="AD261" t="n">
        <v>0.0</v>
      </c>
      <c r="AE261" t="n">
        <v>0.0</v>
      </c>
      <c r="AF261" t="n">
        <v>158.0</v>
      </c>
      <c r="AG261" t="n">
        <v>6.81</v>
      </c>
      <c r="AH261" t="n">
        <v>0.0</v>
      </c>
      <c r="AI261" t="n">
        <v>0.0</v>
      </c>
      <c r="AJ261" t="n">
        <v>1.58</v>
      </c>
      <c r="AK261" t="n">
        <v>0.0</v>
      </c>
      <c r="AL261" t="n">
        <v>0.0</v>
      </c>
      <c r="AM261" t="n">
        <v>0.0</v>
      </c>
      <c r="AN261" t="n">
        <v>0.0</v>
      </c>
      <c r="AO261" t="n">
        <v>0.0</v>
      </c>
      <c r="AP261" t="n">
        <v>46.2</v>
      </c>
      <c r="AQ261" t="n">
        <v>0.0</v>
      </c>
      <c r="AR261" t="n">
        <v>111.8</v>
      </c>
      <c r="AS261" t="s">
        <v>232</v>
      </c>
      <c r="AT261" t="s">
        <v>233</v>
      </c>
      <c r="AU261" t="s">
        <v>234</v>
      </c>
      <c r="AV261" t="n">
        <v>0.0</v>
      </c>
      <c r="AW261" t="s">
        <v>1235</v>
      </c>
    </row>
    <row r="262">
      <c r="A262" t="s">
        <v>1236</v>
      </c>
      <c r="B262" t="s">
        <v>1237</v>
      </c>
      <c r="C262" t="s">
        <v>1238</v>
      </c>
      <c r="D262" t="s">
        <v>226</v>
      </c>
      <c r="E262" t="s">
        <v>218</v>
      </c>
      <c r="F262" t="s">
        <v>215</v>
      </c>
      <c r="G262" t="s">
        <v>227</v>
      </c>
      <c r="H262" t="s">
        <v>228</v>
      </c>
      <c r="I262" t="s">
        <v>229</v>
      </c>
      <c r="J262" t="s">
        <v>230</v>
      </c>
      <c r="K262" t="s">
        <v>230</v>
      </c>
      <c r="L262" t="s">
        <v>230</v>
      </c>
      <c r="M262" t="s">
        <v>231</v>
      </c>
      <c r="N262" t="s">
        <v>230</v>
      </c>
      <c r="O262" t="n">
        <v>278.0</v>
      </c>
      <c r="P262" t="n">
        <v>10.0</v>
      </c>
      <c r="Q262" t="n">
        <v>0.0</v>
      </c>
      <c r="R262" t="n">
        <v>100.0</v>
      </c>
      <c r="S262" t="n">
        <v>0.0</v>
      </c>
      <c r="T262" t="n">
        <v>188.0</v>
      </c>
      <c r="U262" t="n">
        <v>9.4</v>
      </c>
      <c r="V262" t="n">
        <v>9.4</v>
      </c>
      <c r="W262" t="n">
        <v>0.0</v>
      </c>
      <c r="X262" t="n">
        <v>197.4</v>
      </c>
      <c r="Y262" t="n">
        <v>188.0</v>
      </c>
      <c r="Z262" t="n">
        <v>188.0</v>
      </c>
      <c r="AA262" t="n">
        <v>22.0</v>
      </c>
      <c r="AB262" t="n">
        <v>41.36</v>
      </c>
      <c r="AC262" t="n">
        <v>3.63</v>
      </c>
      <c r="AD262" t="n">
        <v>0.0</v>
      </c>
      <c r="AE262" t="n">
        <v>0.0</v>
      </c>
      <c r="AF262" t="n">
        <v>188.0</v>
      </c>
      <c r="AG262" t="n">
        <v>8.09</v>
      </c>
      <c r="AH262" t="n">
        <v>0.0</v>
      </c>
      <c r="AI262" t="n">
        <v>0.0</v>
      </c>
      <c r="AJ262" t="n">
        <v>1.88</v>
      </c>
      <c r="AK262" t="n">
        <v>0.0</v>
      </c>
      <c r="AL262" t="n">
        <v>0.0</v>
      </c>
      <c r="AM262" t="n">
        <v>0.0</v>
      </c>
      <c r="AN262" t="n">
        <v>0.0</v>
      </c>
      <c r="AO262" t="n">
        <v>0.0</v>
      </c>
      <c r="AP262" t="n">
        <v>54.96</v>
      </c>
      <c r="AQ262" t="n">
        <v>0.0</v>
      </c>
      <c r="AR262" t="n">
        <v>133.04</v>
      </c>
      <c r="AS262" t="s">
        <v>232</v>
      </c>
      <c r="AT262" t="s">
        <v>233</v>
      </c>
      <c r="AU262" t="s">
        <v>234</v>
      </c>
      <c r="AV262" t="n">
        <v>0.0</v>
      </c>
      <c r="AW262" t="s">
        <v>1239</v>
      </c>
    </row>
    <row r="263">
      <c r="A263" t="s">
        <v>1240</v>
      </c>
      <c r="B263" t="s">
        <v>1241</v>
      </c>
      <c r="C263" t="s">
        <v>1242</v>
      </c>
      <c r="D263" t="s">
        <v>226</v>
      </c>
      <c r="E263" t="s">
        <v>218</v>
      </c>
      <c r="F263" t="s">
        <v>215</v>
      </c>
      <c r="G263" t="s">
        <v>230</v>
      </c>
      <c r="H263" t="s">
        <v>228</v>
      </c>
      <c r="I263" t="s">
        <v>229</v>
      </c>
      <c r="J263" t="s">
        <v>230</v>
      </c>
      <c r="K263" t="s">
        <v>230</v>
      </c>
      <c r="L263" t="s">
        <v>230</v>
      </c>
      <c r="M263" t="s">
        <v>231</v>
      </c>
      <c r="N263" t="s">
        <v>230</v>
      </c>
      <c r="O263" t="n">
        <v>456.0</v>
      </c>
      <c r="P263" t="n">
        <v>40.0</v>
      </c>
      <c r="Q263" t="n">
        <v>0.0</v>
      </c>
      <c r="R263" t="n">
        <v>84.0</v>
      </c>
      <c r="S263" t="n">
        <v>0.0</v>
      </c>
      <c r="T263" t="n">
        <v>412.0</v>
      </c>
      <c r="U263" t="n">
        <v>20.6</v>
      </c>
      <c r="V263" t="n">
        <v>20.6</v>
      </c>
      <c r="W263" t="n">
        <v>0.0</v>
      </c>
      <c r="X263" t="n">
        <v>432.6</v>
      </c>
      <c r="Y263" t="n">
        <v>412.0</v>
      </c>
      <c r="Z263" t="n">
        <v>412.0</v>
      </c>
      <c r="AA263" t="n">
        <v>22.0</v>
      </c>
      <c r="AB263" t="n">
        <v>90.64</v>
      </c>
      <c r="AC263" t="n">
        <v>7.96</v>
      </c>
      <c r="AD263" t="n">
        <v>0.0</v>
      </c>
      <c r="AE263" t="n">
        <v>0.0</v>
      </c>
      <c r="AF263" t="n">
        <v>412.0</v>
      </c>
      <c r="AG263" t="n">
        <v>17.75</v>
      </c>
      <c r="AH263" t="n">
        <v>0.0</v>
      </c>
      <c r="AI263" t="n">
        <v>0.0</v>
      </c>
      <c r="AJ263" t="n">
        <v>4.12</v>
      </c>
      <c r="AK263" t="n">
        <v>0.0</v>
      </c>
      <c r="AL263" t="n">
        <v>0.0</v>
      </c>
      <c r="AM263" t="n">
        <v>0.0</v>
      </c>
      <c r="AN263" t="n">
        <v>0.0</v>
      </c>
      <c r="AO263" t="n">
        <v>0.0</v>
      </c>
      <c r="AP263" t="n">
        <v>120.47</v>
      </c>
      <c r="AQ263" t="n">
        <v>0.0</v>
      </c>
      <c r="AR263" t="n">
        <v>291.53</v>
      </c>
      <c r="AS263" t="s">
        <v>232</v>
      </c>
      <c r="AT263" t="s">
        <v>233</v>
      </c>
      <c r="AU263" t="s">
        <v>234</v>
      </c>
      <c r="AV263" t="n">
        <v>0.0</v>
      </c>
      <c r="AW263" t="s">
        <v>1243</v>
      </c>
    </row>
    <row r="264">
      <c r="A264" t="s">
        <v>1244</v>
      </c>
      <c r="B264" t="s">
        <v>1245</v>
      </c>
      <c r="C264" t="s">
        <v>1246</v>
      </c>
      <c r="D264" t="s">
        <v>226</v>
      </c>
      <c r="E264" t="s">
        <v>218</v>
      </c>
      <c r="F264" t="s">
        <v>215</v>
      </c>
      <c r="G264" t="s">
        <v>253</v>
      </c>
      <c r="H264" t="s">
        <v>228</v>
      </c>
      <c r="I264" t="s">
        <v>229</v>
      </c>
      <c r="J264" t="s">
        <v>230</v>
      </c>
      <c r="K264" t="s">
        <v>230</v>
      </c>
      <c r="L264" t="s">
        <v>230</v>
      </c>
      <c r="M264" t="s">
        <v>231</v>
      </c>
      <c r="N264" t="s">
        <v>230</v>
      </c>
      <c r="O264" t="n">
        <v>228.0</v>
      </c>
      <c r="P264" t="n">
        <v>20.0</v>
      </c>
      <c r="Q264" t="n">
        <v>0.0</v>
      </c>
      <c r="R264" t="n">
        <v>80.0</v>
      </c>
      <c r="S264" t="n">
        <v>0.0</v>
      </c>
      <c r="T264" t="n">
        <v>168.0</v>
      </c>
      <c r="U264" t="n">
        <v>8.4</v>
      </c>
      <c r="V264" t="n">
        <v>8.4</v>
      </c>
      <c r="W264" t="n">
        <v>0.0</v>
      </c>
      <c r="X264" t="n">
        <v>176.4</v>
      </c>
      <c r="Y264" t="n">
        <v>168.0</v>
      </c>
      <c r="Z264" t="n">
        <v>168.0</v>
      </c>
      <c r="AA264" t="n">
        <v>22.0</v>
      </c>
      <c r="AB264" t="n">
        <v>36.96</v>
      </c>
      <c r="AC264" t="n">
        <v>3.25</v>
      </c>
      <c r="AD264" t="n">
        <v>0.0</v>
      </c>
      <c r="AE264" t="n">
        <v>0.0</v>
      </c>
      <c r="AF264" t="n">
        <v>168.0</v>
      </c>
      <c r="AG264" t="n">
        <v>7.23</v>
      </c>
      <c r="AH264" t="n">
        <v>0.0</v>
      </c>
      <c r="AI264" t="n">
        <v>0.0</v>
      </c>
      <c r="AJ264" t="n">
        <v>1.68</v>
      </c>
      <c r="AK264" t="n">
        <v>0.0</v>
      </c>
      <c r="AL264" t="n">
        <v>0.0</v>
      </c>
      <c r="AM264" t="n">
        <v>0.0</v>
      </c>
      <c r="AN264" t="n">
        <v>0.0</v>
      </c>
      <c r="AO264" t="n">
        <v>0.0</v>
      </c>
      <c r="AP264" t="n">
        <v>49.12</v>
      </c>
      <c r="AQ264" t="n">
        <v>0.0</v>
      </c>
      <c r="AR264" t="n">
        <v>118.88</v>
      </c>
      <c r="AS264" t="s">
        <v>232</v>
      </c>
      <c r="AT264" t="s">
        <v>233</v>
      </c>
      <c r="AU264" t="s">
        <v>234</v>
      </c>
      <c r="AV264" t="n">
        <v>0.0</v>
      </c>
      <c r="AW264" t="s">
        <v>1247</v>
      </c>
    </row>
    <row r="265">
      <c r="A265" t="s">
        <v>1248</v>
      </c>
      <c r="B265" t="s">
        <v>1249</v>
      </c>
      <c r="C265" t="s">
        <v>1250</v>
      </c>
      <c r="D265" t="s">
        <v>226</v>
      </c>
      <c r="E265" t="s">
        <v>218</v>
      </c>
      <c r="F265" t="s">
        <v>215</v>
      </c>
      <c r="G265" t="s">
        <v>227</v>
      </c>
      <c r="H265" t="s">
        <v>228</v>
      </c>
      <c r="I265" t="s">
        <v>229</v>
      </c>
      <c r="J265" t="s">
        <v>230</v>
      </c>
      <c r="K265" t="s">
        <v>230</v>
      </c>
      <c r="L265" t="s">
        <v>230</v>
      </c>
      <c r="M265" t="s">
        <v>231</v>
      </c>
      <c r="N265" t="s">
        <v>230</v>
      </c>
      <c r="O265" t="n">
        <v>198.0</v>
      </c>
      <c r="P265" t="n">
        <v>20.0</v>
      </c>
      <c r="Q265" t="n">
        <v>0.0</v>
      </c>
      <c r="R265" t="n">
        <v>99.0</v>
      </c>
      <c r="S265" t="n">
        <v>0.0</v>
      </c>
      <c r="T265" t="n">
        <v>119.0</v>
      </c>
      <c r="U265" t="n">
        <v>5.96</v>
      </c>
      <c r="V265" t="n">
        <v>5.96</v>
      </c>
      <c r="W265" t="n">
        <v>0.0</v>
      </c>
      <c r="X265" t="n">
        <v>124.96</v>
      </c>
      <c r="Y265" t="n">
        <v>118.99</v>
      </c>
      <c r="Z265" t="n">
        <v>119.0</v>
      </c>
      <c r="AA265" t="n">
        <v>22.0</v>
      </c>
      <c r="AB265" t="n">
        <v>26.18</v>
      </c>
      <c r="AC265" t="n">
        <v>2.3</v>
      </c>
      <c r="AD265" t="n">
        <v>0.0</v>
      </c>
      <c r="AE265" t="n">
        <v>0.0</v>
      </c>
      <c r="AF265" t="n">
        <v>119.0</v>
      </c>
      <c r="AG265" t="n">
        <v>5.12</v>
      </c>
      <c r="AH265" t="n">
        <v>0.0</v>
      </c>
      <c r="AI265" t="n">
        <v>0.0</v>
      </c>
      <c r="AJ265" t="n">
        <v>1.19</v>
      </c>
      <c r="AK265" t="n">
        <v>0.0</v>
      </c>
      <c r="AL265" t="n">
        <v>0.0</v>
      </c>
      <c r="AM265" t="n">
        <v>0.0</v>
      </c>
      <c r="AN265" t="n">
        <v>0.0</v>
      </c>
      <c r="AO265" t="n">
        <v>0.0</v>
      </c>
      <c r="AP265" t="n">
        <v>34.79</v>
      </c>
      <c r="AQ265" t="n">
        <v>0.0</v>
      </c>
      <c r="AR265" t="n">
        <v>84.2</v>
      </c>
      <c r="AS265" t="s">
        <v>232</v>
      </c>
      <c r="AT265" t="s">
        <v>233</v>
      </c>
      <c r="AU265" t="s">
        <v>234</v>
      </c>
      <c r="AV265" t="n">
        <v>0.0</v>
      </c>
      <c r="AW265" t="s">
        <v>1215</v>
      </c>
    </row>
    <row r="266">
      <c r="A266" t="s">
        <v>1251</v>
      </c>
      <c r="B266" t="s">
        <v>1252</v>
      </c>
      <c r="C266" t="s">
        <v>1253</v>
      </c>
      <c r="D266" t="s">
        <v>226</v>
      </c>
      <c r="E266" t="s">
        <v>218</v>
      </c>
      <c r="F266" t="s">
        <v>215</v>
      </c>
      <c r="G266" t="s">
        <v>227</v>
      </c>
      <c r="H266" t="s">
        <v>228</v>
      </c>
      <c r="I266" t="s">
        <v>229</v>
      </c>
      <c r="J266" t="s">
        <v>230</v>
      </c>
      <c r="K266" t="s">
        <v>230</v>
      </c>
      <c r="L266" t="s">
        <v>230</v>
      </c>
      <c r="M266" t="s">
        <v>231</v>
      </c>
      <c r="N266" t="s">
        <v>230</v>
      </c>
      <c r="O266" t="n">
        <v>198.0</v>
      </c>
      <c r="P266" t="n">
        <v>10.0</v>
      </c>
      <c r="Q266" t="n">
        <v>0.0</v>
      </c>
      <c r="R266" t="n">
        <v>99.0</v>
      </c>
      <c r="S266" t="n">
        <v>0.0</v>
      </c>
      <c r="T266" t="n">
        <v>109.0</v>
      </c>
      <c r="U266" t="n">
        <v>5.46</v>
      </c>
      <c r="V266" t="n">
        <v>5.46</v>
      </c>
      <c r="W266" t="n">
        <v>0.0</v>
      </c>
      <c r="X266" t="n">
        <v>114.46</v>
      </c>
      <c r="Y266" t="n">
        <v>108.99</v>
      </c>
      <c r="Z266" t="n">
        <v>109.0</v>
      </c>
      <c r="AA266" t="n">
        <v>22.0</v>
      </c>
      <c r="AB266" t="n">
        <v>23.98</v>
      </c>
      <c r="AC266" t="n">
        <v>2.11</v>
      </c>
      <c r="AD266" t="n">
        <v>0.0</v>
      </c>
      <c r="AE266" t="n">
        <v>0.0</v>
      </c>
      <c r="AF266" t="n">
        <v>109.0</v>
      </c>
      <c r="AG266" t="n">
        <v>4.7</v>
      </c>
      <c r="AH266" t="n">
        <v>0.0</v>
      </c>
      <c r="AI266" t="n">
        <v>0.0</v>
      </c>
      <c r="AJ266" t="n">
        <v>1.09</v>
      </c>
      <c r="AK266" t="n">
        <v>0.0</v>
      </c>
      <c r="AL266" t="n">
        <v>0.0</v>
      </c>
      <c r="AM266" t="n">
        <v>0.0</v>
      </c>
      <c r="AN266" t="n">
        <v>0.0</v>
      </c>
      <c r="AO266" t="n">
        <v>0.0</v>
      </c>
      <c r="AP266" t="n">
        <v>31.88</v>
      </c>
      <c r="AQ266" t="n">
        <v>0.0</v>
      </c>
      <c r="AR266" t="n">
        <v>77.11</v>
      </c>
      <c r="AS266" t="s">
        <v>232</v>
      </c>
      <c r="AT266" t="s">
        <v>233</v>
      </c>
      <c r="AU266" t="s">
        <v>234</v>
      </c>
      <c r="AV266" t="n">
        <v>0.0</v>
      </c>
      <c r="AW266" t="s">
        <v>1254</v>
      </c>
    </row>
    <row r="267">
      <c r="A267" t="s">
        <v>1255</v>
      </c>
      <c r="B267" t="s">
        <v>1256</v>
      </c>
      <c r="C267" t="s">
        <v>1257</v>
      </c>
      <c r="D267" t="s">
        <v>226</v>
      </c>
      <c r="E267" t="s">
        <v>218</v>
      </c>
      <c r="F267" t="s">
        <v>215</v>
      </c>
      <c r="G267" t="s">
        <v>248</v>
      </c>
      <c r="H267" t="s">
        <v>228</v>
      </c>
      <c r="I267" t="s">
        <v>229</v>
      </c>
      <c r="J267" t="s">
        <v>230</v>
      </c>
      <c r="K267" t="s">
        <v>230</v>
      </c>
      <c r="L267" t="s">
        <v>230</v>
      </c>
      <c r="M267" t="s">
        <v>231</v>
      </c>
      <c r="N267" t="s">
        <v>230</v>
      </c>
      <c r="O267" t="n">
        <v>857.0</v>
      </c>
      <c r="P267" t="n">
        <v>37.0</v>
      </c>
      <c r="Q267" t="n">
        <v>0.0</v>
      </c>
      <c r="R267" t="n">
        <v>159.8</v>
      </c>
      <c r="S267" t="n">
        <v>58.0</v>
      </c>
      <c r="T267" t="n">
        <v>676.2</v>
      </c>
      <c r="U267" t="n">
        <v>33.82</v>
      </c>
      <c r="V267" t="n">
        <v>33.82</v>
      </c>
      <c r="W267" t="n">
        <v>0.0</v>
      </c>
      <c r="X267" t="n">
        <v>710.02</v>
      </c>
      <c r="Y267" t="n">
        <v>676.19</v>
      </c>
      <c r="Z267" t="n">
        <v>676.2</v>
      </c>
      <c r="AA267" t="n">
        <v>22.0</v>
      </c>
      <c r="AB267" t="n">
        <v>148.76</v>
      </c>
      <c r="AC267" t="n">
        <v>13.06</v>
      </c>
      <c r="AD267" t="n">
        <v>0.0</v>
      </c>
      <c r="AE267" t="n">
        <v>0.0</v>
      </c>
      <c r="AF267" t="n">
        <v>676.2</v>
      </c>
      <c r="AG267" t="n">
        <v>29.13</v>
      </c>
      <c r="AH267" t="n">
        <v>0.0</v>
      </c>
      <c r="AI267" t="n">
        <v>0.0</v>
      </c>
      <c r="AJ267" t="n">
        <v>6.76</v>
      </c>
      <c r="AK267" t="n">
        <v>0.0</v>
      </c>
      <c r="AL267" t="n">
        <v>0.0</v>
      </c>
      <c r="AM267" t="n">
        <v>0.0</v>
      </c>
      <c r="AN267" t="n">
        <v>0.0</v>
      </c>
      <c r="AO267" t="n">
        <v>0.0</v>
      </c>
      <c r="AP267" t="n">
        <v>197.71</v>
      </c>
      <c r="AQ267" t="n">
        <v>0.0</v>
      </c>
      <c r="AR267" t="n">
        <v>478.48</v>
      </c>
      <c r="AS267" t="s">
        <v>232</v>
      </c>
      <c r="AT267" t="s">
        <v>233</v>
      </c>
      <c r="AU267" t="s">
        <v>234</v>
      </c>
      <c r="AV267" t="n">
        <v>0.0</v>
      </c>
      <c r="AW267" t="s">
        <v>1258</v>
      </c>
    </row>
    <row r="268">
      <c r="A268" t="s">
        <v>1259</v>
      </c>
      <c r="B268" t="s">
        <v>1260</v>
      </c>
      <c r="C268" t="s">
        <v>1261</v>
      </c>
      <c r="D268" t="s">
        <v>226</v>
      </c>
      <c r="E268" t="s">
        <v>218</v>
      </c>
      <c r="F268" t="s">
        <v>215</v>
      </c>
      <c r="G268" t="s">
        <v>253</v>
      </c>
      <c r="H268" t="s">
        <v>228</v>
      </c>
      <c r="I268" t="s">
        <v>229</v>
      </c>
      <c r="J268" t="s">
        <v>230</v>
      </c>
      <c r="K268" t="s">
        <v>230</v>
      </c>
      <c r="L268" t="s">
        <v>230</v>
      </c>
      <c r="M268" t="s">
        <v>231</v>
      </c>
      <c r="N268" t="s">
        <v>230</v>
      </c>
      <c r="O268" t="n">
        <v>246.0</v>
      </c>
      <c r="P268" t="n">
        <v>20.0</v>
      </c>
      <c r="Q268" t="n">
        <v>0.0</v>
      </c>
      <c r="R268" t="n">
        <v>80.0</v>
      </c>
      <c r="S268" t="n">
        <v>0.0</v>
      </c>
      <c r="T268" t="n">
        <v>186.0</v>
      </c>
      <c r="U268" t="n">
        <v>9.3</v>
      </c>
      <c r="V268" t="n">
        <v>9.3</v>
      </c>
      <c r="W268" t="n">
        <v>0.0</v>
      </c>
      <c r="X268" t="n">
        <v>195.3</v>
      </c>
      <c r="Y268" t="n">
        <v>186.0</v>
      </c>
      <c r="Z268" t="n">
        <v>186.0</v>
      </c>
      <c r="AA268" t="n">
        <v>22.0</v>
      </c>
      <c r="AB268" t="n">
        <v>40.92</v>
      </c>
      <c r="AC268" t="n">
        <v>3.59</v>
      </c>
      <c r="AD268" t="n">
        <v>0.0</v>
      </c>
      <c r="AE268" t="n">
        <v>0.0</v>
      </c>
      <c r="AF268" t="n">
        <v>186.0</v>
      </c>
      <c r="AG268" t="n">
        <v>8.02</v>
      </c>
      <c r="AH268" t="n">
        <v>0.0</v>
      </c>
      <c r="AI268" t="n">
        <v>0.0</v>
      </c>
      <c r="AJ268" t="n">
        <v>1.86</v>
      </c>
      <c r="AK268" t="n">
        <v>0.0</v>
      </c>
      <c r="AL268" t="n">
        <v>0.0</v>
      </c>
      <c r="AM268" t="n">
        <v>0.0</v>
      </c>
      <c r="AN268" t="n">
        <v>0.0</v>
      </c>
      <c r="AO268" t="n">
        <v>0.0</v>
      </c>
      <c r="AP268" t="n">
        <v>54.39</v>
      </c>
      <c r="AQ268" t="n">
        <v>0.0</v>
      </c>
      <c r="AR268" t="n">
        <v>131.61</v>
      </c>
      <c r="AS268" t="s">
        <v>232</v>
      </c>
      <c r="AT268" t="s">
        <v>233</v>
      </c>
      <c r="AU268" t="s">
        <v>234</v>
      </c>
      <c r="AV268" t="n">
        <v>0.0</v>
      </c>
      <c r="AW268" t="s">
        <v>1262</v>
      </c>
    </row>
    <row r="269">
      <c r="A269" t="s">
        <v>1263</v>
      </c>
      <c r="B269" t="s">
        <v>1264</v>
      </c>
      <c r="C269" t="s">
        <v>1265</v>
      </c>
      <c r="D269" t="s">
        <v>226</v>
      </c>
      <c r="E269" t="s">
        <v>218</v>
      </c>
      <c r="F269" t="s">
        <v>215</v>
      </c>
      <c r="G269" t="s">
        <v>230</v>
      </c>
      <c r="H269" t="s">
        <v>228</v>
      </c>
      <c r="I269" t="s">
        <v>229</v>
      </c>
      <c r="J269" t="s">
        <v>230</v>
      </c>
      <c r="K269" t="s">
        <v>230</v>
      </c>
      <c r="L269" t="s">
        <v>230</v>
      </c>
      <c r="M269" t="s">
        <v>231</v>
      </c>
      <c r="N269" t="s">
        <v>230</v>
      </c>
      <c r="O269" t="n">
        <v>328.0</v>
      </c>
      <c r="P269" t="n">
        <v>10.0</v>
      </c>
      <c r="Q269" t="n">
        <v>0.0</v>
      </c>
      <c r="R269" t="n">
        <v>84.0</v>
      </c>
      <c r="S269" t="n">
        <v>0.0</v>
      </c>
      <c r="T269" t="n">
        <v>254.0</v>
      </c>
      <c r="U269" t="n">
        <v>12.7</v>
      </c>
      <c r="V269" t="n">
        <v>12.7</v>
      </c>
      <c r="W269" t="n">
        <v>0.0</v>
      </c>
      <c r="X269" t="n">
        <v>266.7</v>
      </c>
      <c r="Y269" t="n">
        <v>254.0</v>
      </c>
      <c r="Z269" t="n">
        <v>254.0</v>
      </c>
      <c r="AA269" t="n">
        <v>22.0</v>
      </c>
      <c r="AB269" t="n">
        <v>55.88</v>
      </c>
      <c r="AC269" t="n">
        <v>4.91</v>
      </c>
      <c r="AD269" t="n">
        <v>0.0</v>
      </c>
      <c r="AE269" t="n">
        <v>0.0</v>
      </c>
      <c r="AF269" t="n">
        <v>254.0</v>
      </c>
      <c r="AG269" t="n">
        <v>10.94</v>
      </c>
      <c r="AH269" t="n">
        <v>0.0</v>
      </c>
      <c r="AI269" t="n">
        <v>0.0</v>
      </c>
      <c r="AJ269" t="n">
        <v>2.54</v>
      </c>
      <c r="AK269" t="n">
        <v>0.0</v>
      </c>
      <c r="AL269" t="n">
        <v>0.0</v>
      </c>
      <c r="AM269" t="n">
        <v>0.0</v>
      </c>
      <c r="AN269" t="n">
        <v>0.0</v>
      </c>
      <c r="AO269" t="n">
        <v>0.0</v>
      </c>
      <c r="AP269" t="n">
        <v>74.27</v>
      </c>
      <c r="AQ269" t="n">
        <v>0.0</v>
      </c>
      <c r="AR269" t="n">
        <v>179.73</v>
      </c>
      <c r="AS269" t="s">
        <v>232</v>
      </c>
      <c r="AT269" t="s">
        <v>233</v>
      </c>
      <c r="AU269" t="s">
        <v>234</v>
      </c>
      <c r="AV269" t="n">
        <v>0.0</v>
      </c>
      <c r="AW269" t="s">
        <v>1266</v>
      </c>
    </row>
    <row r="270">
      <c r="A270" t="s">
        <v>1267</v>
      </c>
      <c r="B270" t="s">
        <v>1268</v>
      </c>
      <c r="C270" t="s">
        <v>1269</v>
      </c>
      <c r="D270" t="s">
        <v>226</v>
      </c>
      <c r="E270" t="s">
        <v>218</v>
      </c>
      <c r="F270" t="s">
        <v>215</v>
      </c>
      <c r="G270" t="s">
        <v>230</v>
      </c>
      <c r="H270" t="s">
        <v>228</v>
      </c>
      <c r="I270" t="s">
        <v>229</v>
      </c>
      <c r="J270" t="s">
        <v>230</v>
      </c>
      <c r="K270" t="s">
        <v>230</v>
      </c>
      <c r="L270" t="s">
        <v>230</v>
      </c>
      <c r="M270" t="s">
        <v>231</v>
      </c>
      <c r="N270" t="s">
        <v>230</v>
      </c>
      <c r="O270" t="n">
        <v>246.0</v>
      </c>
      <c r="P270" t="n">
        <v>30.0</v>
      </c>
      <c r="Q270" t="n">
        <v>0.0</v>
      </c>
      <c r="R270" t="n">
        <v>80.0</v>
      </c>
      <c r="S270" t="n">
        <v>0.0</v>
      </c>
      <c r="T270" t="n">
        <v>196.0</v>
      </c>
      <c r="U270" t="n">
        <v>9.8</v>
      </c>
      <c r="V270" t="n">
        <v>9.8</v>
      </c>
      <c r="W270" t="n">
        <v>0.0</v>
      </c>
      <c r="X270" t="n">
        <v>205.8</v>
      </c>
      <c r="Y270" t="n">
        <v>196.0</v>
      </c>
      <c r="Z270" t="n">
        <v>196.0</v>
      </c>
      <c r="AA270" t="n">
        <v>22.0</v>
      </c>
      <c r="AB270" t="n">
        <v>43.12</v>
      </c>
      <c r="AC270" t="n">
        <v>3.79</v>
      </c>
      <c r="AD270" t="n">
        <v>0.0</v>
      </c>
      <c r="AE270" t="n">
        <v>0.0</v>
      </c>
      <c r="AF270" t="n">
        <v>196.0</v>
      </c>
      <c r="AG270" t="n">
        <v>8.44</v>
      </c>
      <c r="AH270" t="n">
        <v>0.0</v>
      </c>
      <c r="AI270" t="n">
        <v>0.0</v>
      </c>
      <c r="AJ270" t="n">
        <v>1.96</v>
      </c>
      <c r="AK270" t="n">
        <v>0.0</v>
      </c>
      <c r="AL270" t="n">
        <v>0.0</v>
      </c>
      <c r="AM270" t="n">
        <v>0.0</v>
      </c>
      <c r="AN270" t="n">
        <v>0.0</v>
      </c>
      <c r="AO270" t="n">
        <v>0.0</v>
      </c>
      <c r="AP270" t="n">
        <v>57.31</v>
      </c>
      <c r="AQ270" t="n">
        <v>0.0</v>
      </c>
      <c r="AR270" t="n">
        <v>138.69</v>
      </c>
      <c r="AS270" t="s">
        <v>232</v>
      </c>
      <c r="AT270" t="s">
        <v>233</v>
      </c>
      <c r="AU270" t="s">
        <v>234</v>
      </c>
      <c r="AV270" t="n">
        <v>0.0</v>
      </c>
      <c r="AW270" t="s">
        <v>1270</v>
      </c>
    </row>
    <row r="271">
      <c r="A271" t="s">
        <v>1271</v>
      </c>
      <c r="B271" t="s">
        <v>1272</v>
      </c>
      <c r="C271" t="s">
        <v>1273</v>
      </c>
      <c r="D271" t="s">
        <v>226</v>
      </c>
      <c r="E271" t="s">
        <v>218</v>
      </c>
      <c r="F271" t="s">
        <v>215</v>
      </c>
      <c r="G271" t="s">
        <v>227</v>
      </c>
      <c r="H271" t="s">
        <v>228</v>
      </c>
      <c r="I271" t="s">
        <v>229</v>
      </c>
      <c r="J271" t="s">
        <v>230</v>
      </c>
      <c r="K271" t="s">
        <v>230</v>
      </c>
      <c r="L271" t="s">
        <v>230</v>
      </c>
      <c r="M271" t="s">
        <v>231</v>
      </c>
      <c r="N271" t="s">
        <v>230</v>
      </c>
      <c r="O271" t="n">
        <v>434.0</v>
      </c>
      <c r="P271" t="n">
        <v>47.0</v>
      </c>
      <c r="Q271" t="n">
        <v>0.0</v>
      </c>
      <c r="R271" t="n">
        <v>100.0</v>
      </c>
      <c r="S271" t="n">
        <v>58.0</v>
      </c>
      <c r="T271" t="n">
        <v>323.0</v>
      </c>
      <c r="U271" t="n">
        <v>16.18</v>
      </c>
      <c r="V271" t="n">
        <v>16.18</v>
      </c>
      <c r="W271" t="n">
        <v>0.0</v>
      </c>
      <c r="X271" t="n">
        <v>339.18</v>
      </c>
      <c r="Y271" t="n">
        <v>322.97</v>
      </c>
      <c r="Z271" t="n">
        <v>323.0</v>
      </c>
      <c r="AA271" t="n">
        <v>22.0</v>
      </c>
      <c r="AB271" t="n">
        <v>71.06</v>
      </c>
      <c r="AC271" t="n">
        <v>6.24</v>
      </c>
      <c r="AD271" t="n">
        <v>0.0</v>
      </c>
      <c r="AE271" t="n">
        <v>0.0</v>
      </c>
      <c r="AF271" t="n">
        <v>322.999</v>
      </c>
      <c r="AG271" t="n">
        <v>13.91</v>
      </c>
      <c r="AH271" t="n">
        <v>0.0</v>
      </c>
      <c r="AI271" t="n">
        <v>0.0</v>
      </c>
      <c r="AJ271" t="n">
        <v>3.23</v>
      </c>
      <c r="AK271" t="n">
        <v>0.0</v>
      </c>
      <c r="AL271" t="n">
        <v>0.0</v>
      </c>
      <c r="AM271" t="n">
        <v>0.0</v>
      </c>
      <c r="AN271" t="n">
        <v>0.0</v>
      </c>
      <c r="AO271" t="n">
        <v>0.0</v>
      </c>
      <c r="AP271" t="n">
        <v>94.44</v>
      </c>
      <c r="AQ271" t="n">
        <v>0.0</v>
      </c>
      <c r="AR271" t="n">
        <v>228.53</v>
      </c>
      <c r="AS271" t="s">
        <v>232</v>
      </c>
      <c r="AT271" t="s">
        <v>233</v>
      </c>
      <c r="AU271" t="s">
        <v>234</v>
      </c>
      <c r="AV271" t="n">
        <v>0.0</v>
      </c>
      <c r="AW271" t="s">
        <v>1274</v>
      </c>
    </row>
    <row r="272">
      <c r="A272" t="s">
        <v>1275</v>
      </c>
      <c r="B272" t="s">
        <v>1276</v>
      </c>
      <c r="C272" t="s">
        <v>1277</v>
      </c>
      <c r="D272" t="s">
        <v>226</v>
      </c>
      <c r="E272" t="s">
        <v>218</v>
      </c>
      <c r="F272" t="s">
        <v>215</v>
      </c>
      <c r="G272" t="s">
        <v>1081</v>
      </c>
      <c r="H272" t="s">
        <v>228</v>
      </c>
      <c r="I272" t="s">
        <v>229</v>
      </c>
      <c r="J272" t="s">
        <v>230</v>
      </c>
      <c r="K272" t="s">
        <v>230</v>
      </c>
      <c r="L272" t="s">
        <v>230</v>
      </c>
      <c r="M272" t="s">
        <v>231</v>
      </c>
      <c r="N272" t="s">
        <v>230</v>
      </c>
      <c r="O272" t="n">
        <v>198.0</v>
      </c>
      <c r="P272" t="n">
        <v>20.0</v>
      </c>
      <c r="Q272" t="n">
        <v>0.0</v>
      </c>
      <c r="R272" t="n">
        <v>63.36</v>
      </c>
      <c r="S272" t="n">
        <v>0.0</v>
      </c>
      <c r="T272" t="n">
        <v>154.64</v>
      </c>
      <c r="U272" t="n">
        <v>7.74</v>
      </c>
      <c r="V272" t="n">
        <v>7.74</v>
      </c>
      <c r="W272" t="n">
        <v>0.0</v>
      </c>
      <c r="X272" t="n">
        <v>162.38</v>
      </c>
      <c r="Y272" t="n">
        <v>154.63</v>
      </c>
      <c r="Z272" t="n">
        <v>154.64</v>
      </c>
      <c r="AA272" t="n">
        <v>22.0</v>
      </c>
      <c r="AB272" t="n">
        <v>34.02</v>
      </c>
      <c r="AC272" t="n">
        <v>2.99</v>
      </c>
      <c r="AD272" t="n">
        <v>0.0</v>
      </c>
      <c r="AE272" t="n">
        <v>0.0</v>
      </c>
      <c r="AF272" t="n">
        <v>154.64</v>
      </c>
      <c r="AG272" t="n">
        <v>6.66</v>
      </c>
      <c r="AH272" t="n">
        <v>0.0</v>
      </c>
      <c r="AI272" t="n">
        <v>0.0</v>
      </c>
      <c r="AJ272" t="n">
        <v>1.55</v>
      </c>
      <c r="AK272" t="n">
        <v>0.0</v>
      </c>
      <c r="AL272" t="n">
        <v>0.0</v>
      </c>
      <c r="AM272" t="n">
        <v>0.0</v>
      </c>
      <c r="AN272" t="n">
        <v>0.0</v>
      </c>
      <c r="AO272" t="n">
        <v>0.0</v>
      </c>
      <c r="AP272" t="n">
        <v>45.22</v>
      </c>
      <c r="AQ272" t="n">
        <v>0.0</v>
      </c>
      <c r="AR272" t="n">
        <v>109.41</v>
      </c>
      <c r="AS272" t="s">
        <v>232</v>
      </c>
      <c r="AT272" t="s">
        <v>233</v>
      </c>
      <c r="AU272" t="s">
        <v>234</v>
      </c>
      <c r="AV272" t="n">
        <v>0.0</v>
      </c>
      <c r="AW272" t="s">
        <v>641</v>
      </c>
    </row>
    <row r="273">
      <c r="A273" t="s">
        <v>1278</v>
      </c>
      <c r="B273" t="s">
        <v>1279</v>
      </c>
      <c r="C273" t="s">
        <v>1280</v>
      </c>
      <c r="D273" t="s">
        <v>226</v>
      </c>
      <c r="E273" t="s">
        <v>218</v>
      </c>
      <c r="F273" t="s">
        <v>215</v>
      </c>
      <c r="G273" t="s">
        <v>230</v>
      </c>
      <c r="H273" t="s">
        <v>228</v>
      </c>
      <c r="I273" t="s">
        <v>229</v>
      </c>
      <c r="J273" t="s">
        <v>230</v>
      </c>
      <c r="K273" t="s">
        <v>230</v>
      </c>
      <c r="L273" t="s">
        <v>230</v>
      </c>
      <c r="M273" t="s">
        <v>231</v>
      </c>
      <c r="N273" t="s">
        <v>230</v>
      </c>
      <c r="O273" t="n">
        <v>957.0</v>
      </c>
      <c r="P273" t="n">
        <v>37.0</v>
      </c>
      <c r="Q273" t="n">
        <v>0.0</v>
      </c>
      <c r="R273" t="n">
        <v>0.0</v>
      </c>
      <c r="S273" t="n">
        <v>58.0</v>
      </c>
      <c r="T273" t="n">
        <v>936.0</v>
      </c>
      <c r="U273" t="n">
        <v>46.82</v>
      </c>
      <c r="V273" t="n">
        <v>46.82</v>
      </c>
      <c r="W273" t="n">
        <v>0.0</v>
      </c>
      <c r="X273" t="n">
        <v>982.82</v>
      </c>
      <c r="Y273" t="n">
        <v>935.98</v>
      </c>
      <c r="Z273" t="n">
        <v>936.0</v>
      </c>
      <c r="AA273" t="n">
        <v>22.0</v>
      </c>
      <c r="AB273" t="n">
        <v>205.92</v>
      </c>
      <c r="AC273" t="n">
        <v>18.08</v>
      </c>
      <c r="AD273" t="n">
        <v>0.0</v>
      </c>
      <c r="AE273" t="n">
        <v>0.0</v>
      </c>
      <c r="AF273" t="n">
        <v>936.0</v>
      </c>
      <c r="AG273" t="n">
        <v>40.32</v>
      </c>
      <c r="AH273" t="n">
        <v>0.0</v>
      </c>
      <c r="AI273" t="n">
        <v>0.0</v>
      </c>
      <c r="AJ273" t="n">
        <v>9.36</v>
      </c>
      <c r="AK273" t="n">
        <v>0.0</v>
      </c>
      <c r="AL273" t="n">
        <v>0.0</v>
      </c>
      <c r="AM273" t="n">
        <v>0.0</v>
      </c>
      <c r="AN273" t="n">
        <v>0.0</v>
      </c>
      <c r="AO273" t="n">
        <v>0.0</v>
      </c>
      <c r="AP273" t="n">
        <v>273.68</v>
      </c>
      <c r="AQ273" t="n">
        <v>0.0</v>
      </c>
      <c r="AR273" t="n">
        <v>662.3</v>
      </c>
      <c r="AS273" t="s">
        <v>232</v>
      </c>
      <c r="AT273" t="s">
        <v>233</v>
      </c>
      <c r="AU273" t="s">
        <v>234</v>
      </c>
      <c r="AV273" t="n">
        <v>0.0</v>
      </c>
      <c r="AW273" t="s">
        <v>1258</v>
      </c>
    </row>
    <row r="274">
      <c r="A274" t="s">
        <v>1281</v>
      </c>
      <c r="B274" t="s">
        <v>1282</v>
      </c>
      <c r="C274" t="s">
        <v>1283</v>
      </c>
      <c r="D274" t="s">
        <v>226</v>
      </c>
      <c r="E274" t="s">
        <v>218</v>
      </c>
      <c r="F274" t="s">
        <v>215</v>
      </c>
      <c r="G274" t="s">
        <v>230</v>
      </c>
      <c r="H274" t="s">
        <v>228</v>
      </c>
      <c r="I274" t="s">
        <v>229</v>
      </c>
      <c r="J274" t="s">
        <v>230</v>
      </c>
      <c r="K274" t="s">
        <v>230</v>
      </c>
      <c r="L274" t="s">
        <v>230</v>
      </c>
      <c r="M274" t="s">
        <v>231</v>
      </c>
      <c r="N274" t="s">
        <v>230</v>
      </c>
      <c r="O274" t="n">
        <v>704.0</v>
      </c>
      <c r="P274" t="n">
        <v>32.0</v>
      </c>
      <c r="Q274" t="n">
        <v>0.0</v>
      </c>
      <c r="R274" t="n">
        <v>80.0</v>
      </c>
      <c r="S274" t="n">
        <v>58.0</v>
      </c>
      <c r="T274" t="n">
        <v>598.0</v>
      </c>
      <c r="U274" t="n">
        <v>29.9</v>
      </c>
      <c r="V274" t="n">
        <v>29.9</v>
      </c>
      <c r="W274" t="n">
        <v>0.0</v>
      </c>
      <c r="X274" t="n">
        <v>627.9</v>
      </c>
      <c r="Y274" t="n">
        <v>598.0</v>
      </c>
      <c r="Z274" t="n">
        <v>598.0</v>
      </c>
      <c r="AA274" t="n">
        <v>22.0</v>
      </c>
      <c r="AB274" t="n">
        <v>131.56</v>
      </c>
      <c r="AC274" t="n">
        <v>11.55</v>
      </c>
      <c r="AD274" t="n">
        <v>0.0</v>
      </c>
      <c r="AE274" t="n">
        <v>0.0</v>
      </c>
      <c r="AF274" t="n">
        <v>598.0</v>
      </c>
      <c r="AG274" t="n">
        <v>25.76</v>
      </c>
      <c r="AH274" t="n">
        <v>0.0</v>
      </c>
      <c r="AI274" t="n">
        <v>0.0</v>
      </c>
      <c r="AJ274" t="n">
        <v>5.98</v>
      </c>
      <c r="AK274" t="n">
        <v>0.0</v>
      </c>
      <c r="AL274" t="n">
        <v>0.0</v>
      </c>
      <c r="AM274" t="n">
        <v>0.0</v>
      </c>
      <c r="AN274" t="n">
        <v>0.0</v>
      </c>
      <c r="AO274" t="n">
        <v>0.0</v>
      </c>
      <c r="AP274" t="n">
        <v>174.85</v>
      </c>
      <c r="AQ274" t="n">
        <v>0.0</v>
      </c>
      <c r="AR274" t="n">
        <v>423.15</v>
      </c>
      <c r="AS274" t="s">
        <v>232</v>
      </c>
      <c r="AT274" t="s">
        <v>233</v>
      </c>
      <c r="AU274" t="s">
        <v>234</v>
      </c>
      <c r="AV274" t="n">
        <v>0.0</v>
      </c>
      <c r="AW274" t="s">
        <v>1284</v>
      </c>
    </row>
    <row r="275">
      <c r="A275" t="s">
        <v>1285</v>
      </c>
      <c r="B275" t="s">
        <v>1286</v>
      </c>
      <c r="C275" t="s">
        <v>1287</v>
      </c>
      <c r="D275" t="s">
        <v>226</v>
      </c>
      <c r="E275" t="s">
        <v>218</v>
      </c>
      <c r="F275" t="s">
        <v>215</v>
      </c>
      <c r="G275" t="s">
        <v>227</v>
      </c>
      <c r="H275" t="s">
        <v>228</v>
      </c>
      <c r="I275" t="s">
        <v>229</v>
      </c>
      <c r="J275" t="s">
        <v>230</v>
      </c>
      <c r="K275" t="s">
        <v>230</v>
      </c>
      <c r="L275" t="s">
        <v>230</v>
      </c>
      <c r="M275" t="s">
        <v>231</v>
      </c>
      <c r="N275" t="s">
        <v>230</v>
      </c>
      <c r="O275" t="n">
        <v>686.0</v>
      </c>
      <c r="P275" t="n">
        <v>17.0</v>
      </c>
      <c r="Q275" t="n">
        <v>0.0</v>
      </c>
      <c r="R275" t="n">
        <v>100.0</v>
      </c>
      <c r="S275" t="n">
        <v>58.0</v>
      </c>
      <c r="T275" t="n">
        <v>545.0</v>
      </c>
      <c r="U275" t="n">
        <v>27.26</v>
      </c>
      <c r="V275" t="n">
        <v>27.26</v>
      </c>
      <c r="W275" t="n">
        <v>0.0</v>
      </c>
      <c r="X275" t="n">
        <v>572.26</v>
      </c>
      <c r="Y275" t="n">
        <v>544.99</v>
      </c>
      <c r="Z275" t="n">
        <v>545.0</v>
      </c>
      <c r="AA275" t="n">
        <v>22.0</v>
      </c>
      <c r="AB275" t="n">
        <v>119.9</v>
      </c>
      <c r="AC275" t="n">
        <v>10.53</v>
      </c>
      <c r="AD275" t="n">
        <v>0.0</v>
      </c>
      <c r="AE275" t="n">
        <v>0.0</v>
      </c>
      <c r="AF275" t="n">
        <v>545.0</v>
      </c>
      <c r="AG275" t="n">
        <v>23.48</v>
      </c>
      <c r="AH275" t="n">
        <v>0.0</v>
      </c>
      <c r="AI275" t="n">
        <v>0.0</v>
      </c>
      <c r="AJ275" t="n">
        <v>5.45</v>
      </c>
      <c r="AK275" t="n">
        <v>0.0</v>
      </c>
      <c r="AL275" t="n">
        <v>0.0</v>
      </c>
      <c r="AM275" t="n">
        <v>0.0</v>
      </c>
      <c r="AN275" t="n">
        <v>0.0</v>
      </c>
      <c r="AO275" t="n">
        <v>0.0</v>
      </c>
      <c r="AP275" t="n">
        <v>159.36</v>
      </c>
      <c r="AQ275" t="n">
        <v>0.0</v>
      </c>
      <c r="AR275" t="n">
        <v>385.63</v>
      </c>
      <c r="AS275" t="s">
        <v>232</v>
      </c>
      <c r="AT275" t="s">
        <v>233</v>
      </c>
      <c r="AU275" t="s">
        <v>234</v>
      </c>
      <c r="AV275" t="n">
        <v>0.0</v>
      </c>
      <c r="AW275" t="s">
        <v>1288</v>
      </c>
    </row>
    <row r="276">
      <c r="A276" t="s">
        <v>1289</v>
      </c>
      <c r="B276" t="s">
        <v>1290</v>
      </c>
      <c r="C276" t="s">
        <v>1291</v>
      </c>
      <c r="D276" t="s">
        <v>226</v>
      </c>
      <c r="E276" t="s">
        <v>218</v>
      </c>
      <c r="F276" t="s">
        <v>215</v>
      </c>
      <c r="G276" t="s">
        <v>227</v>
      </c>
      <c r="H276" t="s">
        <v>228</v>
      </c>
      <c r="I276" t="s">
        <v>229</v>
      </c>
      <c r="J276" t="s">
        <v>230</v>
      </c>
      <c r="K276" t="s">
        <v>230</v>
      </c>
      <c r="L276" t="s">
        <v>230</v>
      </c>
      <c r="M276" t="s">
        <v>231</v>
      </c>
      <c r="N276" t="s">
        <v>230</v>
      </c>
      <c r="O276" t="n">
        <v>153.0</v>
      </c>
      <c r="P276" t="n">
        <v>0.0</v>
      </c>
      <c r="Q276" t="n">
        <v>0.0</v>
      </c>
      <c r="R276" t="n">
        <v>76.5</v>
      </c>
      <c r="S276" t="n">
        <v>0.0</v>
      </c>
      <c r="T276" t="n">
        <v>76.5</v>
      </c>
      <c r="U276" t="n">
        <v>3.84</v>
      </c>
      <c r="V276" t="n">
        <v>3.84</v>
      </c>
      <c r="W276" t="n">
        <v>0.0</v>
      </c>
      <c r="X276" t="n">
        <v>80.34</v>
      </c>
      <c r="Y276" t="n">
        <v>76.49</v>
      </c>
      <c r="Z276" t="n">
        <v>76.5</v>
      </c>
      <c r="AA276" t="n">
        <v>22.0</v>
      </c>
      <c r="AB276" t="n">
        <v>16.83</v>
      </c>
      <c r="AC276" t="n">
        <v>1.48</v>
      </c>
      <c r="AD276" t="n">
        <v>0.0</v>
      </c>
      <c r="AE276" t="n">
        <v>0.0</v>
      </c>
      <c r="AF276" t="n">
        <v>76.5</v>
      </c>
      <c r="AG276" t="n">
        <v>3.3</v>
      </c>
      <c r="AH276" t="n">
        <v>0.0</v>
      </c>
      <c r="AI276" t="n">
        <v>0.0</v>
      </c>
      <c r="AJ276" t="n">
        <v>0.76</v>
      </c>
      <c r="AK276" t="n">
        <v>0.0</v>
      </c>
      <c r="AL276" t="n">
        <v>0.0</v>
      </c>
      <c r="AM276" t="n">
        <v>0.0</v>
      </c>
      <c r="AN276" t="n">
        <v>0.0</v>
      </c>
      <c r="AO276" t="n">
        <v>0.0</v>
      </c>
      <c r="AP276" t="n">
        <v>22.37</v>
      </c>
      <c r="AQ276" t="n">
        <v>0.0</v>
      </c>
      <c r="AR276" t="n">
        <v>54.12</v>
      </c>
      <c r="AS276" t="s">
        <v>232</v>
      </c>
      <c r="AT276" t="s">
        <v>233</v>
      </c>
      <c r="AU276" t="s">
        <v>234</v>
      </c>
      <c r="AV276" t="n">
        <v>0.0</v>
      </c>
      <c r="AW276" t="s">
        <v>1292</v>
      </c>
    </row>
    <row r="277">
      <c r="A277" t="s">
        <v>1293</v>
      </c>
      <c r="B277" t="s">
        <v>1294</v>
      </c>
      <c r="C277" t="s">
        <v>1295</v>
      </c>
      <c r="D277" t="s">
        <v>226</v>
      </c>
      <c r="E277" t="s">
        <v>218</v>
      </c>
      <c r="F277" t="s">
        <v>215</v>
      </c>
      <c r="G277" t="s">
        <v>227</v>
      </c>
      <c r="H277" t="s">
        <v>228</v>
      </c>
      <c r="I277" t="s">
        <v>229</v>
      </c>
      <c r="J277" t="s">
        <v>230</v>
      </c>
      <c r="K277" t="s">
        <v>230</v>
      </c>
      <c r="L277" t="s">
        <v>230</v>
      </c>
      <c r="M277" t="s">
        <v>231</v>
      </c>
      <c r="N277" t="s">
        <v>230</v>
      </c>
      <c r="O277" t="n">
        <v>198.0</v>
      </c>
      <c r="P277" t="n">
        <v>20.0</v>
      </c>
      <c r="Q277" t="n">
        <v>0.0</v>
      </c>
      <c r="R277" t="n">
        <v>99.0</v>
      </c>
      <c r="S277" t="n">
        <v>0.0</v>
      </c>
      <c r="T277" t="n">
        <v>119.0</v>
      </c>
      <c r="U277" t="n">
        <v>5.96</v>
      </c>
      <c r="V277" t="n">
        <v>5.96</v>
      </c>
      <c r="W277" t="n">
        <v>0.0</v>
      </c>
      <c r="X277" t="n">
        <v>124.96</v>
      </c>
      <c r="Y277" t="n">
        <v>118.99</v>
      </c>
      <c r="Z277" t="n">
        <v>119.0</v>
      </c>
      <c r="AA277" t="n">
        <v>22.0</v>
      </c>
      <c r="AB277" t="n">
        <v>26.18</v>
      </c>
      <c r="AC277" t="n">
        <v>2.3</v>
      </c>
      <c r="AD277" t="n">
        <v>0.0</v>
      </c>
      <c r="AE277" t="n">
        <v>0.0</v>
      </c>
      <c r="AF277" t="n">
        <v>119.0</v>
      </c>
      <c r="AG277" t="n">
        <v>5.12</v>
      </c>
      <c r="AH277" t="n">
        <v>0.0</v>
      </c>
      <c r="AI277" t="n">
        <v>0.0</v>
      </c>
      <c r="AJ277" t="n">
        <v>1.19</v>
      </c>
      <c r="AK277" t="n">
        <v>0.0</v>
      </c>
      <c r="AL277" t="n">
        <v>0.0</v>
      </c>
      <c r="AM277" t="n">
        <v>0.0</v>
      </c>
      <c r="AN277" t="n">
        <v>0.0</v>
      </c>
      <c r="AO277" t="n">
        <v>0.0</v>
      </c>
      <c r="AP277" t="n">
        <v>34.79</v>
      </c>
      <c r="AQ277" t="n">
        <v>0.0</v>
      </c>
      <c r="AR277" t="n">
        <v>84.2</v>
      </c>
      <c r="AS277" t="s">
        <v>232</v>
      </c>
      <c r="AT277" t="s">
        <v>233</v>
      </c>
      <c r="AU277" t="s">
        <v>234</v>
      </c>
      <c r="AV277" t="n">
        <v>0.0</v>
      </c>
      <c r="AW277" t="s">
        <v>1296</v>
      </c>
    </row>
    <row r="278">
      <c r="A278" t="s">
        <v>1297</v>
      </c>
      <c r="B278" t="s">
        <v>1298</v>
      </c>
      <c r="C278" t="s">
        <v>1299</v>
      </c>
      <c r="D278" t="s">
        <v>226</v>
      </c>
      <c r="E278" t="s">
        <v>218</v>
      </c>
      <c r="F278" t="s">
        <v>215</v>
      </c>
      <c r="G278" t="s">
        <v>230</v>
      </c>
      <c r="H278" t="s">
        <v>228</v>
      </c>
      <c r="I278" t="s">
        <v>229</v>
      </c>
      <c r="J278" t="s">
        <v>230</v>
      </c>
      <c r="K278" t="s">
        <v>230</v>
      </c>
      <c r="L278" t="s">
        <v>230</v>
      </c>
      <c r="M278" t="s">
        <v>231</v>
      </c>
      <c r="N278" t="s">
        <v>230</v>
      </c>
      <c r="O278" t="n">
        <v>318.0</v>
      </c>
      <c r="P278" t="n">
        <v>10.0</v>
      </c>
      <c r="Q278" t="n">
        <v>0.0</v>
      </c>
      <c r="R278" t="n">
        <v>84.0</v>
      </c>
      <c r="S278" t="n">
        <v>0.0</v>
      </c>
      <c r="T278" t="n">
        <v>244.0</v>
      </c>
      <c r="U278" t="n">
        <v>12.2</v>
      </c>
      <c r="V278" t="n">
        <v>12.2</v>
      </c>
      <c r="W278" t="n">
        <v>0.0</v>
      </c>
      <c r="X278" t="n">
        <v>256.2</v>
      </c>
      <c r="Y278" t="n">
        <v>244.0</v>
      </c>
      <c r="Z278" t="n">
        <v>244.0</v>
      </c>
      <c r="AA278" t="n">
        <v>22.0</v>
      </c>
      <c r="AB278" t="n">
        <v>53.68</v>
      </c>
      <c r="AC278" t="n">
        <v>4.71</v>
      </c>
      <c r="AD278" t="n">
        <v>0.0</v>
      </c>
      <c r="AE278" t="n">
        <v>0.0</v>
      </c>
      <c r="AF278" t="n">
        <v>244.0</v>
      </c>
      <c r="AG278" t="n">
        <v>10.51</v>
      </c>
      <c r="AH278" t="n">
        <v>0.0</v>
      </c>
      <c r="AI278" t="n">
        <v>0.0</v>
      </c>
      <c r="AJ278" t="n">
        <v>2.44</v>
      </c>
      <c r="AK278" t="n">
        <v>0.0</v>
      </c>
      <c r="AL278" t="n">
        <v>0.0</v>
      </c>
      <c r="AM278" t="n">
        <v>0.0</v>
      </c>
      <c r="AN278" t="n">
        <v>0.0</v>
      </c>
      <c r="AO278" t="n">
        <v>0.0</v>
      </c>
      <c r="AP278" t="n">
        <v>71.34</v>
      </c>
      <c r="AQ278" t="n">
        <v>0.0</v>
      </c>
      <c r="AR278" t="n">
        <v>172.66</v>
      </c>
      <c r="AS278" t="s">
        <v>232</v>
      </c>
      <c r="AT278" t="s">
        <v>233</v>
      </c>
      <c r="AU278" t="s">
        <v>234</v>
      </c>
      <c r="AV278" t="n">
        <v>0.0</v>
      </c>
      <c r="AW278" t="s">
        <v>1300</v>
      </c>
    </row>
    <row r="279">
      <c r="A279" t="s">
        <v>1301</v>
      </c>
      <c r="B279" t="s">
        <v>1302</v>
      </c>
      <c r="C279" t="s">
        <v>1303</v>
      </c>
      <c r="D279" t="s">
        <v>226</v>
      </c>
      <c r="E279" t="s">
        <v>218</v>
      </c>
      <c r="F279" t="s">
        <v>215</v>
      </c>
      <c r="G279" t="s">
        <v>243</v>
      </c>
      <c r="H279" t="s">
        <v>228</v>
      </c>
      <c r="I279" t="s">
        <v>229</v>
      </c>
      <c r="J279" t="s">
        <v>230</v>
      </c>
      <c r="K279" t="s">
        <v>230</v>
      </c>
      <c r="L279" t="s">
        <v>230</v>
      </c>
      <c r="M279" t="s">
        <v>231</v>
      </c>
      <c r="N279" t="s">
        <v>230</v>
      </c>
      <c r="O279" t="n">
        <v>198.0</v>
      </c>
      <c r="P279" t="n">
        <v>20.0</v>
      </c>
      <c r="Q279" t="n">
        <v>0.0</v>
      </c>
      <c r="R279" t="n">
        <v>79.2</v>
      </c>
      <c r="S279" t="n">
        <v>0.0</v>
      </c>
      <c r="T279" t="n">
        <v>138.8</v>
      </c>
      <c r="U279" t="n">
        <v>6.94</v>
      </c>
      <c r="V279" t="n">
        <v>6.94</v>
      </c>
      <c r="W279" t="n">
        <v>0.0</v>
      </c>
      <c r="X279" t="n">
        <v>145.74</v>
      </c>
      <c r="Y279" t="n">
        <v>138.8</v>
      </c>
      <c r="Z279" t="n">
        <v>138.8</v>
      </c>
      <c r="AA279" t="n">
        <v>22.0</v>
      </c>
      <c r="AB279" t="n">
        <v>30.54</v>
      </c>
      <c r="AC279" t="n">
        <v>2.68</v>
      </c>
      <c r="AD279" t="n">
        <v>0.0</v>
      </c>
      <c r="AE279" t="n">
        <v>0.0</v>
      </c>
      <c r="AF279" t="n">
        <v>138.8</v>
      </c>
      <c r="AG279" t="n">
        <v>5.98</v>
      </c>
      <c r="AH279" t="n">
        <v>0.0</v>
      </c>
      <c r="AI279" t="n">
        <v>0.0</v>
      </c>
      <c r="AJ279" t="n">
        <v>1.39</v>
      </c>
      <c r="AK279" t="n">
        <v>0.0</v>
      </c>
      <c r="AL279" t="n">
        <v>0.0</v>
      </c>
      <c r="AM279" t="n">
        <v>0.0</v>
      </c>
      <c r="AN279" t="n">
        <v>0.0</v>
      </c>
      <c r="AO279" t="n">
        <v>0.0</v>
      </c>
      <c r="AP279" t="n">
        <v>40.59</v>
      </c>
      <c r="AQ279" t="n">
        <v>0.0</v>
      </c>
      <c r="AR279" t="n">
        <v>98.21</v>
      </c>
      <c r="AS279" t="s">
        <v>232</v>
      </c>
      <c r="AT279" t="s">
        <v>233</v>
      </c>
      <c r="AU279" t="s">
        <v>234</v>
      </c>
      <c r="AV279" t="n">
        <v>0.0</v>
      </c>
      <c r="AW279" t="s">
        <v>1304</v>
      </c>
    </row>
    <row r="280">
      <c r="A280" t="s">
        <v>1305</v>
      </c>
      <c r="B280" t="s">
        <v>1306</v>
      </c>
      <c r="C280" t="s">
        <v>1307</v>
      </c>
      <c r="D280" t="s">
        <v>226</v>
      </c>
      <c r="E280" t="s">
        <v>218</v>
      </c>
      <c r="F280" t="s">
        <v>215</v>
      </c>
      <c r="G280" t="s">
        <v>227</v>
      </c>
      <c r="H280" t="s">
        <v>228</v>
      </c>
      <c r="I280" t="s">
        <v>229</v>
      </c>
      <c r="J280" t="s">
        <v>230</v>
      </c>
      <c r="K280" t="s">
        <v>230</v>
      </c>
      <c r="L280" t="s">
        <v>230</v>
      </c>
      <c r="M280" t="s">
        <v>231</v>
      </c>
      <c r="N280" t="s">
        <v>230</v>
      </c>
      <c r="O280" t="n">
        <v>198.0</v>
      </c>
      <c r="P280" t="n">
        <v>10.0</v>
      </c>
      <c r="Q280" t="n">
        <v>0.0</v>
      </c>
      <c r="R280" t="n">
        <v>99.0</v>
      </c>
      <c r="S280" t="n">
        <v>0.0</v>
      </c>
      <c r="T280" t="n">
        <v>109.0</v>
      </c>
      <c r="U280" t="n">
        <v>5.46</v>
      </c>
      <c r="V280" t="n">
        <v>5.46</v>
      </c>
      <c r="W280" t="n">
        <v>0.0</v>
      </c>
      <c r="X280" t="n">
        <v>114.46</v>
      </c>
      <c r="Y280" t="n">
        <v>108.99</v>
      </c>
      <c r="Z280" t="n">
        <v>109.0</v>
      </c>
      <c r="AA280" t="n">
        <v>22.0</v>
      </c>
      <c r="AB280" t="n">
        <v>23.98</v>
      </c>
      <c r="AC280" t="n">
        <v>2.11</v>
      </c>
      <c r="AD280" t="n">
        <v>0.0</v>
      </c>
      <c r="AE280" t="n">
        <v>0.0</v>
      </c>
      <c r="AF280" t="n">
        <v>109.0</v>
      </c>
      <c r="AG280" t="n">
        <v>4.7</v>
      </c>
      <c r="AH280" t="n">
        <v>0.0</v>
      </c>
      <c r="AI280" t="n">
        <v>0.0</v>
      </c>
      <c r="AJ280" t="n">
        <v>1.09</v>
      </c>
      <c r="AK280" t="n">
        <v>0.0</v>
      </c>
      <c r="AL280" t="n">
        <v>0.0</v>
      </c>
      <c r="AM280" t="n">
        <v>0.0</v>
      </c>
      <c r="AN280" t="n">
        <v>0.0</v>
      </c>
      <c r="AO280" t="n">
        <v>0.0</v>
      </c>
      <c r="AP280" t="n">
        <v>31.88</v>
      </c>
      <c r="AQ280" t="n">
        <v>0.0</v>
      </c>
      <c r="AR280" t="n">
        <v>77.11</v>
      </c>
      <c r="AS280" t="s">
        <v>232</v>
      </c>
      <c r="AT280" t="s">
        <v>233</v>
      </c>
      <c r="AU280" t="s">
        <v>234</v>
      </c>
      <c r="AV280" t="n">
        <v>0.0</v>
      </c>
      <c r="AW280" t="s">
        <v>1308</v>
      </c>
    </row>
    <row r="281">
      <c r="A281" t="s">
        <v>1309</v>
      </c>
      <c r="B281" t="s">
        <v>1310</v>
      </c>
      <c r="C281" t="s">
        <v>1311</v>
      </c>
      <c r="D281" t="s">
        <v>226</v>
      </c>
      <c r="E281" t="s">
        <v>218</v>
      </c>
      <c r="F281" t="s">
        <v>215</v>
      </c>
      <c r="G281" t="s">
        <v>230</v>
      </c>
      <c r="H281" t="s">
        <v>228</v>
      </c>
      <c r="I281" t="s">
        <v>229</v>
      </c>
      <c r="J281" t="s">
        <v>230</v>
      </c>
      <c r="K281" t="s">
        <v>230</v>
      </c>
      <c r="L281" t="s">
        <v>230</v>
      </c>
      <c r="M281" t="s">
        <v>231</v>
      </c>
      <c r="N281" t="s">
        <v>230</v>
      </c>
      <c r="O281" t="n">
        <v>469.0</v>
      </c>
      <c r="P281" t="n">
        <v>47.0</v>
      </c>
      <c r="Q281" t="n">
        <v>0.0</v>
      </c>
      <c r="R281" t="n">
        <v>0.0</v>
      </c>
      <c r="S281" t="n">
        <v>58.0</v>
      </c>
      <c r="T281" t="n">
        <v>458.0</v>
      </c>
      <c r="U281" t="n">
        <v>22.92</v>
      </c>
      <c r="V281" t="n">
        <v>22.92</v>
      </c>
      <c r="W281" t="n">
        <v>0.0</v>
      </c>
      <c r="X281" t="n">
        <v>480.92</v>
      </c>
      <c r="Y281" t="n">
        <v>457.98</v>
      </c>
      <c r="Z281" t="n">
        <v>458.0</v>
      </c>
      <c r="AA281" t="n">
        <v>22.0</v>
      </c>
      <c r="AB281" t="n">
        <v>100.76</v>
      </c>
      <c r="AC281" t="n">
        <v>8.85</v>
      </c>
      <c r="AD281" t="n">
        <v>0.0</v>
      </c>
      <c r="AE281" t="n">
        <v>0.0</v>
      </c>
      <c r="AF281" t="n">
        <v>458.0</v>
      </c>
      <c r="AG281" t="n">
        <v>19.73</v>
      </c>
      <c r="AH281" t="n">
        <v>0.0</v>
      </c>
      <c r="AI281" t="n">
        <v>0.0</v>
      </c>
      <c r="AJ281" t="n">
        <v>4.58</v>
      </c>
      <c r="AK281" t="n">
        <v>0.0</v>
      </c>
      <c r="AL281" t="n">
        <v>0.0</v>
      </c>
      <c r="AM281" t="n">
        <v>0.0</v>
      </c>
      <c r="AN281" t="n">
        <v>0.0</v>
      </c>
      <c r="AO281" t="n">
        <v>0.0</v>
      </c>
      <c r="AP281" t="n">
        <v>133.92</v>
      </c>
      <c r="AQ281" t="n">
        <v>0.0</v>
      </c>
      <c r="AR281" t="n">
        <v>324.06</v>
      </c>
      <c r="AS281" t="s">
        <v>232</v>
      </c>
      <c r="AT281" t="s">
        <v>233</v>
      </c>
      <c r="AU281" t="s">
        <v>234</v>
      </c>
      <c r="AV281" t="n">
        <v>0.0</v>
      </c>
      <c r="AW281" t="s">
        <v>1312</v>
      </c>
    </row>
    <row r="282">
      <c r="A282" t="s">
        <v>1313</v>
      </c>
      <c r="B282" t="s">
        <v>1314</v>
      </c>
      <c r="C282" t="s">
        <v>1315</v>
      </c>
      <c r="D282" t="s">
        <v>226</v>
      </c>
      <c r="E282" t="s">
        <v>218</v>
      </c>
      <c r="F282" t="s">
        <v>215</v>
      </c>
      <c r="G282" t="s">
        <v>227</v>
      </c>
      <c r="H282" t="s">
        <v>228</v>
      </c>
      <c r="I282" t="s">
        <v>229</v>
      </c>
      <c r="J282" t="s">
        <v>230</v>
      </c>
      <c r="K282" t="s">
        <v>230</v>
      </c>
      <c r="L282" t="s">
        <v>230</v>
      </c>
      <c r="M282" t="s">
        <v>231</v>
      </c>
      <c r="N282" t="s">
        <v>230</v>
      </c>
      <c r="O282" t="n">
        <v>150.0</v>
      </c>
      <c r="P282" t="n">
        <v>0.0</v>
      </c>
      <c r="Q282" t="n">
        <v>0.0</v>
      </c>
      <c r="R282" t="n">
        <v>75.0</v>
      </c>
      <c r="S282" t="n">
        <v>0.0</v>
      </c>
      <c r="T282" t="n">
        <v>75.0</v>
      </c>
      <c r="U282" t="n">
        <v>3.76</v>
      </c>
      <c r="V282" t="n">
        <v>3.76</v>
      </c>
      <c r="W282" t="n">
        <v>0.0</v>
      </c>
      <c r="X282" t="n">
        <v>78.76</v>
      </c>
      <c r="Y282" t="n">
        <v>74.99</v>
      </c>
      <c r="Z282" t="n">
        <v>75.0</v>
      </c>
      <c r="AA282" t="n">
        <v>22.0</v>
      </c>
      <c r="AB282" t="n">
        <v>16.5</v>
      </c>
      <c r="AC282" t="n">
        <v>1.45</v>
      </c>
      <c r="AD282" t="n">
        <v>0.0</v>
      </c>
      <c r="AE282" t="n">
        <v>0.0</v>
      </c>
      <c r="AF282" t="n">
        <v>75.0</v>
      </c>
      <c r="AG282" t="n">
        <v>3.23</v>
      </c>
      <c r="AH282" t="n">
        <v>0.0</v>
      </c>
      <c r="AI282" t="n">
        <v>0.0</v>
      </c>
      <c r="AJ282" t="n">
        <v>0.75</v>
      </c>
      <c r="AK282" t="n">
        <v>0.0</v>
      </c>
      <c r="AL282" t="n">
        <v>0.0</v>
      </c>
      <c r="AM282" t="n">
        <v>0.0</v>
      </c>
      <c r="AN282" t="n">
        <v>0.0</v>
      </c>
      <c r="AO282" t="n">
        <v>0.0</v>
      </c>
      <c r="AP282" t="n">
        <v>21.93</v>
      </c>
      <c r="AQ282" t="n">
        <v>0.0</v>
      </c>
      <c r="AR282" t="n">
        <v>53.06</v>
      </c>
      <c r="AS282" t="s">
        <v>232</v>
      </c>
      <c r="AT282" t="s">
        <v>233</v>
      </c>
      <c r="AU282" t="s">
        <v>234</v>
      </c>
      <c r="AV282" t="n">
        <v>0.0</v>
      </c>
      <c r="AW282" t="s">
        <v>1316</v>
      </c>
    </row>
    <row r="283">
      <c r="A283" t="s">
        <v>1317</v>
      </c>
      <c r="B283" t="s">
        <v>1318</v>
      </c>
      <c r="C283" t="s">
        <v>1319</v>
      </c>
      <c r="D283" t="s">
        <v>226</v>
      </c>
      <c r="E283" t="s">
        <v>218</v>
      </c>
      <c r="F283" t="s">
        <v>215</v>
      </c>
      <c r="G283" t="s">
        <v>243</v>
      </c>
      <c r="H283" t="s">
        <v>228</v>
      </c>
      <c r="I283" t="s">
        <v>229</v>
      </c>
      <c r="J283" t="s">
        <v>230</v>
      </c>
      <c r="K283" t="s">
        <v>230</v>
      </c>
      <c r="L283" t="s">
        <v>230</v>
      </c>
      <c r="M283" t="s">
        <v>231</v>
      </c>
      <c r="N283" t="s">
        <v>230</v>
      </c>
      <c r="O283" t="n">
        <v>198.0</v>
      </c>
      <c r="P283" t="n">
        <v>20.0</v>
      </c>
      <c r="Q283" t="n">
        <v>0.0</v>
      </c>
      <c r="R283" t="n">
        <v>79.2</v>
      </c>
      <c r="S283" t="n">
        <v>0.0</v>
      </c>
      <c r="T283" t="n">
        <v>138.8</v>
      </c>
      <c r="U283" t="n">
        <v>6.94</v>
      </c>
      <c r="V283" t="n">
        <v>6.94</v>
      </c>
      <c r="W283" t="n">
        <v>0.0</v>
      </c>
      <c r="X283" t="n">
        <v>145.74</v>
      </c>
      <c r="Y283" t="n">
        <v>138.8</v>
      </c>
      <c r="Z283" t="n">
        <v>138.8</v>
      </c>
      <c r="AA283" t="n">
        <v>22.0</v>
      </c>
      <c r="AB283" t="n">
        <v>30.54</v>
      </c>
      <c r="AC283" t="n">
        <v>2.68</v>
      </c>
      <c r="AD283" t="n">
        <v>0.0</v>
      </c>
      <c r="AE283" t="n">
        <v>0.0</v>
      </c>
      <c r="AF283" t="n">
        <v>138.8</v>
      </c>
      <c r="AG283" t="n">
        <v>5.98</v>
      </c>
      <c r="AH283" t="n">
        <v>0.0</v>
      </c>
      <c r="AI283" t="n">
        <v>0.0</v>
      </c>
      <c r="AJ283" t="n">
        <v>1.39</v>
      </c>
      <c r="AK283" t="n">
        <v>0.0</v>
      </c>
      <c r="AL283" t="n">
        <v>0.0</v>
      </c>
      <c r="AM283" t="n">
        <v>0.0</v>
      </c>
      <c r="AN283" t="n">
        <v>0.0</v>
      </c>
      <c r="AO283" t="n">
        <v>0.0</v>
      </c>
      <c r="AP283" t="n">
        <v>40.59</v>
      </c>
      <c r="AQ283" t="n">
        <v>0.0</v>
      </c>
      <c r="AR283" t="n">
        <v>98.21</v>
      </c>
      <c r="AS283" t="s">
        <v>232</v>
      </c>
      <c r="AT283" t="s">
        <v>233</v>
      </c>
      <c r="AU283" t="s">
        <v>234</v>
      </c>
      <c r="AV283" t="n">
        <v>0.0</v>
      </c>
      <c r="AW283" t="s">
        <v>1320</v>
      </c>
    </row>
    <row r="284">
      <c r="A284" t="s">
        <v>1321</v>
      </c>
      <c r="B284" t="s">
        <v>1322</v>
      </c>
      <c r="C284" t="s">
        <v>1323</v>
      </c>
      <c r="D284" t="s">
        <v>226</v>
      </c>
      <c r="E284" t="s">
        <v>218</v>
      </c>
      <c r="F284" t="s">
        <v>215</v>
      </c>
      <c r="G284" t="s">
        <v>227</v>
      </c>
      <c r="H284" t="s">
        <v>228</v>
      </c>
      <c r="I284" t="s">
        <v>229</v>
      </c>
      <c r="J284" t="s">
        <v>230</v>
      </c>
      <c r="K284" t="s">
        <v>230</v>
      </c>
      <c r="L284" t="s">
        <v>230</v>
      </c>
      <c r="M284" t="s">
        <v>231</v>
      </c>
      <c r="N284" t="s">
        <v>230</v>
      </c>
      <c r="O284" t="n">
        <v>413.0</v>
      </c>
      <c r="P284" t="n">
        <v>31.0</v>
      </c>
      <c r="Q284" t="n">
        <v>0.0</v>
      </c>
      <c r="R284" t="n">
        <v>100.0</v>
      </c>
      <c r="S284" t="n">
        <v>58.0</v>
      </c>
      <c r="T284" t="n">
        <v>286.0</v>
      </c>
      <c r="U284" t="n">
        <v>14.32</v>
      </c>
      <c r="V284" t="n">
        <v>14.32</v>
      </c>
      <c r="W284" t="n">
        <v>0.0</v>
      </c>
      <c r="X284" t="n">
        <v>300.32</v>
      </c>
      <c r="Y284" t="n">
        <v>285.98</v>
      </c>
      <c r="Z284" t="n">
        <v>286.0</v>
      </c>
      <c r="AA284" t="n">
        <v>22.0</v>
      </c>
      <c r="AB284" t="n">
        <v>62.92</v>
      </c>
      <c r="AC284" t="n">
        <v>5.53</v>
      </c>
      <c r="AD284" t="n">
        <v>0.0</v>
      </c>
      <c r="AE284" t="n">
        <v>0.0</v>
      </c>
      <c r="AF284" t="n">
        <v>286.0</v>
      </c>
      <c r="AG284" t="n">
        <v>12.33</v>
      </c>
      <c r="AH284" t="n">
        <v>0.0</v>
      </c>
      <c r="AI284" t="n">
        <v>0.0</v>
      </c>
      <c r="AJ284" t="n">
        <v>2.86</v>
      </c>
      <c r="AK284" t="n">
        <v>0.0</v>
      </c>
      <c r="AL284" t="n">
        <v>0.0</v>
      </c>
      <c r="AM284" t="n">
        <v>0.0</v>
      </c>
      <c r="AN284" t="n">
        <v>0.0</v>
      </c>
      <c r="AO284" t="n">
        <v>0.0</v>
      </c>
      <c r="AP284" t="n">
        <v>83.64</v>
      </c>
      <c r="AQ284" t="n">
        <v>0.0</v>
      </c>
      <c r="AR284" t="n">
        <v>202.34</v>
      </c>
      <c r="AS284" t="s">
        <v>232</v>
      </c>
      <c r="AT284" t="s">
        <v>233</v>
      </c>
      <c r="AU284" t="s">
        <v>234</v>
      </c>
      <c r="AV284" t="n">
        <v>0.0</v>
      </c>
      <c r="AW284" t="s">
        <v>1324</v>
      </c>
    </row>
    <row r="285">
      <c r="A285" t="s">
        <v>1325</v>
      </c>
      <c r="B285" t="s">
        <v>1326</v>
      </c>
      <c r="C285" t="s">
        <v>1327</v>
      </c>
      <c r="D285" t="s">
        <v>226</v>
      </c>
      <c r="E285" t="s">
        <v>218</v>
      </c>
      <c r="F285" t="s">
        <v>215</v>
      </c>
      <c r="G285" t="s">
        <v>227</v>
      </c>
      <c r="H285" t="s">
        <v>228</v>
      </c>
      <c r="I285" t="s">
        <v>229</v>
      </c>
      <c r="J285" t="s">
        <v>230</v>
      </c>
      <c r="K285" t="s">
        <v>230</v>
      </c>
      <c r="L285" t="s">
        <v>230</v>
      </c>
      <c r="M285" t="s">
        <v>231</v>
      </c>
      <c r="N285" t="s">
        <v>230</v>
      </c>
      <c r="O285" t="n">
        <v>183.0</v>
      </c>
      <c r="P285" t="n">
        <v>0.0</v>
      </c>
      <c r="Q285" t="n">
        <v>0.0</v>
      </c>
      <c r="R285" t="n">
        <v>91.5</v>
      </c>
      <c r="S285" t="n">
        <v>0.0</v>
      </c>
      <c r="T285" t="n">
        <v>91.5</v>
      </c>
      <c r="U285" t="n">
        <v>4.6</v>
      </c>
      <c r="V285" t="n">
        <v>4.6</v>
      </c>
      <c r="W285" t="n">
        <v>0.0</v>
      </c>
      <c r="X285" t="n">
        <v>96.1</v>
      </c>
      <c r="Y285" t="n">
        <v>91.48</v>
      </c>
      <c r="Z285" t="n">
        <v>91.5</v>
      </c>
      <c r="AA285" t="n">
        <v>22.0</v>
      </c>
      <c r="AB285" t="n">
        <v>20.13</v>
      </c>
      <c r="AC285" t="n">
        <v>1.77</v>
      </c>
      <c r="AD285" t="n">
        <v>0.0</v>
      </c>
      <c r="AE285" t="n">
        <v>0.0</v>
      </c>
      <c r="AF285" t="n">
        <v>91.5</v>
      </c>
      <c r="AG285" t="n">
        <v>3.94</v>
      </c>
      <c r="AH285" t="n">
        <v>0.0</v>
      </c>
      <c r="AI285" t="n">
        <v>0.0</v>
      </c>
      <c r="AJ285" t="n">
        <v>0.91</v>
      </c>
      <c r="AK285" t="n">
        <v>0.0</v>
      </c>
      <c r="AL285" t="n">
        <v>0.0</v>
      </c>
      <c r="AM285" t="n">
        <v>0.0</v>
      </c>
      <c r="AN285" t="n">
        <v>0.0</v>
      </c>
      <c r="AO285" t="n">
        <v>0.0</v>
      </c>
      <c r="AP285" t="n">
        <v>26.75</v>
      </c>
      <c r="AQ285" t="n">
        <v>0.0</v>
      </c>
      <c r="AR285" t="n">
        <v>64.73</v>
      </c>
      <c r="AS285" t="s">
        <v>232</v>
      </c>
      <c r="AT285" t="s">
        <v>233</v>
      </c>
      <c r="AU285" t="s">
        <v>234</v>
      </c>
      <c r="AV285" t="n">
        <v>0.0</v>
      </c>
      <c r="AW285" t="s">
        <v>1328</v>
      </c>
    </row>
    <row r="286">
      <c r="A286" t="s">
        <v>1329</v>
      </c>
      <c r="B286" t="s">
        <v>1330</v>
      </c>
      <c r="C286" t="s">
        <v>1331</v>
      </c>
      <c r="D286" t="s">
        <v>226</v>
      </c>
      <c r="E286" t="s">
        <v>218</v>
      </c>
      <c r="F286" t="s">
        <v>215</v>
      </c>
      <c r="G286" t="s">
        <v>230</v>
      </c>
      <c r="H286" t="s">
        <v>228</v>
      </c>
      <c r="I286" t="s">
        <v>229</v>
      </c>
      <c r="J286" t="s">
        <v>230</v>
      </c>
      <c r="K286" t="s">
        <v>230</v>
      </c>
      <c r="L286" t="s">
        <v>230</v>
      </c>
      <c r="M286" t="s">
        <v>231</v>
      </c>
      <c r="N286" t="s">
        <v>230</v>
      </c>
      <c r="O286" t="n">
        <v>148.0</v>
      </c>
      <c r="P286" t="n">
        <v>10.0</v>
      </c>
      <c r="Q286" t="n">
        <v>0.0</v>
      </c>
      <c r="R286" t="n">
        <v>0.0</v>
      </c>
      <c r="S286" t="n">
        <v>0.0</v>
      </c>
      <c r="T286" t="n">
        <v>158.0</v>
      </c>
      <c r="U286" t="n">
        <v>7.9</v>
      </c>
      <c r="V286" t="n">
        <v>7.9</v>
      </c>
      <c r="W286" t="n">
        <v>0.0</v>
      </c>
      <c r="X286" t="n">
        <v>165.9</v>
      </c>
      <c r="Y286" t="n">
        <v>158.0</v>
      </c>
      <c r="Z286" t="n">
        <v>158.0</v>
      </c>
      <c r="AA286" t="n">
        <v>22.0</v>
      </c>
      <c r="AB286" t="n">
        <v>34.76</v>
      </c>
      <c r="AC286" t="n">
        <v>3.05</v>
      </c>
      <c r="AD286" t="n">
        <v>0.0</v>
      </c>
      <c r="AE286" t="n">
        <v>0.0</v>
      </c>
      <c r="AF286" t="n">
        <v>158.0</v>
      </c>
      <c r="AG286" t="n">
        <v>6.81</v>
      </c>
      <c r="AH286" t="n">
        <v>0.0</v>
      </c>
      <c r="AI286" t="n">
        <v>0.0</v>
      </c>
      <c r="AJ286" t="n">
        <v>1.58</v>
      </c>
      <c r="AK286" t="n">
        <v>0.0</v>
      </c>
      <c r="AL286" t="n">
        <v>0.0</v>
      </c>
      <c r="AM286" t="n">
        <v>0.0</v>
      </c>
      <c r="AN286" t="n">
        <v>0.0</v>
      </c>
      <c r="AO286" t="n">
        <v>0.0</v>
      </c>
      <c r="AP286" t="n">
        <v>46.2</v>
      </c>
      <c r="AQ286" t="n">
        <v>0.0</v>
      </c>
      <c r="AR286" t="n">
        <v>111.8</v>
      </c>
      <c r="AS286" t="s">
        <v>232</v>
      </c>
      <c r="AT286" t="s">
        <v>233</v>
      </c>
      <c r="AU286" t="s">
        <v>234</v>
      </c>
      <c r="AV286" t="n">
        <v>0.0</v>
      </c>
      <c r="AW286" t="s">
        <v>1332</v>
      </c>
    </row>
    <row r="287">
      <c r="A287" t="s">
        <v>1333</v>
      </c>
      <c r="B287" t="s">
        <v>1334</v>
      </c>
      <c r="C287" t="s">
        <v>1335</v>
      </c>
      <c r="D287" t="s">
        <v>226</v>
      </c>
      <c r="E287" t="s">
        <v>218</v>
      </c>
      <c r="F287" t="s">
        <v>215</v>
      </c>
      <c r="G287" t="s">
        <v>243</v>
      </c>
      <c r="H287" t="s">
        <v>228</v>
      </c>
      <c r="I287" t="s">
        <v>229</v>
      </c>
      <c r="J287" t="s">
        <v>230</v>
      </c>
      <c r="K287" t="s">
        <v>230</v>
      </c>
      <c r="L287" t="s">
        <v>230</v>
      </c>
      <c r="M287" t="s">
        <v>231</v>
      </c>
      <c r="N287" t="s">
        <v>230</v>
      </c>
      <c r="O287" t="n">
        <v>198.0</v>
      </c>
      <c r="P287" t="n">
        <v>20.0</v>
      </c>
      <c r="Q287" t="n">
        <v>0.0</v>
      </c>
      <c r="R287" t="n">
        <v>79.2</v>
      </c>
      <c r="S287" t="n">
        <v>0.0</v>
      </c>
      <c r="T287" t="n">
        <v>138.8</v>
      </c>
      <c r="U287" t="n">
        <v>6.94</v>
      </c>
      <c r="V287" t="n">
        <v>6.94</v>
      </c>
      <c r="W287" t="n">
        <v>0.0</v>
      </c>
      <c r="X287" t="n">
        <v>145.74</v>
      </c>
      <c r="Y287" t="n">
        <v>138.8</v>
      </c>
      <c r="Z287" t="n">
        <v>138.8</v>
      </c>
      <c r="AA287" t="n">
        <v>22.0</v>
      </c>
      <c r="AB287" t="n">
        <v>30.54</v>
      </c>
      <c r="AC287" t="n">
        <v>2.68</v>
      </c>
      <c r="AD287" t="n">
        <v>0.0</v>
      </c>
      <c r="AE287" t="n">
        <v>0.0</v>
      </c>
      <c r="AF287" t="n">
        <v>138.8</v>
      </c>
      <c r="AG287" t="n">
        <v>5.98</v>
      </c>
      <c r="AH287" t="n">
        <v>0.0</v>
      </c>
      <c r="AI287" t="n">
        <v>0.0</v>
      </c>
      <c r="AJ287" t="n">
        <v>1.39</v>
      </c>
      <c r="AK287" t="n">
        <v>0.0</v>
      </c>
      <c r="AL287" t="n">
        <v>0.0</v>
      </c>
      <c r="AM287" t="n">
        <v>0.0</v>
      </c>
      <c r="AN287" t="n">
        <v>0.0</v>
      </c>
      <c r="AO287" t="n">
        <v>0.0</v>
      </c>
      <c r="AP287" t="n">
        <v>40.59</v>
      </c>
      <c r="AQ287" t="n">
        <v>0.0</v>
      </c>
      <c r="AR287" t="n">
        <v>98.21</v>
      </c>
      <c r="AS287" t="s">
        <v>232</v>
      </c>
      <c r="AT287" t="s">
        <v>266</v>
      </c>
      <c r="AU287" t="s">
        <v>267</v>
      </c>
      <c r="AV287" t="n">
        <v>0.0</v>
      </c>
      <c r="AW287" t="s">
        <v>1336</v>
      </c>
    </row>
    <row r="288">
      <c r="A288" t="s">
        <v>1337</v>
      </c>
      <c r="B288" t="s">
        <v>1338</v>
      </c>
      <c r="C288" t="s">
        <v>1339</v>
      </c>
      <c r="D288" t="s">
        <v>226</v>
      </c>
      <c r="E288" t="s">
        <v>218</v>
      </c>
      <c r="F288" t="s">
        <v>215</v>
      </c>
      <c r="G288" t="s">
        <v>230</v>
      </c>
      <c r="H288" t="s">
        <v>228</v>
      </c>
      <c r="I288" t="s">
        <v>229</v>
      </c>
      <c r="J288" t="s">
        <v>230</v>
      </c>
      <c r="K288" t="s">
        <v>230</v>
      </c>
      <c r="L288" t="s">
        <v>230</v>
      </c>
      <c r="M288" t="s">
        <v>231</v>
      </c>
      <c r="N288" t="s">
        <v>230</v>
      </c>
      <c r="O288" t="n">
        <v>320.0</v>
      </c>
      <c r="P288" t="n">
        <v>20.0</v>
      </c>
      <c r="Q288" t="n">
        <v>0.0</v>
      </c>
      <c r="R288" t="n">
        <v>84.0</v>
      </c>
      <c r="S288" t="n">
        <v>0.0</v>
      </c>
      <c r="T288" t="n">
        <v>256.0</v>
      </c>
      <c r="U288" t="n">
        <v>12.8</v>
      </c>
      <c r="V288" t="n">
        <v>12.8</v>
      </c>
      <c r="W288" t="n">
        <v>0.0</v>
      </c>
      <c r="X288" t="n">
        <v>268.8</v>
      </c>
      <c r="Y288" t="n">
        <v>256.0</v>
      </c>
      <c r="Z288" t="n">
        <v>256.0</v>
      </c>
      <c r="AA288" t="n">
        <v>22.0</v>
      </c>
      <c r="AB288" t="n">
        <v>56.32</v>
      </c>
      <c r="AC288" t="n">
        <v>4.95</v>
      </c>
      <c r="AD288" t="n">
        <v>0.0</v>
      </c>
      <c r="AE288" t="n">
        <v>0.0</v>
      </c>
      <c r="AF288" t="n">
        <v>256.0</v>
      </c>
      <c r="AG288" t="n">
        <v>11.03</v>
      </c>
      <c r="AH288" t="n">
        <v>0.0</v>
      </c>
      <c r="AI288" t="n">
        <v>0.0</v>
      </c>
      <c r="AJ288" t="n">
        <v>2.56</v>
      </c>
      <c r="AK288" t="n">
        <v>0.0</v>
      </c>
      <c r="AL288" t="n">
        <v>0.0</v>
      </c>
      <c r="AM288" t="n">
        <v>0.0</v>
      </c>
      <c r="AN288" t="n">
        <v>0.0</v>
      </c>
      <c r="AO288" t="n">
        <v>0.0</v>
      </c>
      <c r="AP288" t="n">
        <v>74.86</v>
      </c>
      <c r="AQ288" t="n">
        <v>0.0</v>
      </c>
      <c r="AR288" t="n">
        <v>181.14</v>
      </c>
      <c r="AS288" t="s">
        <v>232</v>
      </c>
      <c r="AT288" t="s">
        <v>233</v>
      </c>
      <c r="AU288" t="s">
        <v>234</v>
      </c>
      <c r="AV288" t="n">
        <v>0.0</v>
      </c>
      <c r="AW288" t="s">
        <v>583</v>
      </c>
    </row>
    <row r="289">
      <c r="A289" t="s">
        <v>1340</v>
      </c>
      <c r="B289" t="s">
        <v>1341</v>
      </c>
      <c r="C289" t="s">
        <v>1342</v>
      </c>
      <c r="D289" t="s">
        <v>226</v>
      </c>
      <c r="E289" t="s">
        <v>218</v>
      </c>
      <c r="F289" t="s">
        <v>215</v>
      </c>
      <c r="G289" t="s">
        <v>243</v>
      </c>
      <c r="H289" t="s">
        <v>228</v>
      </c>
      <c r="I289" t="s">
        <v>229</v>
      </c>
      <c r="J289" t="s">
        <v>230</v>
      </c>
      <c r="K289" t="s">
        <v>230</v>
      </c>
      <c r="L289" t="s">
        <v>230</v>
      </c>
      <c r="M289" t="s">
        <v>231</v>
      </c>
      <c r="N289" t="s">
        <v>230</v>
      </c>
      <c r="O289" t="n">
        <v>173.0</v>
      </c>
      <c r="P289" t="n">
        <v>10.0</v>
      </c>
      <c r="Q289" t="n">
        <v>0.0</v>
      </c>
      <c r="R289" t="n">
        <v>69.2</v>
      </c>
      <c r="S289" t="n">
        <v>0.0</v>
      </c>
      <c r="T289" t="n">
        <v>113.8</v>
      </c>
      <c r="U289" t="n">
        <v>5.7</v>
      </c>
      <c r="V289" t="n">
        <v>5.7</v>
      </c>
      <c r="W289" t="n">
        <v>0.0</v>
      </c>
      <c r="X289" t="n">
        <v>119.5</v>
      </c>
      <c r="Y289" t="n">
        <v>113.79</v>
      </c>
      <c r="Z289" t="n">
        <v>113.8</v>
      </c>
      <c r="AA289" t="n">
        <v>22.0</v>
      </c>
      <c r="AB289" t="n">
        <v>25.04</v>
      </c>
      <c r="AC289" t="n">
        <v>2.2</v>
      </c>
      <c r="AD289" t="n">
        <v>0.0</v>
      </c>
      <c r="AE289" t="n">
        <v>0.0</v>
      </c>
      <c r="AF289" t="n">
        <v>113.8</v>
      </c>
      <c r="AG289" t="n">
        <v>4.91</v>
      </c>
      <c r="AH289" t="n">
        <v>0.0</v>
      </c>
      <c r="AI289" t="n">
        <v>0.0</v>
      </c>
      <c r="AJ289" t="n">
        <v>1.14</v>
      </c>
      <c r="AK289" t="n">
        <v>0.0</v>
      </c>
      <c r="AL289" t="n">
        <v>0.0</v>
      </c>
      <c r="AM289" t="n">
        <v>0.0</v>
      </c>
      <c r="AN289" t="n">
        <v>0.0</v>
      </c>
      <c r="AO289" t="n">
        <v>0.0</v>
      </c>
      <c r="AP289" t="n">
        <v>33.29</v>
      </c>
      <c r="AQ289" t="n">
        <v>0.0</v>
      </c>
      <c r="AR289" t="n">
        <v>80.5</v>
      </c>
      <c r="AS289" t="s">
        <v>232</v>
      </c>
      <c r="AT289" t="s">
        <v>233</v>
      </c>
      <c r="AU289" t="s">
        <v>234</v>
      </c>
      <c r="AV289" t="n">
        <v>0.0</v>
      </c>
      <c r="AW289" t="s">
        <v>1343</v>
      </c>
    </row>
    <row r="290">
      <c r="A290" t="s">
        <v>1344</v>
      </c>
      <c r="B290" t="s">
        <v>1345</v>
      </c>
      <c r="C290" t="s">
        <v>1346</v>
      </c>
      <c r="D290" t="s">
        <v>226</v>
      </c>
      <c r="E290" t="s">
        <v>218</v>
      </c>
      <c r="F290" t="s">
        <v>215</v>
      </c>
      <c r="G290" t="s">
        <v>1081</v>
      </c>
      <c r="H290" t="s">
        <v>228</v>
      </c>
      <c r="I290" t="s">
        <v>229</v>
      </c>
      <c r="J290" t="s">
        <v>230</v>
      </c>
      <c r="K290" t="s">
        <v>230</v>
      </c>
      <c r="L290" t="s">
        <v>230</v>
      </c>
      <c r="M290" t="s">
        <v>231</v>
      </c>
      <c r="N290" t="s">
        <v>230</v>
      </c>
      <c r="O290" t="n">
        <v>228.0</v>
      </c>
      <c r="P290" t="n">
        <v>20.0</v>
      </c>
      <c r="Q290" t="n">
        <v>0.0</v>
      </c>
      <c r="R290" t="n">
        <v>64.0</v>
      </c>
      <c r="S290" t="n">
        <v>0.0</v>
      </c>
      <c r="T290" t="n">
        <v>184.0</v>
      </c>
      <c r="U290" t="n">
        <v>9.2</v>
      </c>
      <c r="V290" t="n">
        <v>9.2</v>
      </c>
      <c r="W290" t="n">
        <v>0.0</v>
      </c>
      <c r="X290" t="n">
        <v>193.2</v>
      </c>
      <c r="Y290" t="n">
        <v>184.0</v>
      </c>
      <c r="Z290" t="n">
        <v>184.0</v>
      </c>
      <c r="AA290" t="n">
        <v>22.0</v>
      </c>
      <c r="AB290" t="n">
        <v>40.48</v>
      </c>
      <c r="AC290" t="n">
        <v>3.55</v>
      </c>
      <c r="AD290" t="n">
        <v>0.0</v>
      </c>
      <c r="AE290" t="n">
        <v>0.0</v>
      </c>
      <c r="AF290" t="n">
        <v>184.0</v>
      </c>
      <c r="AG290" t="n">
        <v>7.93</v>
      </c>
      <c r="AH290" t="n">
        <v>0.0</v>
      </c>
      <c r="AI290" t="n">
        <v>0.0</v>
      </c>
      <c r="AJ290" t="n">
        <v>1.84</v>
      </c>
      <c r="AK290" t="n">
        <v>0.0</v>
      </c>
      <c r="AL290" t="n">
        <v>0.0</v>
      </c>
      <c r="AM290" t="n">
        <v>0.0</v>
      </c>
      <c r="AN290" t="n">
        <v>0.0</v>
      </c>
      <c r="AO290" t="n">
        <v>0.0</v>
      </c>
      <c r="AP290" t="n">
        <v>53.8</v>
      </c>
      <c r="AQ290" t="n">
        <v>0.0</v>
      </c>
      <c r="AR290" t="n">
        <v>130.2</v>
      </c>
      <c r="AS290" t="s">
        <v>232</v>
      </c>
      <c r="AT290" t="s">
        <v>266</v>
      </c>
      <c r="AU290" t="s">
        <v>267</v>
      </c>
      <c r="AV290" t="n">
        <v>0.0</v>
      </c>
      <c r="AW290" t="s">
        <v>493</v>
      </c>
    </row>
    <row r="291">
      <c r="A291" t="s">
        <v>1347</v>
      </c>
      <c r="B291" t="s">
        <v>1348</v>
      </c>
      <c r="C291" t="s">
        <v>1349</v>
      </c>
      <c r="D291" t="s">
        <v>226</v>
      </c>
      <c r="E291" t="s">
        <v>218</v>
      </c>
      <c r="F291" t="s">
        <v>215</v>
      </c>
      <c r="G291" t="s">
        <v>1350</v>
      </c>
      <c r="H291" t="s">
        <v>228</v>
      </c>
      <c r="I291" t="s">
        <v>229</v>
      </c>
      <c r="J291" t="s">
        <v>230</v>
      </c>
      <c r="K291" t="s">
        <v>230</v>
      </c>
      <c r="L291" t="s">
        <v>230</v>
      </c>
      <c r="M291" t="s">
        <v>231</v>
      </c>
      <c r="N291" t="s">
        <v>230</v>
      </c>
      <c r="O291" t="n">
        <v>426.0</v>
      </c>
      <c r="P291" t="n">
        <v>17.0</v>
      </c>
      <c r="Q291" t="n">
        <v>0.0</v>
      </c>
      <c r="R291" t="n">
        <v>80.0</v>
      </c>
      <c r="S291" t="n">
        <v>58.0</v>
      </c>
      <c r="T291" t="n">
        <v>305.0</v>
      </c>
      <c r="U291" t="n">
        <v>15.26</v>
      </c>
      <c r="V291" t="n">
        <v>15.26</v>
      </c>
      <c r="W291" t="n">
        <v>0.0</v>
      </c>
      <c r="X291" t="n">
        <v>320.26</v>
      </c>
      <c r="Y291" t="n">
        <v>304.99</v>
      </c>
      <c r="Z291" t="n">
        <v>305.0</v>
      </c>
      <c r="AA291" t="n">
        <v>22.0</v>
      </c>
      <c r="AB291" t="n">
        <v>67.1</v>
      </c>
      <c r="AC291" t="n">
        <v>5.89</v>
      </c>
      <c r="AD291" t="n">
        <v>0.0</v>
      </c>
      <c r="AE291" t="n">
        <v>0.0</v>
      </c>
      <c r="AF291" t="n">
        <v>305.001</v>
      </c>
      <c r="AG291" t="n">
        <v>13.14</v>
      </c>
      <c r="AH291" t="n">
        <v>0.0</v>
      </c>
      <c r="AI291" t="n">
        <v>0.0</v>
      </c>
      <c r="AJ291" t="n">
        <v>3.05</v>
      </c>
      <c r="AK291" t="n">
        <v>0.0</v>
      </c>
      <c r="AL291" t="n">
        <v>0.0</v>
      </c>
      <c r="AM291" t="n">
        <v>0.0</v>
      </c>
      <c r="AN291" t="n">
        <v>0.0</v>
      </c>
      <c r="AO291" t="n">
        <v>0.0</v>
      </c>
      <c r="AP291" t="n">
        <v>89.18</v>
      </c>
      <c r="AQ291" t="n">
        <v>0.0</v>
      </c>
      <c r="AR291" t="n">
        <v>215.81</v>
      </c>
      <c r="AS291" t="s">
        <v>232</v>
      </c>
      <c r="AT291" t="s">
        <v>233</v>
      </c>
      <c r="AU291" t="s">
        <v>234</v>
      </c>
      <c r="AV291" t="n">
        <v>0.0</v>
      </c>
      <c r="AW291" t="s">
        <v>1351</v>
      </c>
    </row>
    <row r="292">
      <c r="A292" t="s">
        <v>1352</v>
      </c>
      <c r="B292" t="s">
        <v>1353</v>
      </c>
      <c r="C292" t="s">
        <v>1354</v>
      </c>
      <c r="D292" t="s">
        <v>226</v>
      </c>
      <c r="E292" t="s">
        <v>218</v>
      </c>
      <c r="F292" t="s">
        <v>215</v>
      </c>
      <c r="G292" t="s">
        <v>227</v>
      </c>
      <c r="H292" t="s">
        <v>228</v>
      </c>
      <c r="I292" t="s">
        <v>229</v>
      </c>
      <c r="J292" t="s">
        <v>230</v>
      </c>
      <c r="K292" t="s">
        <v>230</v>
      </c>
      <c r="L292" t="s">
        <v>230</v>
      </c>
      <c r="M292" t="s">
        <v>231</v>
      </c>
      <c r="N292" t="s">
        <v>230</v>
      </c>
      <c r="O292" t="n">
        <v>198.0</v>
      </c>
      <c r="P292" t="n">
        <v>20.0</v>
      </c>
      <c r="Q292" t="n">
        <v>0.0</v>
      </c>
      <c r="R292" t="n">
        <v>99.0</v>
      </c>
      <c r="S292" t="n">
        <v>0.0</v>
      </c>
      <c r="T292" t="n">
        <v>119.0</v>
      </c>
      <c r="U292" t="n">
        <v>5.96</v>
      </c>
      <c r="V292" t="n">
        <v>5.96</v>
      </c>
      <c r="W292" t="n">
        <v>0.0</v>
      </c>
      <c r="X292" t="n">
        <v>124.96</v>
      </c>
      <c r="Y292" t="n">
        <v>118.99</v>
      </c>
      <c r="Z292" t="n">
        <v>119.0</v>
      </c>
      <c r="AA292" t="n">
        <v>22.0</v>
      </c>
      <c r="AB292" t="n">
        <v>26.18</v>
      </c>
      <c r="AC292" t="n">
        <v>2.3</v>
      </c>
      <c r="AD292" t="n">
        <v>0.0</v>
      </c>
      <c r="AE292" t="n">
        <v>0.0</v>
      </c>
      <c r="AF292" t="n">
        <v>119.0</v>
      </c>
      <c r="AG292" t="n">
        <v>5.12</v>
      </c>
      <c r="AH292" t="n">
        <v>0.0</v>
      </c>
      <c r="AI292" t="n">
        <v>0.0</v>
      </c>
      <c r="AJ292" t="n">
        <v>1.19</v>
      </c>
      <c r="AK292" t="n">
        <v>0.0</v>
      </c>
      <c r="AL292" t="n">
        <v>0.0</v>
      </c>
      <c r="AM292" t="n">
        <v>0.0</v>
      </c>
      <c r="AN292" t="n">
        <v>0.0</v>
      </c>
      <c r="AO292" t="n">
        <v>0.0</v>
      </c>
      <c r="AP292" t="n">
        <v>34.79</v>
      </c>
      <c r="AQ292" t="n">
        <v>0.0</v>
      </c>
      <c r="AR292" t="n">
        <v>84.2</v>
      </c>
      <c r="AS292" t="s">
        <v>232</v>
      </c>
      <c r="AT292" t="s">
        <v>233</v>
      </c>
      <c r="AU292" t="s">
        <v>234</v>
      </c>
      <c r="AV292" t="n">
        <v>0.0</v>
      </c>
      <c r="AW292" t="s">
        <v>1355</v>
      </c>
    </row>
    <row r="293">
      <c r="A293" t="s">
        <v>1356</v>
      </c>
      <c r="B293" t="s">
        <v>1357</v>
      </c>
      <c r="C293" t="s">
        <v>1358</v>
      </c>
      <c r="D293" t="s">
        <v>226</v>
      </c>
      <c r="E293" t="s">
        <v>218</v>
      </c>
      <c r="F293" t="s">
        <v>215</v>
      </c>
      <c r="G293" t="s">
        <v>248</v>
      </c>
      <c r="H293" t="s">
        <v>228</v>
      </c>
      <c r="I293" t="s">
        <v>229</v>
      </c>
      <c r="J293" t="s">
        <v>230</v>
      </c>
      <c r="K293" t="s">
        <v>230</v>
      </c>
      <c r="L293" t="s">
        <v>230</v>
      </c>
      <c r="M293" t="s">
        <v>231</v>
      </c>
      <c r="N293" t="s">
        <v>230</v>
      </c>
      <c r="O293" t="n">
        <v>616.0</v>
      </c>
      <c r="P293" t="n">
        <v>30.0</v>
      </c>
      <c r="Q293" t="n">
        <v>0.0</v>
      </c>
      <c r="R293" t="n">
        <v>123.2</v>
      </c>
      <c r="S293" t="n">
        <v>0.0</v>
      </c>
      <c r="T293" t="n">
        <v>522.8</v>
      </c>
      <c r="U293" t="n">
        <v>26.14</v>
      </c>
      <c r="V293" t="n">
        <v>26.14</v>
      </c>
      <c r="W293" t="n">
        <v>0.0</v>
      </c>
      <c r="X293" t="n">
        <v>548.94</v>
      </c>
      <c r="Y293" t="n">
        <v>522.8</v>
      </c>
      <c r="Z293" t="n">
        <v>522.8</v>
      </c>
      <c r="AA293" t="n">
        <v>22.0</v>
      </c>
      <c r="AB293" t="n">
        <v>115.02</v>
      </c>
      <c r="AC293" t="n">
        <v>10.1</v>
      </c>
      <c r="AD293" t="n">
        <v>0.0</v>
      </c>
      <c r="AE293" t="n">
        <v>0.0</v>
      </c>
      <c r="AF293" t="n">
        <v>522.8</v>
      </c>
      <c r="AG293" t="n">
        <v>22.52</v>
      </c>
      <c r="AH293" t="n">
        <v>0.0</v>
      </c>
      <c r="AI293" t="n">
        <v>0.0</v>
      </c>
      <c r="AJ293" t="n">
        <v>5.23</v>
      </c>
      <c r="AK293" t="n">
        <v>0.0</v>
      </c>
      <c r="AL293" t="n">
        <v>0.0</v>
      </c>
      <c r="AM293" t="n">
        <v>0.0</v>
      </c>
      <c r="AN293" t="n">
        <v>0.0</v>
      </c>
      <c r="AO293" t="n">
        <v>0.0</v>
      </c>
      <c r="AP293" t="n">
        <v>152.87</v>
      </c>
      <c r="AQ293" t="n">
        <v>0.0</v>
      </c>
      <c r="AR293" t="n">
        <v>369.93</v>
      </c>
      <c r="AS293" t="s">
        <v>232</v>
      </c>
      <c r="AT293" t="s">
        <v>266</v>
      </c>
      <c r="AU293" t="s">
        <v>267</v>
      </c>
      <c r="AV293" t="n">
        <v>0.0</v>
      </c>
      <c r="AW293" t="s">
        <v>1359</v>
      </c>
    </row>
    <row r="294">
      <c r="A294" t="s">
        <v>1360</v>
      </c>
      <c r="B294" t="s">
        <v>1361</v>
      </c>
      <c r="C294" t="s">
        <v>1362</v>
      </c>
      <c r="D294" t="s">
        <v>226</v>
      </c>
      <c r="E294" t="s">
        <v>218</v>
      </c>
      <c r="F294" t="s">
        <v>215</v>
      </c>
      <c r="G294" t="s">
        <v>243</v>
      </c>
      <c r="H294" t="s">
        <v>228</v>
      </c>
      <c r="I294" t="s">
        <v>229</v>
      </c>
      <c r="J294" t="s">
        <v>230</v>
      </c>
      <c r="K294" t="s">
        <v>230</v>
      </c>
      <c r="L294" t="s">
        <v>230</v>
      </c>
      <c r="M294" t="s">
        <v>231</v>
      </c>
      <c r="N294" t="s">
        <v>230</v>
      </c>
      <c r="O294" t="n">
        <v>278.0</v>
      </c>
      <c r="P294" t="n">
        <v>10.0</v>
      </c>
      <c r="Q294" t="n">
        <v>0.0</v>
      </c>
      <c r="R294" t="n">
        <v>80.0</v>
      </c>
      <c r="S294" t="n">
        <v>0.0</v>
      </c>
      <c r="T294" t="n">
        <v>208.0</v>
      </c>
      <c r="U294" t="n">
        <v>10.4</v>
      </c>
      <c r="V294" t="n">
        <v>10.4</v>
      </c>
      <c r="W294" t="n">
        <v>0.0</v>
      </c>
      <c r="X294" t="n">
        <v>218.4</v>
      </c>
      <c r="Y294" t="n">
        <v>208.0</v>
      </c>
      <c r="Z294" t="n">
        <v>208.0</v>
      </c>
      <c r="AA294" t="n">
        <v>22.0</v>
      </c>
      <c r="AB294" t="n">
        <v>45.76</v>
      </c>
      <c r="AC294" t="n">
        <v>4.02</v>
      </c>
      <c r="AD294" t="n">
        <v>0.0</v>
      </c>
      <c r="AE294" t="n">
        <v>0.0</v>
      </c>
      <c r="AF294" t="n">
        <v>208.0</v>
      </c>
      <c r="AG294" t="n">
        <v>8.96</v>
      </c>
      <c r="AH294" t="n">
        <v>0.0</v>
      </c>
      <c r="AI294" t="n">
        <v>0.0</v>
      </c>
      <c r="AJ294" t="n">
        <v>2.08</v>
      </c>
      <c r="AK294" t="n">
        <v>0.0</v>
      </c>
      <c r="AL294" t="n">
        <v>0.0</v>
      </c>
      <c r="AM294" t="n">
        <v>0.0</v>
      </c>
      <c r="AN294" t="n">
        <v>0.0</v>
      </c>
      <c r="AO294" t="n">
        <v>0.0</v>
      </c>
      <c r="AP294" t="n">
        <v>60.82</v>
      </c>
      <c r="AQ294" t="n">
        <v>0.0</v>
      </c>
      <c r="AR294" t="n">
        <v>147.18</v>
      </c>
      <c r="AS294" t="s">
        <v>232</v>
      </c>
      <c r="AT294" t="s">
        <v>266</v>
      </c>
      <c r="AU294" t="s">
        <v>267</v>
      </c>
      <c r="AV294" t="n">
        <v>0.0</v>
      </c>
      <c r="AW294" t="s">
        <v>1363</v>
      </c>
    </row>
    <row r="295">
      <c r="A295" t="s">
        <v>1364</v>
      </c>
      <c r="B295" t="s">
        <v>1365</v>
      </c>
      <c r="C295" t="s">
        <v>1366</v>
      </c>
      <c r="D295" t="s">
        <v>226</v>
      </c>
      <c r="E295" t="s">
        <v>218</v>
      </c>
      <c r="F295" t="s">
        <v>215</v>
      </c>
      <c r="G295" t="s">
        <v>227</v>
      </c>
      <c r="H295" t="s">
        <v>228</v>
      </c>
      <c r="I295" t="s">
        <v>229</v>
      </c>
      <c r="J295" t="s">
        <v>230</v>
      </c>
      <c r="K295" t="s">
        <v>230</v>
      </c>
      <c r="L295" t="s">
        <v>230</v>
      </c>
      <c r="M295" t="s">
        <v>231</v>
      </c>
      <c r="N295" t="s">
        <v>230</v>
      </c>
      <c r="O295" t="n">
        <v>183.0</v>
      </c>
      <c r="P295" t="n">
        <v>10.0</v>
      </c>
      <c r="Q295" t="n">
        <v>0.0</v>
      </c>
      <c r="R295" t="n">
        <v>91.5</v>
      </c>
      <c r="S295" t="n">
        <v>0.0</v>
      </c>
      <c r="T295" t="n">
        <v>101.5</v>
      </c>
      <c r="U295" t="n">
        <v>5.08</v>
      </c>
      <c r="V295" t="n">
        <v>5.08</v>
      </c>
      <c r="W295" t="n">
        <v>0.0</v>
      </c>
      <c r="X295" t="n">
        <v>106.58</v>
      </c>
      <c r="Y295" t="n">
        <v>101.5</v>
      </c>
      <c r="Z295" t="n">
        <v>101.5</v>
      </c>
      <c r="AA295" t="n">
        <v>22.0</v>
      </c>
      <c r="AB295" t="n">
        <v>22.33</v>
      </c>
      <c r="AC295" t="n">
        <v>1.96</v>
      </c>
      <c r="AD295" t="n">
        <v>0.0</v>
      </c>
      <c r="AE295" t="n">
        <v>0.0</v>
      </c>
      <c r="AF295" t="n">
        <v>101.5</v>
      </c>
      <c r="AG295" t="n">
        <v>4.37</v>
      </c>
      <c r="AH295" t="n">
        <v>0.0</v>
      </c>
      <c r="AI295" t="n">
        <v>0.0</v>
      </c>
      <c r="AJ295" t="n">
        <v>1.02</v>
      </c>
      <c r="AK295" t="n">
        <v>0.0</v>
      </c>
      <c r="AL295" t="n">
        <v>0.0</v>
      </c>
      <c r="AM295" t="n">
        <v>0.0</v>
      </c>
      <c r="AN295" t="n">
        <v>0.0</v>
      </c>
      <c r="AO295" t="n">
        <v>0.0</v>
      </c>
      <c r="AP295" t="n">
        <v>29.68</v>
      </c>
      <c r="AQ295" t="n">
        <v>0.0</v>
      </c>
      <c r="AR295" t="n">
        <v>71.82</v>
      </c>
      <c r="AS295" t="s">
        <v>232</v>
      </c>
      <c r="AT295" t="s">
        <v>233</v>
      </c>
      <c r="AU295" t="s">
        <v>234</v>
      </c>
      <c r="AV295" t="n">
        <v>0.0</v>
      </c>
      <c r="AW295" t="s">
        <v>1367</v>
      </c>
    </row>
    <row r="296">
      <c r="A296" t="s">
        <v>1368</v>
      </c>
      <c r="B296" t="s">
        <v>1369</v>
      </c>
      <c r="C296" t="s">
        <v>1370</v>
      </c>
      <c r="D296" t="s">
        <v>226</v>
      </c>
      <c r="E296" t="s">
        <v>218</v>
      </c>
      <c r="F296" t="s">
        <v>215</v>
      </c>
      <c r="G296" t="s">
        <v>725</v>
      </c>
      <c r="H296" t="s">
        <v>228</v>
      </c>
      <c r="I296" t="s">
        <v>229</v>
      </c>
      <c r="J296" t="s">
        <v>230</v>
      </c>
      <c r="K296" t="s">
        <v>230</v>
      </c>
      <c r="L296" t="s">
        <v>230</v>
      </c>
      <c r="M296" t="s">
        <v>231</v>
      </c>
      <c r="N296" t="s">
        <v>230</v>
      </c>
      <c r="O296" t="n">
        <v>322.0</v>
      </c>
      <c r="P296" t="n">
        <v>27.0</v>
      </c>
      <c r="Q296" t="n">
        <v>0.0</v>
      </c>
      <c r="R296" t="n">
        <v>50.0</v>
      </c>
      <c r="S296" t="n">
        <v>0.0</v>
      </c>
      <c r="T296" t="n">
        <v>299.0</v>
      </c>
      <c r="U296" t="n">
        <v>14.96</v>
      </c>
      <c r="V296" t="n">
        <v>14.96</v>
      </c>
      <c r="W296" t="n">
        <v>0.0</v>
      </c>
      <c r="X296" t="n">
        <v>313.96</v>
      </c>
      <c r="Y296" t="n">
        <v>298.99</v>
      </c>
      <c r="Z296" t="n">
        <v>299.0</v>
      </c>
      <c r="AA296" t="n">
        <v>22.0</v>
      </c>
      <c r="AB296" t="n">
        <v>65.78</v>
      </c>
      <c r="AC296" t="n">
        <v>5.78</v>
      </c>
      <c r="AD296" t="n">
        <v>0.0</v>
      </c>
      <c r="AE296" t="n">
        <v>0.0</v>
      </c>
      <c r="AF296" t="n">
        <v>299.0</v>
      </c>
      <c r="AG296" t="n">
        <v>12.88</v>
      </c>
      <c r="AH296" t="n">
        <v>0.0</v>
      </c>
      <c r="AI296" t="n">
        <v>0.0</v>
      </c>
      <c r="AJ296" t="n">
        <v>2.99</v>
      </c>
      <c r="AK296" t="n">
        <v>0.0</v>
      </c>
      <c r="AL296" t="n">
        <v>0.0</v>
      </c>
      <c r="AM296" t="n">
        <v>0.0</v>
      </c>
      <c r="AN296" t="n">
        <v>0.0</v>
      </c>
      <c r="AO296" t="n">
        <v>0.0</v>
      </c>
      <c r="AP296" t="n">
        <v>87.43</v>
      </c>
      <c r="AQ296" t="n">
        <v>0.0</v>
      </c>
      <c r="AR296" t="n">
        <v>211.56</v>
      </c>
      <c r="AS296" t="s">
        <v>232</v>
      </c>
      <c r="AT296" t="s">
        <v>233</v>
      </c>
      <c r="AU296" t="s">
        <v>234</v>
      </c>
      <c r="AV296" t="n">
        <v>0.0</v>
      </c>
      <c r="AW296" t="s">
        <v>591</v>
      </c>
    </row>
    <row r="297">
      <c r="A297" t="s">
        <v>1371</v>
      </c>
      <c r="B297" t="s">
        <v>1372</v>
      </c>
      <c r="C297" t="s">
        <v>1373</v>
      </c>
      <c r="D297" t="s">
        <v>226</v>
      </c>
      <c r="E297" t="s">
        <v>218</v>
      </c>
      <c r="F297" t="s">
        <v>215</v>
      </c>
      <c r="G297" t="s">
        <v>243</v>
      </c>
      <c r="H297" t="s">
        <v>228</v>
      </c>
      <c r="I297" t="s">
        <v>229</v>
      </c>
      <c r="J297" t="s">
        <v>230</v>
      </c>
      <c r="K297" t="s">
        <v>230</v>
      </c>
      <c r="L297" t="s">
        <v>230</v>
      </c>
      <c r="M297" t="s">
        <v>231</v>
      </c>
      <c r="N297" t="s">
        <v>230</v>
      </c>
      <c r="O297" t="n">
        <v>248.0</v>
      </c>
      <c r="P297" t="n">
        <v>10.0</v>
      </c>
      <c r="Q297" t="n">
        <v>0.0</v>
      </c>
      <c r="R297" t="n">
        <v>80.0</v>
      </c>
      <c r="S297" t="n">
        <v>0.0</v>
      </c>
      <c r="T297" t="n">
        <v>178.0</v>
      </c>
      <c r="U297" t="n">
        <v>8.9</v>
      </c>
      <c r="V297" t="n">
        <v>8.9</v>
      </c>
      <c r="W297" t="n">
        <v>0.0</v>
      </c>
      <c r="X297" t="n">
        <v>186.9</v>
      </c>
      <c r="Y297" t="n">
        <v>178.0</v>
      </c>
      <c r="Z297" t="n">
        <v>178.0</v>
      </c>
      <c r="AA297" t="n">
        <v>22.0</v>
      </c>
      <c r="AB297" t="n">
        <v>39.16</v>
      </c>
      <c r="AC297" t="n">
        <v>3.44</v>
      </c>
      <c r="AD297" t="n">
        <v>0.0</v>
      </c>
      <c r="AE297" t="n">
        <v>0.0</v>
      </c>
      <c r="AF297" t="n">
        <v>178.0</v>
      </c>
      <c r="AG297" t="n">
        <v>7.67</v>
      </c>
      <c r="AH297" t="n">
        <v>0.0</v>
      </c>
      <c r="AI297" t="n">
        <v>0.0</v>
      </c>
      <c r="AJ297" t="n">
        <v>1.78</v>
      </c>
      <c r="AK297" t="n">
        <v>0.0</v>
      </c>
      <c r="AL297" t="n">
        <v>0.0</v>
      </c>
      <c r="AM297" t="n">
        <v>0.0</v>
      </c>
      <c r="AN297" t="n">
        <v>0.0</v>
      </c>
      <c r="AO297" t="n">
        <v>0.0</v>
      </c>
      <c r="AP297" t="n">
        <v>52.05</v>
      </c>
      <c r="AQ297" t="n">
        <v>0.0</v>
      </c>
      <c r="AR297" t="n">
        <v>125.95</v>
      </c>
      <c r="AS297" t="s">
        <v>232</v>
      </c>
      <c r="AT297" t="s">
        <v>233</v>
      </c>
      <c r="AU297" t="s">
        <v>234</v>
      </c>
      <c r="AV297" t="n">
        <v>0.0</v>
      </c>
      <c r="AW297" t="s">
        <v>1374</v>
      </c>
    </row>
    <row r="298">
      <c r="A298" t="s">
        <v>1375</v>
      </c>
      <c r="B298" t="s">
        <v>1376</v>
      </c>
      <c r="C298" t="s">
        <v>1377</v>
      </c>
      <c r="D298" t="s">
        <v>226</v>
      </c>
      <c r="E298" t="s">
        <v>218</v>
      </c>
      <c r="F298" t="s">
        <v>215</v>
      </c>
      <c r="G298" t="s">
        <v>227</v>
      </c>
      <c r="H298" t="s">
        <v>228</v>
      </c>
      <c r="I298" t="s">
        <v>229</v>
      </c>
      <c r="J298" t="s">
        <v>230</v>
      </c>
      <c r="K298" t="s">
        <v>230</v>
      </c>
      <c r="L298" t="s">
        <v>230</v>
      </c>
      <c r="M298" t="s">
        <v>231</v>
      </c>
      <c r="N298" t="s">
        <v>230</v>
      </c>
      <c r="O298" t="n">
        <v>226.0</v>
      </c>
      <c r="P298" t="n">
        <v>20.0</v>
      </c>
      <c r="Q298" t="n">
        <v>0.0</v>
      </c>
      <c r="R298" t="n">
        <v>100.0</v>
      </c>
      <c r="S298" t="n">
        <v>0.0</v>
      </c>
      <c r="T298" t="n">
        <v>146.0</v>
      </c>
      <c r="U298" t="n">
        <v>7.3</v>
      </c>
      <c r="V298" t="n">
        <v>7.3</v>
      </c>
      <c r="W298" t="n">
        <v>0.0</v>
      </c>
      <c r="X298" t="n">
        <v>153.3</v>
      </c>
      <c r="Y298" t="n">
        <v>146.0</v>
      </c>
      <c r="Z298" t="n">
        <v>146.0</v>
      </c>
      <c r="AA298" t="n">
        <v>22.0</v>
      </c>
      <c r="AB298" t="n">
        <v>32.12</v>
      </c>
      <c r="AC298" t="n">
        <v>2.82</v>
      </c>
      <c r="AD298" t="n">
        <v>0.0</v>
      </c>
      <c r="AE298" t="n">
        <v>0.0</v>
      </c>
      <c r="AF298" t="n">
        <v>146.0</v>
      </c>
      <c r="AG298" t="n">
        <v>6.29</v>
      </c>
      <c r="AH298" t="n">
        <v>0.0</v>
      </c>
      <c r="AI298" t="n">
        <v>0.0</v>
      </c>
      <c r="AJ298" t="n">
        <v>1.46</v>
      </c>
      <c r="AK298" t="n">
        <v>0.0</v>
      </c>
      <c r="AL298" t="n">
        <v>0.0</v>
      </c>
      <c r="AM298" t="n">
        <v>0.0</v>
      </c>
      <c r="AN298" t="n">
        <v>0.0</v>
      </c>
      <c r="AO298" t="n">
        <v>0.0</v>
      </c>
      <c r="AP298" t="n">
        <v>42.69</v>
      </c>
      <c r="AQ298" t="n">
        <v>0.0</v>
      </c>
      <c r="AR298" t="n">
        <v>103.31</v>
      </c>
      <c r="AS298" t="s">
        <v>232</v>
      </c>
      <c r="AT298" t="s">
        <v>233</v>
      </c>
      <c r="AU298" t="s">
        <v>234</v>
      </c>
      <c r="AV298" t="n">
        <v>0.0</v>
      </c>
      <c r="AW298" t="s">
        <v>1378</v>
      </c>
    </row>
    <row r="299">
      <c r="A299" t="s">
        <v>1379</v>
      </c>
      <c r="B299" t="s">
        <v>1380</v>
      </c>
      <c r="C299" t="s">
        <v>1381</v>
      </c>
      <c r="D299" t="s">
        <v>226</v>
      </c>
      <c r="E299" t="s">
        <v>218</v>
      </c>
      <c r="F299" t="s">
        <v>215</v>
      </c>
      <c r="G299" t="s">
        <v>230</v>
      </c>
      <c r="H299" t="s">
        <v>228</v>
      </c>
      <c r="I299" t="s">
        <v>229</v>
      </c>
      <c r="J299" t="s">
        <v>230</v>
      </c>
      <c r="K299" t="s">
        <v>230</v>
      </c>
      <c r="L299" t="s">
        <v>230</v>
      </c>
      <c r="M299" t="s">
        <v>231</v>
      </c>
      <c r="N299" t="s">
        <v>230</v>
      </c>
      <c r="O299" t="n">
        <v>514.0</v>
      </c>
      <c r="P299" t="n">
        <v>47.0</v>
      </c>
      <c r="Q299" t="n">
        <v>0.0</v>
      </c>
      <c r="R299" t="n">
        <v>84.0</v>
      </c>
      <c r="S299" t="n">
        <v>58.0</v>
      </c>
      <c r="T299" t="n">
        <v>419.0</v>
      </c>
      <c r="U299" t="n">
        <v>20.96</v>
      </c>
      <c r="V299" t="n">
        <v>20.96</v>
      </c>
      <c r="W299" t="n">
        <v>0.0</v>
      </c>
      <c r="X299" t="n">
        <v>439.96</v>
      </c>
      <c r="Y299" t="n">
        <v>418.99</v>
      </c>
      <c r="Z299" t="n">
        <v>419.0</v>
      </c>
      <c r="AA299" t="n">
        <v>22.0</v>
      </c>
      <c r="AB299" t="n">
        <v>92.18</v>
      </c>
      <c r="AC299" t="n">
        <v>8.1</v>
      </c>
      <c r="AD299" t="n">
        <v>0.0</v>
      </c>
      <c r="AE299" t="n">
        <v>0.0</v>
      </c>
      <c r="AF299" t="n">
        <v>419.0</v>
      </c>
      <c r="AG299" t="n">
        <v>18.05</v>
      </c>
      <c r="AH299" t="n">
        <v>0.0</v>
      </c>
      <c r="AI299" t="n">
        <v>0.0</v>
      </c>
      <c r="AJ299" t="n">
        <v>4.19</v>
      </c>
      <c r="AK299" t="n">
        <v>0.0</v>
      </c>
      <c r="AL299" t="n">
        <v>0.0</v>
      </c>
      <c r="AM299" t="n">
        <v>0.0</v>
      </c>
      <c r="AN299" t="n">
        <v>0.0</v>
      </c>
      <c r="AO299" t="n">
        <v>0.0</v>
      </c>
      <c r="AP299" t="n">
        <v>122.52</v>
      </c>
      <c r="AQ299" t="n">
        <v>0.0</v>
      </c>
      <c r="AR299" t="n">
        <v>296.47</v>
      </c>
      <c r="AS299" t="s">
        <v>232</v>
      </c>
      <c r="AT299" t="s">
        <v>233</v>
      </c>
      <c r="AU299" t="s">
        <v>234</v>
      </c>
      <c r="AV299" t="n">
        <v>0.0</v>
      </c>
      <c r="AW299" t="s">
        <v>1382</v>
      </c>
    </row>
    <row r="300">
      <c r="A300" t="s">
        <v>1383</v>
      </c>
      <c r="B300" t="s">
        <v>1384</v>
      </c>
      <c r="C300" t="s">
        <v>1385</v>
      </c>
      <c r="D300" t="s">
        <v>226</v>
      </c>
      <c r="E300" t="s">
        <v>218</v>
      </c>
      <c r="F300" t="s">
        <v>215</v>
      </c>
      <c r="G300" t="s">
        <v>227</v>
      </c>
      <c r="H300" t="s">
        <v>228</v>
      </c>
      <c r="I300" t="s">
        <v>229</v>
      </c>
      <c r="J300" t="s">
        <v>230</v>
      </c>
      <c r="K300" t="s">
        <v>230</v>
      </c>
      <c r="L300" t="s">
        <v>230</v>
      </c>
      <c r="M300" t="s">
        <v>231</v>
      </c>
      <c r="N300" t="s">
        <v>230</v>
      </c>
      <c r="O300" t="n">
        <v>454.0</v>
      </c>
      <c r="P300" t="n">
        <v>47.0</v>
      </c>
      <c r="Q300" t="n">
        <v>0.0</v>
      </c>
      <c r="R300" t="n">
        <v>100.0</v>
      </c>
      <c r="S300" t="n">
        <v>58.0</v>
      </c>
      <c r="T300" t="n">
        <v>343.0</v>
      </c>
      <c r="U300" t="n">
        <v>17.16</v>
      </c>
      <c r="V300" t="n">
        <v>17.16</v>
      </c>
      <c r="W300" t="n">
        <v>0.0</v>
      </c>
      <c r="X300" t="n">
        <v>360.16</v>
      </c>
      <c r="Y300" t="n">
        <v>342.99</v>
      </c>
      <c r="Z300" t="n">
        <v>343.0</v>
      </c>
      <c r="AA300" t="n">
        <v>22.0</v>
      </c>
      <c r="AB300" t="n">
        <v>75.46</v>
      </c>
      <c r="AC300" t="n">
        <v>6.63</v>
      </c>
      <c r="AD300" t="n">
        <v>0.0</v>
      </c>
      <c r="AE300" t="n">
        <v>0.0</v>
      </c>
      <c r="AF300" t="n">
        <v>343.0</v>
      </c>
      <c r="AG300" t="n">
        <v>14.77</v>
      </c>
      <c r="AH300" t="n">
        <v>0.0</v>
      </c>
      <c r="AI300" t="n">
        <v>0.0</v>
      </c>
      <c r="AJ300" t="n">
        <v>3.43</v>
      </c>
      <c r="AK300" t="n">
        <v>0.0</v>
      </c>
      <c r="AL300" t="n">
        <v>0.0</v>
      </c>
      <c r="AM300" t="n">
        <v>0.0</v>
      </c>
      <c r="AN300" t="n">
        <v>0.0</v>
      </c>
      <c r="AO300" t="n">
        <v>0.0</v>
      </c>
      <c r="AP300" t="n">
        <v>100.29</v>
      </c>
      <c r="AQ300" t="n">
        <v>0.0</v>
      </c>
      <c r="AR300" t="n">
        <v>242.7</v>
      </c>
      <c r="AS300" t="s">
        <v>232</v>
      </c>
      <c r="AT300" t="s">
        <v>233</v>
      </c>
      <c r="AU300" t="s">
        <v>234</v>
      </c>
      <c r="AV300" t="n">
        <v>0.0</v>
      </c>
      <c r="AW300" t="s">
        <v>1312</v>
      </c>
    </row>
    <row r="301">
      <c r="A301" t="s">
        <v>1386</v>
      </c>
      <c r="B301" t="s">
        <v>1387</v>
      </c>
      <c r="C301" t="s">
        <v>1388</v>
      </c>
      <c r="D301" t="s">
        <v>226</v>
      </c>
      <c r="E301" t="s">
        <v>218</v>
      </c>
      <c r="F301" t="s">
        <v>215</v>
      </c>
      <c r="G301" t="s">
        <v>230</v>
      </c>
      <c r="H301" t="s">
        <v>228</v>
      </c>
      <c r="I301" t="s">
        <v>229</v>
      </c>
      <c r="J301" t="s">
        <v>230</v>
      </c>
      <c r="K301" t="s">
        <v>230</v>
      </c>
      <c r="L301" t="s">
        <v>230</v>
      </c>
      <c r="M301" t="s">
        <v>231</v>
      </c>
      <c r="N301" t="s">
        <v>230</v>
      </c>
      <c r="O301" t="n">
        <v>148.0</v>
      </c>
      <c r="P301" t="n">
        <v>20.0</v>
      </c>
      <c r="Q301" t="n">
        <v>0.0</v>
      </c>
      <c r="R301" t="n">
        <v>0.0</v>
      </c>
      <c r="S301" t="n">
        <v>0.0</v>
      </c>
      <c r="T301" t="n">
        <v>168.0</v>
      </c>
      <c r="U301" t="n">
        <v>8.4</v>
      </c>
      <c r="V301" t="n">
        <v>8.4</v>
      </c>
      <c r="W301" t="n">
        <v>0.0</v>
      </c>
      <c r="X301" t="n">
        <v>176.4</v>
      </c>
      <c r="Y301" t="n">
        <v>168.0</v>
      </c>
      <c r="Z301" t="n">
        <v>168.0</v>
      </c>
      <c r="AA301" t="n">
        <v>22.0</v>
      </c>
      <c r="AB301" t="n">
        <v>36.96</v>
      </c>
      <c r="AC301" t="n">
        <v>3.25</v>
      </c>
      <c r="AD301" t="n">
        <v>0.0</v>
      </c>
      <c r="AE301" t="n">
        <v>0.0</v>
      </c>
      <c r="AF301" t="n">
        <v>168.0</v>
      </c>
      <c r="AG301" t="n">
        <v>7.23</v>
      </c>
      <c r="AH301" t="n">
        <v>0.0</v>
      </c>
      <c r="AI301" t="n">
        <v>0.0</v>
      </c>
      <c r="AJ301" t="n">
        <v>1.68</v>
      </c>
      <c r="AK301" t="n">
        <v>0.0</v>
      </c>
      <c r="AL301" t="n">
        <v>0.0</v>
      </c>
      <c r="AM301" t="n">
        <v>0.0</v>
      </c>
      <c r="AN301" t="n">
        <v>0.0</v>
      </c>
      <c r="AO301" t="n">
        <v>0.0</v>
      </c>
      <c r="AP301" t="n">
        <v>49.12</v>
      </c>
      <c r="AQ301" t="n">
        <v>0.0</v>
      </c>
      <c r="AR301" t="n">
        <v>118.88</v>
      </c>
      <c r="AS301" t="s">
        <v>232</v>
      </c>
      <c r="AT301" t="s">
        <v>233</v>
      </c>
      <c r="AU301" t="s">
        <v>234</v>
      </c>
      <c r="AV301" t="n">
        <v>0.0</v>
      </c>
      <c r="AW301" t="s">
        <v>1389</v>
      </c>
    </row>
    <row r="302">
      <c r="A302" t="s">
        <v>1390</v>
      </c>
      <c r="B302" t="s">
        <v>1391</v>
      </c>
      <c r="C302" t="s">
        <v>1392</v>
      </c>
      <c r="D302" t="s">
        <v>226</v>
      </c>
      <c r="E302" t="s">
        <v>218</v>
      </c>
      <c r="F302" t="s">
        <v>215</v>
      </c>
      <c r="G302" t="s">
        <v>243</v>
      </c>
      <c r="H302" t="s">
        <v>228</v>
      </c>
      <c r="I302" t="s">
        <v>229</v>
      </c>
      <c r="J302" t="s">
        <v>230</v>
      </c>
      <c r="K302" t="s">
        <v>230</v>
      </c>
      <c r="L302" t="s">
        <v>230</v>
      </c>
      <c r="M302" t="s">
        <v>231</v>
      </c>
      <c r="N302" t="s">
        <v>230</v>
      </c>
      <c r="O302" t="n">
        <v>304.0</v>
      </c>
      <c r="P302" t="n">
        <v>10.0</v>
      </c>
      <c r="Q302" t="n">
        <v>0.0</v>
      </c>
      <c r="R302" t="n">
        <v>80.0</v>
      </c>
      <c r="S302" t="n">
        <v>0.0</v>
      </c>
      <c r="T302" t="n">
        <v>234.0</v>
      </c>
      <c r="U302" t="n">
        <v>11.7</v>
      </c>
      <c r="V302" t="n">
        <v>11.7</v>
      </c>
      <c r="W302" t="n">
        <v>0.0</v>
      </c>
      <c r="X302" t="n">
        <v>245.7</v>
      </c>
      <c r="Y302" t="n">
        <v>234.0</v>
      </c>
      <c r="Z302" t="n">
        <v>234.0</v>
      </c>
      <c r="AA302" t="n">
        <v>22.0</v>
      </c>
      <c r="AB302" t="n">
        <v>51.48</v>
      </c>
      <c r="AC302" t="n">
        <v>4.52</v>
      </c>
      <c r="AD302" t="n">
        <v>0.0</v>
      </c>
      <c r="AE302" t="n">
        <v>0.0</v>
      </c>
      <c r="AF302" t="n">
        <v>234.0</v>
      </c>
      <c r="AG302" t="n">
        <v>10.08</v>
      </c>
      <c r="AH302" t="n">
        <v>0.0</v>
      </c>
      <c r="AI302" t="n">
        <v>0.0</v>
      </c>
      <c r="AJ302" t="n">
        <v>2.34</v>
      </c>
      <c r="AK302" t="n">
        <v>0.0</v>
      </c>
      <c r="AL302" t="n">
        <v>0.0</v>
      </c>
      <c r="AM302" t="n">
        <v>0.0</v>
      </c>
      <c r="AN302" t="n">
        <v>0.0</v>
      </c>
      <c r="AO302" t="n">
        <v>0.0</v>
      </c>
      <c r="AP302" t="n">
        <v>68.42</v>
      </c>
      <c r="AQ302" t="n">
        <v>0.0</v>
      </c>
      <c r="AR302" t="n">
        <v>165.58</v>
      </c>
      <c r="AS302" t="s">
        <v>232</v>
      </c>
      <c r="AT302" t="s">
        <v>233</v>
      </c>
      <c r="AU302" t="s">
        <v>234</v>
      </c>
      <c r="AV302" t="n">
        <v>0.0</v>
      </c>
      <c r="AW302" t="s">
        <v>1393</v>
      </c>
    </row>
    <row r="303">
      <c r="A303" t="s">
        <v>1394</v>
      </c>
      <c r="B303" t="s">
        <v>1395</v>
      </c>
      <c r="C303" t="s">
        <v>1396</v>
      </c>
      <c r="D303" t="s">
        <v>226</v>
      </c>
      <c r="E303" t="s">
        <v>218</v>
      </c>
      <c r="F303" t="s">
        <v>215</v>
      </c>
      <c r="G303" t="s">
        <v>243</v>
      </c>
      <c r="H303" t="s">
        <v>228</v>
      </c>
      <c r="I303" t="s">
        <v>229</v>
      </c>
      <c r="J303" t="s">
        <v>230</v>
      </c>
      <c r="K303" t="s">
        <v>230</v>
      </c>
      <c r="L303" t="s">
        <v>230</v>
      </c>
      <c r="M303" t="s">
        <v>231</v>
      </c>
      <c r="N303" t="s">
        <v>230</v>
      </c>
      <c r="O303" t="n">
        <v>198.0</v>
      </c>
      <c r="P303" t="n">
        <v>20.0</v>
      </c>
      <c r="Q303" t="n">
        <v>0.0</v>
      </c>
      <c r="R303" t="n">
        <v>79.2</v>
      </c>
      <c r="S303" t="n">
        <v>0.0</v>
      </c>
      <c r="T303" t="n">
        <v>138.8</v>
      </c>
      <c r="U303" t="n">
        <v>6.94</v>
      </c>
      <c r="V303" t="n">
        <v>6.94</v>
      </c>
      <c r="W303" t="n">
        <v>0.0</v>
      </c>
      <c r="X303" t="n">
        <v>145.74</v>
      </c>
      <c r="Y303" t="n">
        <v>138.8</v>
      </c>
      <c r="Z303" t="n">
        <v>138.8</v>
      </c>
      <c r="AA303" t="n">
        <v>22.0</v>
      </c>
      <c r="AB303" t="n">
        <v>30.54</v>
      </c>
      <c r="AC303" t="n">
        <v>2.68</v>
      </c>
      <c r="AD303" t="n">
        <v>0.0</v>
      </c>
      <c r="AE303" t="n">
        <v>0.0</v>
      </c>
      <c r="AF303" t="n">
        <v>138.8</v>
      </c>
      <c r="AG303" t="n">
        <v>5.98</v>
      </c>
      <c r="AH303" t="n">
        <v>0.0</v>
      </c>
      <c r="AI303" t="n">
        <v>0.0</v>
      </c>
      <c r="AJ303" t="n">
        <v>1.39</v>
      </c>
      <c r="AK303" t="n">
        <v>0.0</v>
      </c>
      <c r="AL303" t="n">
        <v>0.0</v>
      </c>
      <c r="AM303" t="n">
        <v>0.0</v>
      </c>
      <c r="AN303" t="n">
        <v>0.0</v>
      </c>
      <c r="AO303" t="n">
        <v>0.0</v>
      </c>
      <c r="AP303" t="n">
        <v>40.59</v>
      </c>
      <c r="AQ303" t="n">
        <v>0.0</v>
      </c>
      <c r="AR303" t="n">
        <v>98.21</v>
      </c>
      <c r="AS303" t="s">
        <v>232</v>
      </c>
      <c r="AT303" t="s">
        <v>266</v>
      </c>
      <c r="AU303" t="s">
        <v>267</v>
      </c>
      <c r="AV303" t="n">
        <v>0.0</v>
      </c>
      <c r="AW303" t="s">
        <v>1397</v>
      </c>
    </row>
    <row r="304">
      <c r="A304" t="s">
        <v>1398</v>
      </c>
      <c r="B304" t="s">
        <v>1399</v>
      </c>
      <c r="C304" t="s">
        <v>1400</v>
      </c>
      <c r="D304" t="s">
        <v>226</v>
      </c>
      <c r="E304" t="s">
        <v>218</v>
      </c>
      <c r="F304" t="s">
        <v>215</v>
      </c>
      <c r="G304" t="s">
        <v>1081</v>
      </c>
      <c r="H304" t="s">
        <v>228</v>
      </c>
      <c r="I304" t="s">
        <v>229</v>
      </c>
      <c r="J304" t="s">
        <v>230</v>
      </c>
      <c r="K304" t="s">
        <v>230</v>
      </c>
      <c r="L304" t="s">
        <v>230</v>
      </c>
      <c r="M304" t="s">
        <v>231</v>
      </c>
      <c r="N304" t="s">
        <v>230</v>
      </c>
      <c r="O304" t="n">
        <v>198.0</v>
      </c>
      <c r="P304" t="n">
        <v>20.0</v>
      </c>
      <c r="Q304" t="n">
        <v>0.0</v>
      </c>
      <c r="R304" t="n">
        <v>63.36</v>
      </c>
      <c r="S304" t="n">
        <v>0.0</v>
      </c>
      <c r="T304" t="n">
        <v>154.64</v>
      </c>
      <c r="U304" t="n">
        <v>7.74</v>
      </c>
      <c r="V304" t="n">
        <v>7.74</v>
      </c>
      <c r="W304" t="n">
        <v>0.0</v>
      </c>
      <c r="X304" t="n">
        <v>162.38</v>
      </c>
      <c r="Y304" t="n">
        <v>154.63</v>
      </c>
      <c r="Z304" t="n">
        <v>154.64</v>
      </c>
      <c r="AA304" t="n">
        <v>22.0</v>
      </c>
      <c r="AB304" t="n">
        <v>34.02</v>
      </c>
      <c r="AC304" t="n">
        <v>2.99</v>
      </c>
      <c r="AD304" t="n">
        <v>0.0</v>
      </c>
      <c r="AE304" t="n">
        <v>0.0</v>
      </c>
      <c r="AF304" t="n">
        <v>154.64</v>
      </c>
      <c r="AG304" t="n">
        <v>6.66</v>
      </c>
      <c r="AH304" t="n">
        <v>0.0</v>
      </c>
      <c r="AI304" t="n">
        <v>0.0</v>
      </c>
      <c r="AJ304" t="n">
        <v>1.55</v>
      </c>
      <c r="AK304" t="n">
        <v>0.0</v>
      </c>
      <c r="AL304" t="n">
        <v>0.0</v>
      </c>
      <c r="AM304" t="n">
        <v>0.0</v>
      </c>
      <c r="AN304" t="n">
        <v>0.0</v>
      </c>
      <c r="AO304" t="n">
        <v>0.0</v>
      </c>
      <c r="AP304" t="n">
        <v>45.22</v>
      </c>
      <c r="AQ304" t="n">
        <v>0.0</v>
      </c>
      <c r="AR304" t="n">
        <v>109.41</v>
      </c>
      <c r="AS304" t="s">
        <v>232</v>
      </c>
      <c r="AT304" t="s">
        <v>233</v>
      </c>
      <c r="AU304" t="s">
        <v>234</v>
      </c>
      <c r="AV304" t="n">
        <v>0.0</v>
      </c>
      <c r="AW304" t="s">
        <v>1401</v>
      </c>
    </row>
    <row r="305">
      <c r="A305" t="s">
        <v>1402</v>
      </c>
      <c r="B305" t="s">
        <v>1403</v>
      </c>
      <c r="C305" t="s">
        <v>1404</v>
      </c>
      <c r="D305" t="s">
        <v>226</v>
      </c>
      <c r="E305" t="s">
        <v>218</v>
      </c>
      <c r="F305" t="s">
        <v>215</v>
      </c>
      <c r="G305" t="s">
        <v>230</v>
      </c>
      <c r="H305" t="s">
        <v>228</v>
      </c>
      <c r="I305" t="s">
        <v>229</v>
      </c>
      <c r="J305" t="s">
        <v>230</v>
      </c>
      <c r="K305" t="s">
        <v>230</v>
      </c>
      <c r="L305" t="s">
        <v>230</v>
      </c>
      <c r="M305" t="s">
        <v>231</v>
      </c>
      <c r="N305" t="s">
        <v>230</v>
      </c>
      <c r="O305" t="n">
        <v>564.0</v>
      </c>
      <c r="P305" t="n">
        <v>27.0</v>
      </c>
      <c r="Q305" t="n">
        <v>0.0</v>
      </c>
      <c r="R305" t="n">
        <v>0.0</v>
      </c>
      <c r="S305" t="n">
        <v>58.0</v>
      </c>
      <c r="T305" t="n">
        <v>533.0</v>
      </c>
      <c r="U305" t="n">
        <v>26.66</v>
      </c>
      <c r="V305" t="n">
        <v>26.66</v>
      </c>
      <c r="W305" t="n">
        <v>0.0</v>
      </c>
      <c r="X305" t="n">
        <v>559.66</v>
      </c>
      <c r="Y305" t="n">
        <v>532.99</v>
      </c>
      <c r="Z305" t="n">
        <v>533.0</v>
      </c>
      <c r="AA305" t="n">
        <v>22.0</v>
      </c>
      <c r="AB305" t="n">
        <v>117.26</v>
      </c>
      <c r="AC305" t="n">
        <v>10.3</v>
      </c>
      <c r="AD305" t="n">
        <v>0.0</v>
      </c>
      <c r="AE305" t="n">
        <v>0.0</v>
      </c>
      <c r="AF305" t="n">
        <v>533.0</v>
      </c>
      <c r="AG305" t="n">
        <v>22.96</v>
      </c>
      <c r="AH305" t="n">
        <v>0.0</v>
      </c>
      <c r="AI305" t="n">
        <v>0.0</v>
      </c>
      <c r="AJ305" t="n">
        <v>5.33</v>
      </c>
      <c r="AK305" t="n">
        <v>0.0</v>
      </c>
      <c r="AL305" t="n">
        <v>0.0</v>
      </c>
      <c r="AM305" t="n">
        <v>0.0</v>
      </c>
      <c r="AN305" t="n">
        <v>0.0</v>
      </c>
      <c r="AO305" t="n">
        <v>0.0</v>
      </c>
      <c r="AP305" t="n">
        <v>155.85</v>
      </c>
      <c r="AQ305" t="n">
        <v>0.0</v>
      </c>
      <c r="AR305" t="n">
        <v>377.14</v>
      </c>
      <c r="AS305" t="s">
        <v>232</v>
      </c>
      <c r="AT305" t="s">
        <v>233</v>
      </c>
      <c r="AU305" t="s">
        <v>234</v>
      </c>
      <c r="AV305" t="n">
        <v>0.0</v>
      </c>
      <c r="AW305" t="s">
        <v>1405</v>
      </c>
    </row>
    <row r="306">
      <c r="A306" t="s">
        <v>1406</v>
      </c>
      <c r="B306" t="s">
        <v>1407</v>
      </c>
      <c r="C306" t="s">
        <v>1408</v>
      </c>
      <c r="D306" t="s">
        <v>226</v>
      </c>
      <c r="E306" t="s">
        <v>218</v>
      </c>
      <c r="F306" t="s">
        <v>215</v>
      </c>
      <c r="G306" t="s">
        <v>248</v>
      </c>
      <c r="H306" t="s">
        <v>228</v>
      </c>
      <c r="I306" t="s">
        <v>229</v>
      </c>
      <c r="J306" t="s">
        <v>230</v>
      </c>
      <c r="K306" t="s">
        <v>230</v>
      </c>
      <c r="L306" t="s">
        <v>230</v>
      </c>
      <c r="M306" t="s">
        <v>231</v>
      </c>
      <c r="N306" t="s">
        <v>230</v>
      </c>
      <c r="O306" t="n">
        <v>732.0</v>
      </c>
      <c r="P306" t="n">
        <v>37.0</v>
      </c>
      <c r="Q306" t="n">
        <v>0.0</v>
      </c>
      <c r="R306" t="n">
        <v>134.8</v>
      </c>
      <c r="S306" t="n">
        <v>58.0</v>
      </c>
      <c r="T306" t="n">
        <v>576.2</v>
      </c>
      <c r="U306" t="n">
        <v>28.82</v>
      </c>
      <c r="V306" t="n">
        <v>28.82</v>
      </c>
      <c r="W306" t="n">
        <v>0.0</v>
      </c>
      <c r="X306" t="n">
        <v>605.02</v>
      </c>
      <c r="Y306" t="n">
        <v>576.19</v>
      </c>
      <c r="Z306" t="n">
        <v>576.2</v>
      </c>
      <c r="AA306" t="n">
        <v>22.0</v>
      </c>
      <c r="AB306" t="n">
        <v>126.76</v>
      </c>
      <c r="AC306" t="n">
        <v>11.13</v>
      </c>
      <c r="AD306" t="n">
        <v>0.0</v>
      </c>
      <c r="AE306" t="n">
        <v>0.0</v>
      </c>
      <c r="AF306" t="n">
        <v>576.2</v>
      </c>
      <c r="AG306" t="n">
        <v>24.82</v>
      </c>
      <c r="AH306" t="n">
        <v>0.0</v>
      </c>
      <c r="AI306" t="n">
        <v>0.0</v>
      </c>
      <c r="AJ306" t="n">
        <v>5.76</v>
      </c>
      <c r="AK306" t="n">
        <v>0.0</v>
      </c>
      <c r="AL306" t="n">
        <v>0.0</v>
      </c>
      <c r="AM306" t="n">
        <v>0.0</v>
      </c>
      <c r="AN306" t="n">
        <v>0.0</v>
      </c>
      <c r="AO306" t="n">
        <v>0.0</v>
      </c>
      <c r="AP306" t="n">
        <v>168.47</v>
      </c>
      <c r="AQ306" t="n">
        <v>0.0</v>
      </c>
      <c r="AR306" t="n">
        <v>407.72</v>
      </c>
      <c r="AS306" t="s">
        <v>232</v>
      </c>
      <c r="AT306" t="s">
        <v>233</v>
      </c>
      <c r="AU306" t="s">
        <v>234</v>
      </c>
      <c r="AV306" t="n">
        <v>0.0</v>
      </c>
      <c r="AW306" t="s">
        <v>1409</v>
      </c>
    </row>
    <row r="307">
      <c r="A307" t="s">
        <v>1410</v>
      </c>
      <c r="B307" t="s">
        <v>1411</v>
      </c>
      <c r="C307" t="s">
        <v>1412</v>
      </c>
      <c r="D307" t="s">
        <v>226</v>
      </c>
      <c r="E307" t="s">
        <v>218</v>
      </c>
      <c r="F307" t="s">
        <v>215</v>
      </c>
      <c r="G307" t="s">
        <v>227</v>
      </c>
      <c r="H307" t="s">
        <v>228</v>
      </c>
      <c r="I307" t="s">
        <v>229</v>
      </c>
      <c r="J307" t="s">
        <v>230</v>
      </c>
      <c r="K307" t="s">
        <v>230</v>
      </c>
      <c r="L307" t="s">
        <v>230</v>
      </c>
      <c r="M307" t="s">
        <v>231</v>
      </c>
      <c r="N307" t="s">
        <v>230</v>
      </c>
      <c r="O307" t="n">
        <v>197.0</v>
      </c>
      <c r="P307" t="n">
        <v>17.0</v>
      </c>
      <c r="Q307" t="n">
        <v>0.0</v>
      </c>
      <c r="R307" t="n">
        <v>98.5</v>
      </c>
      <c r="S307" t="n">
        <v>0.0</v>
      </c>
      <c r="T307" t="n">
        <v>115.5</v>
      </c>
      <c r="U307" t="n">
        <v>5.8</v>
      </c>
      <c r="V307" t="n">
        <v>5.8</v>
      </c>
      <c r="W307" t="n">
        <v>0.0</v>
      </c>
      <c r="X307" t="n">
        <v>121.3</v>
      </c>
      <c r="Y307" t="n">
        <v>115.48</v>
      </c>
      <c r="Z307" t="n">
        <v>115.5</v>
      </c>
      <c r="AA307" t="n">
        <v>22.0</v>
      </c>
      <c r="AB307" t="n">
        <v>25.41</v>
      </c>
      <c r="AC307" t="n">
        <v>2.23</v>
      </c>
      <c r="AD307" t="n">
        <v>0.0</v>
      </c>
      <c r="AE307" t="n">
        <v>0.0</v>
      </c>
      <c r="AF307" t="n">
        <v>115.5</v>
      </c>
      <c r="AG307" t="n">
        <v>4.97</v>
      </c>
      <c r="AH307" t="n">
        <v>0.0</v>
      </c>
      <c r="AI307" t="n">
        <v>0.0</v>
      </c>
      <c r="AJ307" t="n">
        <v>1.15</v>
      </c>
      <c r="AK307" t="n">
        <v>0.0</v>
      </c>
      <c r="AL307" t="n">
        <v>0.0</v>
      </c>
      <c r="AM307" t="n">
        <v>0.0</v>
      </c>
      <c r="AN307" t="n">
        <v>0.0</v>
      </c>
      <c r="AO307" t="n">
        <v>0.0</v>
      </c>
      <c r="AP307" t="n">
        <v>33.76</v>
      </c>
      <c r="AQ307" t="n">
        <v>0.0</v>
      </c>
      <c r="AR307" t="n">
        <v>81.72</v>
      </c>
      <c r="AS307" t="s">
        <v>232</v>
      </c>
      <c r="AT307" t="s">
        <v>233</v>
      </c>
      <c r="AU307" t="s">
        <v>234</v>
      </c>
      <c r="AV307" t="n">
        <v>0.0</v>
      </c>
      <c r="AW307" t="s">
        <v>1413</v>
      </c>
    </row>
    <row r="308">
      <c r="A308" t="s">
        <v>1414</v>
      </c>
      <c r="B308" t="s">
        <v>1415</v>
      </c>
      <c r="C308" t="s">
        <v>1416</v>
      </c>
      <c r="D308" t="s">
        <v>226</v>
      </c>
      <c r="E308" t="s">
        <v>218</v>
      </c>
      <c r="F308" t="s">
        <v>215</v>
      </c>
      <c r="G308" t="s">
        <v>230</v>
      </c>
      <c r="H308" t="s">
        <v>228</v>
      </c>
      <c r="I308" t="s">
        <v>229</v>
      </c>
      <c r="J308" t="s">
        <v>230</v>
      </c>
      <c r="K308" t="s">
        <v>230</v>
      </c>
      <c r="L308" t="s">
        <v>230</v>
      </c>
      <c r="M308" t="s">
        <v>231</v>
      </c>
      <c r="N308" t="s">
        <v>230</v>
      </c>
      <c r="O308" t="n">
        <v>514.0</v>
      </c>
      <c r="P308" t="n">
        <v>47.0</v>
      </c>
      <c r="Q308" t="n">
        <v>0.0</v>
      </c>
      <c r="R308" t="n">
        <v>84.0</v>
      </c>
      <c r="S308" t="n">
        <v>58.0</v>
      </c>
      <c r="T308" t="n">
        <v>419.0</v>
      </c>
      <c r="U308" t="n">
        <v>20.96</v>
      </c>
      <c r="V308" t="n">
        <v>20.96</v>
      </c>
      <c r="W308" t="n">
        <v>0.0</v>
      </c>
      <c r="X308" t="n">
        <v>439.96</v>
      </c>
      <c r="Y308" t="n">
        <v>418.99</v>
      </c>
      <c r="Z308" t="n">
        <v>419.0</v>
      </c>
      <c r="AA308" t="n">
        <v>22.0</v>
      </c>
      <c r="AB308" t="n">
        <v>92.18</v>
      </c>
      <c r="AC308" t="n">
        <v>8.1</v>
      </c>
      <c r="AD308" t="n">
        <v>0.0</v>
      </c>
      <c r="AE308" t="n">
        <v>0.0</v>
      </c>
      <c r="AF308" t="n">
        <v>419.0</v>
      </c>
      <c r="AG308" t="n">
        <v>18.05</v>
      </c>
      <c r="AH308" t="n">
        <v>0.0</v>
      </c>
      <c r="AI308" t="n">
        <v>0.0</v>
      </c>
      <c r="AJ308" t="n">
        <v>4.19</v>
      </c>
      <c r="AK308" t="n">
        <v>0.0</v>
      </c>
      <c r="AL308" t="n">
        <v>0.0</v>
      </c>
      <c r="AM308" t="n">
        <v>0.0</v>
      </c>
      <c r="AN308" t="n">
        <v>0.0</v>
      </c>
      <c r="AO308" t="n">
        <v>0.0</v>
      </c>
      <c r="AP308" t="n">
        <v>122.52</v>
      </c>
      <c r="AQ308" t="n">
        <v>0.0</v>
      </c>
      <c r="AR308" t="n">
        <v>296.47</v>
      </c>
      <c r="AS308" t="s">
        <v>232</v>
      </c>
      <c r="AT308" t="s">
        <v>266</v>
      </c>
      <c r="AU308" t="s">
        <v>267</v>
      </c>
      <c r="AV308" t="n">
        <v>0.0</v>
      </c>
      <c r="AW308" t="s">
        <v>1417</v>
      </c>
    </row>
    <row r="309">
      <c r="A309" t="s">
        <v>1418</v>
      </c>
      <c r="B309" t="s">
        <v>1419</v>
      </c>
      <c r="C309" t="s">
        <v>1420</v>
      </c>
      <c r="D309" t="s">
        <v>226</v>
      </c>
      <c r="E309" t="s">
        <v>218</v>
      </c>
      <c r="F309" t="s">
        <v>215</v>
      </c>
      <c r="G309" t="s">
        <v>230</v>
      </c>
      <c r="H309" t="s">
        <v>228</v>
      </c>
      <c r="I309" t="s">
        <v>229</v>
      </c>
      <c r="J309" t="s">
        <v>230</v>
      </c>
      <c r="K309" t="s">
        <v>230</v>
      </c>
      <c r="L309" t="s">
        <v>230</v>
      </c>
      <c r="M309" t="s">
        <v>231</v>
      </c>
      <c r="N309" t="s">
        <v>230</v>
      </c>
      <c r="O309" t="n">
        <v>586.0</v>
      </c>
      <c r="P309" t="n">
        <v>20.0</v>
      </c>
      <c r="Q309" t="n">
        <v>0.0</v>
      </c>
      <c r="R309" t="n">
        <v>84.0</v>
      </c>
      <c r="S309" t="n">
        <v>0.0</v>
      </c>
      <c r="T309" t="n">
        <v>522.0</v>
      </c>
      <c r="U309" t="n">
        <v>26.1</v>
      </c>
      <c r="V309" t="n">
        <v>26.1</v>
      </c>
      <c r="W309" t="n">
        <v>0.0</v>
      </c>
      <c r="X309" t="n">
        <v>548.1</v>
      </c>
      <c r="Y309" t="n">
        <v>522.0</v>
      </c>
      <c r="Z309" t="n">
        <v>522.0</v>
      </c>
      <c r="AA309" t="n">
        <v>22.0</v>
      </c>
      <c r="AB309" t="n">
        <v>114.84</v>
      </c>
      <c r="AC309" t="n">
        <v>10.09</v>
      </c>
      <c r="AD309" t="n">
        <v>0.0</v>
      </c>
      <c r="AE309" t="n">
        <v>0.0</v>
      </c>
      <c r="AF309" t="n">
        <v>522.0</v>
      </c>
      <c r="AG309" t="n">
        <v>22.49</v>
      </c>
      <c r="AH309" t="n">
        <v>0.0</v>
      </c>
      <c r="AI309" t="n">
        <v>0.0</v>
      </c>
      <c r="AJ309" t="n">
        <v>5.22</v>
      </c>
      <c r="AK309" t="n">
        <v>0.0</v>
      </c>
      <c r="AL309" t="n">
        <v>0.0</v>
      </c>
      <c r="AM309" t="n">
        <v>0.0</v>
      </c>
      <c r="AN309" t="n">
        <v>0.0</v>
      </c>
      <c r="AO309" t="n">
        <v>0.0</v>
      </c>
      <c r="AP309" t="n">
        <v>152.64</v>
      </c>
      <c r="AQ309" t="n">
        <v>0.0</v>
      </c>
      <c r="AR309" t="n">
        <v>369.36</v>
      </c>
      <c r="AS309" t="s">
        <v>232</v>
      </c>
      <c r="AT309" t="s">
        <v>266</v>
      </c>
      <c r="AU309" t="s">
        <v>267</v>
      </c>
      <c r="AV309" t="n">
        <v>0.0</v>
      </c>
      <c r="AW309" t="s">
        <v>1421</v>
      </c>
    </row>
    <row r="310">
      <c r="A310" t="s">
        <v>1422</v>
      </c>
      <c r="B310" t="s">
        <v>1423</v>
      </c>
      <c r="C310" t="s">
        <v>1424</v>
      </c>
      <c r="D310" t="s">
        <v>226</v>
      </c>
      <c r="E310" t="s">
        <v>218</v>
      </c>
      <c r="F310" t="s">
        <v>215</v>
      </c>
      <c r="G310" t="s">
        <v>230</v>
      </c>
      <c r="H310" t="s">
        <v>228</v>
      </c>
      <c r="I310" t="s">
        <v>229</v>
      </c>
      <c r="J310" t="s">
        <v>230</v>
      </c>
      <c r="K310" t="s">
        <v>230</v>
      </c>
      <c r="L310" t="s">
        <v>230</v>
      </c>
      <c r="M310" t="s">
        <v>231</v>
      </c>
      <c r="N310" t="s">
        <v>230</v>
      </c>
      <c r="O310" t="n">
        <v>456.0</v>
      </c>
      <c r="P310" t="n">
        <v>17.0</v>
      </c>
      <c r="Q310" t="n">
        <v>0.0</v>
      </c>
      <c r="R310" t="n">
        <v>84.0</v>
      </c>
      <c r="S310" t="n">
        <v>58.0</v>
      </c>
      <c r="T310" t="n">
        <v>331.0</v>
      </c>
      <c r="U310" t="n">
        <v>16.56</v>
      </c>
      <c r="V310" t="n">
        <v>16.56</v>
      </c>
      <c r="W310" t="n">
        <v>0.0</v>
      </c>
      <c r="X310" t="n">
        <v>347.56</v>
      </c>
      <c r="Y310" t="n">
        <v>330.99</v>
      </c>
      <c r="Z310" t="n">
        <v>331.0</v>
      </c>
      <c r="AA310" t="n">
        <v>22.0</v>
      </c>
      <c r="AB310" t="n">
        <v>72.82</v>
      </c>
      <c r="AC310" t="n">
        <v>6.39</v>
      </c>
      <c r="AD310" t="n">
        <v>0.0</v>
      </c>
      <c r="AE310" t="n">
        <v>0.0</v>
      </c>
      <c r="AF310" t="n">
        <v>331.0</v>
      </c>
      <c r="AG310" t="n">
        <v>14.26</v>
      </c>
      <c r="AH310" t="n">
        <v>0.0</v>
      </c>
      <c r="AI310" t="n">
        <v>0.0</v>
      </c>
      <c r="AJ310" t="n">
        <v>3.31</v>
      </c>
      <c r="AK310" t="n">
        <v>0.0</v>
      </c>
      <c r="AL310" t="n">
        <v>0.0</v>
      </c>
      <c r="AM310" t="n">
        <v>0.0</v>
      </c>
      <c r="AN310" t="n">
        <v>0.0</v>
      </c>
      <c r="AO310" t="n">
        <v>0.0</v>
      </c>
      <c r="AP310" t="n">
        <v>96.78</v>
      </c>
      <c r="AQ310" t="n">
        <v>0.0</v>
      </c>
      <c r="AR310" t="n">
        <v>234.21</v>
      </c>
      <c r="AS310" t="s">
        <v>232</v>
      </c>
      <c r="AT310" t="s">
        <v>233</v>
      </c>
      <c r="AU310" t="s">
        <v>234</v>
      </c>
      <c r="AV310" t="n">
        <v>0.0</v>
      </c>
      <c r="AW310" t="s">
        <v>368</v>
      </c>
    </row>
    <row r="311">
      <c r="A311" t="s">
        <v>1425</v>
      </c>
      <c r="B311" t="s">
        <v>1426</v>
      </c>
      <c r="C311" t="s">
        <v>1427</v>
      </c>
      <c r="D311" t="s">
        <v>226</v>
      </c>
      <c r="E311" t="s">
        <v>218</v>
      </c>
      <c r="F311" t="s">
        <v>215</v>
      </c>
      <c r="G311" t="s">
        <v>1350</v>
      </c>
      <c r="H311" t="s">
        <v>228</v>
      </c>
      <c r="I311" t="s">
        <v>229</v>
      </c>
      <c r="J311" t="s">
        <v>230</v>
      </c>
      <c r="K311" t="s">
        <v>230</v>
      </c>
      <c r="L311" t="s">
        <v>230</v>
      </c>
      <c r="M311" t="s">
        <v>231</v>
      </c>
      <c r="N311" t="s">
        <v>230</v>
      </c>
      <c r="O311" t="n">
        <v>198.0</v>
      </c>
      <c r="P311" t="n">
        <v>20.0</v>
      </c>
      <c r="Q311" t="n">
        <v>0.0</v>
      </c>
      <c r="R311" t="n">
        <v>79.2</v>
      </c>
      <c r="S311" t="n">
        <v>0.0</v>
      </c>
      <c r="T311" t="n">
        <v>138.8</v>
      </c>
      <c r="U311" t="n">
        <v>6.94</v>
      </c>
      <c r="V311" t="n">
        <v>6.94</v>
      </c>
      <c r="W311" t="n">
        <v>0.0</v>
      </c>
      <c r="X311" t="n">
        <v>145.74</v>
      </c>
      <c r="Y311" t="n">
        <v>138.8</v>
      </c>
      <c r="Z311" t="n">
        <v>138.8</v>
      </c>
      <c r="AA311" t="n">
        <v>22.0</v>
      </c>
      <c r="AB311" t="n">
        <v>30.54</v>
      </c>
      <c r="AC311" t="n">
        <v>2.68</v>
      </c>
      <c r="AD311" t="n">
        <v>0.0</v>
      </c>
      <c r="AE311" t="n">
        <v>0.0</v>
      </c>
      <c r="AF311" t="n">
        <v>138.8</v>
      </c>
      <c r="AG311" t="n">
        <v>5.98</v>
      </c>
      <c r="AH311" t="n">
        <v>0.0</v>
      </c>
      <c r="AI311" t="n">
        <v>0.0</v>
      </c>
      <c r="AJ311" t="n">
        <v>1.39</v>
      </c>
      <c r="AK311" t="n">
        <v>0.0</v>
      </c>
      <c r="AL311" t="n">
        <v>0.0</v>
      </c>
      <c r="AM311" t="n">
        <v>0.0</v>
      </c>
      <c r="AN311" t="n">
        <v>0.0</v>
      </c>
      <c r="AO311" t="n">
        <v>0.0</v>
      </c>
      <c r="AP311" t="n">
        <v>40.59</v>
      </c>
      <c r="AQ311" t="n">
        <v>0.0</v>
      </c>
      <c r="AR311" t="n">
        <v>98.21</v>
      </c>
      <c r="AS311" t="s">
        <v>232</v>
      </c>
      <c r="AT311" t="s">
        <v>233</v>
      </c>
      <c r="AU311" t="s">
        <v>234</v>
      </c>
      <c r="AV311" t="n">
        <v>0.0</v>
      </c>
      <c r="AW311" t="s">
        <v>1428</v>
      </c>
    </row>
    <row r="312">
      <c r="A312" t="s">
        <v>1429</v>
      </c>
      <c r="B312" t="s">
        <v>1430</v>
      </c>
      <c r="C312" t="s">
        <v>1431</v>
      </c>
      <c r="D312" t="s">
        <v>226</v>
      </c>
      <c r="E312" t="s">
        <v>218</v>
      </c>
      <c r="F312" t="s">
        <v>215</v>
      </c>
      <c r="G312" t="s">
        <v>725</v>
      </c>
      <c r="H312" t="s">
        <v>228</v>
      </c>
      <c r="I312" t="s">
        <v>229</v>
      </c>
      <c r="J312" t="s">
        <v>230</v>
      </c>
      <c r="K312" t="s">
        <v>230</v>
      </c>
      <c r="L312" t="s">
        <v>230</v>
      </c>
      <c r="M312" t="s">
        <v>231</v>
      </c>
      <c r="N312" t="s">
        <v>230</v>
      </c>
      <c r="O312" t="n">
        <v>228.0</v>
      </c>
      <c r="P312" t="n">
        <v>20.0</v>
      </c>
      <c r="Q312" t="n">
        <v>0.0</v>
      </c>
      <c r="R312" t="n">
        <v>45.6</v>
      </c>
      <c r="S312" t="n">
        <v>0.0</v>
      </c>
      <c r="T312" t="n">
        <v>202.4</v>
      </c>
      <c r="U312" t="n">
        <v>10.12</v>
      </c>
      <c r="V312" t="n">
        <v>10.12</v>
      </c>
      <c r="W312" t="n">
        <v>0.0</v>
      </c>
      <c r="X312" t="n">
        <v>212.52</v>
      </c>
      <c r="Y312" t="n">
        <v>202.4</v>
      </c>
      <c r="Z312" t="n">
        <v>202.4</v>
      </c>
      <c r="AA312" t="n">
        <v>22.0</v>
      </c>
      <c r="AB312" t="n">
        <v>44.53</v>
      </c>
      <c r="AC312" t="n">
        <v>3.91</v>
      </c>
      <c r="AD312" t="n">
        <v>0.0</v>
      </c>
      <c r="AE312" t="n">
        <v>0.0</v>
      </c>
      <c r="AF312" t="n">
        <v>202.4</v>
      </c>
      <c r="AG312" t="n">
        <v>8.72</v>
      </c>
      <c r="AH312" t="n">
        <v>0.0</v>
      </c>
      <c r="AI312" t="n">
        <v>0.0</v>
      </c>
      <c r="AJ312" t="n">
        <v>2.02</v>
      </c>
      <c r="AK312" t="n">
        <v>0.0</v>
      </c>
      <c r="AL312" t="n">
        <v>0.0</v>
      </c>
      <c r="AM312" t="n">
        <v>0.0</v>
      </c>
      <c r="AN312" t="n">
        <v>0.0</v>
      </c>
      <c r="AO312" t="n">
        <v>0.0</v>
      </c>
      <c r="AP312" t="n">
        <v>59.18</v>
      </c>
      <c r="AQ312" t="n">
        <v>0.0</v>
      </c>
      <c r="AR312" t="n">
        <v>143.22</v>
      </c>
      <c r="AS312" t="s">
        <v>232</v>
      </c>
      <c r="AT312" t="s">
        <v>233</v>
      </c>
      <c r="AU312" t="s">
        <v>234</v>
      </c>
      <c r="AV312" t="n">
        <v>0.0</v>
      </c>
      <c r="AW312" t="s">
        <v>702</v>
      </c>
    </row>
    <row r="313">
      <c r="A313" t="s">
        <v>1432</v>
      </c>
      <c r="B313" t="s">
        <v>1433</v>
      </c>
      <c r="C313" t="s">
        <v>1434</v>
      </c>
      <c r="D313" t="s">
        <v>226</v>
      </c>
      <c r="E313" t="s">
        <v>218</v>
      </c>
      <c r="F313" t="s">
        <v>215</v>
      </c>
      <c r="G313" t="s">
        <v>243</v>
      </c>
      <c r="H313" t="s">
        <v>228</v>
      </c>
      <c r="I313" t="s">
        <v>229</v>
      </c>
      <c r="J313" t="s">
        <v>230</v>
      </c>
      <c r="K313" t="s">
        <v>230</v>
      </c>
      <c r="L313" t="s">
        <v>230</v>
      </c>
      <c r="M313" t="s">
        <v>231</v>
      </c>
      <c r="N313" t="s">
        <v>230</v>
      </c>
      <c r="O313" t="n">
        <v>296.0</v>
      </c>
      <c r="P313" t="n">
        <v>40.0</v>
      </c>
      <c r="Q313" t="n">
        <v>0.0</v>
      </c>
      <c r="R313" t="n">
        <v>80.0</v>
      </c>
      <c r="S313" t="n">
        <v>0.0</v>
      </c>
      <c r="T313" t="n">
        <v>256.0</v>
      </c>
      <c r="U313" t="n">
        <v>12.8</v>
      </c>
      <c r="V313" t="n">
        <v>12.8</v>
      </c>
      <c r="W313" t="n">
        <v>0.0</v>
      </c>
      <c r="X313" t="n">
        <v>268.8</v>
      </c>
      <c r="Y313" t="n">
        <v>256.0</v>
      </c>
      <c r="Z313" t="n">
        <v>256.0</v>
      </c>
      <c r="AA313" t="n">
        <v>22.0</v>
      </c>
      <c r="AB313" t="n">
        <v>56.32</v>
      </c>
      <c r="AC313" t="n">
        <v>4.95</v>
      </c>
      <c r="AD313" t="n">
        <v>0.0</v>
      </c>
      <c r="AE313" t="n">
        <v>0.0</v>
      </c>
      <c r="AF313" t="n">
        <v>256.0</v>
      </c>
      <c r="AG313" t="n">
        <v>11.03</v>
      </c>
      <c r="AH313" t="n">
        <v>0.0</v>
      </c>
      <c r="AI313" t="n">
        <v>0.0</v>
      </c>
      <c r="AJ313" t="n">
        <v>2.56</v>
      </c>
      <c r="AK313" t="n">
        <v>0.0</v>
      </c>
      <c r="AL313" t="n">
        <v>0.0</v>
      </c>
      <c r="AM313" t="n">
        <v>0.0</v>
      </c>
      <c r="AN313" t="n">
        <v>0.0</v>
      </c>
      <c r="AO313" t="n">
        <v>0.0</v>
      </c>
      <c r="AP313" t="n">
        <v>74.86</v>
      </c>
      <c r="AQ313" t="n">
        <v>0.0</v>
      </c>
      <c r="AR313" t="n">
        <v>181.14</v>
      </c>
      <c r="AS313" t="s">
        <v>232</v>
      </c>
      <c r="AT313" t="s">
        <v>233</v>
      </c>
      <c r="AU313" t="s">
        <v>234</v>
      </c>
      <c r="AV313" t="n">
        <v>0.0</v>
      </c>
      <c r="AW313" t="s">
        <v>1435</v>
      </c>
    </row>
    <row r="314">
      <c r="A314" t="s">
        <v>1436</v>
      </c>
      <c r="B314" t="s">
        <v>1437</v>
      </c>
      <c r="C314" t="s">
        <v>1438</v>
      </c>
      <c r="D314" t="s">
        <v>226</v>
      </c>
      <c r="E314" t="s">
        <v>218</v>
      </c>
      <c r="F314" t="s">
        <v>215</v>
      </c>
      <c r="G314" t="s">
        <v>248</v>
      </c>
      <c r="H314" t="s">
        <v>228</v>
      </c>
      <c r="I314" t="s">
        <v>229</v>
      </c>
      <c r="J314" t="s">
        <v>230</v>
      </c>
      <c r="K314" t="s">
        <v>230</v>
      </c>
      <c r="L314" t="s">
        <v>230</v>
      </c>
      <c r="M314" t="s">
        <v>231</v>
      </c>
      <c r="N314" t="s">
        <v>230</v>
      </c>
      <c r="O314" t="n">
        <v>1033.0</v>
      </c>
      <c r="P314" t="n">
        <v>37.0</v>
      </c>
      <c r="Q314" t="n">
        <v>0.0</v>
      </c>
      <c r="R314" t="n">
        <v>195.0</v>
      </c>
      <c r="S314" t="n">
        <v>58.0</v>
      </c>
      <c r="T314" t="n">
        <v>817.0</v>
      </c>
      <c r="U314" t="n">
        <v>40.86</v>
      </c>
      <c r="V314" t="n">
        <v>40.86</v>
      </c>
      <c r="W314" t="n">
        <v>0.0</v>
      </c>
      <c r="X314" t="n">
        <v>857.86</v>
      </c>
      <c r="Y314" t="n">
        <v>816.99</v>
      </c>
      <c r="Z314" t="n">
        <v>817.0</v>
      </c>
      <c r="AA314" t="n">
        <v>22.0</v>
      </c>
      <c r="AB314" t="n">
        <v>179.74</v>
      </c>
      <c r="AC314" t="n">
        <v>15.78</v>
      </c>
      <c r="AD314" t="n">
        <v>0.0</v>
      </c>
      <c r="AE314" t="n">
        <v>0.0</v>
      </c>
      <c r="AF314" t="n">
        <v>817.0</v>
      </c>
      <c r="AG314" t="n">
        <v>35.19</v>
      </c>
      <c r="AH314" t="n">
        <v>0.0</v>
      </c>
      <c r="AI314" t="n">
        <v>0.0</v>
      </c>
      <c r="AJ314" t="n">
        <v>8.17</v>
      </c>
      <c r="AK314" t="n">
        <v>0.0</v>
      </c>
      <c r="AL314" t="n">
        <v>0.0</v>
      </c>
      <c r="AM314" t="n">
        <v>0.0</v>
      </c>
      <c r="AN314" t="n">
        <v>0.0</v>
      </c>
      <c r="AO314" t="n">
        <v>0.0</v>
      </c>
      <c r="AP314" t="n">
        <v>238.88</v>
      </c>
      <c r="AQ314" t="n">
        <v>0.0</v>
      </c>
      <c r="AR314" t="n">
        <v>578.11</v>
      </c>
      <c r="AS314" t="s">
        <v>232</v>
      </c>
      <c r="AT314" t="s">
        <v>266</v>
      </c>
      <c r="AU314" t="s">
        <v>267</v>
      </c>
      <c r="AV314" t="n">
        <v>0.0</v>
      </c>
      <c r="AW314" t="s">
        <v>1439</v>
      </c>
    </row>
    <row r="315">
      <c r="A315" t="s">
        <v>1440</v>
      </c>
      <c r="B315" t="s">
        <v>1441</v>
      </c>
      <c r="C315" t="s">
        <v>1442</v>
      </c>
      <c r="D315" t="s">
        <v>226</v>
      </c>
      <c r="E315" t="s">
        <v>218</v>
      </c>
      <c r="F315" t="s">
        <v>215</v>
      </c>
      <c r="G315" t="s">
        <v>243</v>
      </c>
      <c r="H315" t="s">
        <v>228</v>
      </c>
      <c r="I315" t="s">
        <v>229</v>
      </c>
      <c r="J315" t="s">
        <v>230</v>
      </c>
      <c r="K315" t="s">
        <v>230</v>
      </c>
      <c r="L315" t="s">
        <v>230</v>
      </c>
      <c r="M315" t="s">
        <v>231</v>
      </c>
      <c r="N315" t="s">
        <v>230</v>
      </c>
      <c r="O315" t="n">
        <v>173.0</v>
      </c>
      <c r="P315" t="n">
        <v>20.0</v>
      </c>
      <c r="Q315" t="n">
        <v>0.0</v>
      </c>
      <c r="R315" t="n">
        <v>69.2</v>
      </c>
      <c r="S315" t="n">
        <v>0.0</v>
      </c>
      <c r="T315" t="n">
        <v>123.8</v>
      </c>
      <c r="U315" t="n">
        <v>6.2</v>
      </c>
      <c r="V315" t="n">
        <v>6.2</v>
      </c>
      <c r="W315" t="n">
        <v>0.0</v>
      </c>
      <c r="X315" t="n">
        <v>130.0</v>
      </c>
      <c r="Y315" t="n">
        <v>123.79</v>
      </c>
      <c r="Z315" t="n">
        <v>123.8</v>
      </c>
      <c r="AA315" t="n">
        <v>22.0</v>
      </c>
      <c r="AB315" t="n">
        <v>27.24</v>
      </c>
      <c r="AC315" t="n">
        <v>2.39</v>
      </c>
      <c r="AD315" t="n">
        <v>0.0</v>
      </c>
      <c r="AE315" t="n">
        <v>0.0</v>
      </c>
      <c r="AF315" t="n">
        <v>123.8</v>
      </c>
      <c r="AG315" t="n">
        <v>5.33</v>
      </c>
      <c r="AH315" t="n">
        <v>0.0</v>
      </c>
      <c r="AI315" t="n">
        <v>0.0</v>
      </c>
      <c r="AJ315" t="n">
        <v>1.24</v>
      </c>
      <c r="AK315" t="n">
        <v>0.0</v>
      </c>
      <c r="AL315" t="n">
        <v>0.0</v>
      </c>
      <c r="AM315" t="n">
        <v>0.0</v>
      </c>
      <c r="AN315" t="n">
        <v>0.0</v>
      </c>
      <c r="AO315" t="n">
        <v>0.0</v>
      </c>
      <c r="AP315" t="n">
        <v>36.2</v>
      </c>
      <c r="AQ315" t="n">
        <v>0.0</v>
      </c>
      <c r="AR315" t="n">
        <v>87.59</v>
      </c>
      <c r="AS315" t="s">
        <v>232</v>
      </c>
      <c r="AT315" t="s">
        <v>233</v>
      </c>
      <c r="AU315" t="s">
        <v>234</v>
      </c>
      <c r="AV315" t="n">
        <v>0.0</v>
      </c>
      <c r="AW315" t="s">
        <v>1443</v>
      </c>
    </row>
    <row r="316">
      <c r="A316" t="s">
        <v>1444</v>
      </c>
      <c r="B316" t="s">
        <v>1445</v>
      </c>
      <c r="C316" t="s">
        <v>1446</v>
      </c>
      <c r="D316" t="s">
        <v>226</v>
      </c>
      <c r="E316" t="s">
        <v>218</v>
      </c>
      <c r="F316" t="s">
        <v>215</v>
      </c>
      <c r="G316" t="s">
        <v>230</v>
      </c>
      <c r="H316" t="s">
        <v>228</v>
      </c>
      <c r="I316" t="s">
        <v>229</v>
      </c>
      <c r="J316" t="s">
        <v>230</v>
      </c>
      <c r="K316" t="s">
        <v>230</v>
      </c>
      <c r="L316" t="s">
        <v>230</v>
      </c>
      <c r="M316" t="s">
        <v>231</v>
      </c>
      <c r="N316" t="s">
        <v>230</v>
      </c>
      <c r="O316" t="n">
        <v>542.0</v>
      </c>
      <c r="P316" t="n">
        <v>47.0</v>
      </c>
      <c r="Q316" t="n">
        <v>0.0</v>
      </c>
      <c r="R316" t="n">
        <v>0.0</v>
      </c>
      <c r="S316" t="n">
        <v>58.0</v>
      </c>
      <c r="T316" t="n">
        <v>531.0</v>
      </c>
      <c r="U316" t="n">
        <v>26.56</v>
      </c>
      <c r="V316" t="n">
        <v>26.56</v>
      </c>
      <c r="W316" t="n">
        <v>0.0</v>
      </c>
      <c r="X316" t="n">
        <v>557.56</v>
      </c>
      <c r="Y316" t="n">
        <v>530.99</v>
      </c>
      <c r="Z316" t="n">
        <v>531.0</v>
      </c>
      <c r="AA316" t="n">
        <v>22.0</v>
      </c>
      <c r="AB316" t="n">
        <v>116.82</v>
      </c>
      <c r="AC316" t="n">
        <v>10.26</v>
      </c>
      <c r="AD316" t="n">
        <v>0.0</v>
      </c>
      <c r="AE316" t="n">
        <v>0.0</v>
      </c>
      <c r="AF316" t="n">
        <v>531.0</v>
      </c>
      <c r="AG316" t="n">
        <v>22.88</v>
      </c>
      <c r="AH316" t="n">
        <v>0.0</v>
      </c>
      <c r="AI316" t="n">
        <v>0.0</v>
      </c>
      <c r="AJ316" t="n">
        <v>5.31</v>
      </c>
      <c r="AK316" t="n">
        <v>0.0</v>
      </c>
      <c r="AL316" t="n">
        <v>0.0</v>
      </c>
      <c r="AM316" t="n">
        <v>0.0</v>
      </c>
      <c r="AN316" t="n">
        <v>0.0</v>
      </c>
      <c r="AO316" t="n">
        <v>0.0</v>
      </c>
      <c r="AP316" t="n">
        <v>155.27</v>
      </c>
      <c r="AQ316" t="n">
        <v>0.0</v>
      </c>
      <c r="AR316" t="n">
        <v>375.72</v>
      </c>
      <c r="AS316" t="s">
        <v>232</v>
      </c>
      <c r="AT316" t="s">
        <v>233</v>
      </c>
      <c r="AU316" t="s">
        <v>234</v>
      </c>
      <c r="AV316" t="n">
        <v>0.0</v>
      </c>
      <c r="AW316" t="s">
        <v>1447</v>
      </c>
    </row>
    <row r="317">
      <c r="A317" t="s">
        <v>1448</v>
      </c>
      <c r="B317" t="s">
        <v>1449</v>
      </c>
      <c r="C317" t="s">
        <v>1450</v>
      </c>
      <c r="D317" t="s">
        <v>226</v>
      </c>
      <c r="E317" t="s">
        <v>218</v>
      </c>
      <c r="F317" t="s">
        <v>215</v>
      </c>
      <c r="G317" t="s">
        <v>230</v>
      </c>
      <c r="H317" t="s">
        <v>228</v>
      </c>
      <c r="I317" t="s">
        <v>229</v>
      </c>
      <c r="J317" t="s">
        <v>230</v>
      </c>
      <c r="K317" t="s">
        <v>230</v>
      </c>
      <c r="L317" t="s">
        <v>230</v>
      </c>
      <c r="M317" t="s">
        <v>231</v>
      </c>
      <c r="N317" t="s">
        <v>230</v>
      </c>
      <c r="O317" t="n">
        <v>148.0</v>
      </c>
      <c r="P317" t="n">
        <v>10.0</v>
      </c>
      <c r="Q317" t="n">
        <v>0.0</v>
      </c>
      <c r="R317" t="n">
        <v>0.0</v>
      </c>
      <c r="S317" t="n">
        <v>0.0</v>
      </c>
      <c r="T317" t="n">
        <v>158.0</v>
      </c>
      <c r="U317" t="n">
        <v>7.9</v>
      </c>
      <c r="V317" t="n">
        <v>7.9</v>
      </c>
      <c r="W317" t="n">
        <v>0.0</v>
      </c>
      <c r="X317" t="n">
        <v>165.9</v>
      </c>
      <c r="Y317" t="n">
        <v>158.0</v>
      </c>
      <c r="Z317" t="n">
        <v>158.0</v>
      </c>
      <c r="AA317" t="n">
        <v>22.0</v>
      </c>
      <c r="AB317" t="n">
        <v>34.76</v>
      </c>
      <c r="AC317" t="n">
        <v>3.05</v>
      </c>
      <c r="AD317" t="n">
        <v>0.0</v>
      </c>
      <c r="AE317" t="n">
        <v>0.0</v>
      </c>
      <c r="AF317" t="n">
        <v>158.0</v>
      </c>
      <c r="AG317" t="n">
        <v>6.81</v>
      </c>
      <c r="AH317" t="n">
        <v>0.0</v>
      </c>
      <c r="AI317" t="n">
        <v>0.0</v>
      </c>
      <c r="AJ317" t="n">
        <v>1.58</v>
      </c>
      <c r="AK317" t="n">
        <v>0.0</v>
      </c>
      <c r="AL317" t="n">
        <v>0.0</v>
      </c>
      <c r="AM317" t="n">
        <v>0.0</v>
      </c>
      <c r="AN317" t="n">
        <v>0.0</v>
      </c>
      <c r="AO317" t="n">
        <v>0.0</v>
      </c>
      <c r="AP317" t="n">
        <v>46.2</v>
      </c>
      <c r="AQ317" t="n">
        <v>0.0</v>
      </c>
      <c r="AR317" t="n">
        <v>111.8</v>
      </c>
      <c r="AS317" t="s">
        <v>232</v>
      </c>
      <c r="AT317" t="s">
        <v>233</v>
      </c>
      <c r="AU317" t="s">
        <v>234</v>
      </c>
      <c r="AV317" t="n">
        <v>0.0</v>
      </c>
      <c r="AW317" t="s">
        <v>1451</v>
      </c>
    </row>
    <row r="318">
      <c r="A318" t="s">
        <v>1452</v>
      </c>
      <c r="B318" t="s">
        <v>1453</v>
      </c>
      <c r="C318" t="s">
        <v>1454</v>
      </c>
      <c r="D318" t="s">
        <v>226</v>
      </c>
      <c r="E318" t="s">
        <v>218</v>
      </c>
      <c r="F318" t="s">
        <v>215</v>
      </c>
      <c r="G318" t="s">
        <v>230</v>
      </c>
      <c r="H318" t="s">
        <v>228</v>
      </c>
      <c r="I318" t="s">
        <v>229</v>
      </c>
      <c r="J318" t="s">
        <v>230</v>
      </c>
      <c r="K318" t="s">
        <v>230</v>
      </c>
      <c r="L318" t="s">
        <v>230</v>
      </c>
      <c r="M318" t="s">
        <v>231</v>
      </c>
      <c r="N318" t="s">
        <v>230</v>
      </c>
      <c r="O318" t="n">
        <v>514.0</v>
      </c>
      <c r="P318" t="n">
        <v>47.0</v>
      </c>
      <c r="Q318" t="n">
        <v>0.0</v>
      </c>
      <c r="R318" t="n">
        <v>84.0</v>
      </c>
      <c r="S318" t="n">
        <v>58.0</v>
      </c>
      <c r="T318" t="n">
        <v>419.0</v>
      </c>
      <c r="U318" t="n">
        <v>20.96</v>
      </c>
      <c r="V318" t="n">
        <v>20.96</v>
      </c>
      <c r="W318" t="n">
        <v>0.0</v>
      </c>
      <c r="X318" t="n">
        <v>439.96</v>
      </c>
      <c r="Y318" t="n">
        <v>418.99</v>
      </c>
      <c r="Z318" t="n">
        <v>419.0</v>
      </c>
      <c r="AA318" t="n">
        <v>22.0</v>
      </c>
      <c r="AB318" t="n">
        <v>92.18</v>
      </c>
      <c r="AC318" t="n">
        <v>8.1</v>
      </c>
      <c r="AD318" t="n">
        <v>0.0</v>
      </c>
      <c r="AE318" t="n">
        <v>0.0</v>
      </c>
      <c r="AF318" t="n">
        <v>419.0</v>
      </c>
      <c r="AG318" t="n">
        <v>18.05</v>
      </c>
      <c r="AH318" t="n">
        <v>0.0</v>
      </c>
      <c r="AI318" t="n">
        <v>0.0</v>
      </c>
      <c r="AJ318" t="n">
        <v>4.19</v>
      </c>
      <c r="AK318" t="n">
        <v>0.0</v>
      </c>
      <c r="AL318" t="n">
        <v>0.0</v>
      </c>
      <c r="AM318" t="n">
        <v>0.0</v>
      </c>
      <c r="AN318" t="n">
        <v>0.0</v>
      </c>
      <c r="AO318" t="n">
        <v>0.0</v>
      </c>
      <c r="AP318" t="n">
        <v>122.52</v>
      </c>
      <c r="AQ318" t="n">
        <v>0.0</v>
      </c>
      <c r="AR318" t="n">
        <v>296.47</v>
      </c>
      <c r="AS318" t="s">
        <v>232</v>
      </c>
      <c r="AT318" t="s">
        <v>233</v>
      </c>
      <c r="AU318" t="s">
        <v>234</v>
      </c>
      <c r="AV318" t="n">
        <v>0.0</v>
      </c>
      <c r="AW318" t="s">
        <v>1455</v>
      </c>
    </row>
    <row r="319">
      <c r="A319" t="s">
        <v>1456</v>
      </c>
      <c r="B319" t="s">
        <v>1457</v>
      </c>
      <c r="C319" t="s">
        <v>1458</v>
      </c>
      <c r="D319" t="s">
        <v>226</v>
      </c>
      <c r="E319" t="s">
        <v>218</v>
      </c>
      <c r="F319" t="s">
        <v>215</v>
      </c>
      <c r="G319" t="s">
        <v>230</v>
      </c>
      <c r="H319" t="s">
        <v>228</v>
      </c>
      <c r="I319" t="s">
        <v>229</v>
      </c>
      <c r="J319" t="s">
        <v>230</v>
      </c>
      <c r="K319" t="s">
        <v>230</v>
      </c>
      <c r="L319" t="s">
        <v>230</v>
      </c>
      <c r="M319" t="s">
        <v>231</v>
      </c>
      <c r="N319" t="s">
        <v>230</v>
      </c>
      <c r="O319" t="n">
        <v>148.0</v>
      </c>
      <c r="P319" t="n">
        <v>20.0</v>
      </c>
      <c r="Q319" t="n">
        <v>0.0</v>
      </c>
      <c r="R319" t="n">
        <v>0.0</v>
      </c>
      <c r="S319" t="n">
        <v>0.0</v>
      </c>
      <c r="T319" t="n">
        <v>168.0</v>
      </c>
      <c r="U319" t="n">
        <v>8.4</v>
      </c>
      <c r="V319" t="n">
        <v>8.4</v>
      </c>
      <c r="W319" t="n">
        <v>0.0</v>
      </c>
      <c r="X319" t="n">
        <v>176.4</v>
      </c>
      <c r="Y319" t="n">
        <v>168.0</v>
      </c>
      <c r="Z319" t="n">
        <v>168.0</v>
      </c>
      <c r="AA319" t="n">
        <v>22.0</v>
      </c>
      <c r="AB319" t="n">
        <v>36.96</v>
      </c>
      <c r="AC319" t="n">
        <v>3.25</v>
      </c>
      <c r="AD319" t="n">
        <v>0.0</v>
      </c>
      <c r="AE319" t="n">
        <v>0.0</v>
      </c>
      <c r="AF319" t="n">
        <v>168.0</v>
      </c>
      <c r="AG319" t="n">
        <v>7.23</v>
      </c>
      <c r="AH319" t="n">
        <v>0.0</v>
      </c>
      <c r="AI319" t="n">
        <v>0.0</v>
      </c>
      <c r="AJ319" t="n">
        <v>1.68</v>
      </c>
      <c r="AK319" t="n">
        <v>0.0</v>
      </c>
      <c r="AL319" t="n">
        <v>0.0</v>
      </c>
      <c r="AM319" t="n">
        <v>0.0</v>
      </c>
      <c r="AN319" t="n">
        <v>0.0</v>
      </c>
      <c r="AO319" t="n">
        <v>0.0</v>
      </c>
      <c r="AP319" t="n">
        <v>49.12</v>
      </c>
      <c r="AQ319" t="n">
        <v>0.0</v>
      </c>
      <c r="AR319" t="n">
        <v>118.88</v>
      </c>
      <c r="AS319" t="s">
        <v>232</v>
      </c>
      <c r="AT319" t="s">
        <v>233</v>
      </c>
      <c r="AU319" t="s">
        <v>234</v>
      </c>
      <c r="AV319" t="n">
        <v>0.0</v>
      </c>
      <c r="AW319" t="s">
        <v>641</v>
      </c>
    </row>
    <row r="320">
      <c r="A320" t="s">
        <v>1459</v>
      </c>
      <c r="B320" t="s">
        <v>1460</v>
      </c>
      <c r="C320" t="s">
        <v>1461</v>
      </c>
      <c r="D320" t="s">
        <v>226</v>
      </c>
      <c r="E320" t="s">
        <v>218</v>
      </c>
      <c r="F320" t="s">
        <v>215</v>
      </c>
      <c r="G320" t="s">
        <v>230</v>
      </c>
      <c r="H320" t="s">
        <v>228</v>
      </c>
      <c r="I320" t="s">
        <v>229</v>
      </c>
      <c r="J320" t="s">
        <v>230</v>
      </c>
      <c r="K320" t="s">
        <v>230</v>
      </c>
      <c r="L320" t="s">
        <v>230</v>
      </c>
      <c r="M320" t="s">
        <v>231</v>
      </c>
      <c r="N320" t="s">
        <v>230</v>
      </c>
      <c r="O320" t="n">
        <v>484.0</v>
      </c>
      <c r="P320" t="n">
        <v>47.0</v>
      </c>
      <c r="Q320" t="n">
        <v>0.0</v>
      </c>
      <c r="R320" t="n">
        <v>84.0</v>
      </c>
      <c r="S320" t="n">
        <v>58.0</v>
      </c>
      <c r="T320" t="n">
        <v>389.0</v>
      </c>
      <c r="U320" t="n">
        <v>19.46</v>
      </c>
      <c r="V320" t="n">
        <v>19.46</v>
      </c>
      <c r="W320" t="n">
        <v>0.0</v>
      </c>
      <c r="X320" t="n">
        <v>408.46</v>
      </c>
      <c r="Y320" t="n">
        <v>388.99</v>
      </c>
      <c r="Z320" t="n">
        <v>389.0</v>
      </c>
      <c r="AA320" t="n">
        <v>22.0</v>
      </c>
      <c r="AB320" t="n">
        <v>85.58</v>
      </c>
      <c r="AC320" t="n">
        <v>7.52</v>
      </c>
      <c r="AD320" t="n">
        <v>0.0</v>
      </c>
      <c r="AE320" t="n">
        <v>0.0</v>
      </c>
      <c r="AF320" t="n">
        <v>389.0</v>
      </c>
      <c r="AG320" t="n">
        <v>16.75</v>
      </c>
      <c r="AH320" t="n">
        <v>0.0</v>
      </c>
      <c r="AI320" t="n">
        <v>0.0</v>
      </c>
      <c r="AJ320" t="n">
        <v>3.89</v>
      </c>
      <c r="AK320" t="n">
        <v>0.0</v>
      </c>
      <c r="AL320" t="n">
        <v>0.0</v>
      </c>
      <c r="AM320" t="n">
        <v>0.0</v>
      </c>
      <c r="AN320" t="n">
        <v>0.0</v>
      </c>
      <c r="AO320" t="n">
        <v>0.0</v>
      </c>
      <c r="AP320" t="n">
        <v>113.74</v>
      </c>
      <c r="AQ320" t="n">
        <v>0.0</v>
      </c>
      <c r="AR320" t="n">
        <v>275.25</v>
      </c>
      <c r="AS320" t="s">
        <v>232</v>
      </c>
      <c r="AT320" t="s">
        <v>233</v>
      </c>
      <c r="AU320" t="s">
        <v>234</v>
      </c>
      <c r="AV320" t="n">
        <v>0.0</v>
      </c>
      <c r="AW320" t="s">
        <v>1462</v>
      </c>
    </row>
    <row r="321">
      <c r="A321" t="s">
        <v>1463</v>
      </c>
      <c r="B321" t="s">
        <v>1464</v>
      </c>
      <c r="C321" t="s">
        <v>1465</v>
      </c>
      <c r="D321" t="s">
        <v>226</v>
      </c>
      <c r="E321" t="s">
        <v>218</v>
      </c>
      <c r="F321" t="s">
        <v>215</v>
      </c>
      <c r="G321" t="s">
        <v>248</v>
      </c>
      <c r="H321" t="s">
        <v>228</v>
      </c>
      <c r="I321" t="s">
        <v>229</v>
      </c>
      <c r="J321" t="s">
        <v>230</v>
      </c>
      <c r="K321" t="s">
        <v>230</v>
      </c>
      <c r="L321" t="s">
        <v>230</v>
      </c>
      <c r="M321" t="s">
        <v>231</v>
      </c>
      <c r="N321" t="s">
        <v>230</v>
      </c>
      <c r="O321" t="n">
        <v>732.0</v>
      </c>
      <c r="P321" t="n">
        <v>47.0</v>
      </c>
      <c r="Q321" t="n">
        <v>0.0</v>
      </c>
      <c r="R321" t="n">
        <v>134.8</v>
      </c>
      <c r="S321" t="n">
        <v>58.0</v>
      </c>
      <c r="T321" t="n">
        <v>586.2</v>
      </c>
      <c r="U321" t="n">
        <v>29.32</v>
      </c>
      <c r="V321" t="n">
        <v>29.32</v>
      </c>
      <c r="W321" t="n">
        <v>0.0</v>
      </c>
      <c r="X321" t="n">
        <v>615.52</v>
      </c>
      <c r="Y321" t="n">
        <v>586.19</v>
      </c>
      <c r="Z321" t="n">
        <v>586.2</v>
      </c>
      <c r="AA321" t="n">
        <v>22.0</v>
      </c>
      <c r="AB321" t="n">
        <v>128.96</v>
      </c>
      <c r="AC321" t="n">
        <v>11.33</v>
      </c>
      <c r="AD321" t="n">
        <v>0.0</v>
      </c>
      <c r="AE321" t="n">
        <v>0.0</v>
      </c>
      <c r="AF321" t="n">
        <v>586.2</v>
      </c>
      <c r="AG321" t="n">
        <v>25.25</v>
      </c>
      <c r="AH321" t="n">
        <v>0.0</v>
      </c>
      <c r="AI321" t="n">
        <v>0.0</v>
      </c>
      <c r="AJ321" t="n">
        <v>5.86</v>
      </c>
      <c r="AK321" t="n">
        <v>0.0</v>
      </c>
      <c r="AL321" t="n">
        <v>0.0</v>
      </c>
      <c r="AM321" t="n">
        <v>0.0</v>
      </c>
      <c r="AN321" t="n">
        <v>0.0</v>
      </c>
      <c r="AO321" t="n">
        <v>0.0</v>
      </c>
      <c r="AP321" t="n">
        <v>171.4</v>
      </c>
      <c r="AQ321" t="n">
        <v>0.0</v>
      </c>
      <c r="AR321" t="n">
        <v>414.79</v>
      </c>
      <c r="AS321" t="s">
        <v>232</v>
      </c>
      <c r="AT321" t="s">
        <v>266</v>
      </c>
      <c r="AU321" t="s">
        <v>267</v>
      </c>
      <c r="AV321" t="n">
        <v>0.0</v>
      </c>
      <c r="AW321" t="s">
        <v>304</v>
      </c>
    </row>
    <row r="322">
      <c r="A322" t="s">
        <v>1466</v>
      </c>
      <c r="B322" t="s">
        <v>1467</v>
      </c>
      <c r="C322" t="s">
        <v>1468</v>
      </c>
      <c r="D322" t="s">
        <v>226</v>
      </c>
      <c r="E322" t="s">
        <v>218</v>
      </c>
      <c r="F322" t="s">
        <v>215</v>
      </c>
      <c r="G322" t="s">
        <v>230</v>
      </c>
      <c r="H322" t="s">
        <v>228</v>
      </c>
      <c r="I322" t="s">
        <v>229</v>
      </c>
      <c r="J322" t="s">
        <v>230</v>
      </c>
      <c r="K322" t="s">
        <v>230</v>
      </c>
      <c r="L322" t="s">
        <v>230</v>
      </c>
      <c r="M322" t="s">
        <v>231</v>
      </c>
      <c r="N322" t="s">
        <v>230</v>
      </c>
      <c r="O322" t="n">
        <v>434.0</v>
      </c>
      <c r="P322" t="n">
        <v>27.0</v>
      </c>
      <c r="Q322" t="n">
        <v>0.0</v>
      </c>
      <c r="R322" t="n">
        <v>84.0</v>
      </c>
      <c r="S322" t="n">
        <v>58.0</v>
      </c>
      <c r="T322" t="n">
        <v>319.0</v>
      </c>
      <c r="U322" t="n">
        <v>15.96</v>
      </c>
      <c r="V322" t="n">
        <v>15.96</v>
      </c>
      <c r="W322" t="n">
        <v>0.0</v>
      </c>
      <c r="X322" t="n">
        <v>334.96</v>
      </c>
      <c r="Y322" t="n">
        <v>318.99</v>
      </c>
      <c r="Z322" t="n">
        <v>319.0</v>
      </c>
      <c r="AA322" t="n">
        <v>22.0</v>
      </c>
      <c r="AB322" t="n">
        <v>70.18</v>
      </c>
      <c r="AC322" t="n">
        <v>6.16</v>
      </c>
      <c r="AD322" t="n">
        <v>0.0</v>
      </c>
      <c r="AE322" t="n">
        <v>0.0</v>
      </c>
      <c r="AF322" t="n">
        <v>319.0</v>
      </c>
      <c r="AG322" t="n">
        <v>13.74</v>
      </c>
      <c r="AH322" t="n">
        <v>0.0</v>
      </c>
      <c r="AI322" t="n">
        <v>0.0</v>
      </c>
      <c r="AJ322" t="n">
        <v>3.19</v>
      </c>
      <c r="AK322" t="n">
        <v>0.0</v>
      </c>
      <c r="AL322" t="n">
        <v>0.0</v>
      </c>
      <c r="AM322" t="n">
        <v>0.0</v>
      </c>
      <c r="AN322" t="n">
        <v>0.0</v>
      </c>
      <c r="AO322" t="n">
        <v>0.0</v>
      </c>
      <c r="AP322" t="n">
        <v>93.27</v>
      </c>
      <c r="AQ322" t="n">
        <v>0.0</v>
      </c>
      <c r="AR322" t="n">
        <v>225.72</v>
      </c>
      <c r="AS322" t="s">
        <v>232</v>
      </c>
      <c r="AT322" t="s">
        <v>233</v>
      </c>
      <c r="AU322" t="s">
        <v>234</v>
      </c>
      <c r="AV322" t="n">
        <v>0.0</v>
      </c>
      <c r="AW322" t="s">
        <v>328</v>
      </c>
    </row>
    <row r="323">
      <c r="A323" t="s">
        <v>1469</v>
      </c>
      <c r="B323" t="s">
        <v>1470</v>
      </c>
      <c r="C323" t="s">
        <v>1471</v>
      </c>
      <c r="D323" t="s">
        <v>226</v>
      </c>
      <c r="E323" t="s">
        <v>218</v>
      </c>
      <c r="F323" t="s">
        <v>215</v>
      </c>
      <c r="G323" t="s">
        <v>230</v>
      </c>
      <c r="H323" t="s">
        <v>228</v>
      </c>
      <c r="I323" t="s">
        <v>229</v>
      </c>
      <c r="J323" t="s">
        <v>230</v>
      </c>
      <c r="K323" t="s">
        <v>230</v>
      </c>
      <c r="L323" t="s">
        <v>230</v>
      </c>
      <c r="M323" t="s">
        <v>231</v>
      </c>
      <c r="N323" t="s">
        <v>230</v>
      </c>
      <c r="O323" t="n">
        <v>584.0</v>
      </c>
      <c r="P323" t="n">
        <v>31.0</v>
      </c>
      <c r="Q323" t="n">
        <v>0.0</v>
      </c>
      <c r="R323" t="n">
        <v>84.0</v>
      </c>
      <c r="S323" t="n">
        <v>58.0</v>
      </c>
      <c r="T323" t="n">
        <v>473.0</v>
      </c>
      <c r="U323" t="n">
        <v>23.66</v>
      </c>
      <c r="V323" t="n">
        <v>23.66</v>
      </c>
      <c r="W323" t="n">
        <v>0.0</v>
      </c>
      <c r="X323" t="n">
        <v>496.66</v>
      </c>
      <c r="Y323" t="n">
        <v>472.99</v>
      </c>
      <c r="Z323" t="n">
        <v>473.0</v>
      </c>
      <c r="AA323" t="n">
        <v>22.0</v>
      </c>
      <c r="AB323" t="n">
        <v>104.06</v>
      </c>
      <c r="AC323" t="n">
        <v>9.14</v>
      </c>
      <c r="AD323" t="n">
        <v>0.0</v>
      </c>
      <c r="AE323" t="n">
        <v>0.0</v>
      </c>
      <c r="AF323" t="n">
        <v>473.0</v>
      </c>
      <c r="AG323" t="n">
        <v>20.38</v>
      </c>
      <c r="AH323" t="n">
        <v>0.0</v>
      </c>
      <c r="AI323" t="n">
        <v>0.0</v>
      </c>
      <c r="AJ323" t="n">
        <v>4.73</v>
      </c>
      <c r="AK323" t="n">
        <v>0.0</v>
      </c>
      <c r="AL323" t="n">
        <v>0.0</v>
      </c>
      <c r="AM323" t="n">
        <v>0.0</v>
      </c>
      <c r="AN323" t="n">
        <v>0.0</v>
      </c>
      <c r="AO323" t="n">
        <v>0.0</v>
      </c>
      <c r="AP323" t="n">
        <v>138.31</v>
      </c>
      <c r="AQ323" t="n">
        <v>0.0</v>
      </c>
      <c r="AR323" t="n">
        <v>334.68</v>
      </c>
      <c r="AS323" t="s">
        <v>232</v>
      </c>
      <c r="AT323" t="s">
        <v>266</v>
      </c>
      <c r="AU323" t="s">
        <v>267</v>
      </c>
      <c r="AV323" t="n">
        <v>0.0</v>
      </c>
      <c r="AW323" t="s">
        <v>1472</v>
      </c>
    </row>
    <row r="324">
      <c r="A324" t="s">
        <v>1473</v>
      </c>
      <c r="B324" t="s">
        <v>1474</v>
      </c>
      <c r="C324" t="s">
        <v>1475</v>
      </c>
      <c r="D324" t="s">
        <v>226</v>
      </c>
      <c r="E324" t="s">
        <v>218</v>
      </c>
      <c r="F324" t="s">
        <v>215</v>
      </c>
      <c r="G324" t="s">
        <v>230</v>
      </c>
      <c r="H324" t="s">
        <v>228</v>
      </c>
      <c r="I324" t="s">
        <v>229</v>
      </c>
      <c r="J324" t="s">
        <v>230</v>
      </c>
      <c r="K324" t="s">
        <v>230</v>
      </c>
      <c r="L324" t="s">
        <v>230</v>
      </c>
      <c r="M324" t="s">
        <v>231</v>
      </c>
      <c r="N324" t="s">
        <v>230</v>
      </c>
      <c r="O324" t="n">
        <v>332.0</v>
      </c>
      <c r="P324" t="n">
        <v>27.0</v>
      </c>
      <c r="Q324" t="n">
        <v>0.0</v>
      </c>
      <c r="R324" t="n">
        <v>84.0</v>
      </c>
      <c r="S324" t="n">
        <v>0.0</v>
      </c>
      <c r="T324" t="n">
        <v>275.0</v>
      </c>
      <c r="U324" t="n">
        <v>13.76</v>
      </c>
      <c r="V324" t="n">
        <v>13.76</v>
      </c>
      <c r="W324" t="n">
        <v>0.0</v>
      </c>
      <c r="X324" t="n">
        <v>288.76</v>
      </c>
      <c r="Y324" t="n">
        <v>274.99</v>
      </c>
      <c r="Z324" t="n">
        <v>275.0</v>
      </c>
      <c r="AA324" t="n">
        <v>22.0</v>
      </c>
      <c r="AB324" t="n">
        <v>60.5</v>
      </c>
      <c r="AC324" t="n">
        <v>5.31</v>
      </c>
      <c r="AD324" t="n">
        <v>0.0</v>
      </c>
      <c r="AE324" t="n">
        <v>0.0</v>
      </c>
      <c r="AF324" t="n">
        <v>275.001</v>
      </c>
      <c r="AG324" t="n">
        <v>11.85</v>
      </c>
      <c r="AH324" t="n">
        <v>0.0</v>
      </c>
      <c r="AI324" t="n">
        <v>0.0</v>
      </c>
      <c r="AJ324" t="n">
        <v>2.75</v>
      </c>
      <c r="AK324" t="n">
        <v>0.0</v>
      </c>
      <c r="AL324" t="n">
        <v>0.0</v>
      </c>
      <c r="AM324" t="n">
        <v>0.0</v>
      </c>
      <c r="AN324" t="n">
        <v>0.0</v>
      </c>
      <c r="AO324" t="n">
        <v>0.0</v>
      </c>
      <c r="AP324" t="n">
        <v>80.41</v>
      </c>
      <c r="AQ324" t="n">
        <v>0.0</v>
      </c>
      <c r="AR324" t="n">
        <v>194.58</v>
      </c>
      <c r="AS324" t="s">
        <v>232</v>
      </c>
      <c r="AT324" t="s">
        <v>233</v>
      </c>
      <c r="AU324" t="s">
        <v>234</v>
      </c>
      <c r="AV324" t="n">
        <v>0.0</v>
      </c>
      <c r="AW324" t="s">
        <v>1476</v>
      </c>
    </row>
    <row r="325">
      <c r="A325" t="s">
        <v>1477</v>
      </c>
      <c r="B325" t="s">
        <v>1478</v>
      </c>
      <c r="C325" t="s">
        <v>1479</v>
      </c>
      <c r="D325" t="s">
        <v>226</v>
      </c>
      <c r="E325" t="s">
        <v>218</v>
      </c>
      <c r="F325" t="s">
        <v>215</v>
      </c>
      <c r="G325" t="s">
        <v>230</v>
      </c>
      <c r="H325" t="s">
        <v>228</v>
      </c>
      <c r="I325" t="s">
        <v>229</v>
      </c>
      <c r="J325" t="s">
        <v>230</v>
      </c>
      <c r="K325" t="s">
        <v>230</v>
      </c>
      <c r="L325" t="s">
        <v>230</v>
      </c>
      <c r="M325" t="s">
        <v>231</v>
      </c>
      <c r="N325" t="s">
        <v>230</v>
      </c>
      <c r="O325" t="n">
        <v>301.0</v>
      </c>
      <c r="P325" t="n">
        <v>20.0</v>
      </c>
      <c r="Q325" t="n">
        <v>0.0</v>
      </c>
      <c r="R325" t="n">
        <v>84.0</v>
      </c>
      <c r="S325" t="n">
        <v>0.0</v>
      </c>
      <c r="T325" t="n">
        <v>237.0</v>
      </c>
      <c r="U325" t="n">
        <v>11.86</v>
      </c>
      <c r="V325" t="n">
        <v>11.86</v>
      </c>
      <c r="W325" t="n">
        <v>0.0</v>
      </c>
      <c r="X325" t="n">
        <v>248.86</v>
      </c>
      <c r="Y325" t="n">
        <v>236.99</v>
      </c>
      <c r="Z325" t="n">
        <v>237.0</v>
      </c>
      <c r="AA325" t="n">
        <v>22.0</v>
      </c>
      <c r="AB325" t="n">
        <v>52.14</v>
      </c>
      <c r="AC325" t="n">
        <v>4.58</v>
      </c>
      <c r="AD325" t="n">
        <v>0.0</v>
      </c>
      <c r="AE325" t="n">
        <v>0.0</v>
      </c>
      <c r="AF325" t="n">
        <v>237.001</v>
      </c>
      <c r="AG325" t="n">
        <v>10.21</v>
      </c>
      <c r="AH325" t="n">
        <v>0.0</v>
      </c>
      <c r="AI325" t="n">
        <v>0.0</v>
      </c>
      <c r="AJ325" t="n">
        <v>2.37</v>
      </c>
      <c r="AK325" t="n">
        <v>0.0</v>
      </c>
      <c r="AL325" t="n">
        <v>0.0</v>
      </c>
      <c r="AM325" t="n">
        <v>0.0</v>
      </c>
      <c r="AN325" t="n">
        <v>0.0</v>
      </c>
      <c r="AO325" t="n">
        <v>0.0</v>
      </c>
      <c r="AP325" t="n">
        <v>69.3</v>
      </c>
      <c r="AQ325" t="n">
        <v>0.0</v>
      </c>
      <c r="AR325" t="n">
        <v>167.69</v>
      </c>
      <c r="AS325" t="s">
        <v>232</v>
      </c>
      <c r="AT325" t="s">
        <v>233</v>
      </c>
      <c r="AU325" t="s">
        <v>234</v>
      </c>
      <c r="AV325" t="n">
        <v>0.0</v>
      </c>
      <c r="AW325" t="s">
        <v>1480</v>
      </c>
    </row>
    <row r="326">
      <c r="A326" t="s">
        <v>1481</v>
      </c>
      <c r="B326" t="s">
        <v>1482</v>
      </c>
      <c r="C326" t="s">
        <v>1483</v>
      </c>
      <c r="D326" t="s">
        <v>226</v>
      </c>
      <c r="E326" t="s">
        <v>218</v>
      </c>
      <c r="F326" t="s">
        <v>215</v>
      </c>
      <c r="G326" t="s">
        <v>243</v>
      </c>
      <c r="H326" t="s">
        <v>228</v>
      </c>
      <c r="I326" t="s">
        <v>229</v>
      </c>
      <c r="J326" t="s">
        <v>230</v>
      </c>
      <c r="K326" t="s">
        <v>230</v>
      </c>
      <c r="L326" t="s">
        <v>230</v>
      </c>
      <c r="M326" t="s">
        <v>231</v>
      </c>
      <c r="N326" t="s">
        <v>230</v>
      </c>
      <c r="O326" t="n">
        <v>228.0</v>
      </c>
      <c r="P326" t="n">
        <v>20.0</v>
      </c>
      <c r="Q326" t="n">
        <v>0.0</v>
      </c>
      <c r="R326" t="n">
        <v>80.0</v>
      </c>
      <c r="S326" t="n">
        <v>0.0</v>
      </c>
      <c r="T326" t="n">
        <v>168.0</v>
      </c>
      <c r="U326" t="n">
        <v>8.4</v>
      </c>
      <c r="V326" t="n">
        <v>8.4</v>
      </c>
      <c r="W326" t="n">
        <v>0.0</v>
      </c>
      <c r="X326" t="n">
        <v>176.4</v>
      </c>
      <c r="Y326" t="n">
        <v>168.0</v>
      </c>
      <c r="Z326" t="n">
        <v>168.0</v>
      </c>
      <c r="AA326" t="n">
        <v>22.0</v>
      </c>
      <c r="AB326" t="n">
        <v>36.96</v>
      </c>
      <c r="AC326" t="n">
        <v>3.25</v>
      </c>
      <c r="AD326" t="n">
        <v>0.0</v>
      </c>
      <c r="AE326" t="n">
        <v>0.0</v>
      </c>
      <c r="AF326" t="n">
        <v>168.0</v>
      </c>
      <c r="AG326" t="n">
        <v>7.23</v>
      </c>
      <c r="AH326" t="n">
        <v>0.0</v>
      </c>
      <c r="AI326" t="n">
        <v>0.0</v>
      </c>
      <c r="AJ326" t="n">
        <v>1.68</v>
      </c>
      <c r="AK326" t="n">
        <v>0.0</v>
      </c>
      <c r="AL326" t="n">
        <v>0.0</v>
      </c>
      <c r="AM326" t="n">
        <v>0.0</v>
      </c>
      <c r="AN326" t="n">
        <v>0.0</v>
      </c>
      <c r="AO326" t="n">
        <v>0.0</v>
      </c>
      <c r="AP326" t="n">
        <v>49.12</v>
      </c>
      <c r="AQ326" t="n">
        <v>0.0</v>
      </c>
      <c r="AR326" t="n">
        <v>118.88</v>
      </c>
      <c r="AS326" t="s">
        <v>232</v>
      </c>
      <c r="AT326" t="s">
        <v>233</v>
      </c>
      <c r="AU326" t="s">
        <v>234</v>
      </c>
      <c r="AV326" t="n">
        <v>0.0</v>
      </c>
      <c r="AW326" t="s">
        <v>1484</v>
      </c>
    </row>
    <row r="327">
      <c r="A327" t="s">
        <v>1485</v>
      </c>
      <c r="B327" t="s">
        <v>1486</v>
      </c>
      <c r="C327" t="s">
        <v>1487</v>
      </c>
      <c r="D327" t="s">
        <v>226</v>
      </c>
      <c r="E327" t="s">
        <v>218</v>
      </c>
      <c r="F327" t="s">
        <v>215</v>
      </c>
      <c r="G327" t="s">
        <v>253</v>
      </c>
      <c r="H327" t="s">
        <v>228</v>
      </c>
      <c r="I327" t="s">
        <v>229</v>
      </c>
      <c r="J327" t="s">
        <v>230</v>
      </c>
      <c r="K327" t="s">
        <v>230</v>
      </c>
      <c r="L327" t="s">
        <v>230</v>
      </c>
      <c r="M327" t="s">
        <v>231</v>
      </c>
      <c r="N327" t="s">
        <v>230</v>
      </c>
      <c r="O327" t="n">
        <v>198.0</v>
      </c>
      <c r="P327" t="n">
        <v>20.0</v>
      </c>
      <c r="Q327" t="n">
        <v>0.0</v>
      </c>
      <c r="R327" t="n">
        <v>79.2</v>
      </c>
      <c r="S327" t="n">
        <v>0.0</v>
      </c>
      <c r="T327" t="n">
        <v>138.8</v>
      </c>
      <c r="U327" t="n">
        <v>6.94</v>
      </c>
      <c r="V327" t="n">
        <v>6.94</v>
      </c>
      <c r="W327" t="n">
        <v>0.0</v>
      </c>
      <c r="X327" t="n">
        <v>145.74</v>
      </c>
      <c r="Y327" t="n">
        <v>138.8</v>
      </c>
      <c r="Z327" t="n">
        <v>138.8</v>
      </c>
      <c r="AA327" t="n">
        <v>22.0</v>
      </c>
      <c r="AB327" t="n">
        <v>30.54</v>
      </c>
      <c r="AC327" t="n">
        <v>2.68</v>
      </c>
      <c r="AD327" t="n">
        <v>0.0</v>
      </c>
      <c r="AE327" t="n">
        <v>0.0</v>
      </c>
      <c r="AF327" t="n">
        <v>138.8</v>
      </c>
      <c r="AG327" t="n">
        <v>5.98</v>
      </c>
      <c r="AH327" t="n">
        <v>0.0</v>
      </c>
      <c r="AI327" t="n">
        <v>0.0</v>
      </c>
      <c r="AJ327" t="n">
        <v>1.39</v>
      </c>
      <c r="AK327" t="n">
        <v>0.0</v>
      </c>
      <c r="AL327" t="n">
        <v>0.0</v>
      </c>
      <c r="AM327" t="n">
        <v>0.0</v>
      </c>
      <c r="AN327" t="n">
        <v>0.0</v>
      </c>
      <c r="AO327" t="n">
        <v>0.0</v>
      </c>
      <c r="AP327" t="n">
        <v>40.59</v>
      </c>
      <c r="AQ327" t="n">
        <v>0.0</v>
      </c>
      <c r="AR327" t="n">
        <v>98.21</v>
      </c>
      <c r="AS327" t="s">
        <v>232</v>
      </c>
      <c r="AT327" t="s">
        <v>233</v>
      </c>
      <c r="AU327" t="s">
        <v>234</v>
      </c>
      <c r="AV327" t="n">
        <v>0.0</v>
      </c>
      <c r="AW327" t="s">
        <v>1488</v>
      </c>
    </row>
    <row r="328">
      <c r="A328" t="s">
        <v>1489</v>
      </c>
      <c r="B328" t="s">
        <v>1490</v>
      </c>
      <c r="C328" t="s">
        <v>1491</v>
      </c>
      <c r="D328" t="s">
        <v>226</v>
      </c>
      <c r="E328" t="s">
        <v>218</v>
      </c>
      <c r="F328" t="s">
        <v>215</v>
      </c>
      <c r="G328" t="s">
        <v>243</v>
      </c>
      <c r="H328" t="s">
        <v>228</v>
      </c>
      <c r="I328" t="s">
        <v>229</v>
      </c>
      <c r="J328" t="s">
        <v>230</v>
      </c>
      <c r="K328" t="s">
        <v>230</v>
      </c>
      <c r="L328" t="s">
        <v>230</v>
      </c>
      <c r="M328" t="s">
        <v>231</v>
      </c>
      <c r="N328" t="s">
        <v>230</v>
      </c>
      <c r="O328" t="n">
        <v>228.0</v>
      </c>
      <c r="P328" t="n">
        <v>20.0</v>
      </c>
      <c r="Q328" t="n">
        <v>0.0</v>
      </c>
      <c r="R328" t="n">
        <v>80.0</v>
      </c>
      <c r="S328" t="n">
        <v>0.0</v>
      </c>
      <c r="T328" t="n">
        <v>168.0</v>
      </c>
      <c r="U328" t="n">
        <v>8.4</v>
      </c>
      <c r="V328" t="n">
        <v>8.4</v>
      </c>
      <c r="W328" t="n">
        <v>0.0</v>
      </c>
      <c r="X328" t="n">
        <v>176.4</v>
      </c>
      <c r="Y328" t="n">
        <v>168.0</v>
      </c>
      <c r="Z328" t="n">
        <v>168.0</v>
      </c>
      <c r="AA328" t="n">
        <v>22.0</v>
      </c>
      <c r="AB328" t="n">
        <v>36.96</v>
      </c>
      <c r="AC328" t="n">
        <v>3.25</v>
      </c>
      <c r="AD328" t="n">
        <v>0.0</v>
      </c>
      <c r="AE328" t="n">
        <v>0.0</v>
      </c>
      <c r="AF328" t="n">
        <v>168.0</v>
      </c>
      <c r="AG328" t="n">
        <v>7.23</v>
      </c>
      <c r="AH328" t="n">
        <v>0.0</v>
      </c>
      <c r="AI328" t="n">
        <v>0.0</v>
      </c>
      <c r="AJ328" t="n">
        <v>1.68</v>
      </c>
      <c r="AK328" t="n">
        <v>0.0</v>
      </c>
      <c r="AL328" t="n">
        <v>0.0</v>
      </c>
      <c r="AM328" t="n">
        <v>0.0</v>
      </c>
      <c r="AN328" t="n">
        <v>0.0</v>
      </c>
      <c r="AO328" t="n">
        <v>0.0</v>
      </c>
      <c r="AP328" t="n">
        <v>49.12</v>
      </c>
      <c r="AQ328" t="n">
        <v>0.0</v>
      </c>
      <c r="AR328" t="n">
        <v>118.88</v>
      </c>
      <c r="AS328" t="s">
        <v>232</v>
      </c>
      <c r="AT328" t="s">
        <v>233</v>
      </c>
      <c r="AU328" t="s">
        <v>234</v>
      </c>
      <c r="AV328" t="n">
        <v>0.0</v>
      </c>
      <c r="AW328" t="s">
        <v>1492</v>
      </c>
    </row>
    <row r="329">
      <c r="A329" t="s">
        <v>1493</v>
      </c>
      <c r="B329" t="s">
        <v>1494</v>
      </c>
      <c r="C329" t="s">
        <v>1495</v>
      </c>
      <c r="D329" t="s">
        <v>226</v>
      </c>
      <c r="E329" t="s">
        <v>218</v>
      </c>
      <c r="F329" t="s">
        <v>215</v>
      </c>
      <c r="G329" t="s">
        <v>227</v>
      </c>
      <c r="H329" t="s">
        <v>228</v>
      </c>
      <c r="I329" t="s">
        <v>229</v>
      </c>
      <c r="J329" t="s">
        <v>230</v>
      </c>
      <c r="K329" t="s">
        <v>230</v>
      </c>
      <c r="L329" t="s">
        <v>230</v>
      </c>
      <c r="M329" t="s">
        <v>231</v>
      </c>
      <c r="N329" t="s">
        <v>230</v>
      </c>
      <c r="O329" t="n">
        <v>247.0</v>
      </c>
      <c r="P329" t="n">
        <v>20.0</v>
      </c>
      <c r="Q329" t="n">
        <v>0.0</v>
      </c>
      <c r="R329" t="n">
        <v>100.0</v>
      </c>
      <c r="S329" t="n">
        <v>0.0</v>
      </c>
      <c r="T329" t="n">
        <v>167.0</v>
      </c>
      <c r="U329" t="n">
        <v>8.36</v>
      </c>
      <c r="V329" t="n">
        <v>8.36</v>
      </c>
      <c r="W329" t="n">
        <v>0.0</v>
      </c>
      <c r="X329" t="n">
        <v>175.36</v>
      </c>
      <c r="Y329" t="n">
        <v>166.99</v>
      </c>
      <c r="Z329" t="n">
        <v>167.0</v>
      </c>
      <c r="AA329" t="n">
        <v>22.0</v>
      </c>
      <c r="AB329" t="n">
        <v>36.74</v>
      </c>
      <c r="AC329" t="n">
        <v>3.23</v>
      </c>
      <c r="AD329" t="n">
        <v>0.0</v>
      </c>
      <c r="AE329" t="n">
        <v>0.0</v>
      </c>
      <c r="AF329" t="n">
        <v>167.0</v>
      </c>
      <c r="AG329" t="n">
        <v>7.19</v>
      </c>
      <c r="AH329" t="n">
        <v>0.0</v>
      </c>
      <c r="AI329" t="n">
        <v>0.0</v>
      </c>
      <c r="AJ329" t="n">
        <v>1.67</v>
      </c>
      <c r="AK329" t="n">
        <v>0.0</v>
      </c>
      <c r="AL329" t="n">
        <v>0.0</v>
      </c>
      <c r="AM329" t="n">
        <v>0.0</v>
      </c>
      <c r="AN329" t="n">
        <v>0.0</v>
      </c>
      <c r="AO329" t="n">
        <v>0.0</v>
      </c>
      <c r="AP329" t="n">
        <v>48.83</v>
      </c>
      <c r="AQ329" t="n">
        <v>0.0</v>
      </c>
      <c r="AR329" t="n">
        <v>118.16</v>
      </c>
      <c r="AS329" t="s">
        <v>232</v>
      </c>
      <c r="AT329" t="s">
        <v>233</v>
      </c>
      <c r="AU329" t="s">
        <v>234</v>
      </c>
      <c r="AV329" t="n">
        <v>0.0</v>
      </c>
      <c r="AW329" t="s">
        <v>1496</v>
      </c>
    </row>
    <row r="330">
      <c r="A330" t="s">
        <v>1497</v>
      </c>
      <c r="B330" t="s">
        <v>1498</v>
      </c>
      <c r="C330" t="s">
        <v>1499</v>
      </c>
      <c r="D330" t="s">
        <v>226</v>
      </c>
      <c r="E330" t="s">
        <v>218</v>
      </c>
      <c r="F330" t="s">
        <v>215</v>
      </c>
      <c r="G330" t="s">
        <v>230</v>
      </c>
      <c r="H330" t="s">
        <v>228</v>
      </c>
      <c r="I330" t="s">
        <v>229</v>
      </c>
      <c r="J330" t="s">
        <v>230</v>
      </c>
      <c r="K330" t="s">
        <v>230</v>
      </c>
      <c r="L330" t="s">
        <v>230</v>
      </c>
      <c r="M330" t="s">
        <v>231</v>
      </c>
      <c r="N330" t="s">
        <v>230</v>
      </c>
      <c r="O330" t="n">
        <v>444.0</v>
      </c>
      <c r="P330" t="n">
        <v>60.0</v>
      </c>
      <c r="Q330" t="n">
        <v>0.0</v>
      </c>
      <c r="R330" t="n">
        <v>0.0</v>
      </c>
      <c r="S330" t="n">
        <v>0.0</v>
      </c>
      <c r="T330" t="n">
        <v>504.0</v>
      </c>
      <c r="U330" t="n">
        <v>25.2</v>
      </c>
      <c r="V330" t="n">
        <v>25.2</v>
      </c>
      <c r="W330" t="n">
        <v>0.0</v>
      </c>
      <c r="X330" t="n">
        <v>529.2</v>
      </c>
      <c r="Y330" t="n">
        <v>504.0</v>
      </c>
      <c r="Z330" t="n">
        <v>504.0</v>
      </c>
      <c r="AA330" t="n">
        <v>22.0</v>
      </c>
      <c r="AB330" t="n">
        <v>110.88</v>
      </c>
      <c r="AC330" t="n">
        <v>9.74</v>
      </c>
      <c r="AD330" t="n">
        <v>0.0</v>
      </c>
      <c r="AE330" t="n">
        <v>0.0</v>
      </c>
      <c r="AF330" t="n">
        <v>504.0</v>
      </c>
      <c r="AG330" t="n">
        <v>21.71</v>
      </c>
      <c r="AH330" t="n">
        <v>0.0</v>
      </c>
      <c r="AI330" t="n">
        <v>0.0</v>
      </c>
      <c r="AJ330" t="n">
        <v>5.04</v>
      </c>
      <c r="AK330" t="n">
        <v>0.0</v>
      </c>
      <c r="AL330" t="n">
        <v>0.0</v>
      </c>
      <c r="AM330" t="n">
        <v>0.0</v>
      </c>
      <c r="AN330" t="n">
        <v>0.0</v>
      </c>
      <c r="AO330" t="n">
        <v>0.0</v>
      </c>
      <c r="AP330" t="n">
        <v>147.37</v>
      </c>
      <c r="AQ330" t="n">
        <v>0.0</v>
      </c>
      <c r="AR330" t="n">
        <v>356.63</v>
      </c>
      <c r="AS330" t="s">
        <v>232</v>
      </c>
      <c r="AT330" t="s">
        <v>266</v>
      </c>
      <c r="AU330" t="s">
        <v>267</v>
      </c>
      <c r="AV330" t="n">
        <v>0.0</v>
      </c>
      <c r="AW330" t="s">
        <v>1500</v>
      </c>
    </row>
    <row r="331">
      <c r="A331" t="s">
        <v>1501</v>
      </c>
      <c r="B331" t="s">
        <v>1502</v>
      </c>
      <c r="C331" t="s">
        <v>1503</v>
      </c>
      <c r="D331" t="s">
        <v>226</v>
      </c>
      <c r="E331" t="s">
        <v>218</v>
      </c>
      <c r="F331" t="s">
        <v>215</v>
      </c>
      <c r="G331" t="s">
        <v>243</v>
      </c>
      <c r="H331" t="s">
        <v>228</v>
      </c>
      <c r="I331" t="s">
        <v>229</v>
      </c>
      <c r="J331" t="s">
        <v>230</v>
      </c>
      <c r="K331" t="s">
        <v>230</v>
      </c>
      <c r="L331" t="s">
        <v>230</v>
      </c>
      <c r="M331" t="s">
        <v>231</v>
      </c>
      <c r="N331" t="s">
        <v>230</v>
      </c>
      <c r="O331" t="n">
        <v>198.0</v>
      </c>
      <c r="P331" t="n">
        <v>20.0</v>
      </c>
      <c r="Q331" t="n">
        <v>0.0</v>
      </c>
      <c r="R331" t="n">
        <v>79.2</v>
      </c>
      <c r="S331" t="n">
        <v>0.0</v>
      </c>
      <c r="T331" t="n">
        <v>138.8</v>
      </c>
      <c r="U331" t="n">
        <v>6.94</v>
      </c>
      <c r="V331" t="n">
        <v>6.94</v>
      </c>
      <c r="W331" t="n">
        <v>0.0</v>
      </c>
      <c r="X331" t="n">
        <v>145.74</v>
      </c>
      <c r="Y331" t="n">
        <v>138.8</v>
      </c>
      <c r="Z331" t="n">
        <v>138.8</v>
      </c>
      <c r="AA331" t="n">
        <v>22.0</v>
      </c>
      <c r="AB331" t="n">
        <v>30.54</v>
      </c>
      <c r="AC331" t="n">
        <v>2.68</v>
      </c>
      <c r="AD331" t="n">
        <v>0.0</v>
      </c>
      <c r="AE331" t="n">
        <v>0.0</v>
      </c>
      <c r="AF331" t="n">
        <v>138.8</v>
      </c>
      <c r="AG331" t="n">
        <v>5.98</v>
      </c>
      <c r="AH331" t="n">
        <v>0.0</v>
      </c>
      <c r="AI331" t="n">
        <v>0.0</v>
      </c>
      <c r="AJ331" t="n">
        <v>1.39</v>
      </c>
      <c r="AK331" t="n">
        <v>0.0</v>
      </c>
      <c r="AL331" t="n">
        <v>0.0</v>
      </c>
      <c r="AM331" t="n">
        <v>0.0</v>
      </c>
      <c r="AN331" t="n">
        <v>0.0</v>
      </c>
      <c r="AO331" t="n">
        <v>0.0</v>
      </c>
      <c r="AP331" t="n">
        <v>40.59</v>
      </c>
      <c r="AQ331" t="n">
        <v>0.0</v>
      </c>
      <c r="AR331" t="n">
        <v>98.21</v>
      </c>
      <c r="AS331" t="s">
        <v>232</v>
      </c>
      <c r="AT331" t="s">
        <v>266</v>
      </c>
      <c r="AU331" t="s">
        <v>267</v>
      </c>
      <c r="AV331" t="n">
        <v>0.0</v>
      </c>
      <c r="AW331" t="s">
        <v>1504</v>
      </c>
    </row>
    <row r="332">
      <c r="A332" t="s">
        <v>1505</v>
      </c>
      <c r="B332" t="s">
        <v>1506</v>
      </c>
      <c r="C332" t="s">
        <v>1507</v>
      </c>
      <c r="D332" t="s">
        <v>226</v>
      </c>
      <c r="E332" t="s">
        <v>218</v>
      </c>
      <c r="F332" t="s">
        <v>215</v>
      </c>
      <c r="G332" t="s">
        <v>1081</v>
      </c>
      <c r="H332" t="s">
        <v>228</v>
      </c>
      <c r="I332" t="s">
        <v>229</v>
      </c>
      <c r="J332" t="s">
        <v>230</v>
      </c>
      <c r="K332" t="s">
        <v>230</v>
      </c>
      <c r="L332" t="s">
        <v>230</v>
      </c>
      <c r="M332" t="s">
        <v>231</v>
      </c>
      <c r="N332" t="s">
        <v>230</v>
      </c>
      <c r="O332" t="n">
        <v>183.0</v>
      </c>
      <c r="P332" t="n">
        <v>20.0</v>
      </c>
      <c r="Q332" t="n">
        <v>0.0</v>
      </c>
      <c r="R332" t="n">
        <v>58.56</v>
      </c>
      <c r="S332" t="n">
        <v>0.0</v>
      </c>
      <c r="T332" t="n">
        <v>144.44</v>
      </c>
      <c r="U332" t="n">
        <v>7.24</v>
      </c>
      <c r="V332" t="n">
        <v>7.24</v>
      </c>
      <c r="W332" t="n">
        <v>0.0</v>
      </c>
      <c r="X332" t="n">
        <v>151.68</v>
      </c>
      <c r="Y332" t="n">
        <v>144.42</v>
      </c>
      <c r="Z332" t="n">
        <v>144.44</v>
      </c>
      <c r="AA332" t="n">
        <v>22.0</v>
      </c>
      <c r="AB332" t="n">
        <v>31.78</v>
      </c>
      <c r="AC332" t="n">
        <v>2.79</v>
      </c>
      <c r="AD332" t="n">
        <v>0.0</v>
      </c>
      <c r="AE332" t="n">
        <v>0.0</v>
      </c>
      <c r="AF332" t="n">
        <v>144.44</v>
      </c>
      <c r="AG332" t="n">
        <v>6.22</v>
      </c>
      <c r="AH332" t="n">
        <v>0.0</v>
      </c>
      <c r="AI332" t="n">
        <v>0.0</v>
      </c>
      <c r="AJ332" t="n">
        <v>1.44</v>
      </c>
      <c r="AK332" t="n">
        <v>0.0</v>
      </c>
      <c r="AL332" t="n">
        <v>0.0</v>
      </c>
      <c r="AM332" t="n">
        <v>0.0</v>
      </c>
      <c r="AN332" t="n">
        <v>0.0</v>
      </c>
      <c r="AO332" t="n">
        <v>0.0</v>
      </c>
      <c r="AP332" t="n">
        <v>42.23</v>
      </c>
      <c r="AQ332" t="n">
        <v>0.0</v>
      </c>
      <c r="AR332" t="n">
        <v>102.19</v>
      </c>
      <c r="AS332" t="s">
        <v>232</v>
      </c>
      <c r="AT332" t="s">
        <v>233</v>
      </c>
      <c r="AU332" t="s">
        <v>234</v>
      </c>
      <c r="AV332" t="n">
        <v>0.0</v>
      </c>
      <c r="AW332" t="s">
        <v>380</v>
      </c>
    </row>
    <row r="333">
      <c r="A333" t="s">
        <v>1508</v>
      </c>
      <c r="B333" t="s">
        <v>1509</v>
      </c>
      <c r="C333" t="s">
        <v>1510</v>
      </c>
      <c r="D333" t="s">
        <v>226</v>
      </c>
      <c r="E333" t="s">
        <v>218</v>
      </c>
      <c r="F333" t="s">
        <v>215</v>
      </c>
      <c r="G333" t="s">
        <v>1081</v>
      </c>
      <c r="H333" t="s">
        <v>228</v>
      </c>
      <c r="I333" t="s">
        <v>229</v>
      </c>
      <c r="J333" t="s">
        <v>230</v>
      </c>
      <c r="K333" t="s">
        <v>230</v>
      </c>
      <c r="L333" t="s">
        <v>230</v>
      </c>
      <c r="M333" t="s">
        <v>231</v>
      </c>
      <c r="N333" t="s">
        <v>230</v>
      </c>
      <c r="O333" t="n">
        <v>228.0</v>
      </c>
      <c r="P333" t="n">
        <v>20.0</v>
      </c>
      <c r="Q333" t="n">
        <v>0.0</v>
      </c>
      <c r="R333" t="n">
        <v>64.0</v>
      </c>
      <c r="S333" t="n">
        <v>0.0</v>
      </c>
      <c r="T333" t="n">
        <v>184.0</v>
      </c>
      <c r="U333" t="n">
        <v>9.2</v>
      </c>
      <c r="V333" t="n">
        <v>9.2</v>
      </c>
      <c r="W333" t="n">
        <v>0.0</v>
      </c>
      <c r="X333" t="n">
        <v>193.2</v>
      </c>
      <c r="Y333" t="n">
        <v>184.0</v>
      </c>
      <c r="Z333" t="n">
        <v>184.0</v>
      </c>
      <c r="AA333" t="n">
        <v>22.0</v>
      </c>
      <c r="AB333" t="n">
        <v>40.48</v>
      </c>
      <c r="AC333" t="n">
        <v>3.55</v>
      </c>
      <c r="AD333" t="n">
        <v>0.0</v>
      </c>
      <c r="AE333" t="n">
        <v>0.0</v>
      </c>
      <c r="AF333" t="n">
        <v>184.0</v>
      </c>
      <c r="AG333" t="n">
        <v>7.93</v>
      </c>
      <c r="AH333" t="n">
        <v>0.0</v>
      </c>
      <c r="AI333" t="n">
        <v>0.0</v>
      </c>
      <c r="AJ333" t="n">
        <v>1.84</v>
      </c>
      <c r="AK333" t="n">
        <v>0.0</v>
      </c>
      <c r="AL333" t="n">
        <v>0.0</v>
      </c>
      <c r="AM333" t="n">
        <v>0.0</v>
      </c>
      <c r="AN333" t="n">
        <v>0.0</v>
      </c>
      <c r="AO333" t="n">
        <v>0.0</v>
      </c>
      <c r="AP333" t="n">
        <v>53.8</v>
      </c>
      <c r="AQ333" t="n">
        <v>0.0</v>
      </c>
      <c r="AR333" t="n">
        <v>130.2</v>
      </c>
      <c r="AS333" t="s">
        <v>232</v>
      </c>
      <c r="AT333" t="s">
        <v>233</v>
      </c>
      <c r="AU333" t="s">
        <v>234</v>
      </c>
      <c r="AV333" t="n">
        <v>0.0</v>
      </c>
      <c r="AW333" t="s">
        <v>1511</v>
      </c>
    </row>
    <row r="334">
      <c r="A334" t="s">
        <v>1512</v>
      </c>
      <c r="B334" t="s">
        <v>1513</v>
      </c>
      <c r="C334" t="s">
        <v>1514</v>
      </c>
      <c r="D334" t="s">
        <v>226</v>
      </c>
      <c r="E334" t="s">
        <v>218</v>
      </c>
      <c r="F334" t="s">
        <v>215</v>
      </c>
      <c r="G334" t="s">
        <v>243</v>
      </c>
      <c r="H334" t="s">
        <v>228</v>
      </c>
      <c r="I334" t="s">
        <v>229</v>
      </c>
      <c r="J334" t="s">
        <v>230</v>
      </c>
      <c r="K334" t="s">
        <v>230</v>
      </c>
      <c r="L334" t="s">
        <v>230</v>
      </c>
      <c r="M334" t="s">
        <v>231</v>
      </c>
      <c r="N334" t="s">
        <v>230</v>
      </c>
      <c r="O334" t="n">
        <v>228.0</v>
      </c>
      <c r="P334" t="n">
        <v>20.0</v>
      </c>
      <c r="Q334" t="n">
        <v>0.0</v>
      </c>
      <c r="R334" t="n">
        <v>80.0</v>
      </c>
      <c r="S334" t="n">
        <v>0.0</v>
      </c>
      <c r="T334" t="n">
        <v>168.0</v>
      </c>
      <c r="U334" t="n">
        <v>8.4</v>
      </c>
      <c r="V334" t="n">
        <v>8.4</v>
      </c>
      <c r="W334" t="n">
        <v>0.0</v>
      </c>
      <c r="X334" t="n">
        <v>176.4</v>
      </c>
      <c r="Y334" t="n">
        <v>168.0</v>
      </c>
      <c r="Z334" t="n">
        <v>168.0</v>
      </c>
      <c r="AA334" t="n">
        <v>22.0</v>
      </c>
      <c r="AB334" t="n">
        <v>36.96</v>
      </c>
      <c r="AC334" t="n">
        <v>3.25</v>
      </c>
      <c r="AD334" t="n">
        <v>0.0</v>
      </c>
      <c r="AE334" t="n">
        <v>0.0</v>
      </c>
      <c r="AF334" t="n">
        <v>168.0</v>
      </c>
      <c r="AG334" t="n">
        <v>7.23</v>
      </c>
      <c r="AH334" t="n">
        <v>0.0</v>
      </c>
      <c r="AI334" t="n">
        <v>0.0</v>
      </c>
      <c r="AJ334" t="n">
        <v>1.68</v>
      </c>
      <c r="AK334" t="n">
        <v>0.0</v>
      </c>
      <c r="AL334" t="n">
        <v>0.0</v>
      </c>
      <c r="AM334" t="n">
        <v>0.0</v>
      </c>
      <c r="AN334" t="n">
        <v>0.0</v>
      </c>
      <c r="AO334" t="n">
        <v>0.0</v>
      </c>
      <c r="AP334" t="n">
        <v>49.12</v>
      </c>
      <c r="AQ334" t="n">
        <v>0.0</v>
      </c>
      <c r="AR334" t="n">
        <v>118.88</v>
      </c>
      <c r="AS334" t="s">
        <v>232</v>
      </c>
      <c r="AT334" t="s">
        <v>233</v>
      </c>
      <c r="AU334" t="s">
        <v>234</v>
      </c>
      <c r="AV334" t="n">
        <v>0.0</v>
      </c>
      <c r="AW334" t="s">
        <v>1515</v>
      </c>
    </row>
    <row r="335">
      <c r="A335" t="s">
        <v>1516</v>
      </c>
      <c r="B335" t="s">
        <v>1517</v>
      </c>
      <c r="C335" t="s">
        <v>1518</v>
      </c>
      <c r="D335" t="s">
        <v>226</v>
      </c>
      <c r="E335" t="s">
        <v>218</v>
      </c>
      <c r="F335" t="s">
        <v>215</v>
      </c>
      <c r="G335" t="s">
        <v>725</v>
      </c>
      <c r="H335" t="s">
        <v>228</v>
      </c>
      <c r="I335" t="s">
        <v>229</v>
      </c>
      <c r="J335" t="s">
        <v>230</v>
      </c>
      <c r="K335" t="s">
        <v>230</v>
      </c>
      <c r="L335" t="s">
        <v>230</v>
      </c>
      <c r="M335" t="s">
        <v>231</v>
      </c>
      <c r="N335" t="s">
        <v>230</v>
      </c>
      <c r="O335" t="n">
        <v>198.0</v>
      </c>
      <c r="P335" t="n">
        <v>20.0</v>
      </c>
      <c r="Q335" t="n">
        <v>0.0</v>
      </c>
      <c r="R335" t="n">
        <v>39.6</v>
      </c>
      <c r="S335" t="n">
        <v>0.0</v>
      </c>
      <c r="T335" t="n">
        <v>178.4</v>
      </c>
      <c r="U335" t="n">
        <v>8.92</v>
      </c>
      <c r="V335" t="n">
        <v>8.92</v>
      </c>
      <c r="W335" t="n">
        <v>0.0</v>
      </c>
      <c r="X335" t="n">
        <v>187.32</v>
      </c>
      <c r="Y335" t="n">
        <v>178.4</v>
      </c>
      <c r="Z335" t="n">
        <v>178.4</v>
      </c>
      <c r="AA335" t="n">
        <v>22.0</v>
      </c>
      <c r="AB335" t="n">
        <v>39.25</v>
      </c>
      <c r="AC335" t="n">
        <v>3.45</v>
      </c>
      <c r="AD335" t="n">
        <v>0.0</v>
      </c>
      <c r="AE335" t="n">
        <v>0.0</v>
      </c>
      <c r="AF335" t="n">
        <v>178.4</v>
      </c>
      <c r="AG335" t="n">
        <v>7.68</v>
      </c>
      <c r="AH335" t="n">
        <v>0.0</v>
      </c>
      <c r="AI335" t="n">
        <v>0.0</v>
      </c>
      <c r="AJ335" t="n">
        <v>1.78</v>
      </c>
      <c r="AK335" t="n">
        <v>0.0</v>
      </c>
      <c r="AL335" t="n">
        <v>0.0</v>
      </c>
      <c r="AM335" t="n">
        <v>0.0</v>
      </c>
      <c r="AN335" t="n">
        <v>0.0</v>
      </c>
      <c r="AO335" t="n">
        <v>0.0</v>
      </c>
      <c r="AP335" t="n">
        <v>52.16</v>
      </c>
      <c r="AQ335" t="n">
        <v>0.0</v>
      </c>
      <c r="AR335" t="n">
        <v>126.24</v>
      </c>
      <c r="AS335" t="s">
        <v>232</v>
      </c>
      <c r="AT335" t="s">
        <v>233</v>
      </c>
      <c r="AU335" t="s">
        <v>234</v>
      </c>
      <c r="AV335" t="n">
        <v>0.0</v>
      </c>
      <c r="AW335" t="s">
        <v>1519</v>
      </c>
    </row>
    <row r="336">
      <c r="A336" t="s">
        <v>1520</v>
      </c>
      <c r="B336" t="s">
        <v>1521</v>
      </c>
      <c r="C336" t="s">
        <v>1522</v>
      </c>
      <c r="D336" t="s">
        <v>226</v>
      </c>
      <c r="E336" t="s">
        <v>218</v>
      </c>
      <c r="F336" t="s">
        <v>215</v>
      </c>
      <c r="G336" t="s">
        <v>243</v>
      </c>
      <c r="H336" t="s">
        <v>228</v>
      </c>
      <c r="I336" t="s">
        <v>229</v>
      </c>
      <c r="J336" t="s">
        <v>230</v>
      </c>
      <c r="K336" t="s">
        <v>230</v>
      </c>
      <c r="L336" t="s">
        <v>230</v>
      </c>
      <c r="M336" t="s">
        <v>231</v>
      </c>
      <c r="N336" t="s">
        <v>230</v>
      </c>
      <c r="O336" t="n">
        <v>228.0</v>
      </c>
      <c r="P336" t="n">
        <v>20.0</v>
      </c>
      <c r="Q336" t="n">
        <v>0.0</v>
      </c>
      <c r="R336" t="n">
        <v>80.0</v>
      </c>
      <c r="S336" t="n">
        <v>0.0</v>
      </c>
      <c r="T336" t="n">
        <v>168.0</v>
      </c>
      <c r="U336" t="n">
        <v>8.4</v>
      </c>
      <c r="V336" t="n">
        <v>8.4</v>
      </c>
      <c r="W336" t="n">
        <v>0.0</v>
      </c>
      <c r="X336" t="n">
        <v>176.4</v>
      </c>
      <c r="Y336" t="n">
        <v>168.0</v>
      </c>
      <c r="Z336" t="n">
        <v>168.0</v>
      </c>
      <c r="AA336" t="n">
        <v>22.0</v>
      </c>
      <c r="AB336" t="n">
        <v>36.96</v>
      </c>
      <c r="AC336" t="n">
        <v>3.25</v>
      </c>
      <c r="AD336" t="n">
        <v>0.0</v>
      </c>
      <c r="AE336" t="n">
        <v>0.0</v>
      </c>
      <c r="AF336" t="n">
        <v>168.0</v>
      </c>
      <c r="AG336" t="n">
        <v>7.23</v>
      </c>
      <c r="AH336" t="n">
        <v>0.0</v>
      </c>
      <c r="AI336" t="n">
        <v>0.0</v>
      </c>
      <c r="AJ336" t="n">
        <v>1.68</v>
      </c>
      <c r="AK336" t="n">
        <v>0.0</v>
      </c>
      <c r="AL336" t="n">
        <v>0.0</v>
      </c>
      <c r="AM336" t="n">
        <v>0.0</v>
      </c>
      <c r="AN336" t="n">
        <v>0.0</v>
      </c>
      <c r="AO336" t="n">
        <v>0.0</v>
      </c>
      <c r="AP336" t="n">
        <v>49.12</v>
      </c>
      <c r="AQ336" t="n">
        <v>0.0</v>
      </c>
      <c r="AR336" t="n">
        <v>118.88</v>
      </c>
      <c r="AS336" t="s">
        <v>232</v>
      </c>
      <c r="AT336" t="s">
        <v>266</v>
      </c>
      <c r="AU336" t="s">
        <v>267</v>
      </c>
      <c r="AV336" t="n">
        <v>0.0</v>
      </c>
      <c r="AW336" t="s">
        <v>1523</v>
      </c>
    </row>
    <row r="337">
      <c r="A337" t="s">
        <v>1524</v>
      </c>
      <c r="B337" t="s">
        <v>1525</v>
      </c>
      <c r="C337" t="s">
        <v>1526</v>
      </c>
      <c r="D337" t="s">
        <v>226</v>
      </c>
      <c r="E337" t="s">
        <v>218</v>
      </c>
      <c r="F337" t="s">
        <v>215</v>
      </c>
      <c r="G337" t="s">
        <v>243</v>
      </c>
      <c r="H337" t="s">
        <v>228</v>
      </c>
      <c r="I337" t="s">
        <v>229</v>
      </c>
      <c r="J337" t="s">
        <v>230</v>
      </c>
      <c r="K337" t="s">
        <v>230</v>
      </c>
      <c r="L337" t="s">
        <v>230</v>
      </c>
      <c r="M337" t="s">
        <v>231</v>
      </c>
      <c r="N337" t="s">
        <v>230</v>
      </c>
      <c r="O337" t="n">
        <v>228.0</v>
      </c>
      <c r="P337" t="n">
        <v>20.0</v>
      </c>
      <c r="Q337" t="n">
        <v>0.0</v>
      </c>
      <c r="R337" t="n">
        <v>80.0</v>
      </c>
      <c r="S337" t="n">
        <v>0.0</v>
      </c>
      <c r="T337" t="n">
        <v>168.0</v>
      </c>
      <c r="U337" t="n">
        <v>8.4</v>
      </c>
      <c r="V337" t="n">
        <v>8.4</v>
      </c>
      <c r="W337" t="n">
        <v>0.0</v>
      </c>
      <c r="X337" t="n">
        <v>176.4</v>
      </c>
      <c r="Y337" t="n">
        <v>168.0</v>
      </c>
      <c r="Z337" t="n">
        <v>168.0</v>
      </c>
      <c r="AA337" t="n">
        <v>22.0</v>
      </c>
      <c r="AB337" t="n">
        <v>36.96</v>
      </c>
      <c r="AC337" t="n">
        <v>3.25</v>
      </c>
      <c r="AD337" t="n">
        <v>0.0</v>
      </c>
      <c r="AE337" t="n">
        <v>0.0</v>
      </c>
      <c r="AF337" t="n">
        <v>168.0</v>
      </c>
      <c r="AG337" t="n">
        <v>7.23</v>
      </c>
      <c r="AH337" t="n">
        <v>0.0</v>
      </c>
      <c r="AI337" t="n">
        <v>0.0</v>
      </c>
      <c r="AJ337" t="n">
        <v>1.68</v>
      </c>
      <c r="AK337" t="n">
        <v>0.0</v>
      </c>
      <c r="AL337" t="n">
        <v>0.0</v>
      </c>
      <c r="AM337" t="n">
        <v>0.0</v>
      </c>
      <c r="AN337" t="n">
        <v>0.0</v>
      </c>
      <c r="AO337" t="n">
        <v>0.0</v>
      </c>
      <c r="AP337" t="n">
        <v>49.12</v>
      </c>
      <c r="AQ337" t="n">
        <v>0.0</v>
      </c>
      <c r="AR337" t="n">
        <v>118.88</v>
      </c>
      <c r="AS337" t="s">
        <v>232</v>
      </c>
      <c r="AT337" t="s">
        <v>233</v>
      </c>
      <c r="AU337" t="s">
        <v>234</v>
      </c>
      <c r="AV337" t="n">
        <v>0.0</v>
      </c>
      <c r="AW337" t="s">
        <v>1527</v>
      </c>
    </row>
    <row r="338">
      <c r="A338" t="s">
        <v>1528</v>
      </c>
      <c r="B338" t="s">
        <v>1529</v>
      </c>
      <c r="C338" t="s">
        <v>1530</v>
      </c>
      <c r="D338" t="s">
        <v>226</v>
      </c>
      <c r="E338" t="s">
        <v>218</v>
      </c>
      <c r="F338" t="s">
        <v>215</v>
      </c>
      <c r="G338" t="s">
        <v>1081</v>
      </c>
      <c r="H338" t="s">
        <v>228</v>
      </c>
      <c r="I338" t="s">
        <v>229</v>
      </c>
      <c r="J338" t="s">
        <v>230</v>
      </c>
      <c r="K338" t="s">
        <v>230</v>
      </c>
      <c r="L338" t="s">
        <v>230</v>
      </c>
      <c r="M338" t="s">
        <v>231</v>
      </c>
      <c r="N338" t="s">
        <v>230</v>
      </c>
      <c r="O338" t="n">
        <v>246.0</v>
      </c>
      <c r="P338" t="n">
        <v>20.0</v>
      </c>
      <c r="Q338" t="n">
        <v>0.0</v>
      </c>
      <c r="R338" t="n">
        <v>64.0</v>
      </c>
      <c r="S338" t="n">
        <v>0.0</v>
      </c>
      <c r="T338" t="n">
        <v>202.0</v>
      </c>
      <c r="U338" t="n">
        <v>10.1</v>
      </c>
      <c r="V338" t="n">
        <v>10.1</v>
      </c>
      <c r="W338" t="n">
        <v>0.0</v>
      </c>
      <c r="X338" t="n">
        <v>212.1</v>
      </c>
      <c r="Y338" t="n">
        <v>202.0</v>
      </c>
      <c r="Z338" t="n">
        <v>202.0</v>
      </c>
      <c r="AA338" t="n">
        <v>22.0</v>
      </c>
      <c r="AB338" t="n">
        <v>44.44</v>
      </c>
      <c r="AC338" t="n">
        <v>3.9</v>
      </c>
      <c r="AD338" t="n">
        <v>0.0</v>
      </c>
      <c r="AE338" t="n">
        <v>0.0</v>
      </c>
      <c r="AF338" t="n">
        <v>202.0</v>
      </c>
      <c r="AG338" t="n">
        <v>8.7</v>
      </c>
      <c r="AH338" t="n">
        <v>0.0</v>
      </c>
      <c r="AI338" t="n">
        <v>0.0</v>
      </c>
      <c r="AJ338" t="n">
        <v>2.02</v>
      </c>
      <c r="AK338" t="n">
        <v>0.0</v>
      </c>
      <c r="AL338" t="n">
        <v>0.0</v>
      </c>
      <c r="AM338" t="n">
        <v>0.0</v>
      </c>
      <c r="AN338" t="n">
        <v>0.0</v>
      </c>
      <c r="AO338" t="n">
        <v>0.0</v>
      </c>
      <c r="AP338" t="n">
        <v>59.06</v>
      </c>
      <c r="AQ338" t="n">
        <v>0.0</v>
      </c>
      <c r="AR338" t="n">
        <v>142.94</v>
      </c>
      <c r="AS338" t="s">
        <v>232</v>
      </c>
      <c r="AT338" t="s">
        <v>233</v>
      </c>
      <c r="AU338" t="s">
        <v>234</v>
      </c>
      <c r="AV338" t="n">
        <v>0.0</v>
      </c>
      <c r="AW338" t="s">
        <v>501</v>
      </c>
    </row>
    <row r="339">
      <c r="A339" t="s">
        <v>1531</v>
      </c>
      <c r="B339" t="s">
        <v>1532</v>
      </c>
      <c r="C339" t="s">
        <v>1533</v>
      </c>
      <c r="D339" t="s">
        <v>226</v>
      </c>
      <c r="E339" t="s">
        <v>218</v>
      </c>
      <c r="F339" t="s">
        <v>215</v>
      </c>
      <c r="G339" t="s">
        <v>1081</v>
      </c>
      <c r="H339" t="s">
        <v>228</v>
      </c>
      <c r="I339" t="s">
        <v>229</v>
      </c>
      <c r="J339" t="s">
        <v>230</v>
      </c>
      <c r="K339" t="s">
        <v>230</v>
      </c>
      <c r="L339" t="s">
        <v>230</v>
      </c>
      <c r="M339" t="s">
        <v>231</v>
      </c>
      <c r="N339" t="s">
        <v>230</v>
      </c>
      <c r="O339" t="n">
        <v>198.0</v>
      </c>
      <c r="P339" t="n">
        <v>20.0</v>
      </c>
      <c r="Q339" t="n">
        <v>0.0</v>
      </c>
      <c r="R339" t="n">
        <v>63.36</v>
      </c>
      <c r="S339" t="n">
        <v>0.0</v>
      </c>
      <c r="T339" t="n">
        <v>154.64</v>
      </c>
      <c r="U339" t="n">
        <v>7.74</v>
      </c>
      <c r="V339" t="n">
        <v>7.74</v>
      </c>
      <c r="W339" t="n">
        <v>0.0</v>
      </c>
      <c r="X339" t="n">
        <v>162.38</v>
      </c>
      <c r="Y339" t="n">
        <v>154.63</v>
      </c>
      <c r="Z339" t="n">
        <v>154.64</v>
      </c>
      <c r="AA339" t="n">
        <v>22.0</v>
      </c>
      <c r="AB339" t="n">
        <v>34.02</v>
      </c>
      <c r="AC339" t="n">
        <v>2.99</v>
      </c>
      <c r="AD339" t="n">
        <v>0.0</v>
      </c>
      <c r="AE339" t="n">
        <v>0.0</v>
      </c>
      <c r="AF339" t="n">
        <v>154.64</v>
      </c>
      <c r="AG339" t="n">
        <v>6.66</v>
      </c>
      <c r="AH339" t="n">
        <v>0.0</v>
      </c>
      <c r="AI339" t="n">
        <v>0.0</v>
      </c>
      <c r="AJ339" t="n">
        <v>1.55</v>
      </c>
      <c r="AK339" t="n">
        <v>0.0</v>
      </c>
      <c r="AL339" t="n">
        <v>0.0</v>
      </c>
      <c r="AM339" t="n">
        <v>0.0</v>
      </c>
      <c r="AN339" t="n">
        <v>0.0</v>
      </c>
      <c r="AO339" t="n">
        <v>0.0</v>
      </c>
      <c r="AP339" t="n">
        <v>45.22</v>
      </c>
      <c r="AQ339" t="n">
        <v>0.0</v>
      </c>
      <c r="AR339" t="n">
        <v>109.41</v>
      </c>
      <c r="AS339" t="s">
        <v>232</v>
      </c>
      <c r="AT339" t="s">
        <v>233</v>
      </c>
      <c r="AU339" t="s">
        <v>234</v>
      </c>
      <c r="AV339" t="n">
        <v>0.0</v>
      </c>
      <c r="AW339" t="s">
        <v>641</v>
      </c>
    </row>
    <row r="340">
      <c r="A340" t="s">
        <v>1534</v>
      </c>
      <c r="B340" t="s">
        <v>1535</v>
      </c>
      <c r="C340" t="s">
        <v>1536</v>
      </c>
      <c r="D340" t="s">
        <v>226</v>
      </c>
      <c r="E340" t="s">
        <v>218</v>
      </c>
      <c r="F340" t="s">
        <v>215</v>
      </c>
      <c r="G340" t="s">
        <v>725</v>
      </c>
      <c r="H340" t="s">
        <v>228</v>
      </c>
      <c r="I340" t="s">
        <v>229</v>
      </c>
      <c r="J340" t="s">
        <v>230</v>
      </c>
      <c r="K340" t="s">
        <v>230</v>
      </c>
      <c r="L340" t="s">
        <v>230</v>
      </c>
      <c r="M340" t="s">
        <v>231</v>
      </c>
      <c r="N340" t="s">
        <v>230</v>
      </c>
      <c r="O340" t="n">
        <v>228.0</v>
      </c>
      <c r="P340" t="n">
        <v>20.0</v>
      </c>
      <c r="Q340" t="n">
        <v>0.0</v>
      </c>
      <c r="R340" t="n">
        <v>45.6</v>
      </c>
      <c r="S340" t="n">
        <v>0.0</v>
      </c>
      <c r="T340" t="n">
        <v>202.4</v>
      </c>
      <c r="U340" t="n">
        <v>10.12</v>
      </c>
      <c r="V340" t="n">
        <v>10.12</v>
      </c>
      <c r="W340" t="n">
        <v>0.0</v>
      </c>
      <c r="X340" t="n">
        <v>212.52</v>
      </c>
      <c r="Y340" t="n">
        <v>202.4</v>
      </c>
      <c r="Z340" t="n">
        <v>202.4</v>
      </c>
      <c r="AA340" t="n">
        <v>22.0</v>
      </c>
      <c r="AB340" t="n">
        <v>44.53</v>
      </c>
      <c r="AC340" t="n">
        <v>3.91</v>
      </c>
      <c r="AD340" t="n">
        <v>0.0</v>
      </c>
      <c r="AE340" t="n">
        <v>0.0</v>
      </c>
      <c r="AF340" t="n">
        <v>202.4</v>
      </c>
      <c r="AG340" t="n">
        <v>8.72</v>
      </c>
      <c r="AH340" t="n">
        <v>0.0</v>
      </c>
      <c r="AI340" t="n">
        <v>0.0</v>
      </c>
      <c r="AJ340" t="n">
        <v>2.02</v>
      </c>
      <c r="AK340" t="n">
        <v>0.0</v>
      </c>
      <c r="AL340" t="n">
        <v>0.0</v>
      </c>
      <c r="AM340" t="n">
        <v>0.0</v>
      </c>
      <c r="AN340" t="n">
        <v>0.0</v>
      </c>
      <c r="AO340" t="n">
        <v>0.0</v>
      </c>
      <c r="AP340" t="n">
        <v>59.18</v>
      </c>
      <c r="AQ340" t="n">
        <v>0.0</v>
      </c>
      <c r="AR340" t="n">
        <v>143.22</v>
      </c>
      <c r="AS340" t="s">
        <v>232</v>
      </c>
      <c r="AT340" t="s">
        <v>233</v>
      </c>
      <c r="AU340" t="s">
        <v>234</v>
      </c>
      <c r="AV340" t="n">
        <v>0.0</v>
      </c>
      <c r="AW340" t="s">
        <v>1537</v>
      </c>
    </row>
    <row r="341">
      <c r="A341" t="s">
        <v>1538</v>
      </c>
      <c r="B341" t="s">
        <v>1539</v>
      </c>
      <c r="C341" t="s">
        <v>1540</v>
      </c>
      <c r="D341" t="s">
        <v>226</v>
      </c>
      <c r="E341" t="s">
        <v>218</v>
      </c>
      <c r="F341" t="s">
        <v>215</v>
      </c>
      <c r="G341" t="s">
        <v>248</v>
      </c>
      <c r="H341" t="s">
        <v>228</v>
      </c>
      <c r="I341" t="s">
        <v>229</v>
      </c>
      <c r="J341" t="s">
        <v>230</v>
      </c>
      <c r="K341" t="s">
        <v>230</v>
      </c>
      <c r="L341" t="s">
        <v>230</v>
      </c>
      <c r="M341" t="s">
        <v>231</v>
      </c>
      <c r="N341" t="s">
        <v>230</v>
      </c>
      <c r="O341" t="n">
        <v>806.0</v>
      </c>
      <c r="P341" t="n">
        <v>20.0</v>
      </c>
      <c r="Q341" t="n">
        <v>0.0</v>
      </c>
      <c r="R341" t="n">
        <v>161.2</v>
      </c>
      <c r="S341" t="n">
        <v>0.0</v>
      </c>
      <c r="T341" t="n">
        <v>664.8</v>
      </c>
      <c r="U341" t="n">
        <v>33.24</v>
      </c>
      <c r="V341" t="n">
        <v>33.24</v>
      </c>
      <c r="W341" t="n">
        <v>0.0</v>
      </c>
      <c r="X341" t="n">
        <v>698.04</v>
      </c>
      <c r="Y341" t="n">
        <v>664.8</v>
      </c>
      <c r="Z341" t="n">
        <v>664.8</v>
      </c>
      <c r="AA341" t="n">
        <v>22.0</v>
      </c>
      <c r="AB341" t="n">
        <v>146.26</v>
      </c>
      <c r="AC341" t="n">
        <v>12.84</v>
      </c>
      <c r="AD341" t="n">
        <v>0.0</v>
      </c>
      <c r="AE341" t="n">
        <v>0.0</v>
      </c>
      <c r="AF341" t="n">
        <v>664.8</v>
      </c>
      <c r="AG341" t="n">
        <v>28.64</v>
      </c>
      <c r="AH341" t="n">
        <v>0.0</v>
      </c>
      <c r="AI341" t="n">
        <v>0.0</v>
      </c>
      <c r="AJ341" t="n">
        <v>6.65</v>
      </c>
      <c r="AK341" t="n">
        <v>0.0</v>
      </c>
      <c r="AL341" t="n">
        <v>0.0</v>
      </c>
      <c r="AM341" t="n">
        <v>0.0</v>
      </c>
      <c r="AN341" t="n">
        <v>0.0</v>
      </c>
      <c r="AO341" t="n">
        <v>0.0</v>
      </c>
      <c r="AP341" t="n">
        <v>194.39</v>
      </c>
      <c r="AQ341" t="n">
        <v>0.0</v>
      </c>
      <c r="AR341" t="n">
        <v>470.41</v>
      </c>
      <c r="AS341" t="s">
        <v>232</v>
      </c>
      <c r="AT341" t="s">
        <v>266</v>
      </c>
      <c r="AU341" t="s">
        <v>267</v>
      </c>
      <c r="AV341" t="n">
        <v>0.0</v>
      </c>
      <c r="AW341" t="s">
        <v>1541</v>
      </c>
    </row>
    <row r="342">
      <c r="A342" t="s">
        <v>1542</v>
      </c>
      <c r="B342" t="s">
        <v>1543</v>
      </c>
      <c r="C342" t="s">
        <v>1544</v>
      </c>
      <c r="D342" t="s">
        <v>226</v>
      </c>
      <c r="E342" t="s">
        <v>218</v>
      </c>
      <c r="F342" t="s">
        <v>215</v>
      </c>
      <c r="G342" t="s">
        <v>230</v>
      </c>
      <c r="H342" t="s">
        <v>228</v>
      </c>
      <c r="I342" t="s">
        <v>229</v>
      </c>
      <c r="J342" t="s">
        <v>230</v>
      </c>
      <c r="K342" t="s">
        <v>230</v>
      </c>
      <c r="L342" t="s">
        <v>230</v>
      </c>
      <c r="M342" t="s">
        <v>231</v>
      </c>
      <c r="N342" t="s">
        <v>230</v>
      </c>
      <c r="O342" t="n">
        <v>148.0</v>
      </c>
      <c r="P342" t="n">
        <v>10.0</v>
      </c>
      <c r="Q342" t="n">
        <v>0.0</v>
      </c>
      <c r="R342" t="n">
        <v>0.0</v>
      </c>
      <c r="S342" t="n">
        <v>0.0</v>
      </c>
      <c r="T342" t="n">
        <v>158.0</v>
      </c>
      <c r="U342" t="n">
        <v>7.9</v>
      </c>
      <c r="V342" t="n">
        <v>7.9</v>
      </c>
      <c r="W342" t="n">
        <v>0.0</v>
      </c>
      <c r="X342" t="n">
        <v>165.9</v>
      </c>
      <c r="Y342" t="n">
        <v>158.0</v>
      </c>
      <c r="Z342" t="n">
        <v>158.0</v>
      </c>
      <c r="AA342" t="n">
        <v>22.0</v>
      </c>
      <c r="AB342" t="n">
        <v>34.76</v>
      </c>
      <c r="AC342" t="n">
        <v>3.05</v>
      </c>
      <c r="AD342" t="n">
        <v>0.0</v>
      </c>
      <c r="AE342" t="n">
        <v>0.0</v>
      </c>
      <c r="AF342" t="n">
        <v>158.0</v>
      </c>
      <c r="AG342" t="n">
        <v>6.81</v>
      </c>
      <c r="AH342" t="n">
        <v>0.0</v>
      </c>
      <c r="AI342" t="n">
        <v>0.0</v>
      </c>
      <c r="AJ342" t="n">
        <v>1.58</v>
      </c>
      <c r="AK342" t="n">
        <v>0.0</v>
      </c>
      <c r="AL342" t="n">
        <v>0.0</v>
      </c>
      <c r="AM342" t="n">
        <v>0.0</v>
      </c>
      <c r="AN342" t="n">
        <v>0.0</v>
      </c>
      <c r="AO342" t="n">
        <v>0.0</v>
      </c>
      <c r="AP342" t="n">
        <v>46.2</v>
      </c>
      <c r="AQ342" t="n">
        <v>0.0</v>
      </c>
      <c r="AR342" t="n">
        <v>111.8</v>
      </c>
      <c r="AS342" t="s">
        <v>232</v>
      </c>
      <c r="AT342" t="s">
        <v>266</v>
      </c>
      <c r="AU342" t="s">
        <v>267</v>
      </c>
      <c r="AV342" t="n">
        <v>0.0</v>
      </c>
      <c r="AW342" t="s">
        <v>1545</v>
      </c>
    </row>
    <row r="343">
      <c r="A343" t="s">
        <v>1546</v>
      </c>
      <c r="B343" t="s">
        <v>1547</v>
      </c>
      <c r="C343" t="s">
        <v>1548</v>
      </c>
      <c r="D343" t="s">
        <v>226</v>
      </c>
      <c r="E343" t="s">
        <v>218</v>
      </c>
      <c r="F343" t="s">
        <v>215</v>
      </c>
      <c r="G343" t="s">
        <v>243</v>
      </c>
      <c r="H343" t="s">
        <v>228</v>
      </c>
      <c r="I343" t="s">
        <v>229</v>
      </c>
      <c r="J343" t="s">
        <v>230</v>
      </c>
      <c r="K343" t="s">
        <v>230</v>
      </c>
      <c r="L343" t="s">
        <v>230</v>
      </c>
      <c r="M343" t="s">
        <v>231</v>
      </c>
      <c r="N343" t="s">
        <v>230</v>
      </c>
      <c r="O343" t="n">
        <v>296.0</v>
      </c>
      <c r="P343" t="n">
        <v>30.0</v>
      </c>
      <c r="Q343" t="n">
        <v>0.0</v>
      </c>
      <c r="R343" t="n">
        <v>80.0</v>
      </c>
      <c r="S343" t="n">
        <v>0.0</v>
      </c>
      <c r="T343" t="n">
        <v>246.0</v>
      </c>
      <c r="U343" t="n">
        <v>12.3</v>
      </c>
      <c r="V343" t="n">
        <v>12.3</v>
      </c>
      <c r="W343" t="n">
        <v>0.0</v>
      </c>
      <c r="X343" t="n">
        <v>258.3</v>
      </c>
      <c r="Y343" t="n">
        <v>246.0</v>
      </c>
      <c r="Z343" t="n">
        <v>246.0</v>
      </c>
      <c r="AA343" t="n">
        <v>22.0</v>
      </c>
      <c r="AB343" t="n">
        <v>54.12</v>
      </c>
      <c r="AC343" t="n">
        <v>4.75</v>
      </c>
      <c r="AD343" t="n">
        <v>0.0</v>
      </c>
      <c r="AE343" t="n">
        <v>0.0</v>
      </c>
      <c r="AF343" t="n">
        <v>246.0</v>
      </c>
      <c r="AG343" t="n">
        <v>10.6</v>
      </c>
      <c r="AH343" t="n">
        <v>0.0</v>
      </c>
      <c r="AI343" t="n">
        <v>0.0</v>
      </c>
      <c r="AJ343" t="n">
        <v>2.46</v>
      </c>
      <c r="AK343" t="n">
        <v>0.0</v>
      </c>
      <c r="AL343" t="n">
        <v>0.0</v>
      </c>
      <c r="AM343" t="n">
        <v>0.0</v>
      </c>
      <c r="AN343" t="n">
        <v>0.0</v>
      </c>
      <c r="AO343" t="n">
        <v>0.0</v>
      </c>
      <c r="AP343" t="n">
        <v>71.93</v>
      </c>
      <c r="AQ343" t="n">
        <v>0.0</v>
      </c>
      <c r="AR343" t="n">
        <v>174.07</v>
      </c>
      <c r="AS343" t="s">
        <v>232</v>
      </c>
      <c r="AT343" t="s">
        <v>233</v>
      </c>
      <c r="AU343" t="s">
        <v>234</v>
      </c>
      <c r="AV343" t="n">
        <v>0.0</v>
      </c>
      <c r="AW343" t="s">
        <v>1549</v>
      </c>
    </row>
    <row r="344">
      <c r="A344" t="s">
        <v>1550</v>
      </c>
      <c r="B344" t="s">
        <v>1551</v>
      </c>
      <c r="C344" t="s">
        <v>1552</v>
      </c>
      <c r="D344" t="s">
        <v>226</v>
      </c>
      <c r="E344" t="s">
        <v>218</v>
      </c>
      <c r="F344" t="s">
        <v>215</v>
      </c>
      <c r="G344" t="s">
        <v>230</v>
      </c>
      <c r="H344" t="s">
        <v>228</v>
      </c>
      <c r="I344" t="s">
        <v>229</v>
      </c>
      <c r="J344" t="s">
        <v>230</v>
      </c>
      <c r="K344" t="s">
        <v>230</v>
      </c>
      <c r="L344" t="s">
        <v>230</v>
      </c>
      <c r="M344" t="s">
        <v>231</v>
      </c>
      <c r="N344" t="s">
        <v>230</v>
      </c>
      <c r="O344" t="n">
        <v>602.0</v>
      </c>
      <c r="P344" t="n">
        <v>37.0</v>
      </c>
      <c r="Q344" t="n">
        <v>0.0</v>
      </c>
      <c r="R344" t="n">
        <v>84.0</v>
      </c>
      <c r="S344" t="n">
        <v>58.0</v>
      </c>
      <c r="T344" t="n">
        <v>497.0</v>
      </c>
      <c r="U344" t="n">
        <v>24.86</v>
      </c>
      <c r="V344" t="n">
        <v>24.86</v>
      </c>
      <c r="W344" t="n">
        <v>0.0</v>
      </c>
      <c r="X344" t="n">
        <v>521.86</v>
      </c>
      <c r="Y344" t="n">
        <v>496.99</v>
      </c>
      <c r="Z344" t="n">
        <v>497.0</v>
      </c>
      <c r="AA344" t="n">
        <v>22.0</v>
      </c>
      <c r="AB344" t="n">
        <v>109.34</v>
      </c>
      <c r="AC344" t="n">
        <v>9.6</v>
      </c>
      <c r="AD344" t="n">
        <v>0.0</v>
      </c>
      <c r="AE344" t="n">
        <v>0.0</v>
      </c>
      <c r="AF344" t="n">
        <v>497.0</v>
      </c>
      <c r="AG344" t="n">
        <v>21.41</v>
      </c>
      <c r="AH344" t="n">
        <v>0.0</v>
      </c>
      <c r="AI344" t="n">
        <v>0.0</v>
      </c>
      <c r="AJ344" t="n">
        <v>4.97</v>
      </c>
      <c r="AK344" t="n">
        <v>0.0</v>
      </c>
      <c r="AL344" t="n">
        <v>0.0</v>
      </c>
      <c r="AM344" t="n">
        <v>0.0</v>
      </c>
      <c r="AN344" t="n">
        <v>0.0</v>
      </c>
      <c r="AO344" t="n">
        <v>0.0</v>
      </c>
      <c r="AP344" t="n">
        <v>145.32</v>
      </c>
      <c r="AQ344" t="n">
        <v>0.0</v>
      </c>
      <c r="AR344" t="n">
        <v>351.67</v>
      </c>
      <c r="AS344" t="s">
        <v>232</v>
      </c>
      <c r="AT344" t="s">
        <v>233</v>
      </c>
      <c r="AU344" t="s">
        <v>234</v>
      </c>
      <c r="AV344" t="n">
        <v>0.0</v>
      </c>
      <c r="AW344" t="s">
        <v>1061</v>
      </c>
    </row>
    <row r="345">
      <c r="A345" t="s">
        <v>1553</v>
      </c>
      <c r="B345" t="s">
        <v>1554</v>
      </c>
      <c r="C345" t="s">
        <v>1555</v>
      </c>
      <c r="D345" t="s">
        <v>226</v>
      </c>
      <c r="E345" t="s">
        <v>218</v>
      </c>
      <c r="F345" t="s">
        <v>215</v>
      </c>
      <c r="G345" t="s">
        <v>230</v>
      </c>
      <c r="H345" t="s">
        <v>228</v>
      </c>
      <c r="I345" t="s">
        <v>229</v>
      </c>
      <c r="J345" t="s">
        <v>230</v>
      </c>
      <c r="K345" t="s">
        <v>230</v>
      </c>
      <c r="L345" t="s">
        <v>230</v>
      </c>
      <c r="M345" t="s">
        <v>231</v>
      </c>
      <c r="N345" t="s">
        <v>230</v>
      </c>
      <c r="O345" t="n">
        <v>367.0</v>
      </c>
      <c r="P345" t="n">
        <v>20.0</v>
      </c>
      <c r="Q345" t="n">
        <v>0.0</v>
      </c>
      <c r="R345" t="n">
        <v>84.0</v>
      </c>
      <c r="S345" t="n">
        <v>0.0</v>
      </c>
      <c r="T345" t="n">
        <v>303.0</v>
      </c>
      <c r="U345" t="n">
        <v>15.16</v>
      </c>
      <c r="V345" t="n">
        <v>15.16</v>
      </c>
      <c r="W345" t="n">
        <v>0.0</v>
      </c>
      <c r="X345" t="n">
        <v>318.16</v>
      </c>
      <c r="Y345" t="n">
        <v>302.99</v>
      </c>
      <c r="Z345" t="n">
        <v>303.0</v>
      </c>
      <c r="AA345" t="n">
        <v>22.0</v>
      </c>
      <c r="AB345" t="n">
        <v>66.66</v>
      </c>
      <c r="AC345" t="n">
        <v>5.85</v>
      </c>
      <c r="AD345" t="n">
        <v>0.0</v>
      </c>
      <c r="AE345" t="n">
        <v>0.0</v>
      </c>
      <c r="AF345" t="n">
        <v>303.0</v>
      </c>
      <c r="AG345" t="n">
        <v>13.05</v>
      </c>
      <c r="AH345" t="n">
        <v>0.0</v>
      </c>
      <c r="AI345" t="n">
        <v>0.0</v>
      </c>
      <c r="AJ345" t="n">
        <v>3.03</v>
      </c>
      <c r="AK345" t="n">
        <v>0.0</v>
      </c>
      <c r="AL345" t="n">
        <v>0.0</v>
      </c>
      <c r="AM345" t="n">
        <v>0.0</v>
      </c>
      <c r="AN345" t="n">
        <v>0.0</v>
      </c>
      <c r="AO345" t="n">
        <v>0.0</v>
      </c>
      <c r="AP345" t="n">
        <v>88.59</v>
      </c>
      <c r="AQ345" t="n">
        <v>0.0</v>
      </c>
      <c r="AR345" t="n">
        <v>214.4</v>
      </c>
      <c r="AS345" t="s">
        <v>232</v>
      </c>
      <c r="AT345" t="s">
        <v>233</v>
      </c>
      <c r="AU345" t="s">
        <v>234</v>
      </c>
      <c r="AV345" t="n">
        <v>0.0</v>
      </c>
      <c r="AW345" t="s">
        <v>465</v>
      </c>
    </row>
    <row r="346">
      <c r="A346" t="s">
        <v>1556</v>
      </c>
      <c r="B346" t="s">
        <v>1557</v>
      </c>
      <c r="C346" t="s">
        <v>1558</v>
      </c>
      <c r="D346" t="s">
        <v>226</v>
      </c>
      <c r="E346" t="s">
        <v>218</v>
      </c>
      <c r="F346" t="s">
        <v>215</v>
      </c>
      <c r="G346" t="s">
        <v>725</v>
      </c>
      <c r="H346" t="s">
        <v>228</v>
      </c>
      <c r="I346" t="s">
        <v>229</v>
      </c>
      <c r="J346" t="s">
        <v>230</v>
      </c>
      <c r="K346" t="s">
        <v>230</v>
      </c>
      <c r="L346" t="s">
        <v>230</v>
      </c>
      <c r="M346" t="s">
        <v>231</v>
      </c>
      <c r="N346" t="s">
        <v>230</v>
      </c>
      <c r="O346" t="n">
        <v>198.0</v>
      </c>
      <c r="P346" t="n">
        <v>20.0</v>
      </c>
      <c r="Q346" t="n">
        <v>0.0</v>
      </c>
      <c r="R346" t="n">
        <v>39.6</v>
      </c>
      <c r="S346" t="n">
        <v>0.0</v>
      </c>
      <c r="T346" t="n">
        <v>178.4</v>
      </c>
      <c r="U346" t="n">
        <v>8.92</v>
      </c>
      <c r="V346" t="n">
        <v>8.92</v>
      </c>
      <c r="W346" t="n">
        <v>0.0</v>
      </c>
      <c r="X346" t="n">
        <v>187.32</v>
      </c>
      <c r="Y346" t="n">
        <v>178.4</v>
      </c>
      <c r="Z346" t="n">
        <v>178.4</v>
      </c>
      <c r="AA346" t="n">
        <v>22.0</v>
      </c>
      <c r="AB346" t="n">
        <v>39.25</v>
      </c>
      <c r="AC346" t="n">
        <v>3.45</v>
      </c>
      <c r="AD346" t="n">
        <v>0.0</v>
      </c>
      <c r="AE346" t="n">
        <v>0.0</v>
      </c>
      <c r="AF346" t="n">
        <v>178.4</v>
      </c>
      <c r="AG346" t="n">
        <v>7.68</v>
      </c>
      <c r="AH346" t="n">
        <v>0.0</v>
      </c>
      <c r="AI346" t="n">
        <v>0.0</v>
      </c>
      <c r="AJ346" t="n">
        <v>1.78</v>
      </c>
      <c r="AK346" t="n">
        <v>0.0</v>
      </c>
      <c r="AL346" t="n">
        <v>0.0</v>
      </c>
      <c r="AM346" t="n">
        <v>0.0</v>
      </c>
      <c r="AN346" t="n">
        <v>0.0</v>
      </c>
      <c r="AO346" t="n">
        <v>0.0</v>
      </c>
      <c r="AP346" t="n">
        <v>52.16</v>
      </c>
      <c r="AQ346" t="n">
        <v>0.0</v>
      </c>
      <c r="AR346" t="n">
        <v>126.24</v>
      </c>
      <c r="AS346" t="s">
        <v>232</v>
      </c>
      <c r="AT346" t="s">
        <v>266</v>
      </c>
      <c r="AU346" t="s">
        <v>267</v>
      </c>
      <c r="AV346" t="n">
        <v>0.0</v>
      </c>
      <c r="AW346" t="s">
        <v>1167</v>
      </c>
    </row>
    <row r="347">
      <c r="A347" t="s">
        <v>1559</v>
      </c>
      <c r="B347" t="s">
        <v>1560</v>
      </c>
      <c r="C347" t="s">
        <v>1561</v>
      </c>
      <c r="D347" t="s">
        <v>226</v>
      </c>
      <c r="E347" t="s">
        <v>218</v>
      </c>
      <c r="F347" t="s">
        <v>215</v>
      </c>
      <c r="G347" t="s">
        <v>230</v>
      </c>
      <c r="H347" t="s">
        <v>228</v>
      </c>
      <c r="I347" t="s">
        <v>229</v>
      </c>
      <c r="J347" t="s">
        <v>230</v>
      </c>
      <c r="K347" t="s">
        <v>230</v>
      </c>
      <c r="L347" t="s">
        <v>230</v>
      </c>
      <c r="M347" t="s">
        <v>231</v>
      </c>
      <c r="N347" t="s">
        <v>230</v>
      </c>
      <c r="O347" t="n">
        <v>99.0</v>
      </c>
      <c r="P347" t="n">
        <v>10.0</v>
      </c>
      <c r="Q347" t="n">
        <v>0.0</v>
      </c>
      <c r="R347" t="n">
        <v>0.0</v>
      </c>
      <c r="S347" t="n">
        <v>0.0</v>
      </c>
      <c r="T347" t="n">
        <v>109.0</v>
      </c>
      <c r="U347" t="n">
        <v>5.46</v>
      </c>
      <c r="V347" t="n">
        <v>5.46</v>
      </c>
      <c r="W347" t="n">
        <v>0.0</v>
      </c>
      <c r="X347" t="n">
        <v>114.46</v>
      </c>
      <c r="Y347" t="n">
        <v>108.99</v>
      </c>
      <c r="Z347" t="n">
        <v>109.0</v>
      </c>
      <c r="AA347" t="n">
        <v>22.0</v>
      </c>
      <c r="AB347" t="n">
        <v>23.98</v>
      </c>
      <c r="AC347" t="n">
        <v>2.11</v>
      </c>
      <c r="AD347" t="n">
        <v>0.0</v>
      </c>
      <c r="AE347" t="n">
        <v>0.0</v>
      </c>
      <c r="AF347" t="n">
        <v>109.0</v>
      </c>
      <c r="AG347" t="n">
        <v>4.7</v>
      </c>
      <c r="AH347" t="n">
        <v>0.0</v>
      </c>
      <c r="AI347" t="n">
        <v>0.0</v>
      </c>
      <c r="AJ347" t="n">
        <v>1.09</v>
      </c>
      <c r="AK347" t="n">
        <v>0.0</v>
      </c>
      <c r="AL347" t="n">
        <v>0.0</v>
      </c>
      <c r="AM347" t="n">
        <v>0.0</v>
      </c>
      <c r="AN347" t="n">
        <v>0.0</v>
      </c>
      <c r="AO347" t="n">
        <v>0.0</v>
      </c>
      <c r="AP347" t="n">
        <v>31.88</v>
      </c>
      <c r="AQ347" t="n">
        <v>0.0</v>
      </c>
      <c r="AR347" t="n">
        <v>77.11</v>
      </c>
      <c r="AS347" t="s">
        <v>232</v>
      </c>
      <c r="AT347" t="s">
        <v>233</v>
      </c>
      <c r="AU347" t="s">
        <v>234</v>
      </c>
      <c r="AV347" t="n">
        <v>0.0</v>
      </c>
      <c r="AW347" t="s">
        <v>1562</v>
      </c>
    </row>
    <row r="348">
      <c r="A348" t="s">
        <v>1563</v>
      </c>
      <c r="B348" t="s">
        <v>1564</v>
      </c>
      <c r="C348" t="s">
        <v>1565</v>
      </c>
      <c r="D348" t="s">
        <v>226</v>
      </c>
      <c r="E348" t="s">
        <v>218</v>
      </c>
      <c r="F348" t="s">
        <v>215</v>
      </c>
      <c r="G348" t="s">
        <v>230</v>
      </c>
      <c r="H348" t="s">
        <v>228</v>
      </c>
      <c r="I348" t="s">
        <v>229</v>
      </c>
      <c r="J348" t="s">
        <v>230</v>
      </c>
      <c r="K348" t="s">
        <v>230</v>
      </c>
      <c r="L348" t="s">
        <v>230</v>
      </c>
      <c r="M348" t="s">
        <v>231</v>
      </c>
      <c r="N348" t="s">
        <v>230</v>
      </c>
      <c r="O348" t="n">
        <v>321.0</v>
      </c>
      <c r="P348" t="n">
        <v>20.0</v>
      </c>
      <c r="Q348" t="n">
        <v>0.0</v>
      </c>
      <c r="R348" t="n">
        <v>84.0</v>
      </c>
      <c r="S348" t="n">
        <v>0.0</v>
      </c>
      <c r="T348" t="n">
        <v>257.0</v>
      </c>
      <c r="U348" t="n">
        <v>12.84</v>
      </c>
      <c r="V348" t="n">
        <v>12.84</v>
      </c>
      <c r="W348" t="n">
        <v>0.0</v>
      </c>
      <c r="X348" t="n">
        <v>269.84</v>
      </c>
      <c r="Y348" t="n">
        <v>257.01</v>
      </c>
      <c r="Z348" t="n">
        <v>257.0</v>
      </c>
      <c r="AA348" t="n">
        <v>22.0</v>
      </c>
      <c r="AB348" t="n">
        <v>56.54</v>
      </c>
      <c r="AC348" t="n">
        <v>4.97</v>
      </c>
      <c r="AD348" t="n">
        <v>0.0</v>
      </c>
      <c r="AE348" t="n">
        <v>0.0</v>
      </c>
      <c r="AF348" t="n">
        <v>257.0</v>
      </c>
      <c r="AG348" t="n">
        <v>11.07</v>
      </c>
      <c r="AH348" t="n">
        <v>0.0</v>
      </c>
      <c r="AI348" t="n">
        <v>0.0</v>
      </c>
      <c r="AJ348" t="n">
        <v>2.57</v>
      </c>
      <c r="AK348" t="n">
        <v>0.0</v>
      </c>
      <c r="AL348" t="n">
        <v>0.0</v>
      </c>
      <c r="AM348" t="n">
        <v>0.0</v>
      </c>
      <c r="AN348" t="n">
        <v>0.0</v>
      </c>
      <c r="AO348" t="n">
        <v>0.0</v>
      </c>
      <c r="AP348" t="n">
        <v>75.15</v>
      </c>
      <c r="AQ348" t="n">
        <v>0.0</v>
      </c>
      <c r="AR348" t="n">
        <v>181.86</v>
      </c>
      <c r="AS348" t="s">
        <v>232</v>
      </c>
      <c r="AT348" t="s">
        <v>266</v>
      </c>
      <c r="AU348" t="s">
        <v>267</v>
      </c>
      <c r="AV348" t="n">
        <v>0.0</v>
      </c>
      <c r="AW348" t="s">
        <v>892</v>
      </c>
    </row>
    <row r="349">
      <c r="A349" t="s">
        <v>1566</v>
      </c>
      <c r="B349" t="s">
        <v>1567</v>
      </c>
      <c r="C349" t="s">
        <v>1568</v>
      </c>
      <c r="D349" t="s">
        <v>226</v>
      </c>
      <c r="E349" t="s">
        <v>218</v>
      </c>
      <c r="F349" t="s">
        <v>215</v>
      </c>
      <c r="G349" t="s">
        <v>725</v>
      </c>
      <c r="H349" t="s">
        <v>228</v>
      </c>
      <c r="I349" t="s">
        <v>229</v>
      </c>
      <c r="J349" t="s">
        <v>230</v>
      </c>
      <c r="K349" t="s">
        <v>230</v>
      </c>
      <c r="L349" t="s">
        <v>230</v>
      </c>
      <c r="M349" t="s">
        <v>231</v>
      </c>
      <c r="N349" t="s">
        <v>230</v>
      </c>
      <c r="O349" t="n">
        <v>198.0</v>
      </c>
      <c r="P349" t="n">
        <v>20.0</v>
      </c>
      <c r="Q349" t="n">
        <v>0.0</v>
      </c>
      <c r="R349" t="n">
        <v>39.6</v>
      </c>
      <c r="S349" t="n">
        <v>0.0</v>
      </c>
      <c r="T349" t="n">
        <v>178.4</v>
      </c>
      <c r="U349" t="n">
        <v>8.92</v>
      </c>
      <c r="V349" t="n">
        <v>8.92</v>
      </c>
      <c r="W349" t="n">
        <v>0.0</v>
      </c>
      <c r="X349" t="n">
        <v>187.32</v>
      </c>
      <c r="Y349" t="n">
        <v>178.4</v>
      </c>
      <c r="Z349" t="n">
        <v>178.4</v>
      </c>
      <c r="AA349" t="n">
        <v>22.0</v>
      </c>
      <c r="AB349" t="n">
        <v>39.25</v>
      </c>
      <c r="AC349" t="n">
        <v>3.45</v>
      </c>
      <c r="AD349" t="n">
        <v>0.0</v>
      </c>
      <c r="AE349" t="n">
        <v>0.0</v>
      </c>
      <c r="AF349" t="n">
        <v>178.4</v>
      </c>
      <c r="AG349" t="n">
        <v>7.68</v>
      </c>
      <c r="AH349" t="n">
        <v>0.0</v>
      </c>
      <c r="AI349" t="n">
        <v>0.0</v>
      </c>
      <c r="AJ349" t="n">
        <v>1.78</v>
      </c>
      <c r="AK349" t="n">
        <v>0.0</v>
      </c>
      <c r="AL349" t="n">
        <v>0.0</v>
      </c>
      <c r="AM349" t="n">
        <v>0.0</v>
      </c>
      <c r="AN349" t="n">
        <v>0.0</v>
      </c>
      <c r="AO349" t="n">
        <v>0.0</v>
      </c>
      <c r="AP349" t="n">
        <v>52.16</v>
      </c>
      <c r="AQ349" t="n">
        <v>0.0</v>
      </c>
      <c r="AR349" t="n">
        <v>126.24</v>
      </c>
      <c r="AS349" t="s">
        <v>232</v>
      </c>
      <c r="AT349" t="s">
        <v>266</v>
      </c>
      <c r="AU349" t="s">
        <v>267</v>
      </c>
      <c r="AV349" t="n">
        <v>0.0</v>
      </c>
      <c r="AW349" t="s">
        <v>1569</v>
      </c>
    </row>
    <row r="350">
      <c r="A350" t="s">
        <v>1570</v>
      </c>
      <c r="B350" t="s">
        <v>1571</v>
      </c>
      <c r="C350" t="s">
        <v>1572</v>
      </c>
      <c r="D350" t="s">
        <v>226</v>
      </c>
      <c r="E350" t="s">
        <v>218</v>
      </c>
      <c r="F350" t="s">
        <v>215</v>
      </c>
      <c r="G350" t="s">
        <v>725</v>
      </c>
      <c r="H350" t="s">
        <v>228</v>
      </c>
      <c r="I350" t="s">
        <v>229</v>
      </c>
      <c r="J350" t="s">
        <v>230</v>
      </c>
      <c r="K350" t="s">
        <v>230</v>
      </c>
      <c r="L350" t="s">
        <v>230</v>
      </c>
      <c r="M350" t="s">
        <v>231</v>
      </c>
      <c r="N350" t="s">
        <v>230</v>
      </c>
      <c r="O350" t="n">
        <v>198.0</v>
      </c>
      <c r="P350" t="n">
        <v>20.0</v>
      </c>
      <c r="Q350" t="n">
        <v>0.0</v>
      </c>
      <c r="R350" t="n">
        <v>39.6</v>
      </c>
      <c r="S350" t="n">
        <v>0.0</v>
      </c>
      <c r="T350" t="n">
        <v>178.4</v>
      </c>
      <c r="U350" t="n">
        <v>8.92</v>
      </c>
      <c r="V350" t="n">
        <v>8.92</v>
      </c>
      <c r="W350" t="n">
        <v>0.0</v>
      </c>
      <c r="X350" t="n">
        <v>187.32</v>
      </c>
      <c r="Y350" t="n">
        <v>178.4</v>
      </c>
      <c r="Z350" t="n">
        <v>178.4</v>
      </c>
      <c r="AA350" t="n">
        <v>22.0</v>
      </c>
      <c r="AB350" t="n">
        <v>39.25</v>
      </c>
      <c r="AC350" t="n">
        <v>3.45</v>
      </c>
      <c r="AD350" t="n">
        <v>0.0</v>
      </c>
      <c r="AE350" t="n">
        <v>0.0</v>
      </c>
      <c r="AF350" t="n">
        <v>178.4</v>
      </c>
      <c r="AG350" t="n">
        <v>7.68</v>
      </c>
      <c r="AH350" t="n">
        <v>0.0</v>
      </c>
      <c r="AI350" t="n">
        <v>0.0</v>
      </c>
      <c r="AJ350" t="n">
        <v>1.78</v>
      </c>
      <c r="AK350" t="n">
        <v>0.0</v>
      </c>
      <c r="AL350" t="n">
        <v>0.0</v>
      </c>
      <c r="AM350" t="n">
        <v>0.0</v>
      </c>
      <c r="AN350" t="n">
        <v>0.0</v>
      </c>
      <c r="AO350" t="n">
        <v>0.0</v>
      </c>
      <c r="AP350" t="n">
        <v>52.16</v>
      </c>
      <c r="AQ350" t="n">
        <v>0.0</v>
      </c>
      <c r="AR350" t="n">
        <v>126.24</v>
      </c>
      <c r="AS350" t="s">
        <v>232</v>
      </c>
      <c r="AT350" t="s">
        <v>233</v>
      </c>
      <c r="AU350" t="s">
        <v>234</v>
      </c>
      <c r="AV350" t="n">
        <v>0.0</v>
      </c>
      <c r="AW350" t="s">
        <v>1573</v>
      </c>
    </row>
    <row r="351">
      <c r="A351" t="s">
        <v>1574</v>
      </c>
      <c r="B351" t="s">
        <v>1575</v>
      </c>
      <c r="C351" t="s">
        <v>1576</v>
      </c>
      <c r="D351" t="s">
        <v>226</v>
      </c>
      <c r="E351" t="s">
        <v>218</v>
      </c>
      <c r="F351" t="s">
        <v>215</v>
      </c>
      <c r="G351" t="s">
        <v>248</v>
      </c>
      <c r="H351" t="s">
        <v>228</v>
      </c>
      <c r="I351" t="s">
        <v>229</v>
      </c>
      <c r="J351" t="s">
        <v>230</v>
      </c>
      <c r="K351" t="s">
        <v>230</v>
      </c>
      <c r="L351" t="s">
        <v>230</v>
      </c>
      <c r="M351" t="s">
        <v>231</v>
      </c>
      <c r="N351" t="s">
        <v>230</v>
      </c>
      <c r="O351" t="n">
        <v>1212.0</v>
      </c>
      <c r="P351" t="n">
        <v>37.0</v>
      </c>
      <c r="Q351" t="n">
        <v>0.0</v>
      </c>
      <c r="R351" t="n">
        <v>230.8</v>
      </c>
      <c r="S351" t="n">
        <v>58.0</v>
      </c>
      <c r="T351" t="n">
        <v>960.2</v>
      </c>
      <c r="U351" t="n">
        <v>48.02</v>
      </c>
      <c r="V351" t="n">
        <v>48.02</v>
      </c>
      <c r="W351" t="n">
        <v>0.0</v>
      </c>
      <c r="X351" t="n">
        <v>1008.22</v>
      </c>
      <c r="Y351" t="n">
        <v>960.19</v>
      </c>
      <c r="Z351" t="n">
        <v>960.2</v>
      </c>
      <c r="AA351" t="n">
        <v>22.0</v>
      </c>
      <c r="AB351" t="n">
        <v>211.24</v>
      </c>
      <c r="AC351" t="n">
        <v>18.55</v>
      </c>
      <c r="AD351" t="n">
        <v>0.0</v>
      </c>
      <c r="AE351" t="n">
        <v>0.0</v>
      </c>
      <c r="AF351" t="n">
        <v>960.2</v>
      </c>
      <c r="AG351" t="n">
        <v>41.36</v>
      </c>
      <c r="AH351" t="n">
        <v>0.0</v>
      </c>
      <c r="AI351" t="n">
        <v>0.0</v>
      </c>
      <c r="AJ351" t="n">
        <v>9.6</v>
      </c>
      <c r="AK351" t="n">
        <v>0.0</v>
      </c>
      <c r="AL351" t="n">
        <v>0.0</v>
      </c>
      <c r="AM351" t="n">
        <v>0.0</v>
      </c>
      <c r="AN351" t="n">
        <v>0.0</v>
      </c>
      <c r="AO351" t="n">
        <v>0.0</v>
      </c>
      <c r="AP351" t="n">
        <v>280.75</v>
      </c>
      <c r="AQ351" t="n">
        <v>0.0</v>
      </c>
      <c r="AR351" t="n">
        <v>679.44</v>
      </c>
      <c r="AS351" t="s">
        <v>232</v>
      </c>
      <c r="AT351" t="s">
        <v>233</v>
      </c>
      <c r="AU351" t="s">
        <v>234</v>
      </c>
      <c r="AV351" t="n">
        <v>0.0</v>
      </c>
      <c r="AW351" t="s">
        <v>1472</v>
      </c>
    </row>
    <row r="352">
      <c r="A352" t="s">
        <v>1577</v>
      </c>
      <c r="B352" t="s">
        <v>1578</v>
      </c>
      <c r="C352" t="s">
        <v>1579</v>
      </c>
      <c r="D352" t="s">
        <v>226</v>
      </c>
      <c r="E352" t="s">
        <v>218</v>
      </c>
      <c r="F352" t="s">
        <v>215</v>
      </c>
      <c r="G352" t="s">
        <v>243</v>
      </c>
      <c r="H352" t="s">
        <v>228</v>
      </c>
      <c r="I352" t="s">
        <v>229</v>
      </c>
      <c r="J352" t="s">
        <v>230</v>
      </c>
      <c r="K352" t="s">
        <v>230</v>
      </c>
      <c r="L352" t="s">
        <v>230</v>
      </c>
      <c r="M352" t="s">
        <v>231</v>
      </c>
      <c r="N352" t="s">
        <v>230</v>
      </c>
      <c r="O352" t="n">
        <v>228.0</v>
      </c>
      <c r="P352" t="n">
        <v>20.0</v>
      </c>
      <c r="Q352" t="n">
        <v>0.0</v>
      </c>
      <c r="R352" t="n">
        <v>80.0</v>
      </c>
      <c r="S352" t="n">
        <v>0.0</v>
      </c>
      <c r="T352" t="n">
        <v>168.0</v>
      </c>
      <c r="U352" t="n">
        <v>8.4</v>
      </c>
      <c r="V352" t="n">
        <v>8.4</v>
      </c>
      <c r="W352" t="n">
        <v>0.0</v>
      </c>
      <c r="X352" t="n">
        <v>176.4</v>
      </c>
      <c r="Y352" t="n">
        <v>168.0</v>
      </c>
      <c r="Z352" t="n">
        <v>168.0</v>
      </c>
      <c r="AA352" t="n">
        <v>22.0</v>
      </c>
      <c r="AB352" t="n">
        <v>36.96</v>
      </c>
      <c r="AC352" t="n">
        <v>3.25</v>
      </c>
      <c r="AD352" t="n">
        <v>0.0</v>
      </c>
      <c r="AE352" t="n">
        <v>0.0</v>
      </c>
      <c r="AF352" t="n">
        <v>168.0</v>
      </c>
      <c r="AG352" t="n">
        <v>7.23</v>
      </c>
      <c r="AH352" t="n">
        <v>0.0</v>
      </c>
      <c r="AI352" t="n">
        <v>0.0</v>
      </c>
      <c r="AJ352" t="n">
        <v>1.68</v>
      </c>
      <c r="AK352" t="n">
        <v>0.0</v>
      </c>
      <c r="AL352" t="n">
        <v>0.0</v>
      </c>
      <c r="AM352" t="n">
        <v>0.0</v>
      </c>
      <c r="AN352" t="n">
        <v>0.0</v>
      </c>
      <c r="AO352" t="n">
        <v>0.0</v>
      </c>
      <c r="AP352" t="n">
        <v>49.12</v>
      </c>
      <c r="AQ352" t="n">
        <v>0.0</v>
      </c>
      <c r="AR352" t="n">
        <v>118.88</v>
      </c>
      <c r="AS352" t="s">
        <v>232</v>
      </c>
      <c r="AT352" t="s">
        <v>266</v>
      </c>
      <c r="AU352" t="s">
        <v>267</v>
      </c>
      <c r="AV352" t="n">
        <v>0.0</v>
      </c>
      <c r="AW352" t="s">
        <v>1580</v>
      </c>
    </row>
    <row r="353">
      <c r="A353" t="s">
        <v>1581</v>
      </c>
      <c r="B353" t="s">
        <v>1582</v>
      </c>
      <c r="C353" t="s">
        <v>1583</v>
      </c>
      <c r="D353" t="s">
        <v>226</v>
      </c>
      <c r="E353" t="s">
        <v>218</v>
      </c>
      <c r="F353" t="s">
        <v>215</v>
      </c>
      <c r="G353" t="s">
        <v>230</v>
      </c>
      <c r="H353" t="s">
        <v>228</v>
      </c>
      <c r="I353" t="s">
        <v>229</v>
      </c>
      <c r="J353" t="s">
        <v>230</v>
      </c>
      <c r="K353" t="s">
        <v>230</v>
      </c>
      <c r="L353" t="s">
        <v>230</v>
      </c>
      <c r="M353" t="s">
        <v>231</v>
      </c>
      <c r="N353" t="s">
        <v>230</v>
      </c>
      <c r="O353" t="n">
        <v>282.0</v>
      </c>
      <c r="P353" t="n">
        <v>20.0</v>
      </c>
      <c r="Q353" t="n">
        <v>0.0</v>
      </c>
      <c r="R353" t="n">
        <v>80.0</v>
      </c>
      <c r="S353" t="n">
        <v>0.0</v>
      </c>
      <c r="T353" t="n">
        <v>222.0</v>
      </c>
      <c r="U353" t="n">
        <v>11.08</v>
      </c>
      <c r="V353" t="n">
        <v>11.08</v>
      </c>
      <c r="W353" t="n">
        <v>0.0</v>
      </c>
      <c r="X353" t="n">
        <v>233.08</v>
      </c>
      <c r="Y353" t="n">
        <v>222.02</v>
      </c>
      <c r="Z353" t="n">
        <v>222.0</v>
      </c>
      <c r="AA353" t="n">
        <v>22.0</v>
      </c>
      <c r="AB353" t="n">
        <v>48.84</v>
      </c>
      <c r="AC353" t="n">
        <v>4.29</v>
      </c>
      <c r="AD353" t="n">
        <v>0.0</v>
      </c>
      <c r="AE353" t="n">
        <v>0.0</v>
      </c>
      <c r="AF353" t="n">
        <v>222.0</v>
      </c>
      <c r="AG353" t="n">
        <v>9.56</v>
      </c>
      <c r="AH353" t="n">
        <v>0.0</v>
      </c>
      <c r="AI353" t="n">
        <v>0.0</v>
      </c>
      <c r="AJ353" t="n">
        <v>2.22</v>
      </c>
      <c r="AK353" t="n">
        <v>0.0</v>
      </c>
      <c r="AL353" t="n">
        <v>0.0</v>
      </c>
      <c r="AM353" t="n">
        <v>0.0</v>
      </c>
      <c r="AN353" t="n">
        <v>0.0</v>
      </c>
      <c r="AO353" t="n">
        <v>0.0</v>
      </c>
      <c r="AP353" t="n">
        <v>64.91</v>
      </c>
      <c r="AQ353" t="n">
        <v>0.0</v>
      </c>
      <c r="AR353" t="n">
        <v>157.11</v>
      </c>
      <c r="AS353" t="s">
        <v>232</v>
      </c>
      <c r="AT353" t="s">
        <v>233</v>
      </c>
      <c r="AU353" t="s">
        <v>234</v>
      </c>
      <c r="AV353" t="n">
        <v>0.0</v>
      </c>
      <c r="AW353" t="s">
        <v>1584</v>
      </c>
    </row>
    <row r="354">
      <c r="A354" t="s">
        <v>1585</v>
      </c>
      <c r="B354" t="s">
        <v>1586</v>
      </c>
      <c r="C354" t="s">
        <v>1587</v>
      </c>
      <c r="D354" t="s">
        <v>226</v>
      </c>
      <c r="E354" t="s">
        <v>218</v>
      </c>
      <c r="F354" t="s">
        <v>215</v>
      </c>
      <c r="G354" t="s">
        <v>230</v>
      </c>
      <c r="H354" t="s">
        <v>228</v>
      </c>
      <c r="I354" t="s">
        <v>229</v>
      </c>
      <c r="J354" t="s">
        <v>230</v>
      </c>
      <c r="K354" t="s">
        <v>230</v>
      </c>
      <c r="L354" t="s">
        <v>230</v>
      </c>
      <c r="M354" t="s">
        <v>231</v>
      </c>
      <c r="N354" t="s">
        <v>230</v>
      </c>
      <c r="O354" t="n">
        <v>525.0</v>
      </c>
      <c r="P354" t="n">
        <v>50.0</v>
      </c>
      <c r="Q354" t="n">
        <v>0.0</v>
      </c>
      <c r="R354" t="n">
        <v>84.0</v>
      </c>
      <c r="S354" t="n">
        <v>0.0</v>
      </c>
      <c r="T354" t="n">
        <v>491.0</v>
      </c>
      <c r="U354" t="n">
        <v>24.56</v>
      </c>
      <c r="V354" t="n">
        <v>24.56</v>
      </c>
      <c r="W354" t="n">
        <v>0.0</v>
      </c>
      <c r="X354" t="n">
        <v>515.56</v>
      </c>
      <c r="Y354" t="n">
        <v>490.99</v>
      </c>
      <c r="Z354" t="n">
        <v>491.0</v>
      </c>
      <c r="AA354" t="n">
        <v>22.0</v>
      </c>
      <c r="AB354" t="n">
        <v>108.02</v>
      </c>
      <c r="AC354" t="n">
        <v>9.49</v>
      </c>
      <c r="AD354" t="n">
        <v>0.0</v>
      </c>
      <c r="AE354" t="n">
        <v>0.0</v>
      </c>
      <c r="AF354" t="n">
        <v>491.0</v>
      </c>
      <c r="AG354" t="n">
        <v>21.15</v>
      </c>
      <c r="AH354" t="n">
        <v>0.0</v>
      </c>
      <c r="AI354" t="n">
        <v>0.0</v>
      </c>
      <c r="AJ354" t="n">
        <v>4.91</v>
      </c>
      <c r="AK354" t="n">
        <v>0.0</v>
      </c>
      <c r="AL354" t="n">
        <v>0.0</v>
      </c>
      <c r="AM354" t="n">
        <v>0.0</v>
      </c>
      <c r="AN354" t="n">
        <v>0.0</v>
      </c>
      <c r="AO354" t="n">
        <v>0.0</v>
      </c>
      <c r="AP354" t="n">
        <v>143.57</v>
      </c>
      <c r="AQ354" t="n">
        <v>0.0</v>
      </c>
      <c r="AR354" t="n">
        <v>347.42</v>
      </c>
      <c r="AS354" t="s">
        <v>232</v>
      </c>
      <c r="AT354" t="s">
        <v>266</v>
      </c>
      <c r="AU354" t="s">
        <v>267</v>
      </c>
      <c r="AV354" t="n">
        <v>0.0</v>
      </c>
      <c r="AW354" t="s">
        <v>1588</v>
      </c>
    </row>
    <row r="355">
      <c r="A355" t="s">
        <v>1589</v>
      </c>
      <c r="B355" t="s">
        <v>1590</v>
      </c>
      <c r="C355" t="s">
        <v>1591</v>
      </c>
      <c r="D355" t="s">
        <v>226</v>
      </c>
      <c r="E355" t="s">
        <v>218</v>
      </c>
      <c r="F355" t="s">
        <v>215</v>
      </c>
      <c r="G355" t="s">
        <v>1081</v>
      </c>
      <c r="H355" t="s">
        <v>228</v>
      </c>
      <c r="I355" t="s">
        <v>229</v>
      </c>
      <c r="J355" t="s">
        <v>230</v>
      </c>
      <c r="K355" t="s">
        <v>230</v>
      </c>
      <c r="L355" t="s">
        <v>230</v>
      </c>
      <c r="M355" t="s">
        <v>231</v>
      </c>
      <c r="N355" t="s">
        <v>230</v>
      </c>
      <c r="O355" t="n">
        <v>210.0</v>
      </c>
      <c r="P355" t="n">
        <v>0.0</v>
      </c>
      <c r="Q355" t="n">
        <v>0.0</v>
      </c>
      <c r="R355" t="n">
        <v>64.0</v>
      </c>
      <c r="S355" t="n">
        <v>0.0</v>
      </c>
      <c r="T355" t="n">
        <v>146.0</v>
      </c>
      <c r="U355" t="n">
        <v>7.3</v>
      </c>
      <c r="V355" t="n">
        <v>7.3</v>
      </c>
      <c r="W355" t="n">
        <v>0.0</v>
      </c>
      <c r="X355" t="n">
        <v>153.3</v>
      </c>
      <c r="Y355" t="n">
        <v>146.0</v>
      </c>
      <c r="Z355" t="n">
        <v>146.0</v>
      </c>
      <c r="AA355" t="n">
        <v>22.0</v>
      </c>
      <c r="AB355" t="n">
        <v>32.12</v>
      </c>
      <c r="AC355" t="n">
        <v>2.82</v>
      </c>
      <c r="AD355" t="n">
        <v>0.0</v>
      </c>
      <c r="AE355" t="n">
        <v>0.0</v>
      </c>
      <c r="AF355" t="n">
        <v>146.0</v>
      </c>
      <c r="AG355" t="n">
        <v>6.29</v>
      </c>
      <c r="AH355" t="n">
        <v>0.0</v>
      </c>
      <c r="AI355" t="n">
        <v>0.0</v>
      </c>
      <c r="AJ355" t="n">
        <v>1.46</v>
      </c>
      <c r="AK355" t="n">
        <v>0.0</v>
      </c>
      <c r="AL355" t="n">
        <v>0.0</v>
      </c>
      <c r="AM355" t="n">
        <v>0.0</v>
      </c>
      <c r="AN355" t="n">
        <v>0.0</v>
      </c>
      <c r="AO355" t="n">
        <v>0.0</v>
      </c>
      <c r="AP355" t="n">
        <v>42.69</v>
      </c>
      <c r="AQ355" t="n">
        <v>0.0</v>
      </c>
      <c r="AR355" t="n">
        <v>103.31</v>
      </c>
      <c r="AS355" t="s">
        <v>232</v>
      </c>
      <c r="AT355" t="s">
        <v>266</v>
      </c>
      <c r="AU355" t="s">
        <v>267</v>
      </c>
      <c r="AV355" t="n">
        <v>0.0</v>
      </c>
      <c r="AW355" t="s">
        <v>666</v>
      </c>
    </row>
    <row r="356">
      <c r="A356" t="s">
        <v>1592</v>
      </c>
      <c r="B356" t="s">
        <v>1593</v>
      </c>
      <c r="C356" t="s">
        <v>1594</v>
      </c>
      <c r="D356" t="s">
        <v>226</v>
      </c>
      <c r="E356" t="s">
        <v>218</v>
      </c>
      <c r="F356" t="s">
        <v>215</v>
      </c>
      <c r="G356" t="s">
        <v>243</v>
      </c>
      <c r="H356" t="s">
        <v>228</v>
      </c>
      <c r="I356" t="s">
        <v>229</v>
      </c>
      <c r="J356" t="s">
        <v>230</v>
      </c>
      <c r="K356" t="s">
        <v>230</v>
      </c>
      <c r="L356" t="s">
        <v>230</v>
      </c>
      <c r="M356" t="s">
        <v>231</v>
      </c>
      <c r="N356" t="s">
        <v>230</v>
      </c>
      <c r="O356" t="n">
        <v>198.0</v>
      </c>
      <c r="P356" t="n">
        <v>20.0</v>
      </c>
      <c r="Q356" t="n">
        <v>0.0</v>
      </c>
      <c r="R356" t="n">
        <v>79.2</v>
      </c>
      <c r="S356" t="n">
        <v>0.0</v>
      </c>
      <c r="T356" t="n">
        <v>138.8</v>
      </c>
      <c r="U356" t="n">
        <v>6.94</v>
      </c>
      <c r="V356" t="n">
        <v>6.94</v>
      </c>
      <c r="W356" t="n">
        <v>0.0</v>
      </c>
      <c r="X356" t="n">
        <v>145.74</v>
      </c>
      <c r="Y356" t="n">
        <v>138.8</v>
      </c>
      <c r="Z356" t="n">
        <v>138.8</v>
      </c>
      <c r="AA356" t="n">
        <v>22.0</v>
      </c>
      <c r="AB356" t="n">
        <v>30.54</v>
      </c>
      <c r="AC356" t="n">
        <v>2.68</v>
      </c>
      <c r="AD356" t="n">
        <v>0.0</v>
      </c>
      <c r="AE356" t="n">
        <v>0.0</v>
      </c>
      <c r="AF356" t="n">
        <v>138.8</v>
      </c>
      <c r="AG356" t="n">
        <v>5.98</v>
      </c>
      <c r="AH356" t="n">
        <v>0.0</v>
      </c>
      <c r="AI356" t="n">
        <v>0.0</v>
      </c>
      <c r="AJ356" t="n">
        <v>1.39</v>
      </c>
      <c r="AK356" t="n">
        <v>0.0</v>
      </c>
      <c r="AL356" t="n">
        <v>0.0</v>
      </c>
      <c r="AM356" t="n">
        <v>0.0</v>
      </c>
      <c r="AN356" t="n">
        <v>0.0</v>
      </c>
      <c r="AO356" t="n">
        <v>0.0</v>
      </c>
      <c r="AP356" t="n">
        <v>40.59</v>
      </c>
      <c r="AQ356" t="n">
        <v>0.0</v>
      </c>
      <c r="AR356" t="n">
        <v>98.21</v>
      </c>
      <c r="AS356" t="s">
        <v>232</v>
      </c>
      <c r="AT356" t="s">
        <v>233</v>
      </c>
      <c r="AU356" t="s">
        <v>234</v>
      </c>
      <c r="AV356" t="n">
        <v>0.0</v>
      </c>
      <c r="AW356" t="s">
        <v>1595</v>
      </c>
    </row>
    <row r="357">
      <c r="A357" t="s">
        <v>1596</v>
      </c>
      <c r="B357" t="s">
        <v>1597</v>
      </c>
      <c r="C357" t="s">
        <v>1598</v>
      </c>
      <c r="D357" t="s">
        <v>226</v>
      </c>
      <c r="E357" t="s">
        <v>218</v>
      </c>
      <c r="F357" t="s">
        <v>215</v>
      </c>
      <c r="G357" t="s">
        <v>1081</v>
      </c>
      <c r="H357" t="s">
        <v>228</v>
      </c>
      <c r="I357" t="s">
        <v>229</v>
      </c>
      <c r="J357" t="s">
        <v>230</v>
      </c>
      <c r="K357" t="s">
        <v>230</v>
      </c>
      <c r="L357" t="s">
        <v>230</v>
      </c>
      <c r="M357" t="s">
        <v>231</v>
      </c>
      <c r="N357" t="s">
        <v>230</v>
      </c>
      <c r="O357" t="n">
        <v>198.0</v>
      </c>
      <c r="P357" t="n">
        <v>10.0</v>
      </c>
      <c r="Q357" t="n">
        <v>0.0</v>
      </c>
      <c r="R357" t="n">
        <v>63.36</v>
      </c>
      <c r="S357" t="n">
        <v>0.0</v>
      </c>
      <c r="T357" t="n">
        <v>144.64</v>
      </c>
      <c r="U357" t="n">
        <v>7.24</v>
      </c>
      <c r="V357" t="n">
        <v>7.24</v>
      </c>
      <c r="W357" t="n">
        <v>0.0</v>
      </c>
      <c r="X357" t="n">
        <v>151.88</v>
      </c>
      <c r="Y357" t="n">
        <v>144.63</v>
      </c>
      <c r="Z357" t="n">
        <v>144.64</v>
      </c>
      <c r="AA357" t="n">
        <v>22.0</v>
      </c>
      <c r="AB357" t="n">
        <v>31.82</v>
      </c>
      <c r="AC357" t="n">
        <v>2.79</v>
      </c>
      <c r="AD357" t="n">
        <v>0.0</v>
      </c>
      <c r="AE357" t="n">
        <v>0.0</v>
      </c>
      <c r="AF357" t="n">
        <v>144.64</v>
      </c>
      <c r="AG357" t="n">
        <v>6.23</v>
      </c>
      <c r="AH357" t="n">
        <v>0.0</v>
      </c>
      <c r="AI357" t="n">
        <v>0.0</v>
      </c>
      <c r="AJ357" t="n">
        <v>1.45</v>
      </c>
      <c r="AK357" t="n">
        <v>0.0</v>
      </c>
      <c r="AL357" t="n">
        <v>0.0</v>
      </c>
      <c r="AM357" t="n">
        <v>0.0</v>
      </c>
      <c r="AN357" t="n">
        <v>0.0</v>
      </c>
      <c r="AO357" t="n">
        <v>0.0</v>
      </c>
      <c r="AP357" t="n">
        <v>42.29</v>
      </c>
      <c r="AQ357" t="n">
        <v>0.0</v>
      </c>
      <c r="AR357" t="n">
        <v>102.34</v>
      </c>
      <c r="AS357" t="s">
        <v>232</v>
      </c>
      <c r="AT357" t="s">
        <v>233</v>
      </c>
      <c r="AU357" t="s">
        <v>234</v>
      </c>
      <c r="AV357" t="n">
        <v>0.0</v>
      </c>
      <c r="AW357" t="s">
        <v>1599</v>
      </c>
    </row>
    <row r="358">
      <c r="A358" t="s">
        <v>1600</v>
      </c>
      <c r="B358" t="s">
        <v>1601</v>
      </c>
      <c r="C358" t="s">
        <v>1602</v>
      </c>
      <c r="D358" t="s">
        <v>226</v>
      </c>
      <c r="E358" t="s">
        <v>218</v>
      </c>
      <c r="F358" t="s">
        <v>215</v>
      </c>
      <c r="G358" t="s">
        <v>230</v>
      </c>
      <c r="H358" t="s">
        <v>228</v>
      </c>
      <c r="I358" t="s">
        <v>229</v>
      </c>
      <c r="J358" t="s">
        <v>230</v>
      </c>
      <c r="K358" t="s">
        <v>230</v>
      </c>
      <c r="L358" t="s">
        <v>230</v>
      </c>
      <c r="M358" t="s">
        <v>231</v>
      </c>
      <c r="N358" t="s">
        <v>230</v>
      </c>
      <c r="O358" t="n">
        <v>346.0</v>
      </c>
      <c r="P358" t="n">
        <v>40.0</v>
      </c>
      <c r="Q358" t="n">
        <v>0.0</v>
      </c>
      <c r="R358" t="n">
        <v>84.0</v>
      </c>
      <c r="S358" t="n">
        <v>0.0</v>
      </c>
      <c r="T358" t="n">
        <v>302.0</v>
      </c>
      <c r="U358" t="n">
        <v>15.1</v>
      </c>
      <c r="V358" t="n">
        <v>15.1</v>
      </c>
      <c r="W358" t="n">
        <v>0.0</v>
      </c>
      <c r="X358" t="n">
        <v>317.1</v>
      </c>
      <c r="Y358" t="n">
        <v>302.0</v>
      </c>
      <c r="Z358" t="n">
        <v>302.0</v>
      </c>
      <c r="AA358" t="n">
        <v>22.0</v>
      </c>
      <c r="AB358" t="n">
        <v>66.44</v>
      </c>
      <c r="AC358" t="n">
        <v>5.83</v>
      </c>
      <c r="AD358" t="n">
        <v>0.0</v>
      </c>
      <c r="AE358" t="n">
        <v>0.0</v>
      </c>
      <c r="AF358" t="n">
        <v>302.0</v>
      </c>
      <c r="AG358" t="n">
        <v>13.01</v>
      </c>
      <c r="AH358" t="n">
        <v>0.0</v>
      </c>
      <c r="AI358" t="n">
        <v>0.0</v>
      </c>
      <c r="AJ358" t="n">
        <v>3.02</v>
      </c>
      <c r="AK358" t="n">
        <v>0.0</v>
      </c>
      <c r="AL358" t="n">
        <v>0.0</v>
      </c>
      <c r="AM358" t="n">
        <v>0.0</v>
      </c>
      <c r="AN358" t="n">
        <v>0.0</v>
      </c>
      <c r="AO358" t="n">
        <v>0.0</v>
      </c>
      <c r="AP358" t="n">
        <v>88.3</v>
      </c>
      <c r="AQ358" t="n">
        <v>0.0</v>
      </c>
      <c r="AR358" t="n">
        <v>213.7</v>
      </c>
      <c r="AS358" t="s">
        <v>232</v>
      </c>
      <c r="AT358" t="s">
        <v>233</v>
      </c>
      <c r="AU358" t="s">
        <v>234</v>
      </c>
      <c r="AV358" t="n">
        <v>0.0</v>
      </c>
      <c r="AW358" t="s">
        <v>1603</v>
      </c>
    </row>
    <row r="359">
      <c r="A359" t="s">
        <v>1604</v>
      </c>
      <c r="B359" t="s">
        <v>1605</v>
      </c>
      <c r="C359" t="s">
        <v>1606</v>
      </c>
      <c r="D359" t="s">
        <v>226</v>
      </c>
      <c r="E359" t="s">
        <v>218</v>
      </c>
      <c r="F359" t="s">
        <v>215</v>
      </c>
      <c r="G359" t="s">
        <v>230</v>
      </c>
      <c r="H359" t="s">
        <v>228</v>
      </c>
      <c r="I359" t="s">
        <v>229</v>
      </c>
      <c r="J359" t="s">
        <v>230</v>
      </c>
      <c r="K359" t="s">
        <v>230</v>
      </c>
      <c r="L359" t="s">
        <v>230</v>
      </c>
      <c r="M359" t="s">
        <v>231</v>
      </c>
      <c r="N359" t="s">
        <v>230</v>
      </c>
      <c r="O359" t="n">
        <v>148.0</v>
      </c>
      <c r="P359" t="n">
        <v>10.0</v>
      </c>
      <c r="Q359" t="n">
        <v>0.0</v>
      </c>
      <c r="R359" t="n">
        <v>0.0</v>
      </c>
      <c r="S359" t="n">
        <v>0.0</v>
      </c>
      <c r="T359" t="n">
        <v>158.0</v>
      </c>
      <c r="U359" t="n">
        <v>7.9</v>
      </c>
      <c r="V359" t="n">
        <v>7.9</v>
      </c>
      <c r="W359" t="n">
        <v>0.0</v>
      </c>
      <c r="X359" t="n">
        <v>165.9</v>
      </c>
      <c r="Y359" t="n">
        <v>158.0</v>
      </c>
      <c r="Z359" t="n">
        <v>158.0</v>
      </c>
      <c r="AA359" t="n">
        <v>22.0</v>
      </c>
      <c r="AB359" t="n">
        <v>34.76</v>
      </c>
      <c r="AC359" t="n">
        <v>3.05</v>
      </c>
      <c r="AD359" t="n">
        <v>0.0</v>
      </c>
      <c r="AE359" t="n">
        <v>0.0</v>
      </c>
      <c r="AF359" t="n">
        <v>158.0</v>
      </c>
      <c r="AG359" t="n">
        <v>6.81</v>
      </c>
      <c r="AH359" t="n">
        <v>0.0</v>
      </c>
      <c r="AI359" t="n">
        <v>0.0</v>
      </c>
      <c r="AJ359" t="n">
        <v>1.58</v>
      </c>
      <c r="AK359" t="n">
        <v>0.0</v>
      </c>
      <c r="AL359" t="n">
        <v>0.0</v>
      </c>
      <c r="AM359" t="n">
        <v>0.0</v>
      </c>
      <c r="AN359" t="n">
        <v>0.0</v>
      </c>
      <c r="AO359" t="n">
        <v>0.0</v>
      </c>
      <c r="AP359" t="n">
        <v>46.2</v>
      </c>
      <c r="AQ359" t="n">
        <v>0.0</v>
      </c>
      <c r="AR359" t="n">
        <v>111.8</v>
      </c>
      <c r="AS359" t="s">
        <v>232</v>
      </c>
      <c r="AT359" t="s">
        <v>233</v>
      </c>
      <c r="AU359" t="s">
        <v>234</v>
      </c>
      <c r="AV359" t="n">
        <v>0.0</v>
      </c>
      <c r="AW359" t="s">
        <v>1607</v>
      </c>
    </row>
    <row r="360">
      <c r="A360" t="s">
        <v>1608</v>
      </c>
      <c r="B360" t="s">
        <v>1609</v>
      </c>
      <c r="C360" t="s">
        <v>1610</v>
      </c>
      <c r="D360" t="s">
        <v>226</v>
      </c>
      <c r="E360" t="s">
        <v>218</v>
      </c>
      <c r="F360" t="s">
        <v>215</v>
      </c>
      <c r="G360" t="s">
        <v>230</v>
      </c>
      <c r="H360" t="s">
        <v>228</v>
      </c>
      <c r="I360" t="s">
        <v>229</v>
      </c>
      <c r="J360" t="s">
        <v>230</v>
      </c>
      <c r="K360" t="s">
        <v>230</v>
      </c>
      <c r="L360" t="s">
        <v>230</v>
      </c>
      <c r="M360" t="s">
        <v>231</v>
      </c>
      <c r="N360" t="s">
        <v>230</v>
      </c>
      <c r="O360" t="n">
        <v>446.0</v>
      </c>
      <c r="P360" t="n">
        <v>40.0</v>
      </c>
      <c r="Q360" t="n">
        <v>0.0</v>
      </c>
      <c r="R360" t="n">
        <v>84.0</v>
      </c>
      <c r="S360" t="n">
        <v>0.0</v>
      </c>
      <c r="T360" t="n">
        <v>402.0</v>
      </c>
      <c r="U360" t="n">
        <v>20.1</v>
      </c>
      <c r="V360" t="n">
        <v>20.1</v>
      </c>
      <c r="W360" t="n">
        <v>0.0</v>
      </c>
      <c r="X360" t="n">
        <v>422.1</v>
      </c>
      <c r="Y360" t="n">
        <v>402.0</v>
      </c>
      <c r="Z360" t="n">
        <v>402.0</v>
      </c>
      <c r="AA360" t="n">
        <v>22.0</v>
      </c>
      <c r="AB360" t="n">
        <v>88.44</v>
      </c>
      <c r="AC360" t="n">
        <v>7.77</v>
      </c>
      <c r="AD360" t="n">
        <v>0.0</v>
      </c>
      <c r="AE360" t="n">
        <v>0.0</v>
      </c>
      <c r="AF360" t="n">
        <v>402.0</v>
      </c>
      <c r="AG360" t="n">
        <v>17.32</v>
      </c>
      <c r="AH360" t="n">
        <v>0.0</v>
      </c>
      <c r="AI360" t="n">
        <v>0.0</v>
      </c>
      <c r="AJ360" t="n">
        <v>4.02</v>
      </c>
      <c r="AK360" t="n">
        <v>0.0</v>
      </c>
      <c r="AL360" t="n">
        <v>0.0</v>
      </c>
      <c r="AM360" t="n">
        <v>0.0</v>
      </c>
      <c r="AN360" t="n">
        <v>0.0</v>
      </c>
      <c r="AO360" t="n">
        <v>0.0</v>
      </c>
      <c r="AP360" t="n">
        <v>117.55</v>
      </c>
      <c r="AQ360" t="n">
        <v>0.0</v>
      </c>
      <c r="AR360" t="n">
        <v>284.45</v>
      </c>
      <c r="AS360" t="s">
        <v>232</v>
      </c>
      <c r="AT360" t="s">
        <v>266</v>
      </c>
      <c r="AU360" t="s">
        <v>267</v>
      </c>
      <c r="AV360" t="n">
        <v>0.0</v>
      </c>
      <c r="AW360" t="s">
        <v>1611</v>
      </c>
    </row>
    <row r="361">
      <c r="A361" t="s">
        <v>1612</v>
      </c>
      <c r="B361" t="s">
        <v>1613</v>
      </c>
      <c r="C361" t="s">
        <v>1614</v>
      </c>
      <c r="D361" t="s">
        <v>226</v>
      </c>
      <c r="E361" t="s">
        <v>218</v>
      </c>
      <c r="F361" t="s">
        <v>215</v>
      </c>
      <c r="G361" t="s">
        <v>230</v>
      </c>
      <c r="H361" t="s">
        <v>228</v>
      </c>
      <c r="I361" t="s">
        <v>229</v>
      </c>
      <c r="J361" t="s">
        <v>230</v>
      </c>
      <c r="K361" t="s">
        <v>230</v>
      </c>
      <c r="L361" t="s">
        <v>230</v>
      </c>
      <c r="M361" t="s">
        <v>231</v>
      </c>
      <c r="N361" t="s">
        <v>230</v>
      </c>
      <c r="O361" t="n">
        <v>486.0</v>
      </c>
      <c r="P361" t="n">
        <v>17.0</v>
      </c>
      <c r="Q361" t="n">
        <v>0.0</v>
      </c>
      <c r="R361" t="n">
        <v>84.0</v>
      </c>
      <c r="S361" t="n">
        <v>58.0</v>
      </c>
      <c r="T361" t="n">
        <v>361.0</v>
      </c>
      <c r="U361" t="n">
        <v>18.06</v>
      </c>
      <c r="V361" t="n">
        <v>18.06</v>
      </c>
      <c r="W361" t="n">
        <v>0.0</v>
      </c>
      <c r="X361" t="n">
        <v>379.06</v>
      </c>
      <c r="Y361" t="n">
        <v>360.99</v>
      </c>
      <c r="Z361" t="n">
        <v>361.0</v>
      </c>
      <c r="AA361" t="n">
        <v>22.0</v>
      </c>
      <c r="AB361" t="n">
        <v>79.42</v>
      </c>
      <c r="AC361" t="n">
        <v>6.97</v>
      </c>
      <c r="AD361" t="n">
        <v>0.0</v>
      </c>
      <c r="AE361" t="n">
        <v>0.0</v>
      </c>
      <c r="AF361" t="n">
        <v>361.0</v>
      </c>
      <c r="AG361" t="n">
        <v>15.55</v>
      </c>
      <c r="AH361" t="n">
        <v>0.0</v>
      </c>
      <c r="AI361" t="n">
        <v>0.0</v>
      </c>
      <c r="AJ361" t="n">
        <v>3.61</v>
      </c>
      <c r="AK361" t="n">
        <v>0.0</v>
      </c>
      <c r="AL361" t="n">
        <v>0.0</v>
      </c>
      <c r="AM361" t="n">
        <v>0.0</v>
      </c>
      <c r="AN361" t="n">
        <v>0.0</v>
      </c>
      <c r="AO361" t="n">
        <v>0.0</v>
      </c>
      <c r="AP361" t="n">
        <v>105.55</v>
      </c>
      <c r="AQ361" t="n">
        <v>0.0</v>
      </c>
      <c r="AR361" t="n">
        <v>255.44</v>
      </c>
      <c r="AS361" t="s">
        <v>232</v>
      </c>
      <c r="AT361" t="s">
        <v>233</v>
      </c>
      <c r="AU361" t="s">
        <v>234</v>
      </c>
      <c r="AV361" t="n">
        <v>0.0</v>
      </c>
      <c r="AW361" t="s">
        <v>368</v>
      </c>
    </row>
    <row r="362">
      <c r="A362" t="s">
        <v>1615</v>
      </c>
      <c r="B362" t="s">
        <v>1616</v>
      </c>
      <c r="C362" t="s">
        <v>1617</v>
      </c>
      <c r="D362" t="s">
        <v>226</v>
      </c>
      <c r="E362" t="s">
        <v>218</v>
      </c>
      <c r="F362" t="s">
        <v>215</v>
      </c>
      <c r="G362" t="s">
        <v>243</v>
      </c>
      <c r="H362" t="s">
        <v>228</v>
      </c>
      <c r="I362" t="s">
        <v>229</v>
      </c>
      <c r="J362" t="s">
        <v>230</v>
      </c>
      <c r="K362" t="s">
        <v>230</v>
      </c>
      <c r="L362" t="s">
        <v>230</v>
      </c>
      <c r="M362" t="s">
        <v>231</v>
      </c>
      <c r="N362" t="s">
        <v>230</v>
      </c>
      <c r="O362" t="n">
        <v>198.0</v>
      </c>
      <c r="P362" t="n">
        <v>10.0</v>
      </c>
      <c r="Q362" t="n">
        <v>0.0</v>
      </c>
      <c r="R362" t="n">
        <v>79.2</v>
      </c>
      <c r="S362" t="n">
        <v>0.0</v>
      </c>
      <c r="T362" t="n">
        <v>128.8</v>
      </c>
      <c r="U362" t="n">
        <v>6.44</v>
      </c>
      <c r="V362" t="n">
        <v>6.44</v>
      </c>
      <c r="W362" t="n">
        <v>0.0</v>
      </c>
      <c r="X362" t="n">
        <v>135.24</v>
      </c>
      <c r="Y362" t="n">
        <v>128.8</v>
      </c>
      <c r="Z362" t="n">
        <v>128.8</v>
      </c>
      <c r="AA362" t="n">
        <v>22.0</v>
      </c>
      <c r="AB362" t="n">
        <v>28.34</v>
      </c>
      <c r="AC362" t="n">
        <v>2.49</v>
      </c>
      <c r="AD362" t="n">
        <v>0.0</v>
      </c>
      <c r="AE362" t="n">
        <v>0.0</v>
      </c>
      <c r="AF362" t="n">
        <v>128.8</v>
      </c>
      <c r="AG362" t="n">
        <v>5.55</v>
      </c>
      <c r="AH362" t="n">
        <v>0.0</v>
      </c>
      <c r="AI362" t="n">
        <v>0.0</v>
      </c>
      <c r="AJ362" t="n">
        <v>1.29</v>
      </c>
      <c r="AK362" t="n">
        <v>0.0</v>
      </c>
      <c r="AL362" t="n">
        <v>0.0</v>
      </c>
      <c r="AM362" t="n">
        <v>0.0</v>
      </c>
      <c r="AN362" t="n">
        <v>0.0</v>
      </c>
      <c r="AO362" t="n">
        <v>0.0</v>
      </c>
      <c r="AP362" t="n">
        <v>37.67</v>
      </c>
      <c r="AQ362" t="n">
        <v>0.0</v>
      </c>
      <c r="AR362" t="n">
        <v>91.13</v>
      </c>
      <c r="AS362" t="s">
        <v>232</v>
      </c>
      <c r="AT362" t="s">
        <v>266</v>
      </c>
      <c r="AU362" t="s">
        <v>267</v>
      </c>
      <c r="AV362" t="n">
        <v>0.0</v>
      </c>
      <c r="AW362" t="s">
        <v>1618</v>
      </c>
    </row>
    <row r="363">
      <c r="A363" t="s">
        <v>1619</v>
      </c>
      <c r="B363" t="s">
        <v>1620</v>
      </c>
      <c r="C363" t="s">
        <v>1621</v>
      </c>
      <c r="D363" t="s">
        <v>226</v>
      </c>
      <c r="E363" t="s">
        <v>218</v>
      </c>
      <c r="F363" t="s">
        <v>215</v>
      </c>
      <c r="G363" t="s">
        <v>243</v>
      </c>
      <c r="H363" t="s">
        <v>228</v>
      </c>
      <c r="I363" t="s">
        <v>229</v>
      </c>
      <c r="J363" t="s">
        <v>230</v>
      </c>
      <c r="K363" t="s">
        <v>230</v>
      </c>
      <c r="L363" t="s">
        <v>230</v>
      </c>
      <c r="M363" t="s">
        <v>231</v>
      </c>
      <c r="N363" t="s">
        <v>230</v>
      </c>
      <c r="O363" t="n">
        <v>228.0</v>
      </c>
      <c r="P363" t="n">
        <v>20.0</v>
      </c>
      <c r="Q363" t="n">
        <v>0.0</v>
      </c>
      <c r="R363" t="n">
        <v>80.0</v>
      </c>
      <c r="S363" t="n">
        <v>0.0</v>
      </c>
      <c r="T363" t="n">
        <v>168.0</v>
      </c>
      <c r="U363" t="n">
        <v>8.4</v>
      </c>
      <c r="V363" t="n">
        <v>8.4</v>
      </c>
      <c r="W363" t="n">
        <v>0.0</v>
      </c>
      <c r="X363" t="n">
        <v>176.4</v>
      </c>
      <c r="Y363" t="n">
        <v>168.0</v>
      </c>
      <c r="Z363" t="n">
        <v>168.0</v>
      </c>
      <c r="AA363" t="n">
        <v>22.0</v>
      </c>
      <c r="AB363" t="n">
        <v>36.96</v>
      </c>
      <c r="AC363" t="n">
        <v>3.25</v>
      </c>
      <c r="AD363" t="n">
        <v>0.0</v>
      </c>
      <c r="AE363" t="n">
        <v>0.0</v>
      </c>
      <c r="AF363" t="n">
        <v>168.0</v>
      </c>
      <c r="AG363" t="n">
        <v>7.23</v>
      </c>
      <c r="AH363" t="n">
        <v>0.0</v>
      </c>
      <c r="AI363" t="n">
        <v>0.0</v>
      </c>
      <c r="AJ363" t="n">
        <v>1.68</v>
      </c>
      <c r="AK363" t="n">
        <v>0.0</v>
      </c>
      <c r="AL363" t="n">
        <v>0.0</v>
      </c>
      <c r="AM363" t="n">
        <v>0.0</v>
      </c>
      <c r="AN363" t="n">
        <v>0.0</v>
      </c>
      <c r="AO363" t="n">
        <v>0.0</v>
      </c>
      <c r="AP363" t="n">
        <v>49.12</v>
      </c>
      <c r="AQ363" t="n">
        <v>0.0</v>
      </c>
      <c r="AR363" t="n">
        <v>118.88</v>
      </c>
      <c r="AS363" t="s">
        <v>232</v>
      </c>
      <c r="AT363" t="s">
        <v>233</v>
      </c>
      <c r="AU363" t="s">
        <v>234</v>
      </c>
      <c r="AV363" t="n">
        <v>0.0</v>
      </c>
      <c r="AW363" t="s">
        <v>1622</v>
      </c>
    </row>
    <row r="364">
      <c r="A364" t="s">
        <v>1623</v>
      </c>
      <c r="B364" t="s">
        <v>1624</v>
      </c>
      <c r="C364" t="s">
        <v>1625</v>
      </c>
      <c r="D364" t="s">
        <v>226</v>
      </c>
      <c r="E364" t="s">
        <v>218</v>
      </c>
      <c r="F364" t="s">
        <v>215</v>
      </c>
      <c r="G364" t="s">
        <v>230</v>
      </c>
      <c r="H364" t="s">
        <v>228</v>
      </c>
      <c r="I364" t="s">
        <v>229</v>
      </c>
      <c r="J364" t="s">
        <v>230</v>
      </c>
      <c r="K364" t="s">
        <v>230</v>
      </c>
      <c r="L364" t="s">
        <v>230</v>
      </c>
      <c r="M364" t="s">
        <v>231</v>
      </c>
      <c r="N364" t="s">
        <v>230</v>
      </c>
      <c r="O364" t="n">
        <v>148.0</v>
      </c>
      <c r="P364" t="n">
        <v>10.0</v>
      </c>
      <c r="Q364" t="n">
        <v>0.0</v>
      </c>
      <c r="R364" t="n">
        <v>0.0</v>
      </c>
      <c r="S364" t="n">
        <v>0.0</v>
      </c>
      <c r="T364" t="n">
        <v>158.0</v>
      </c>
      <c r="U364" t="n">
        <v>7.9</v>
      </c>
      <c r="V364" t="n">
        <v>7.9</v>
      </c>
      <c r="W364" t="n">
        <v>0.0</v>
      </c>
      <c r="X364" t="n">
        <v>165.9</v>
      </c>
      <c r="Y364" t="n">
        <v>158.0</v>
      </c>
      <c r="Z364" t="n">
        <v>158.0</v>
      </c>
      <c r="AA364" t="n">
        <v>22.0</v>
      </c>
      <c r="AB364" t="n">
        <v>34.76</v>
      </c>
      <c r="AC364" t="n">
        <v>3.05</v>
      </c>
      <c r="AD364" t="n">
        <v>0.0</v>
      </c>
      <c r="AE364" t="n">
        <v>0.0</v>
      </c>
      <c r="AF364" t="n">
        <v>158.0</v>
      </c>
      <c r="AG364" t="n">
        <v>6.81</v>
      </c>
      <c r="AH364" t="n">
        <v>0.0</v>
      </c>
      <c r="AI364" t="n">
        <v>0.0</v>
      </c>
      <c r="AJ364" t="n">
        <v>1.58</v>
      </c>
      <c r="AK364" t="n">
        <v>0.0</v>
      </c>
      <c r="AL364" t="n">
        <v>0.0</v>
      </c>
      <c r="AM364" t="n">
        <v>0.0</v>
      </c>
      <c r="AN364" t="n">
        <v>0.0</v>
      </c>
      <c r="AO364" t="n">
        <v>0.0</v>
      </c>
      <c r="AP364" t="n">
        <v>46.2</v>
      </c>
      <c r="AQ364" t="n">
        <v>0.0</v>
      </c>
      <c r="AR364" t="n">
        <v>111.8</v>
      </c>
      <c r="AS364" t="s">
        <v>232</v>
      </c>
      <c r="AT364" t="s">
        <v>266</v>
      </c>
      <c r="AU364" t="s">
        <v>267</v>
      </c>
      <c r="AV364" t="n">
        <v>0.0</v>
      </c>
      <c r="AW364" t="s">
        <v>1626</v>
      </c>
    </row>
    <row r="365">
      <c r="A365" t="s">
        <v>1627</v>
      </c>
      <c r="B365" t="s">
        <v>1628</v>
      </c>
      <c r="C365" t="s">
        <v>1629</v>
      </c>
      <c r="D365" t="s">
        <v>226</v>
      </c>
      <c r="E365" t="s">
        <v>218</v>
      </c>
      <c r="F365" t="s">
        <v>215</v>
      </c>
      <c r="G365" t="s">
        <v>243</v>
      </c>
      <c r="H365" t="s">
        <v>228</v>
      </c>
      <c r="I365" t="s">
        <v>229</v>
      </c>
      <c r="J365" t="s">
        <v>230</v>
      </c>
      <c r="K365" t="s">
        <v>230</v>
      </c>
      <c r="L365" t="s">
        <v>230</v>
      </c>
      <c r="M365" t="s">
        <v>231</v>
      </c>
      <c r="N365" t="s">
        <v>230</v>
      </c>
      <c r="O365" t="n">
        <v>298.0</v>
      </c>
      <c r="P365" t="n">
        <v>20.0</v>
      </c>
      <c r="Q365" t="n">
        <v>0.0</v>
      </c>
      <c r="R365" t="n">
        <v>80.0</v>
      </c>
      <c r="S365" t="n">
        <v>0.0</v>
      </c>
      <c r="T365" t="n">
        <v>238.0</v>
      </c>
      <c r="U365" t="n">
        <v>11.9</v>
      </c>
      <c r="V365" t="n">
        <v>11.9</v>
      </c>
      <c r="W365" t="n">
        <v>0.0</v>
      </c>
      <c r="X365" t="n">
        <v>249.9</v>
      </c>
      <c r="Y365" t="n">
        <v>238.0</v>
      </c>
      <c r="Z365" t="n">
        <v>238.0</v>
      </c>
      <c r="AA365" t="n">
        <v>22.0</v>
      </c>
      <c r="AB365" t="n">
        <v>52.36</v>
      </c>
      <c r="AC365" t="n">
        <v>4.6</v>
      </c>
      <c r="AD365" t="n">
        <v>0.0</v>
      </c>
      <c r="AE365" t="n">
        <v>0.0</v>
      </c>
      <c r="AF365" t="n">
        <v>238.0</v>
      </c>
      <c r="AG365" t="n">
        <v>10.25</v>
      </c>
      <c r="AH365" t="n">
        <v>0.0</v>
      </c>
      <c r="AI365" t="n">
        <v>0.0</v>
      </c>
      <c r="AJ365" t="n">
        <v>2.38</v>
      </c>
      <c r="AK365" t="n">
        <v>0.0</v>
      </c>
      <c r="AL365" t="n">
        <v>0.0</v>
      </c>
      <c r="AM365" t="n">
        <v>0.0</v>
      </c>
      <c r="AN365" t="n">
        <v>0.0</v>
      </c>
      <c r="AO365" t="n">
        <v>0.0</v>
      </c>
      <c r="AP365" t="n">
        <v>69.59</v>
      </c>
      <c r="AQ365" t="n">
        <v>0.0</v>
      </c>
      <c r="AR365" t="n">
        <v>168.41</v>
      </c>
      <c r="AS365" t="s">
        <v>232</v>
      </c>
      <c r="AT365" t="s">
        <v>266</v>
      </c>
      <c r="AU365" t="s">
        <v>267</v>
      </c>
      <c r="AV365" t="n">
        <v>0.0</v>
      </c>
      <c r="AW365" t="s">
        <v>1630</v>
      </c>
    </row>
    <row r="366">
      <c r="A366" t="s">
        <v>1631</v>
      </c>
      <c r="B366" t="s">
        <v>1632</v>
      </c>
      <c r="C366" t="s">
        <v>1633</v>
      </c>
      <c r="D366" t="s">
        <v>226</v>
      </c>
      <c r="E366" t="s">
        <v>218</v>
      </c>
      <c r="F366" t="s">
        <v>215</v>
      </c>
      <c r="G366" t="s">
        <v>243</v>
      </c>
      <c r="H366" t="s">
        <v>228</v>
      </c>
      <c r="I366" t="s">
        <v>229</v>
      </c>
      <c r="J366" t="s">
        <v>230</v>
      </c>
      <c r="K366" t="s">
        <v>230</v>
      </c>
      <c r="L366" t="s">
        <v>230</v>
      </c>
      <c r="M366" t="s">
        <v>231</v>
      </c>
      <c r="N366" t="s">
        <v>230</v>
      </c>
      <c r="O366" t="n">
        <v>183.0</v>
      </c>
      <c r="P366" t="n">
        <v>20.0</v>
      </c>
      <c r="Q366" t="n">
        <v>0.0</v>
      </c>
      <c r="R366" t="n">
        <v>73.2</v>
      </c>
      <c r="S366" t="n">
        <v>0.0</v>
      </c>
      <c r="T366" t="n">
        <v>129.8</v>
      </c>
      <c r="U366" t="n">
        <v>6.5</v>
      </c>
      <c r="V366" t="n">
        <v>6.5</v>
      </c>
      <c r="W366" t="n">
        <v>0.0</v>
      </c>
      <c r="X366" t="n">
        <v>136.3</v>
      </c>
      <c r="Y366" t="n">
        <v>129.79</v>
      </c>
      <c r="Z366" t="n">
        <v>129.8</v>
      </c>
      <c r="AA366" t="n">
        <v>22.0</v>
      </c>
      <c r="AB366" t="n">
        <v>28.56</v>
      </c>
      <c r="AC366" t="n">
        <v>2.51</v>
      </c>
      <c r="AD366" t="n">
        <v>0.0</v>
      </c>
      <c r="AE366" t="n">
        <v>0.0</v>
      </c>
      <c r="AF366" t="n">
        <v>129.8</v>
      </c>
      <c r="AG366" t="n">
        <v>5.59</v>
      </c>
      <c r="AH366" t="n">
        <v>0.0</v>
      </c>
      <c r="AI366" t="n">
        <v>0.0</v>
      </c>
      <c r="AJ366" t="n">
        <v>1.3</v>
      </c>
      <c r="AK366" t="n">
        <v>0.0</v>
      </c>
      <c r="AL366" t="n">
        <v>0.0</v>
      </c>
      <c r="AM366" t="n">
        <v>0.0</v>
      </c>
      <c r="AN366" t="n">
        <v>0.0</v>
      </c>
      <c r="AO366" t="n">
        <v>0.0</v>
      </c>
      <c r="AP366" t="n">
        <v>37.96</v>
      </c>
      <c r="AQ366" t="n">
        <v>0.0</v>
      </c>
      <c r="AR366" t="n">
        <v>91.83</v>
      </c>
      <c r="AS366" t="s">
        <v>232</v>
      </c>
      <c r="AT366" t="s">
        <v>233</v>
      </c>
      <c r="AU366" t="s">
        <v>234</v>
      </c>
      <c r="AV366" t="n">
        <v>0.0</v>
      </c>
      <c r="AW366" t="s">
        <v>1634</v>
      </c>
    </row>
    <row r="367">
      <c r="A367" t="s">
        <v>1635</v>
      </c>
      <c r="B367" t="s">
        <v>1636</v>
      </c>
      <c r="C367" t="s">
        <v>1637</v>
      </c>
      <c r="D367" t="s">
        <v>226</v>
      </c>
      <c r="E367" t="s">
        <v>218</v>
      </c>
      <c r="F367" t="s">
        <v>215</v>
      </c>
      <c r="G367" t="s">
        <v>230</v>
      </c>
      <c r="H367" t="s">
        <v>228</v>
      </c>
      <c r="I367" t="s">
        <v>229</v>
      </c>
      <c r="J367" t="s">
        <v>230</v>
      </c>
      <c r="K367" t="s">
        <v>230</v>
      </c>
      <c r="L367" t="s">
        <v>230</v>
      </c>
      <c r="M367" t="s">
        <v>231</v>
      </c>
      <c r="N367" t="s">
        <v>230</v>
      </c>
      <c r="O367" t="n">
        <v>148.0</v>
      </c>
      <c r="P367" t="n">
        <v>10.0</v>
      </c>
      <c r="Q367" t="n">
        <v>0.0</v>
      </c>
      <c r="R367" t="n">
        <v>0.0</v>
      </c>
      <c r="S367" t="n">
        <v>0.0</v>
      </c>
      <c r="T367" t="n">
        <v>158.0</v>
      </c>
      <c r="U367" t="n">
        <v>7.9</v>
      </c>
      <c r="V367" t="n">
        <v>7.9</v>
      </c>
      <c r="W367" t="n">
        <v>0.0</v>
      </c>
      <c r="X367" t="n">
        <v>165.9</v>
      </c>
      <c r="Y367" t="n">
        <v>158.0</v>
      </c>
      <c r="Z367" t="n">
        <v>158.0</v>
      </c>
      <c r="AA367" t="n">
        <v>22.0</v>
      </c>
      <c r="AB367" t="n">
        <v>34.76</v>
      </c>
      <c r="AC367" t="n">
        <v>3.05</v>
      </c>
      <c r="AD367" t="n">
        <v>0.0</v>
      </c>
      <c r="AE367" t="n">
        <v>0.0</v>
      </c>
      <c r="AF367" t="n">
        <v>158.0</v>
      </c>
      <c r="AG367" t="n">
        <v>6.81</v>
      </c>
      <c r="AH367" t="n">
        <v>0.0</v>
      </c>
      <c r="AI367" t="n">
        <v>0.0</v>
      </c>
      <c r="AJ367" t="n">
        <v>1.58</v>
      </c>
      <c r="AK367" t="n">
        <v>0.0</v>
      </c>
      <c r="AL367" t="n">
        <v>0.0</v>
      </c>
      <c r="AM367" t="n">
        <v>0.0</v>
      </c>
      <c r="AN367" t="n">
        <v>0.0</v>
      </c>
      <c r="AO367" t="n">
        <v>0.0</v>
      </c>
      <c r="AP367" t="n">
        <v>46.2</v>
      </c>
      <c r="AQ367" t="n">
        <v>0.0</v>
      </c>
      <c r="AR367" t="n">
        <v>111.8</v>
      </c>
      <c r="AS367" t="s">
        <v>232</v>
      </c>
      <c r="AT367" t="s">
        <v>233</v>
      </c>
      <c r="AU367" t="s">
        <v>234</v>
      </c>
      <c r="AV367" t="n">
        <v>0.0</v>
      </c>
      <c r="AW367" t="s">
        <v>1638</v>
      </c>
    </row>
    <row r="368">
      <c r="A368" t="s">
        <v>1639</v>
      </c>
      <c r="B368" t="s">
        <v>1640</v>
      </c>
      <c r="C368" t="s">
        <v>1641</v>
      </c>
      <c r="D368" t="s">
        <v>226</v>
      </c>
      <c r="E368" t="s">
        <v>218</v>
      </c>
      <c r="F368" t="s">
        <v>215</v>
      </c>
      <c r="G368" t="s">
        <v>230</v>
      </c>
      <c r="H368" t="s">
        <v>228</v>
      </c>
      <c r="I368" t="s">
        <v>229</v>
      </c>
      <c r="J368" t="s">
        <v>230</v>
      </c>
      <c r="K368" t="s">
        <v>230</v>
      </c>
      <c r="L368" t="s">
        <v>230</v>
      </c>
      <c r="M368" t="s">
        <v>231</v>
      </c>
      <c r="N368" t="s">
        <v>230</v>
      </c>
      <c r="O368" t="n">
        <v>321.0</v>
      </c>
      <c r="P368" t="n">
        <v>20.0</v>
      </c>
      <c r="Q368" t="n">
        <v>0.0</v>
      </c>
      <c r="R368" t="n">
        <v>0.0</v>
      </c>
      <c r="S368" t="n">
        <v>0.0</v>
      </c>
      <c r="T368" t="n">
        <v>341.0</v>
      </c>
      <c r="U368" t="n">
        <v>17.06</v>
      </c>
      <c r="V368" t="n">
        <v>17.06</v>
      </c>
      <c r="W368" t="n">
        <v>0.0</v>
      </c>
      <c r="X368" t="n">
        <v>358.06</v>
      </c>
      <c r="Y368" t="n">
        <v>340.99</v>
      </c>
      <c r="Z368" t="n">
        <v>341.0</v>
      </c>
      <c r="AA368" t="n">
        <v>22.0</v>
      </c>
      <c r="AB368" t="n">
        <v>75.02</v>
      </c>
      <c r="AC368" t="n">
        <v>6.59</v>
      </c>
      <c r="AD368" t="n">
        <v>0.0</v>
      </c>
      <c r="AE368" t="n">
        <v>0.0</v>
      </c>
      <c r="AF368" t="n">
        <v>341.0</v>
      </c>
      <c r="AG368" t="n">
        <v>14.69</v>
      </c>
      <c r="AH368" t="n">
        <v>0.0</v>
      </c>
      <c r="AI368" t="n">
        <v>0.0</v>
      </c>
      <c r="AJ368" t="n">
        <v>3.41</v>
      </c>
      <c r="AK368" t="n">
        <v>0.0</v>
      </c>
      <c r="AL368" t="n">
        <v>0.0</v>
      </c>
      <c r="AM368" t="n">
        <v>0.0</v>
      </c>
      <c r="AN368" t="n">
        <v>0.0</v>
      </c>
      <c r="AO368" t="n">
        <v>0.0</v>
      </c>
      <c r="AP368" t="n">
        <v>99.71</v>
      </c>
      <c r="AQ368" t="n">
        <v>0.0</v>
      </c>
      <c r="AR368" t="n">
        <v>241.28</v>
      </c>
      <c r="AS368" t="s">
        <v>232</v>
      </c>
      <c r="AT368" t="s">
        <v>266</v>
      </c>
      <c r="AU368" t="s">
        <v>267</v>
      </c>
      <c r="AV368" t="n">
        <v>0.0</v>
      </c>
      <c r="AW368" t="s">
        <v>1642</v>
      </c>
    </row>
    <row r="369">
      <c r="A369" t="s">
        <v>1643</v>
      </c>
      <c r="B369" t="s">
        <v>1644</v>
      </c>
      <c r="C369" t="s">
        <v>1645</v>
      </c>
      <c r="D369" t="s">
        <v>226</v>
      </c>
      <c r="E369" t="s">
        <v>218</v>
      </c>
      <c r="F369" t="s">
        <v>215</v>
      </c>
      <c r="G369" t="s">
        <v>230</v>
      </c>
      <c r="H369" t="s">
        <v>228</v>
      </c>
      <c r="I369" t="s">
        <v>229</v>
      </c>
      <c r="J369" t="s">
        <v>230</v>
      </c>
      <c r="K369" t="s">
        <v>230</v>
      </c>
      <c r="L369" t="s">
        <v>230</v>
      </c>
      <c r="M369" t="s">
        <v>231</v>
      </c>
      <c r="N369" t="s">
        <v>230</v>
      </c>
      <c r="O369" t="n">
        <v>303.0</v>
      </c>
      <c r="P369" t="n">
        <v>20.0</v>
      </c>
      <c r="Q369" t="n">
        <v>0.0</v>
      </c>
      <c r="R369" t="n">
        <v>84.0</v>
      </c>
      <c r="S369" t="n">
        <v>0.0</v>
      </c>
      <c r="T369" t="n">
        <v>239.0</v>
      </c>
      <c r="U369" t="n">
        <v>11.96</v>
      </c>
      <c r="V369" t="n">
        <v>11.96</v>
      </c>
      <c r="W369" t="n">
        <v>0.0</v>
      </c>
      <c r="X369" t="n">
        <v>250.96</v>
      </c>
      <c r="Y369" t="n">
        <v>238.99</v>
      </c>
      <c r="Z369" t="n">
        <v>239.0</v>
      </c>
      <c r="AA369" t="n">
        <v>22.0</v>
      </c>
      <c r="AB369" t="n">
        <v>52.58</v>
      </c>
      <c r="AC369" t="n">
        <v>4.62</v>
      </c>
      <c r="AD369" t="n">
        <v>0.0</v>
      </c>
      <c r="AE369" t="n">
        <v>0.0</v>
      </c>
      <c r="AF369" t="n">
        <v>239.0</v>
      </c>
      <c r="AG369" t="n">
        <v>10.29</v>
      </c>
      <c r="AH369" t="n">
        <v>0.0</v>
      </c>
      <c r="AI369" t="n">
        <v>0.0</v>
      </c>
      <c r="AJ369" t="n">
        <v>2.39</v>
      </c>
      <c r="AK369" t="n">
        <v>0.0</v>
      </c>
      <c r="AL369" t="n">
        <v>0.0</v>
      </c>
      <c r="AM369" t="n">
        <v>0.0</v>
      </c>
      <c r="AN369" t="n">
        <v>0.0</v>
      </c>
      <c r="AO369" t="n">
        <v>0.0</v>
      </c>
      <c r="AP369" t="n">
        <v>69.88</v>
      </c>
      <c r="AQ369" t="n">
        <v>0.0</v>
      </c>
      <c r="AR369" t="n">
        <v>169.11</v>
      </c>
      <c r="AS369" t="s">
        <v>232</v>
      </c>
      <c r="AT369" t="s">
        <v>266</v>
      </c>
      <c r="AU369" t="s">
        <v>267</v>
      </c>
      <c r="AV369" t="n">
        <v>0.0</v>
      </c>
      <c r="AW369" t="s">
        <v>1646</v>
      </c>
    </row>
    <row r="370">
      <c r="A370" t="s">
        <v>1647</v>
      </c>
      <c r="B370" t="s">
        <v>1648</v>
      </c>
      <c r="C370" t="s">
        <v>1649</v>
      </c>
      <c r="D370" t="s">
        <v>226</v>
      </c>
      <c r="E370" t="s">
        <v>218</v>
      </c>
      <c r="F370" t="s">
        <v>215</v>
      </c>
      <c r="G370" t="s">
        <v>230</v>
      </c>
      <c r="H370" t="s">
        <v>228</v>
      </c>
      <c r="I370" t="s">
        <v>229</v>
      </c>
      <c r="J370" t="s">
        <v>230</v>
      </c>
      <c r="K370" t="s">
        <v>230</v>
      </c>
      <c r="L370" t="s">
        <v>230</v>
      </c>
      <c r="M370" t="s">
        <v>231</v>
      </c>
      <c r="N370" t="s">
        <v>230</v>
      </c>
      <c r="O370" t="n">
        <v>511.0</v>
      </c>
      <c r="P370" t="n">
        <v>17.0</v>
      </c>
      <c r="Q370" t="n">
        <v>0.0</v>
      </c>
      <c r="R370" t="n">
        <v>84.0</v>
      </c>
      <c r="S370" t="n">
        <v>58.0</v>
      </c>
      <c r="T370" t="n">
        <v>386.0</v>
      </c>
      <c r="U370" t="n">
        <v>19.3</v>
      </c>
      <c r="V370" t="n">
        <v>19.3</v>
      </c>
      <c r="W370" t="n">
        <v>0.0</v>
      </c>
      <c r="X370" t="n">
        <v>405.3</v>
      </c>
      <c r="Y370" t="n">
        <v>386.0</v>
      </c>
      <c r="Z370" t="n">
        <v>386.0</v>
      </c>
      <c r="AA370" t="n">
        <v>22.0</v>
      </c>
      <c r="AB370" t="n">
        <v>84.92</v>
      </c>
      <c r="AC370" t="n">
        <v>7.46</v>
      </c>
      <c r="AD370" t="n">
        <v>0.0</v>
      </c>
      <c r="AE370" t="n">
        <v>0.0</v>
      </c>
      <c r="AF370" t="n">
        <v>386.0</v>
      </c>
      <c r="AG370" t="n">
        <v>16.63</v>
      </c>
      <c r="AH370" t="n">
        <v>0.0</v>
      </c>
      <c r="AI370" t="n">
        <v>0.0</v>
      </c>
      <c r="AJ370" t="n">
        <v>3.86</v>
      </c>
      <c r="AK370" t="n">
        <v>0.0</v>
      </c>
      <c r="AL370" t="n">
        <v>0.0</v>
      </c>
      <c r="AM370" t="n">
        <v>0.0</v>
      </c>
      <c r="AN370" t="n">
        <v>0.0</v>
      </c>
      <c r="AO370" t="n">
        <v>0.0</v>
      </c>
      <c r="AP370" t="n">
        <v>112.87</v>
      </c>
      <c r="AQ370" t="n">
        <v>0.0</v>
      </c>
      <c r="AR370" t="n">
        <v>273.13</v>
      </c>
      <c r="AS370" t="s">
        <v>232</v>
      </c>
      <c r="AT370" t="s">
        <v>266</v>
      </c>
      <c r="AU370" t="s">
        <v>267</v>
      </c>
      <c r="AV370" t="n">
        <v>0.0</v>
      </c>
      <c r="AW370" t="s">
        <v>1650</v>
      </c>
    </row>
    <row r="371">
      <c r="A371" t="s">
        <v>1651</v>
      </c>
      <c r="B371" t="s">
        <v>1652</v>
      </c>
      <c r="C371" t="s">
        <v>1653</v>
      </c>
      <c r="D371" t="s">
        <v>226</v>
      </c>
      <c r="E371" t="s">
        <v>218</v>
      </c>
      <c r="F371" t="s">
        <v>215</v>
      </c>
      <c r="G371" t="s">
        <v>1081</v>
      </c>
      <c r="H371" t="s">
        <v>228</v>
      </c>
      <c r="I371" t="s">
        <v>229</v>
      </c>
      <c r="J371" t="s">
        <v>230</v>
      </c>
      <c r="K371" t="s">
        <v>230</v>
      </c>
      <c r="L371" t="s">
        <v>230</v>
      </c>
      <c r="M371" t="s">
        <v>231</v>
      </c>
      <c r="N371" t="s">
        <v>230</v>
      </c>
      <c r="O371" t="n">
        <v>253.0</v>
      </c>
      <c r="P371" t="n">
        <v>20.0</v>
      </c>
      <c r="Q371" t="n">
        <v>0.0</v>
      </c>
      <c r="R371" t="n">
        <v>64.0</v>
      </c>
      <c r="S371" t="n">
        <v>0.0</v>
      </c>
      <c r="T371" t="n">
        <v>209.0</v>
      </c>
      <c r="U371" t="n">
        <v>10.46</v>
      </c>
      <c r="V371" t="n">
        <v>10.46</v>
      </c>
      <c r="W371" t="n">
        <v>0.0</v>
      </c>
      <c r="X371" t="n">
        <v>219.46</v>
      </c>
      <c r="Y371" t="n">
        <v>208.99</v>
      </c>
      <c r="Z371" t="n">
        <v>209.0</v>
      </c>
      <c r="AA371" t="n">
        <v>22.0</v>
      </c>
      <c r="AB371" t="n">
        <v>45.98</v>
      </c>
      <c r="AC371" t="n">
        <v>4.04</v>
      </c>
      <c r="AD371" t="n">
        <v>0.0</v>
      </c>
      <c r="AE371" t="n">
        <v>0.0</v>
      </c>
      <c r="AF371" t="n">
        <v>209.0</v>
      </c>
      <c r="AG371" t="n">
        <v>9.01</v>
      </c>
      <c r="AH371" t="n">
        <v>0.0</v>
      </c>
      <c r="AI371" t="n">
        <v>0.0</v>
      </c>
      <c r="AJ371" t="n">
        <v>2.09</v>
      </c>
      <c r="AK371" t="n">
        <v>0.0</v>
      </c>
      <c r="AL371" t="n">
        <v>0.0</v>
      </c>
      <c r="AM371" t="n">
        <v>0.0</v>
      </c>
      <c r="AN371" t="n">
        <v>0.0</v>
      </c>
      <c r="AO371" t="n">
        <v>0.0</v>
      </c>
      <c r="AP371" t="n">
        <v>61.12</v>
      </c>
      <c r="AQ371" t="n">
        <v>0.0</v>
      </c>
      <c r="AR371" t="n">
        <v>147.87</v>
      </c>
      <c r="AS371" t="s">
        <v>232</v>
      </c>
      <c r="AT371" t="s">
        <v>266</v>
      </c>
      <c r="AU371" t="s">
        <v>267</v>
      </c>
      <c r="AV371" t="n">
        <v>0.0</v>
      </c>
      <c r="AW371" t="s">
        <v>1654</v>
      </c>
    </row>
    <row r="372">
      <c r="A372" t="s">
        <v>1655</v>
      </c>
      <c r="B372" t="s">
        <v>1656</v>
      </c>
      <c r="C372" t="s">
        <v>1657</v>
      </c>
      <c r="D372" t="s">
        <v>226</v>
      </c>
      <c r="E372" t="s">
        <v>218</v>
      </c>
      <c r="F372" t="s">
        <v>215</v>
      </c>
      <c r="G372" t="s">
        <v>1081</v>
      </c>
      <c r="H372" t="s">
        <v>228</v>
      </c>
      <c r="I372" t="s">
        <v>229</v>
      </c>
      <c r="J372" t="s">
        <v>230</v>
      </c>
      <c r="K372" t="s">
        <v>230</v>
      </c>
      <c r="L372" t="s">
        <v>230</v>
      </c>
      <c r="M372" t="s">
        <v>231</v>
      </c>
      <c r="N372" t="s">
        <v>230</v>
      </c>
      <c r="O372" t="n">
        <v>228.0</v>
      </c>
      <c r="P372" t="n">
        <v>20.0</v>
      </c>
      <c r="Q372" t="n">
        <v>0.0</v>
      </c>
      <c r="R372" t="n">
        <v>64.0</v>
      </c>
      <c r="S372" t="n">
        <v>0.0</v>
      </c>
      <c r="T372" t="n">
        <v>184.0</v>
      </c>
      <c r="U372" t="n">
        <v>9.2</v>
      </c>
      <c r="V372" t="n">
        <v>9.2</v>
      </c>
      <c r="W372" t="n">
        <v>0.0</v>
      </c>
      <c r="X372" t="n">
        <v>193.2</v>
      </c>
      <c r="Y372" t="n">
        <v>184.0</v>
      </c>
      <c r="Z372" t="n">
        <v>184.0</v>
      </c>
      <c r="AA372" t="n">
        <v>22.0</v>
      </c>
      <c r="AB372" t="n">
        <v>40.48</v>
      </c>
      <c r="AC372" t="n">
        <v>3.55</v>
      </c>
      <c r="AD372" t="n">
        <v>0.0</v>
      </c>
      <c r="AE372" t="n">
        <v>0.0</v>
      </c>
      <c r="AF372" t="n">
        <v>184.0</v>
      </c>
      <c r="AG372" t="n">
        <v>7.93</v>
      </c>
      <c r="AH372" t="n">
        <v>0.0</v>
      </c>
      <c r="AI372" t="n">
        <v>0.0</v>
      </c>
      <c r="AJ372" t="n">
        <v>1.84</v>
      </c>
      <c r="AK372" t="n">
        <v>0.0</v>
      </c>
      <c r="AL372" t="n">
        <v>0.0</v>
      </c>
      <c r="AM372" t="n">
        <v>0.0</v>
      </c>
      <c r="AN372" t="n">
        <v>0.0</v>
      </c>
      <c r="AO372" t="n">
        <v>0.0</v>
      </c>
      <c r="AP372" t="n">
        <v>53.8</v>
      </c>
      <c r="AQ372" t="n">
        <v>0.0</v>
      </c>
      <c r="AR372" t="n">
        <v>130.2</v>
      </c>
      <c r="AS372" t="s">
        <v>232</v>
      </c>
      <c r="AT372" t="s">
        <v>266</v>
      </c>
      <c r="AU372" t="s">
        <v>267</v>
      </c>
      <c r="AV372" t="n">
        <v>0.0</v>
      </c>
      <c r="AW372" t="s">
        <v>1658</v>
      </c>
    </row>
    <row r="373">
      <c r="A373" t="s">
        <v>1659</v>
      </c>
      <c r="B373" t="s">
        <v>1660</v>
      </c>
      <c r="C373" t="s">
        <v>1661</v>
      </c>
      <c r="D373" t="s">
        <v>226</v>
      </c>
      <c r="E373" t="s">
        <v>218</v>
      </c>
      <c r="F373" t="s">
        <v>215</v>
      </c>
      <c r="G373" t="s">
        <v>248</v>
      </c>
      <c r="H373" t="s">
        <v>228</v>
      </c>
      <c r="I373" t="s">
        <v>229</v>
      </c>
      <c r="J373" t="s">
        <v>230</v>
      </c>
      <c r="K373" t="s">
        <v>230</v>
      </c>
      <c r="L373" t="s">
        <v>230</v>
      </c>
      <c r="M373" t="s">
        <v>231</v>
      </c>
      <c r="N373" t="s">
        <v>230</v>
      </c>
      <c r="O373" t="n">
        <v>895.0</v>
      </c>
      <c r="P373" t="n">
        <v>57.0</v>
      </c>
      <c r="Q373" t="n">
        <v>0.0</v>
      </c>
      <c r="R373" t="n">
        <v>167.4</v>
      </c>
      <c r="S373" t="n">
        <v>58.0</v>
      </c>
      <c r="T373" t="n">
        <v>726.6</v>
      </c>
      <c r="U373" t="n">
        <v>36.34</v>
      </c>
      <c r="V373" t="n">
        <v>36.34</v>
      </c>
      <c r="W373" t="n">
        <v>0.0</v>
      </c>
      <c r="X373" t="n">
        <v>762.94</v>
      </c>
      <c r="Y373" t="n">
        <v>726.59</v>
      </c>
      <c r="Z373" t="n">
        <v>726.6</v>
      </c>
      <c r="AA373" t="n">
        <v>22.0</v>
      </c>
      <c r="AB373" t="n">
        <v>159.85</v>
      </c>
      <c r="AC373" t="n">
        <v>14.04</v>
      </c>
      <c r="AD373" t="n">
        <v>0.0</v>
      </c>
      <c r="AE373" t="n">
        <v>0.0</v>
      </c>
      <c r="AF373" t="n">
        <v>726.6</v>
      </c>
      <c r="AG373" t="n">
        <v>31.3</v>
      </c>
      <c r="AH373" t="n">
        <v>0.0</v>
      </c>
      <c r="AI373" t="n">
        <v>0.0</v>
      </c>
      <c r="AJ373" t="n">
        <v>7.27</v>
      </c>
      <c r="AK373" t="n">
        <v>0.0</v>
      </c>
      <c r="AL373" t="n">
        <v>0.0</v>
      </c>
      <c r="AM373" t="n">
        <v>0.0</v>
      </c>
      <c r="AN373" t="n">
        <v>0.0</v>
      </c>
      <c r="AO373" t="n">
        <v>0.0</v>
      </c>
      <c r="AP373" t="n">
        <v>212.46</v>
      </c>
      <c r="AQ373" t="n">
        <v>0.0</v>
      </c>
      <c r="AR373" t="n">
        <v>514.13</v>
      </c>
      <c r="AS373" t="s">
        <v>232</v>
      </c>
      <c r="AT373" t="s">
        <v>233</v>
      </c>
      <c r="AU373" t="s">
        <v>234</v>
      </c>
      <c r="AV373" t="n">
        <v>0.0</v>
      </c>
      <c r="AW373" t="s">
        <v>1662</v>
      </c>
    </row>
    <row r="374">
      <c r="A374" t="s">
        <v>1663</v>
      </c>
      <c r="B374" t="s">
        <v>1664</v>
      </c>
      <c r="C374" t="s">
        <v>1665</v>
      </c>
      <c r="D374" t="s">
        <v>226</v>
      </c>
      <c r="E374" t="s">
        <v>218</v>
      </c>
      <c r="F374" t="s">
        <v>215</v>
      </c>
      <c r="G374" t="s">
        <v>230</v>
      </c>
      <c r="H374" t="s">
        <v>228</v>
      </c>
      <c r="I374" t="s">
        <v>229</v>
      </c>
      <c r="J374" t="s">
        <v>230</v>
      </c>
      <c r="K374" t="s">
        <v>230</v>
      </c>
      <c r="L374" t="s">
        <v>230</v>
      </c>
      <c r="M374" t="s">
        <v>231</v>
      </c>
      <c r="N374" t="s">
        <v>230</v>
      </c>
      <c r="O374" t="n">
        <v>504.0</v>
      </c>
      <c r="P374" t="n">
        <v>27.0</v>
      </c>
      <c r="Q374" t="n">
        <v>0.0</v>
      </c>
      <c r="R374" t="n">
        <v>84.0</v>
      </c>
      <c r="S374" t="n">
        <v>58.0</v>
      </c>
      <c r="T374" t="n">
        <v>389.0</v>
      </c>
      <c r="U374" t="n">
        <v>19.46</v>
      </c>
      <c r="V374" t="n">
        <v>19.46</v>
      </c>
      <c r="W374" t="n">
        <v>0.0</v>
      </c>
      <c r="X374" t="n">
        <v>408.46</v>
      </c>
      <c r="Y374" t="n">
        <v>388.99</v>
      </c>
      <c r="Z374" t="n">
        <v>389.0</v>
      </c>
      <c r="AA374" t="n">
        <v>22.0</v>
      </c>
      <c r="AB374" t="n">
        <v>85.58</v>
      </c>
      <c r="AC374" t="n">
        <v>7.52</v>
      </c>
      <c r="AD374" t="n">
        <v>0.0</v>
      </c>
      <c r="AE374" t="n">
        <v>0.0</v>
      </c>
      <c r="AF374" t="n">
        <v>389.001</v>
      </c>
      <c r="AG374" t="n">
        <v>16.75</v>
      </c>
      <c r="AH374" t="n">
        <v>0.0</v>
      </c>
      <c r="AI374" t="n">
        <v>0.0</v>
      </c>
      <c r="AJ374" t="n">
        <v>3.89</v>
      </c>
      <c r="AK374" t="n">
        <v>0.0</v>
      </c>
      <c r="AL374" t="n">
        <v>0.0</v>
      </c>
      <c r="AM374" t="n">
        <v>0.0</v>
      </c>
      <c r="AN374" t="n">
        <v>0.0</v>
      </c>
      <c r="AO374" t="n">
        <v>0.0</v>
      </c>
      <c r="AP374" t="n">
        <v>113.74</v>
      </c>
      <c r="AQ374" t="n">
        <v>0.0</v>
      </c>
      <c r="AR374" t="n">
        <v>275.25</v>
      </c>
      <c r="AS374" t="s">
        <v>232</v>
      </c>
      <c r="AT374" t="s">
        <v>233</v>
      </c>
      <c r="AU374" t="s">
        <v>234</v>
      </c>
      <c r="AV374" t="n">
        <v>0.0</v>
      </c>
      <c r="AW374" t="s">
        <v>1666</v>
      </c>
    </row>
    <row r="375">
      <c r="A375" t="s">
        <v>1667</v>
      </c>
      <c r="B375" t="s">
        <v>1668</v>
      </c>
      <c r="C375" t="s">
        <v>1669</v>
      </c>
      <c r="D375" t="s">
        <v>226</v>
      </c>
      <c r="E375" t="s">
        <v>218</v>
      </c>
      <c r="F375" t="s">
        <v>215</v>
      </c>
      <c r="G375" t="s">
        <v>243</v>
      </c>
      <c r="H375" t="s">
        <v>228</v>
      </c>
      <c r="I375" t="s">
        <v>229</v>
      </c>
      <c r="J375" t="s">
        <v>230</v>
      </c>
      <c r="K375" t="s">
        <v>230</v>
      </c>
      <c r="L375" t="s">
        <v>230</v>
      </c>
      <c r="M375" t="s">
        <v>231</v>
      </c>
      <c r="N375" t="s">
        <v>230</v>
      </c>
      <c r="O375" t="n">
        <v>198.0</v>
      </c>
      <c r="P375" t="n">
        <v>10.0</v>
      </c>
      <c r="Q375" t="n">
        <v>0.0</v>
      </c>
      <c r="R375" t="n">
        <v>79.2</v>
      </c>
      <c r="S375" t="n">
        <v>0.0</v>
      </c>
      <c r="T375" t="n">
        <v>128.8</v>
      </c>
      <c r="U375" t="n">
        <v>6.44</v>
      </c>
      <c r="V375" t="n">
        <v>6.44</v>
      </c>
      <c r="W375" t="n">
        <v>0.0</v>
      </c>
      <c r="X375" t="n">
        <v>135.24</v>
      </c>
      <c r="Y375" t="n">
        <v>128.8</v>
      </c>
      <c r="Z375" t="n">
        <v>128.8</v>
      </c>
      <c r="AA375" t="n">
        <v>22.0</v>
      </c>
      <c r="AB375" t="n">
        <v>28.34</v>
      </c>
      <c r="AC375" t="n">
        <v>2.49</v>
      </c>
      <c r="AD375" t="n">
        <v>0.0</v>
      </c>
      <c r="AE375" t="n">
        <v>0.0</v>
      </c>
      <c r="AF375" t="n">
        <v>128.8</v>
      </c>
      <c r="AG375" t="n">
        <v>5.55</v>
      </c>
      <c r="AH375" t="n">
        <v>0.0</v>
      </c>
      <c r="AI375" t="n">
        <v>0.0</v>
      </c>
      <c r="AJ375" t="n">
        <v>1.29</v>
      </c>
      <c r="AK375" t="n">
        <v>0.0</v>
      </c>
      <c r="AL375" t="n">
        <v>0.0</v>
      </c>
      <c r="AM375" t="n">
        <v>0.0</v>
      </c>
      <c r="AN375" t="n">
        <v>0.0</v>
      </c>
      <c r="AO375" t="n">
        <v>0.0</v>
      </c>
      <c r="AP375" t="n">
        <v>37.67</v>
      </c>
      <c r="AQ375" t="n">
        <v>0.0</v>
      </c>
      <c r="AR375" t="n">
        <v>91.13</v>
      </c>
      <c r="AS375" t="s">
        <v>232</v>
      </c>
      <c r="AT375" t="s">
        <v>266</v>
      </c>
      <c r="AU375" t="s">
        <v>267</v>
      </c>
      <c r="AV375" t="n">
        <v>0.0</v>
      </c>
      <c r="AW375" t="s">
        <v>1670</v>
      </c>
    </row>
    <row r="376">
      <c r="A376" t="s">
        <v>1671</v>
      </c>
      <c r="B376" t="s">
        <v>1672</v>
      </c>
      <c r="C376" t="s">
        <v>1673</v>
      </c>
      <c r="D376" t="s">
        <v>226</v>
      </c>
      <c r="E376" t="s">
        <v>218</v>
      </c>
      <c r="F376" t="s">
        <v>215</v>
      </c>
      <c r="G376" t="s">
        <v>230</v>
      </c>
      <c r="H376" t="s">
        <v>228</v>
      </c>
      <c r="I376" t="s">
        <v>229</v>
      </c>
      <c r="J376" t="s">
        <v>230</v>
      </c>
      <c r="K376" t="s">
        <v>230</v>
      </c>
      <c r="L376" t="s">
        <v>230</v>
      </c>
      <c r="M376" t="s">
        <v>231</v>
      </c>
      <c r="N376" t="s">
        <v>230</v>
      </c>
      <c r="O376" t="n">
        <v>436.0</v>
      </c>
      <c r="P376" t="n">
        <v>17.0</v>
      </c>
      <c r="Q376" t="n">
        <v>0.0</v>
      </c>
      <c r="R376" t="n">
        <v>84.0</v>
      </c>
      <c r="S376" t="n">
        <v>58.0</v>
      </c>
      <c r="T376" t="n">
        <v>311.0</v>
      </c>
      <c r="U376" t="n">
        <v>15.56</v>
      </c>
      <c r="V376" t="n">
        <v>15.56</v>
      </c>
      <c r="W376" t="n">
        <v>0.0</v>
      </c>
      <c r="X376" t="n">
        <v>326.56</v>
      </c>
      <c r="Y376" t="n">
        <v>310.99</v>
      </c>
      <c r="Z376" t="n">
        <v>311.0</v>
      </c>
      <c r="AA376" t="n">
        <v>22.0</v>
      </c>
      <c r="AB376" t="n">
        <v>68.42</v>
      </c>
      <c r="AC376" t="n">
        <v>6.01</v>
      </c>
      <c r="AD376" t="n">
        <v>0.0</v>
      </c>
      <c r="AE376" t="n">
        <v>0.0</v>
      </c>
      <c r="AF376" t="n">
        <v>311.0</v>
      </c>
      <c r="AG376" t="n">
        <v>13.4</v>
      </c>
      <c r="AH376" t="n">
        <v>0.0</v>
      </c>
      <c r="AI376" t="n">
        <v>0.0</v>
      </c>
      <c r="AJ376" t="n">
        <v>3.11</v>
      </c>
      <c r="AK376" t="n">
        <v>0.0</v>
      </c>
      <c r="AL376" t="n">
        <v>0.0</v>
      </c>
      <c r="AM376" t="n">
        <v>0.0</v>
      </c>
      <c r="AN376" t="n">
        <v>0.0</v>
      </c>
      <c r="AO376" t="n">
        <v>0.0</v>
      </c>
      <c r="AP376" t="n">
        <v>90.94</v>
      </c>
      <c r="AQ376" t="n">
        <v>0.0</v>
      </c>
      <c r="AR376" t="n">
        <v>220.05</v>
      </c>
      <c r="AS376" t="s">
        <v>232</v>
      </c>
      <c r="AT376" t="s">
        <v>266</v>
      </c>
      <c r="AU376" t="s">
        <v>267</v>
      </c>
      <c r="AV376" t="n">
        <v>0.0</v>
      </c>
      <c r="AW376" t="s">
        <v>1674</v>
      </c>
    </row>
    <row r="377">
      <c r="A377" t="s">
        <v>1675</v>
      </c>
      <c r="B377" t="s">
        <v>1676</v>
      </c>
      <c r="C377" t="s">
        <v>1677</v>
      </c>
      <c r="D377" t="s">
        <v>226</v>
      </c>
      <c r="E377" t="s">
        <v>218</v>
      </c>
      <c r="F377" t="s">
        <v>215</v>
      </c>
      <c r="G377" t="s">
        <v>230</v>
      </c>
      <c r="H377" t="s">
        <v>228</v>
      </c>
      <c r="I377" t="s">
        <v>229</v>
      </c>
      <c r="J377" t="s">
        <v>230</v>
      </c>
      <c r="K377" t="s">
        <v>230</v>
      </c>
      <c r="L377" t="s">
        <v>230</v>
      </c>
      <c r="M377" t="s">
        <v>231</v>
      </c>
      <c r="N377" t="s">
        <v>230</v>
      </c>
      <c r="O377" t="n">
        <v>198.0</v>
      </c>
      <c r="P377" t="n">
        <v>20.0</v>
      </c>
      <c r="Q377" t="n">
        <v>0.0</v>
      </c>
      <c r="R377" t="n">
        <v>0.0</v>
      </c>
      <c r="S377" t="n">
        <v>0.0</v>
      </c>
      <c r="T377" t="n">
        <v>218.0</v>
      </c>
      <c r="U377" t="n">
        <v>10.9</v>
      </c>
      <c r="V377" t="n">
        <v>10.9</v>
      </c>
      <c r="W377" t="n">
        <v>0.0</v>
      </c>
      <c r="X377" t="n">
        <v>228.9</v>
      </c>
      <c r="Y377" t="n">
        <v>218.0</v>
      </c>
      <c r="Z377" t="n">
        <v>218.0</v>
      </c>
      <c r="AA377" t="n">
        <v>22.0</v>
      </c>
      <c r="AB377" t="n">
        <v>47.96</v>
      </c>
      <c r="AC377" t="n">
        <v>4.21</v>
      </c>
      <c r="AD377" t="n">
        <v>0.0</v>
      </c>
      <c r="AE377" t="n">
        <v>0.0</v>
      </c>
      <c r="AF377" t="n">
        <v>218.0</v>
      </c>
      <c r="AG377" t="n">
        <v>9.39</v>
      </c>
      <c r="AH377" t="n">
        <v>0.0</v>
      </c>
      <c r="AI377" t="n">
        <v>0.0</v>
      </c>
      <c r="AJ377" t="n">
        <v>2.18</v>
      </c>
      <c r="AK377" t="n">
        <v>0.0</v>
      </c>
      <c r="AL377" t="n">
        <v>0.0</v>
      </c>
      <c r="AM377" t="n">
        <v>0.0</v>
      </c>
      <c r="AN377" t="n">
        <v>0.0</v>
      </c>
      <c r="AO377" t="n">
        <v>0.0</v>
      </c>
      <c r="AP377" t="n">
        <v>63.74</v>
      </c>
      <c r="AQ377" t="n">
        <v>0.0</v>
      </c>
      <c r="AR377" t="n">
        <v>154.26</v>
      </c>
      <c r="AS377" t="s">
        <v>232</v>
      </c>
      <c r="AT377" t="s">
        <v>266</v>
      </c>
      <c r="AU377" t="s">
        <v>267</v>
      </c>
      <c r="AV377" t="n">
        <v>0.0</v>
      </c>
      <c r="AW377" t="s">
        <v>1678</v>
      </c>
    </row>
    <row r="378">
      <c r="A378" t="s">
        <v>1679</v>
      </c>
      <c r="B378" t="s">
        <v>1680</v>
      </c>
      <c r="C378" t="s">
        <v>1681</v>
      </c>
      <c r="D378" t="s">
        <v>226</v>
      </c>
      <c r="E378" t="s">
        <v>218</v>
      </c>
      <c r="F378" t="s">
        <v>215</v>
      </c>
      <c r="G378" t="s">
        <v>230</v>
      </c>
      <c r="H378" t="s">
        <v>228</v>
      </c>
      <c r="I378" t="s">
        <v>229</v>
      </c>
      <c r="J378" t="s">
        <v>230</v>
      </c>
      <c r="K378" t="s">
        <v>230</v>
      </c>
      <c r="L378" t="s">
        <v>230</v>
      </c>
      <c r="M378" t="s">
        <v>231</v>
      </c>
      <c r="N378" t="s">
        <v>230</v>
      </c>
      <c r="O378" t="n">
        <v>320.0</v>
      </c>
      <c r="P378" t="n">
        <v>20.0</v>
      </c>
      <c r="Q378" t="n">
        <v>0.0</v>
      </c>
      <c r="R378" t="n">
        <v>84.0</v>
      </c>
      <c r="S378" t="n">
        <v>0.0</v>
      </c>
      <c r="T378" t="n">
        <v>256.0</v>
      </c>
      <c r="U378" t="n">
        <v>12.8</v>
      </c>
      <c r="V378" t="n">
        <v>12.8</v>
      </c>
      <c r="W378" t="n">
        <v>0.0</v>
      </c>
      <c r="X378" t="n">
        <v>268.8</v>
      </c>
      <c r="Y378" t="n">
        <v>256.0</v>
      </c>
      <c r="Z378" t="n">
        <v>256.0</v>
      </c>
      <c r="AA378" t="n">
        <v>22.0</v>
      </c>
      <c r="AB378" t="n">
        <v>56.32</v>
      </c>
      <c r="AC378" t="n">
        <v>4.95</v>
      </c>
      <c r="AD378" t="n">
        <v>0.0</v>
      </c>
      <c r="AE378" t="n">
        <v>0.0</v>
      </c>
      <c r="AF378" t="n">
        <v>256.0</v>
      </c>
      <c r="AG378" t="n">
        <v>11.03</v>
      </c>
      <c r="AH378" t="n">
        <v>0.0</v>
      </c>
      <c r="AI378" t="n">
        <v>0.0</v>
      </c>
      <c r="AJ378" t="n">
        <v>2.56</v>
      </c>
      <c r="AK378" t="n">
        <v>0.0</v>
      </c>
      <c r="AL378" t="n">
        <v>0.0</v>
      </c>
      <c r="AM378" t="n">
        <v>0.0</v>
      </c>
      <c r="AN378" t="n">
        <v>0.0</v>
      </c>
      <c r="AO378" t="n">
        <v>0.0</v>
      </c>
      <c r="AP378" t="n">
        <v>74.86</v>
      </c>
      <c r="AQ378" t="n">
        <v>0.0</v>
      </c>
      <c r="AR378" t="n">
        <v>181.14</v>
      </c>
      <c r="AS378" t="s">
        <v>232</v>
      </c>
      <c r="AT378" t="s">
        <v>233</v>
      </c>
      <c r="AU378" t="s">
        <v>234</v>
      </c>
      <c r="AV378" t="n">
        <v>0.0</v>
      </c>
      <c r="AW378" t="s">
        <v>1682</v>
      </c>
    </row>
    <row r="379">
      <c r="A379" t="s">
        <v>1683</v>
      </c>
      <c r="B379" t="s">
        <v>1684</v>
      </c>
      <c r="C379" t="s">
        <v>1685</v>
      </c>
      <c r="D379" t="s">
        <v>226</v>
      </c>
      <c r="E379" t="s">
        <v>218</v>
      </c>
      <c r="F379" t="s">
        <v>215</v>
      </c>
      <c r="G379" t="s">
        <v>230</v>
      </c>
      <c r="H379" t="s">
        <v>228</v>
      </c>
      <c r="I379" t="s">
        <v>229</v>
      </c>
      <c r="J379" t="s">
        <v>230</v>
      </c>
      <c r="K379" t="s">
        <v>230</v>
      </c>
      <c r="L379" t="s">
        <v>230</v>
      </c>
      <c r="M379" t="s">
        <v>231</v>
      </c>
      <c r="N379" t="s">
        <v>230</v>
      </c>
      <c r="O379" t="n">
        <v>148.0</v>
      </c>
      <c r="P379" t="n">
        <v>10.0</v>
      </c>
      <c r="Q379" t="n">
        <v>0.0</v>
      </c>
      <c r="R379" t="n">
        <v>0.0</v>
      </c>
      <c r="S379" t="n">
        <v>0.0</v>
      </c>
      <c r="T379" t="n">
        <v>158.0</v>
      </c>
      <c r="U379" t="n">
        <v>7.9</v>
      </c>
      <c r="V379" t="n">
        <v>7.9</v>
      </c>
      <c r="W379" t="n">
        <v>0.0</v>
      </c>
      <c r="X379" t="n">
        <v>165.9</v>
      </c>
      <c r="Y379" t="n">
        <v>158.0</v>
      </c>
      <c r="Z379" t="n">
        <v>158.0</v>
      </c>
      <c r="AA379" t="n">
        <v>22.0</v>
      </c>
      <c r="AB379" t="n">
        <v>34.76</v>
      </c>
      <c r="AC379" t="n">
        <v>3.05</v>
      </c>
      <c r="AD379" t="n">
        <v>0.0</v>
      </c>
      <c r="AE379" t="n">
        <v>0.0</v>
      </c>
      <c r="AF379" t="n">
        <v>158.0</v>
      </c>
      <c r="AG379" t="n">
        <v>6.81</v>
      </c>
      <c r="AH379" t="n">
        <v>0.0</v>
      </c>
      <c r="AI379" t="n">
        <v>0.0</v>
      </c>
      <c r="AJ379" t="n">
        <v>1.58</v>
      </c>
      <c r="AK379" t="n">
        <v>0.0</v>
      </c>
      <c r="AL379" t="n">
        <v>0.0</v>
      </c>
      <c r="AM379" t="n">
        <v>0.0</v>
      </c>
      <c r="AN379" t="n">
        <v>0.0</v>
      </c>
      <c r="AO379" t="n">
        <v>0.0</v>
      </c>
      <c r="AP379" t="n">
        <v>46.2</v>
      </c>
      <c r="AQ379" t="n">
        <v>0.0</v>
      </c>
      <c r="AR379" t="n">
        <v>111.8</v>
      </c>
      <c r="AS379" t="s">
        <v>232</v>
      </c>
      <c r="AT379" t="s">
        <v>266</v>
      </c>
      <c r="AU379" t="s">
        <v>267</v>
      </c>
      <c r="AV379" t="n">
        <v>0.0</v>
      </c>
      <c r="AW379" t="s">
        <v>1686</v>
      </c>
    </row>
    <row r="380">
      <c r="A380" t="s">
        <v>1687</v>
      </c>
      <c r="B380" t="s">
        <v>1688</v>
      </c>
      <c r="C380" t="s">
        <v>1689</v>
      </c>
      <c r="D380" t="s">
        <v>226</v>
      </c>
      <c r="E380" t="s">
        <v>218</v>
      </c>
      <c r="F380" t="s">
        <v>215</v>
      </c>
      <c r="G380" t="s">
        <v>243</v>
      </c>
      <c r="H380" t="s">
        <v>228</v>
      </c>
      <c r="I380" t="s">
        <v>229</v>
      </c>
      <c r="J380" t="s">
        <v>230</v>
      </c>
      <c r="K380" t="s">
        <v>230</v>
      </c>
      <c r="L380" t="s">
        <v>230</v>
      </c>
      <c r="M380" t="s">
        <v>231</v>
      </c>
      <c r="N380" t="s">
        <v>230</v>
      </c>
      <c r="O380" t="n">
        <v>246.0</v>
      </c>
      <c r="P380" t="n">
        <v>20.0</v>
      </c>
      <c r="Q380" t="n">
        <v>0.0</v>
      </c>
      <c r="R380" t="n">
        <v>80.0</v>
      </c>
      <c r="S380" t="n">
        <v>0.0</v>
      </c>
      <c r="T380" t="n">
        <v>186.0</v>
      </c>
      <c r="U380" t="n">
        <v>9.3</v>
      </c>
      <c r="V380" t="n">
        <v>9.3</v>
      </c>
      <c r="W380" t="n">
        <v>0.0</v>
      </c>
      <c r="X380" t="n">
        <v>195.3</v>
      </c>
      <c r="Y380" t="n">
        <v>186.0</v>
      </c>
      <c r="Z380" t="n">
        <v>186.0</v>
      </c>
      <c r="AA380" t="n">
        <v>22.0</v>
      </c>
      <c r="AB380" t="n">
        <v>40.92</v>
      </c>
      <c r="AC380" t="n">
        <v>3.59</v>
      </c>
      <c r="AD380" t="n">
        <v>0.0</v>
      </c>
      <c r="AE380" t="n">
        <v>0.0</v>
      </c>
      <c r="AF380" t="n">
        <v>186.0</v>
      </c>
      <c r="AG380" t="n">
        <v>8.02</v>
      </c>
      <c r="AH380" t="n">
        <v>0.0</v>
      </c>
      <c r="AI380" t="n">
        <v>0.0</v>
      </c>
      <c r="AJ380" t="n">
        <v>1.86</v>
      </c>
      <c r="AK380" t="n">
        <v>0.0</v>
      </c>
      <c r="AL380" t="n">
        <v>0.0</v>
      </c>
      <c r="AM380" t="n">
        <v>0.0</v>
      </c>
      <c r="AN380" t="n">
        <v>0.0</v>
      </c>
      <c r="AO380" t="n">
        <v>0.0</v>
      </c>
      <c r="AP380" t="n">
        <v>54.39</v>
      </c>
      <c r="AQ380" t="n">
        <v>0.0</v>
      </c>
      <c r="AR380" t="n">
        <v>131.61</v>
      </c>
      <c r="AS380" t="s">
        <v>232</v>
      </c>
      <c r="AT380" t="s">
        <v>233</v>
      </c>
      <c r="AU380" t="s">
        <v>234</v>
      </c>
      <c r="AV380" t="n">
        <v>0.0</v>
      </c>
      <c r="AW380" t="s">
        <v>1690</v>
      </c>
    </row>
    <row r="381">
      <c r="A381" t="s">
        <v>1691</v>
      </c>
      <c r="B381" t="s">
        <v>1692</v>
      </c>
      <c r="C381" t="s">
        <v>1693</v>
      </c>
      <c r="D381" t="s">
        <v>226</v>
      </c>
      <c r="E381" t="s">
        <v>218</v>
      </c>
      <c r="F381" t="s">
        <v>215</v>
      </c>
      <c r="G381" t="s">
        <v>243</v>
      </c>
      <c r="H381" t="s">
        <v>228</v>
      </c>
      <c r="I381" t="s">
        <v>229</v>
      </c>
      <c r="J381" t="s">
        <v>230</v>
      </c>
      <c r="K381" t="s">
        <v>230</v>
      </c>
      <c r="L381" t="s">
        <v>230</v>
      </c>
      <c r="M381" t="s">
        <v>231</v>
      </c>
      <c r="N381" t="s">
        <v>230</v>
      </c>
      <c r="O381" t="n">
        <v>183.0</v>
      </c>
      <c r="P381" t="n">
        <v>20.0</v>
      </c>
      <c r="Q381" t="n">
        <v>0.0</v>
      </c>
      <c r="R381" t="n">
        <v>73.2</v>
      </c>
      <c r="S381" t="n">
        <v>0.0</v>
      </c>
      <c r="T381" t="n">
        <v>129.8</v>
      </c>
      <c r="U381" t="n">
        <v>6.5</v>
      </c>
      <c r="V381" t="n">
        <v>6.5</v>
      </c>
      <c r="W381" t="n">
        <v>0.0</v>
      </c>
      <c r="X381" t="n">
        <v>136.3</v>
      </c>
      <c r="Y381" t="n">
        <v>129.79</v>
      </c>
      <c r="Z381" t="n">
        <v>129.8</v>
      </c>
      <c r="AA381" t="n">
        <v>22.0</v>
      </c>
      <c r="AB381" t="n">
        <v>28.56</v>
      </c>
      <c r="AC381" t="n">
        <v>2.51</v>
      </c>
      <c r="AD381" t="n">
        <v>0.0</v>
      </c>
      <c r="AE381" t="n">
        <v>0.0</v>
      </c>
      <c r="AF381" t="n">
        <v>129.8</v>
      </c>
      <c r="AG381" t="n">
        <v>5.59</v>
      </c>
      <c r="AH381" t="n">
        <v>0.0</v>
      </c>
      <c r="AI381" t="n">
        <v>0.0</v>
      </c>
      <c r="AJ381" t="n">
        <v>1.3</v>
      </c>
      <c r="AK381" t="n">
        <v>0.0</v>
      </c>
      <c r="AL381" t="n">
        <v>0.0</v>
      </c>
      <c r="AM381" t="n">
        <v>0.0</v>
      </c>
      <c r="AN381" t="n">
        <v>0.0</v>
      </c>
      <c r="AO381" t="n">
        <v>0.0</v>
      </c>
      <c r="AP381" t="n">
        <v>37.96</v>
      </c>
      <c r="AQ381" t="n">
        <v>0.0</v>
      </c>
      <c r="AR381" t="n">
        <v>91.83</v>
      </c>
      <c r="AS381" t="s">
        <v>232</v>
      </c>
      <c r="AT381" t="s">
        <v>266</v>
      </c>
      <c r="AU381" t="s">
        <v>267</v>
      </c>
      <c r="AV381" t="n">
        <v>0.0</v>
      </c>
      <c r="AW381" t="s">
        <v>1694</v>
      </c>
    </row>
    <row r="382">
      <c r="A382" t="s">
        <v>1695</v>
      </c>
      <c r="B382" t="s">
        <v>1696</v>
      </c>
      <c r="C382" t="s">
        <v>1697</v>
      </c>
      <c r="D382" t="s">
        <v>226</v>
      </c>
      <c r="E382" t="s">
        <v>218</v>
      </c>
      <c r="F382" t="s">
        <v>215</v>
      </c>
      <c r="G382" t="s">
        <v>725</v>
      </c>
      <c r="H382" t="s">
        <v>228</v>
      </c>
      <c r="I382" t="s">
        <v>229</v>
      </c>
      <c r="J382" t="s">
        <v>230</v>
      </c>
      <c r="K382" t="s">
        <v>230</v>
      </c>
      <c r="L382" t="s">
        <v>230</v>
      </c>
      <c r="M382" t="s">
        <v>231</v>
      </c>
      <c r="N382" t="s">
        <v>230</v>
      </c>
      <c r="O382" t="n">
        <v>198.0</v>
      </c>
      <c r="P382" t="n">
        <v>20.0</v>
      </c>
      <c r="Q382" t="n">
        <v>0.0</v>
      </c>
      <c r="R382" t="n">
        <v>39.6</v>
      </c>
      <c r="S382" t="n">
        <v>0.0</v>
      </c>
      <c r="T382" t="n">
        <v>178.4</v>
      </c>
      <c r="U382" t="n">
        <v>8.92</v>
      </c>
      <c r="V382" t="n">
        <v>8.92</v>
      </c>
      <c r="W382" t="n">
        <v>0.0</v>
      </c>
      <c r="X382" t="n">
        <v>187.32</v>
      </c>
      <c r="Y382" t="n">
        <v>178.4</v>
      </c>
      <c r="Z382" t="n">
        <v>178.4</v>
      </c>
      <c r="AA382" t="n">
        <v>22.0</v>
      </c>
      <c r="AB382" t="n">
        <v>39.25</v>
      </c>
      <c r="AC382" t="n">
        <v>3.45</v>
      </c>
      <c r="AD382" t="n">
        <v>0.0</v>
      </c>
      <c r="AE382" t="n">
        <v>0.0</v>
      </c>
      <c r="AF382" t="n">
        <v>178.4</v>
      </c>
      <c r="AG382" t="n">
        <v>7.68</v>
      </c>
      <c r="AH382" t="n">
        <v>0.0</v>
      </c>
      <c r="AI382" t="n">
        <v>0.0</v>
      </c>
      <c r="AJ382" t="n">
        <v>1.78</v>
      </c>
      <c r="AK382" t="n">
        <v>0.0</v>
      </c>
      <c r="AL382" t="n">
        <v>0.0</v>
      </c>
      <c r="AM382" t="n">
        <v>0.0</v>
      </c>
      <c r="AN382" t="n">
        <v>0.0</v>
      </c>
      <c r="AO382" t="n">
        <v>0.0</v>
      </c>
      <c r="AP382" t="n">
        <v>52.16</v>
      </c>
      <c r="AQ382" t="n">
        <v>0.0</v>
      </c>
      <c r="AR382" t="n">
        <v>126.24</v>
      </c>
      <c r="AS382" t="s">
        <v>232</v>
      </c>
      <c r="AT382" t="s">
        <v>233</v>
      </c>
      <c r="AU382" t="s">
        <v>234</v>
      </c>
      <c r="AV382" t="n">
        <v>0.0</v>
      </c>
      <c r="AW382" t="s">
        <v>1698</v>
      </c>
    </row>
    <row r="383">
      <c r="A383" t="s">
        <v>1699</v>
      </c>
      <c r="B383" t="s">
        <v>1700</v>
      </c>
      <c r="C383" t="s">
        <v>1701</v>
      </c>
      <c r="D383" t="s">
        <v>226</v>
      </c>
      <c r="E383" t="s">
        <v>218</v>
      </c>
      <c r="F383" t="s">
        <v>215</v>
      </c>
      <c r="G383" t="s">
        <v>243</v>
      </c>
      <c r="H383" t="s">
        <v>228</v>
      </c>
      <c r="I383" t="s">
        <v>229</v>
      </c>
      <c r="J383" t="s">
        <v>230</v>
      </c>
      <c r="K383" t="s">
        <v>230</v>
      </c>
      <c r="L383" t="s">
        <v>230</v>
      </c>
      <c r="M383" t="s">
        <v>231</v>
      </c>
      <c r="N383" t="s">
        <v>230</v>
      </c>
      <c r="O383" t="n">
        <v>180.0</v>
      </c>
      <c r="P383" t="n">
        <v>0.0</v>
      </c>
      <c r="Q383" t="n">
        <v>0.0</v>
      </c>
      <c r="R383" t="n">
        <v>72.0</v>
      </c>
      <c r="S383" t="n">
        <v>0.0</v>
      </c>
      <c r="T383" t="n">
        <v>108.0</v>
      </c>
      <c r="U383" t="n">
        <v>5.4</v>
      </c>
      <c r="V383" t="n">
        <v>5.4</v>
      </c>
      <c r="W383" t="n">
        <v>0.0</v>
      </c>
      <c r="X383" t="n">
        <v>113.4</v>
      </c>
      <c r="Y383" t="n">
        <v>108.0</v>
      </c>
      <c r="Z383" t="n">
        <v>108.0</v>
      </c>
      <c r="AA383" t="n">
        <v>22.0</v>
      </c>
      <c r="AB383" t="n">
        <v>23.76</v>
      </c>
      <c r="AC383" t="n">
        <v>2.09</v>
      </c>
      <c r="AD383" t="n">
        <v>0.0</v>
      </c>
      <c r="AE383" t="n">
        <v>0.0</v>
      </c>
      <c r="AF383" t="n">
        <v>108.0</v>
      </c>
      <c r="AG383" t="n">
        <v>4.66</v>
      </c>
      <c r="AH383" t="n">
        <v>0.0</v>
      </c>
      <c r="AI383" t="n">
        <v>0.0</v>
      </c>
      <c r="AJ383" t="n">
        <v>1.08</v>
      </c>
      <c r="AK383" t="n">
        <v>0.0</v>
      </c>
      <c r="AL383" t="n">
        <v>0.0</v>
      </c>
      <c r="AM383" t="n">
        <v>0.0</v>
      </c>
      <c r="AN383" t="n">
        <v>0.0</v>
      </c>
      <c r="AO383" t="n">
        <v>0.0</v>
      </c>
      <c r="AP383" t="n">
        <v>31.59</v>
      </c>
      <c r="AQ383" t="n">
        <v>0.0</v>
      </c>
      <c r="AR383" t="n">
        <v>76.41</v>
      </c>
      <c r="AS383" t="s">
        <v>232</v>
      </c>
      <c r="AT383" t="s">
        <v>266</v>
      </c>
      <c r="AU383" t="s">
        <v>267</v>
      </c>
      <c r="AV383" t="n">
        <v>0.0</v>
      </c>
      <c r="AW383" t="s">
        <v>1702</v>
      </c>
    </row>
    <row r="384">
      <c r="A384" t="s">
        <v>1703</v>
      </c>
      <c r="B384" t="s">
        <v>1704</v>
      </c>
      <c r="C384" t="s">
        <v>1705</v>
      </c>
      <c r="D384" t="s">
        <v>226</v>
      </c>
      <c r="E384" t="s">
        <v>218</v>
      </c>
      <c r="F384" t="s">
        <v>215</v>
      </c>
      <c r="G384" t="s">
        <v>230</v>
      </c>
      <c r="H384" t="s">
        <v>228</v>
      </c>
      <c r="I384" t="s">
        <v>229</v>
      </c>
      <c r="J384" t="s">
        <v>230</v>
      </c>
      <c r="K384" t="s">
        <v>230</v>
      </c>
      <c r="L384" t="s">
        <v>230</v>
      </c>
      <c r="M384" t="s">
        <v>231</v>
      </c>
      <c r="N384" t="s">
        <v>230</v>
      </c>
      <c r="O384" t="n">
        <v>514.0</v>
      </c>
      <c r="P384" t="n">
        <v>47.0</v>
      </c>
      <c r="Q384" t="n">
        <v>0.0</v>
      </c>
      <c r="R384" t="n">
        <v>84.0</v>
      </c>
      <c r="S384" t="n">
        <v>58.0</v>
      </c>
      <c r="T384" t="n">
        <v>419.0</v>
      </c>
      <c r="U384" t="n">
        <v>20.96</v>
      </c>
      <c r="V384" t="n">
        <v>20.96</v>
      </c>
      <c r="W384" t="n">
        <v>0.0</v>
      </c>
      <c r="X384" t="n">
        <v>439.96</v>
      </c>
      <c r="Y384" t="n">
        <v>418.99</v>
      </c>
      <c r="Z384" t="n">
        <v>419.0</v>
      </c>
      <c r="AA384" t="n">
        <v>22.0</v>
      </c>
      <c r="AB384" t="n">
        <v>92.18</v>
      </c>
      <c r="AC384" t="n">
        <v>8.1</v>
      </c>
      <c r="AD384" t="n">
        <v>0.0</v>
      </c>
      <c r="AE384" t="n">
        <v>0.0</v>
      </c>
      <c r="AF384" t="n">
        <v>419.0</v>
      </c>
      <c r="AG384" t="n">
        <v>18.05</v>
      </c>
      <c r="AH384" t="n">
        <v>0.0</v>
      </c>
      <c r="AI384" t="n">
        <v>0.0</v>
      </c>
      <c r="AJ384" t="n">
        <v>4.19</v>
      </c>
      <c r="AK384" t="n">
        <v>0.0</v>
      </c>
      <c r="AL384" t="n">
        <v>0.0</v>
      </c>
      <c r="AM384" t="n">
        <v>0.0</v>
      </c>
      <c r="AN384" t="n">
        <v>0.0</v>
      </c>
      <c r="AO384" t="n">
        <v>0.0</v>
      </c>
      <c r="AP384" t="n">
        <v>122.52</v>
      </c>
      <c r="AQ384" t="n">
        <v>0.0</v>
      </c>
      <c r="AR384" t="n">
        <v>296.47</v>
      </c>
      <c r="AS384" t="s">
        <v>232</v>
      </c>
      <c r="AT384" t="s">
        <v>266</v>
      </c>
      <c r="AU384" t="s">
        <v>267</v>
      </c>
      <c r="AV384" t="n">
        <v>0.0</v>
      </c>
      <c r="AW384" t="s">
        <v>1706</v>
      </c>
    </row>
    <row r="385">
      <c r="A385" t="s">
        <v>1707</v>
      </c>
      <c r="B385" t="s">
        <v>1708</v>
      </c>
      <c r="C385" t="s">
        <v>1709</v>
      </c>
      <c r="D385" t="s">
        <v>226</v>
      </c>
      <c r="E385" t="s">
        <v>218</v>
      </c>
      <c r="F385" t="s">
        <v>215</v>
      </c>
      <c r="G385" t="s">
        <v>1081</v>
      </c>
      <c r="H385" t="s">
        <v>228</v>
      </c>
      <c r="I385" t="s">
        <v>229</v>
      </c>
      <c r="J385" t="s">
        <v>230</v>
      </c>
      <c r="K385" t="s">
        <v>230</v>
      </c>
      <c r="L385" t="s">
        <v>230</v>
      </c>
      <c r="M385" t="s">
        <v>231</v>
      </c>
      <c r="N385" t="s">
        <v>230</v>
      </c>
      <c r="O385" t="n">
        <v>198.0</v>
      </c>
      <c r="P385" t="n">
        <v>20.0</v>
      </c>
      <c r="Q385" t="n">
        <v>0.0</v>
      </c>
      <c r="R385" t="n">
        <v>63.36</v>
      </c>
      <c r="S385" t="n">
        <v>0.0</v>
      </c>
      <c r="T385" t="n">
        <v>154.64</v>
      </c>
      <c r="U385" t="n">
        <v>7.74</v>
      </c>
      <c r="V385" t="n">
        <v>7.74</v>
      </c>
      <c r="W385" t="n">
        <v>0.0</v>
      </c>
      <c r="X385" t="n">
        <v>162.38</v>
      </c>
      <c r="Y385" t="n">
        <v>154.63</v>
      </c>
      <c r="Z385" t="n">
        <v>154.64</v>
      </c>
      <c r="AA385" t="n">
        <v>22.0</v>
      </c>
      <c r="AB385" t="n">
        <v>34.02</v>
      </c>
      <c r="AC385" t="n">
        <v>2.99</v>
      </c>
      <c r="AD385" t="n">
        <v>0.0</v>
      </c>
      <c r="AE385" t="n">
        <v>0.0</v>
      </c>
      <c r="AF385" t="n">
        <v>154.64</v>
      </c>
      <c r="AG385" t="n">
        <v>6.66</v>
      </c>
      <c r="AH385" t="n">
        <v>0.0</v>
      </c>
      <c r="AI385" t="n">
        <v>0.0</v>
      </c>
      <c r="AJ385" t="n">
        <v>1.55</v>
      </c>
      <c r="AK385" t="n">
        <v>0.0</v>
      </c>
      <c r="AL385" t="n">
        <v>0.0</v>
      </c>
      <c r="AM385" t="n">
        <v>0.0</v>
      </c>
      <c r="AN385" t="n">
        <v>0.0</v>
      </c>
      <c r="AO385" t="n">
        <v>0.0</v>
      </c>
      <c r="AP385" t="n">
        <v>45.22</v>
      </c>
      <c r="AQ385" t="n">
        <v>0.0</v>
      </c>
      <c r="AR385" t="n">
        <v>109.41</v>
      </c>
      <c r="AS385" t="s">
        <v>232</v>
      </c>
      <c r="AT385" t="s">
        <v>266</v>
      </c>
      <c r="AU385" t="s">
        <v>267</v>
      </c>
      <c r="AV385" t="n">
        <v>0.0</v>
      </c>
      <c r="AW385" t="s">
        <v>1710</v>
      </c>
    </row>
    <row r="386">
      <c r="A386" t="s">
        <v>1711</v>
      </c>
      <c r="B386" t="s">
        <v>1712</v>
      </c>
      <c r="C386" t="s">
        <v>1713</v>
      </c>
      <c r="D386" t="s">
        <v>226</v>
      </c>
      <c r="E386" t="s">
        <v>218</v>
      </c>
      <c r="F386" t="s">
        <v>215</v>
      </c>
      <c r="G386" t="s">
        <v>230</v>
      </c>
      <c r="H386" t="s">
        <v>228</v>
      </c>
      <c r="I386" t="s">
        <v>229</v>
      </c>
      <c r="J386" t="s">
        <v>230</v>
      </c>
      <c r="K386" t="s">
        <v>230</v>
      </c>
      <c r="L386" t="s">
        <v>230</v>
      </c>
      <c r="M386" t="s">
        <v>231</v>
      </c>
      <c r="N386" t="s">
        <v>230</v>
      </c>
      <c r="O386" t="n">
        <v>347.0</v>
      </c>
      <c r="P386" t="n">
        <v>17.0</v>
      </c>
      <c r="Q386" t="n">
        <v>0.0</v>
      </c>
      <c r="R386" t="n">
        <v>84.0</v>
      </c>
      <c r="S386" t="n">
        <v>0.0</v>
      </c>
      <c r="T386" t="n">
        <v>280.0</v>
      </c>
      <c r="U386" t="n">
        <v>14.0</v>
      </c>
      <c r="V386" t="n">
        <v>14.0</v>
      </c>
      <c r="W386" t="n">
        <v>0.0</v>
      </c>
      <c r="X386" t="n">
        <v>294.0</v>
      </c>
      <c r="Y386" t="n">
        <v>280.0</v>
      </c>
      <c r="Z386" t="n">
        <v>280.0</v>
      </c>
      <c r="AA386" t="n">
        <v>22.0</v>
      </c>
      <c r="AB386" t="n">
        <v>61.6</v>
      </c>
      <c r="AC386" t="n">
        <v>5.41</v>
      </c>
      <c r="AD386" t="n">
        <v>0.0</v>
      </c>
      <c r="AE386" t="n">
        <v>0.0</v>
      </c>
      <c r="AF386" t="n">
        <v>280.001</v>
      </c>
      <c r="AG386" t="n">
        <v>12.06</v>
      </c>
      <c r="AH386" t="n">
        <v>0.0</v>
      </c>
      <c r="AI386" t="n">
        <v>0.0</v>
      </c>
      <c r="AJ386" t="n">
        <v>2.8</v>
      </c>
      <c r="AK386" t="n">
        <v>0.0</v>
      </c>
      <c r="AL386" t="n">
        <v>0.0</v>
      </c>
      <c r="AM386" t="n">
        <v>0.0</v>
      </c>
      <c r="AN386" t="n">
        <v>0.0</v>
      </c>
      <c r="AO386" t="n">
        <v>0.0</v>
      </c>
      <c r="AP386" t="n">
        <v>81.87</v>
      </c>
      <c r="AQ386" t="n">
        <v>0.0</v>
      </c>
      <c r="AR386" t="n">
        <v>198.13</v>
      </c>
      <c r="AS386" t="s">
        <v>232</v>
      </c>
      <c r="AT386" t="s">
        <v>266</v>
      </c>
      <c r="AU386" t="s">
        <v>267</v>
      </c>
      <c r="AV386" t="n">
        <v>0.0</v>
      </c>
      <c r="AW386" t="s">
        <v>1714</v>
      </c>
    </row>
    <row r="387">
      <c r="A387" t="s">
        <v>1715</v>
      </c>
      <c r="B387" t="s">
        <v>1716</v>
      </c>
      <c r="C387" t="s">
        <v>1717</v>
      </c>
      <c r="D387" t="s">
        <v>226</v>
      </c>
      <c r="E387" t="s">
        <v>218</v>
      </c>
      <c r="F387" t="s">
        <v>215</v>
      </c>
      <c r="G387" t="s">
        <v>248</v>
      </c>
      <c r="H387" t="s">
        <v>228</v>
      </c>
      <c r="I387" t="s">
        <v>229</v>
      </c>
      <c r="J387" t="s">
        <v>230</v>
      </c>
      <c r="K387" t="s">
        <v>230</v>
      </c>
      <c r="L387" t="s">
        <v>230</v>
      </c>
      <c r="M387" t="s">
        <v>231</v>
      </c>
      <c r="N387" t="s">
        <v>230</v>
      </c>
      <c r="O387" t="n">
        <v>623.0</v>
      </c>
      <c r="P387" t="n">
        <v>47.0</v>
      </c>
      <c r="Q387" t="n">
        <v>0.0</v>
      </c>
      <c r="R387" t="n">
        <v>124.6</v>
      </c>
      <c r="S387" t="n">
        <v>0.0</v>
      </c>
      <c r="T387" t="n">
        <v>545.4</v>
      </c>
      <c r="U387" t="n">
        <v>27.28</v>
      </c>
      <c r="V387" t="n">
        <v>27.28</v>
      </c>
      <c r="W387" t="n">
        <v>0.0</v>
      </c>
      <c r="X387" t="n">
        <v>572.68</v>
      </c>
      <c r="Y387" t="n">
        <v>545.39</v>
      </c>
      <c r="Z387" t="n">
        <v>545.4</v>
      </c>
      <c r="AA387" t="n">
        <v>22.0</v>
      </c>
      <c r="AB387" t="n">
        <v>119.99</v>
      </c>
      <c r="AC387" t="n">
        <v>10.54</v>
      </c>
      <c r="AD387" t="n">
        <v>0.0</v>
      </c>
      <c r="AE387" t="n">
        <v>0.0</v>
      </c>
      <c r="AF387" t="n">
        <v>545.4</v>
      </c>
      <c r="AG387" t="n">
        <v>23.5</v>
      </c>
      <c r="AH387" t="n">
        <v>0.0</v>
      </c>
      <c r="AI387" t="n">
        <v>0.0</v>
      </c>
      <c r="AJ387" t="n">
        <v>5.45</v>
      </c>
      <c r="AK387" t="n">
        <v>0.0</v>
      </c>
      <c r="AL387" t="n">
        <v>0.0</v>
      </c>
      <c r="AM387" t="n">
        <v>0.0</v>
      </c>
      <c r="AN387" t="n">
        <v>0.0</v>
      </c>
      <c r="AO387" t="n">
        <v>0.0</v>
      </c>
      <c r="AP387" t="n">
        <v>159.48</v>
      </c>
      <c r="AQ387" t="n">
        <v>0.0</v>
      </c>
      <c r="AR387" t="n">
        <v>385.91</v>
      </c>
      <c r="AS387" t="s">
        <v>232</v>
      </c>
      <c r="AT387" t="s">
        <v>266</v>
      </c>
      <c r="AU387" t="s">
        <v>267</v>
      </c>
      <c r="AV387" t="n">
        <v>0.0</v>
      </c>
      <c r="AW387" t="s">
        <v>1718</v>
      </c>
    </row>
    <row r="388">
      <c r="A388" t="s">
        <v>1719</v>
      </c>
      <c r="B388" t="s">
        <v>1720</v>
      </c>
      <c r="C388" t="s">
        <v>1721</v>
      </c>
      <c r="D388" t="s">
        <v>226</v>
      </c>
      <c r="E388" t="s">
        <v>218</v>
      </c>
      <c r="F388" t="s">
        <v>215</v>
      </c>
      <c r="G388" t="s">
        <v>243</v>
      </c>
      <c r="H388" t="s">
        <v>228</v>
      </c>
      <c r="I388" t="s">
        <v>229</v>
      </c>
      <c r="J388" t="s">
        <v>230</v>
      </c>
      <c r="K388" t="s">
        <v>230</v>
      </c>
      <c r="L388" t="s">
        <v>230</v>
      </c>
      <c r="M388" t="s">
        <v>231</v>
      </c>
      <c r="N388" t="s">
        <v>230</v>
      </c>
      <c r="O388" t="n">
        <v>228.0</v>
      </c>
      <c r="P388" t="n">
        <v>15.0</v>
      </c>
      <c r="Q388" t="n">
        <v>0.0</v>
      </c>
      <c r="R388" t="n">
        <v>80.0</v>
      </c>
      <c r="S388" t="n">
        <v>0.0</v>
      </c>
      <c r="T388" t="n">
        <v>163.0</v>
      </c>
      <c r="U388" t="n">
        <v>8.16</v>
      </c>
      <c r="V388" t="n">
        <v>8.16</v>
      </c>
      <c r="W388" t="n">
        <v>0.0</v>
      </c>
      <c r="X388" t="n">
        <v>171.16</v>
      </c>
      <c r="Y388" t="n">
        <v>162.99</v>
      </c>
      <c r="Z388" t="n">
        <v>163.0</v>
      </c>
      <c r="AA388" t="n">
        <v>22.0</v>
      </c>
      <c r="AB388" t="n">
        <v>35.86</v>
      </c>
      <c r="AC388" t="n">
        <v>3.15</v>
      </c>
      <c r="AD388" t="n">
        <v>0.0</v>
      </c>
      <c r="AE388" t="n">
        <v>0.0</v>
      </c>
      <c r="AF388" t="n">
        <v>163.0</v>
      </c>
      <c r="AG388" t="n">
        <v>7.02</v>
      </c>
      <c r="AH388" t="n">
        <v>0.0</v>
      </c>
      <c r="AI388" t="n">
        <v>0.0</v>
      </c>
      <c r="AJ388" t="n">
        <v>1.63</v>
      </c>
      <c r="AK388" t="n">
        <v>0.0</v>
      </c>
      <c r="AL388" t="n">
        <v>0.0</v>
      </c>
      <c r="AM388" t="n">
        <v>0.0</v>
      </c>
      <c r="AN388" t="n">
        <v>0.0</v>
      </c>
      <c r="AO388" t="n">
        <v>0.0</v>
      </c>
      <c r="AP388" t="n">
        <v>47.66</v>
      </c>
      <c r="AQ388" t="n">
        <v>0.0</v>
      </c>
      <c r="AR388" t="n">
        <v>115.33</v>
      </c>
      <c r="AS388" t="s">
        <v>232</v>
      </c>
      <c r="AT388" t="s">
        <v>266</v>
      </c>
      <c r="AU388" t="s">
        <v>267</v>
      </c>
      <c r="AV388" t="n">
        <v>0.0</v>
      </c>
      <c r="AW388" t="s">
        <v>1722</v>
      </c>
    </row>
    <row r="389">
      <c r="A389" t="s">
        <v>1723</v>
      </c>
      <c r="B389" t="s">
        <v>1724</v>
      </c>
      <c r="C389" t="s">
        <v>1725</v>
      </c>
      <c r="D389" t="s">
        <v>226</v>
      </c>
      <c r="E389" t="s">
        <v>218</v>
      </c>
      <c r="F389" t="s">
        <v>215</v>
      </c>
      <c r="G389" t="s">
        <v>248</v>
      </c>
      <c r="H389" t="s">
        <v>228</v>
      </c>
      <c r="I389" t="s">
        <v>229</v>
      </c>
      <c r="J389" t="s">
        <v>230</v>
      </c>
      <c r="K389" t="s">
        <v>230</v>
      </c>
      <c r="L389" t="s">
        <v>230</v>
      </c>
      <c r="M389" t="s">
        <v>231</v>
      </c>
      <c r="N389" t="s">
        <v>230</v>
      </c>
      <c r="O389" t="n">
        <v>687.0</v>
      </c>
      <c r="P389" t="n">
        <v>27.0</v>
      </c>
      <c r="Q389" t="n">
        <v>0.0</v>
      </c>
      <c r="R389" t="n">
        <v>125.8</v>
      </c>
      <c r="S389" t="n">
        <v>58.0</v>
      </c>
      <c r="T389" t="n">
        <v>530.2</v>
      </c>
      <c r="U389" t="n">
        <v>26.52</v>
      </c>
      <c r="V389" t="n">
        <v>26.52</v>
      </c>
      <c r="W389" t="n">
        <v>0.0</v>
      </c>
      <c r="X389" t="n">
        <v>556.72</v>
      </c>
      <c r="Y389" t="n">
        <v>530.19</v>
      </c>
      <c r="Z389" t="n">
        <v>530.2</v>
      </c>
      <c r="AA389" t="n">
        <v>22.0</v>
      </c>
      <c r="AB389" t="n">
        <v>116.64</v>
      </c>
      <c r="AC389" t="n">
        <v>10.24</v>
      </c>
      <c r="AD389" t="n">
        <v>0.0</v>
      </c>
      <c r="AE389" t="n">
        <v>0.0</v>
      </c>
      <c r="AF389" t="n">
        <v>530.2</v>
      </c>
      <c r="AG389" t="n">
        <v>22.84</v>
      </c>
      <c r="AH389" t="n">
        <v>0.0</v>
      </c>
      <c r="AI389" t="n">
        <v>0.0</v>
      </c>
      <c r="AJ389" t="n">
        <v>5.3</v>
      </c>
      <c r="AK389" t="n">
        <v>0.0</v>
      </c>
      <c r="AL389" t="n">
        <v>0.0</v>
      </c>
      <c r="AM389" t="n">
        <v>0.0</v>
      </c>
      <c r="AN389" t="n">
        <v>0.0</v>
      </c>
      <c r="AO389" t="n">
        <v>0.0</v>
      </c>
      <c r="AP389" t="n">
        <v>155.02</v>
      </c>
      <c r="AQ389" t="n">
        <v>0.0</v>
      </c>
      <c r="AR389" t="n">
        <v>375.17</v>
      </c>
      <c r="AS389" t="s">
        <v>232</v>
      </c>
      <c r="AT389" t="s">
        <v>233</v>
      </c>
      <c r="AU389" t="s">
        <v>234</v>
      </c>
      <c r="AV389" t="n">
        <v>0.0</v>
      </c>
      <c r="AW389" t="s">
        <v>1447</v>
      </c>
    </row>
    <row r="390">
      <c r="A390" t="s">
        <v>1726</v>
      </c>
      <c r="B390" t="s">
        <v>1727</v>
      </c>
      <c r="C390" t="s">
        <v>1728</v>
      </c>
      <c r="D390" t="s">
        <v>226</v>
      </c>
      <c r="E390" t="s">
        <v>218</v>
      </c>
      <c r="F390" t="s">
        <v>215</v>
      </c>
      <c r="G390" t="s">
        <v>243</v>
      </c>
      <c r="H390" t="s">
        <v>228</v>
      </c>
      <c r="I390" t="s">
        <v>229</v>
      </c>
      <c r="J390" t="s">
        <v>230</v>
      </c>
      <c r="K390" t="s">
        <v>230</v>
      </c>
      <c r="L390" t="s">
        <v>230</v>
      </c>
      <c r="M390" t="s">
        <v>231</v>
      </c>
      <c r="N390" t="s">
        <v>230</v>
      </c>
      <c r="O390" t="n">
        <v>218.0</v>
      </c>
      <c r="P390" t="n">
        <v>10.0</v>
      </c>
      <c r="Q390" t="n">
        <v>0.0</v>
      </c>
      <c r="R390" t="n">
        <v>80.0</v>
      </c>
      <c r="S390" t="n">
        <v>0.0</v>
      </c>
      <c r="T390" t="n">
        <v>148.0</v>
      </c>
      <c r="U390" t="n">
        <v>7.4</v>
      </c>
      <c r="V390" t="n">
        <v>7.4</v>
      </c>
      <c r="W390" t="n">
        <v>0.0</v>
      </c>
      <c r="X390" t="n">
        <v>155.4</v>
      </c>
      <c r="Y390" t="n">
        <v>148.0</v>
      </c>
      <c r="Z390" t="n">
        <v>148.0</v>
      </c>
      <c r="AA390" t="n">
        <v>22.0</v>
      </c>
      <c r="AB390" t="n">
        <v>32.56</v>
      </c>
      <c r="AC390" t="n">
        <v>2.86</v>
      </c>
      <c r="AD390" t="n">
        <v>0.0</v>
      </c>
      <c r="AE390" t="n">
        <v>0.0</v>
      </c>
      <c r="AF390" t="n">
        <v>148.0</v>
      </c>
      <c r="AG390" t="n">
        <v>6.37</v>
      </c>
      <c r="AH390" t="n">
        <v>0.0</v>
      </c>
      <c r="AI390" t="n">
        <v>0.0</v>
      </c>
      <c r="AJ390" t="n">
        <v>1.48</v>
      </c>
      <c r="AK390" t="n">
        <v>0.0</v>
      </c>
      <c r="AL390" t="n">
        <v>0.0</v>
      </c>
      <c r="AM390" t="n">
        <v>0.0</v>
      </c>
      <c r="AN390" t="n">
        <v>0.0</v>
      </c>
      <c r="AO390" t="n">
        <v>0.0</v>
      </c>
      <c r="AP390" t="n">
        <v>43.27</v>
      </c>
      <c r="AQ390" t="n">
        <v>0.0</v>
      </c>
      <c r="AR390" t="n">
        <v>104.73</v>
      </c>
      <c r="AS390" t="s">
        <v>232</v>
      </c>
      <c r="AT390" t="s">
        <v>266</v>
      </c>
      <c r="AU390" t="s">
        <v>267</v>
      </c>
      <c r="AV390" t="n">
        <v>0.0</v>
      </c>
      <c r="AW390" t="s">
        <v>1729</v>
      </c>
    </row>
    <row r="391">
      <c r="A391" t="s">
        <v>1730</v>
      </c>
      <c r="B391" t="s">
        <v>1731</v>
      </c>
      <c r="C391" t="s">
        <v>1732</v>
      </c>
      <c r="D391" t="s">
        <v>226</v>
      </c>
      <c r="E391" t="s">
        <v>218</v>
      </c>
      <c r="F391" t="s">
        <v>215</v>
      </c>
      <c r="G391" t="s">
        <v>243</v>
      </c>
      <c r="H391" t="s">
        <v>228</v>
      </c>
      <c r="I391" t="s">
        <v>229</v>
      </c>
      <c r="J391" t="s">
        <v>230</v>
      </c>
      <c r="K391" t="s">
        <v>230</v>
      </c>
      <c r="L391" t="s">
        <v>230</v>
      </c>
      <c r="M391" t="s">
        <v>231</v>
      </c>
      <c r="N391" t="s">
        <v>230</v>
      </c>
      <c r="O391" t="n">
        <v>228.0</v>
      </c>
      <c r="P391" t="n">
        <v>20.0</v>
      </c>
      <c r="Q391" t="n">
        <v>0.0</v>
      </c>
      <c r="R391" t="n">
        <v>80.0</v>
      </c>
      <c r="S391" t="n">
        <v>0.0</v>
      </c>
      <c r="T391" t="n">
        <v>168.0</v>
      </c>
      <c r="U391" t="n">
        <v>8.4</v>
      </c>
      <c r="V391" t="n">
        <v>8.4</v>
      </c>
      <c r="W391" t="n">
        <v>0.0</v>
      </c>
      <c r="X391" t="n">
        <v>176.4</v>
      </c>
      <c r="Y391" t="n">
        <v>168.0</v>
      </c>
      <c r="Z391" t="n">
        <v>168.0</v>
      </c>
      <c r="AA391" t="n">
        <v>22.0</v>
      </c>
      <c r="AB391" t="n">
        <v>36.96</v>
      </c>
      <c r="AC391" t="n">
        <v>3.25</v>
      </c>
      <c r="AD391" t="n">
        <v>0.0</v>
      </c>
      <c r="AE391" t="n">
        <v>0.0</v>
      </c>
      <c r="AF391" t="n">
        <v>168.0</v>
      </c>
      <c r="AG391" t="n">
        <v>7.23</v>
      </c>
      <c r="AH391" t="n">
        <v>0.0</v>
      </c>
      <c r="AI391" t="n">
        <v>0.0</v>
      </c>
      <c r="AJ391" t="n">
        <v>1.68</v>
      </c>
      <c r="AK391" t="n">
        <v>0.0</v>
      </c>
      <c r="AL391" t="n">
        <v>0.0</v>
      </c>
      <c r="AM391" t="n">
        <v>0.0</v>
      </c>
      <c r="AN391" t="n">
        <v>0.0</v>
      </c>
      <c r="AO391" t="n">
        <v>0.0</v>
      </c>
      <c r="AP391" t="n">
        <v>49.12</v>
      </c>
      <c r="AQ391" t="n">
        <v>0.0</v>
      </c>
      <c r="AR391" t="n">
        <v>118.88</v>
      </c>
      <c r="AS391" t="s">
        <v>232</v>
      </c>
      <c r="AT391" t="s">
        <v>266</v>
      </c>
      <c r="AU391" t="s">
        <v>267</v>
      </c>
      <c r="AV391" t="n">
        <v>0.0</v>
      </c>
      <c r="AW391" t="s">
        <v>1733</v>
      </c>
    </row>
    <row r="392">
      <c r="A392" t="s">
        <v>1734</v>
      </c>
      <c r="B392" t="s">
        <v>1735</v>
      </c>
      <c r="C392" t="s">
        <v>1736</v>
      </c>
      <c r="D392" t="s">
        <v>226</v>
      </c>
      <c r="E392" t="s">
        <v>218</v>
      </c>
      <c r="F392" t="s">
        <v>215</v>
      </c>
      <c r="G392" t="s">
        <v>243</v>
      </c>
      <c r="H392" t="s">
        <v>228</v>
      </c>
      <c r="I392" t="s">
        <v>229</v>
      </c>
      <c r="J392" t="s">
        <v>230</v>
      </c>
      <c r="K392" t="s">
        <v>230</v>
      </c>
      <c r="L392" t="s">
        <v>230</v>
      </c>
      <c r="M392" t="s">
        <v>231</v>
      </c>
      <c r="N392" t="s">
        <v>230</v>
      </c>
      <c r="O392" t="n">
        <v>156.0</v>
      </c>
      <c r="P392" t="n">
        <v>0.0</v>
      </c>
      <c r="Q392" t="n">
        <v>0.0</v>
      </c>
      <c r="R392" t="n">
        <v>62.4</v>
      </c>
      <c r="S392" t="n">
        <v>0.0</v>
      </c>
      <c r="T392" t="n">
        <v>93.6</v>
      </c>
      <c r="U392" t="n">
        <v>4.68</v>
      </c>
      <c r="V392" t="n">
        <v>4.68</v>
      </c>
      <c r="W392" t="n">
        <v>0.0</v>
      </c>
      <c r="X392" t="n">
        <v>98.28</v>
      </c>
      <c r="Y392" t="n">
        <v>93.6</v>
      </c>
      <c r="Z392" t="n">
        <v>93.6</v>
      </c>
      <c r="AA392" t="n">
        <v>22.0</v>
      </c>
      <c r="AB392" t="n">
        <v>20.59</v>
      </c>
      <c r="AC392" t="n">
        <v>1.81</v>
      </c>
      <c r="AD392" t="n">
        <v>0.0</v>
      </c>
      <c r="AE392" t="n">
        <v>0.0</v>
      </c>
      <c r="AF392" t="n">
        <v>93.6</v>
      </c>
      <c r="AG392" t="n">
        <v>4.04</v>
      </c>
      <c r="AH392" t="n">
        <v>0.0</v>
      </c>
      <c r="AI392" t="n">
        <v>0.0</v>
      </c>
      <c r="AJ392" t="n">
        <v>0.94</v>
      </c>
      <c r="AK392" t="n">
        <v>0.0</v>
      </c>
      <c r="AL392" t="n">
        <v>0.0</v>
      </c>
      <c r="AM392" t="n">
        <v>0.0</v>
      </c>
      <c r="AN392" t="n">
        <v>0.0</v>
      </c>
      <c r="AO392" t="n">
        <v>0.0</v>
      </c>
      <c r="AP392" t="n">
        <v>27.38</v>
      </c>
      <c r="AQ392" t="n">
        <v>0.0</v>
      </c>
      <c r="AR392" t="n">
        <v>66.22</v>
      </c>
      <c r="AS392" t="s">
        <v>232</v>
      </c>
      <c r="AT392" t="s">
        <v>266</v>
      </c>
      <c r="AU392" t="s">
        <v>267</v>
      </c>
      <c r="AV392" t="n">
        <v>0.0</v>
      </c>
      <c r="AW392" t="s">
        <v>1737</v>
      </c>
    </row>
    <row r="393">
      <c r="A393" t="s">
        <v>1738</v>
      </c>
      <c r="B393" t="s">
        <v>1739</v>
      </c>
      <c r="C393" t="s">
        <v>1740</v>
      </c>
      <c r="D393" t="s">
        <v>226</v>
      </c>
      <c r="E393" t="s">
        <v>218</v>
      </c>
      <c r="F393" t="s">
        <v>215</v>
      </c>
      <c r="G393" t="s">
        <v>230</v>
      </c>
      <c r="H393" t="s">
        <v>228</v>
      </c>
      <c r="I393" t="s">
        <v>229</v>
      </c>
      <c r="J393" t="s">
        <v>230</v>
      </c>
      <c r="K393" t="s">
        <v>230</v>
      </c>
      <c r="L393" t="s">
        <v>230</v>
      </c>
      <c r="M393" t="s">
        <v>231</v>
      </c>
      <c r="N393" t="s">
        <v>230</v>
      </c>
      <c r="O393" t="n">
        <v>247.0</v>
      </c>
      <c r="P393" t="n">
        <v>30.0</v>
      </c>
      <c r="Q393" t="n">
        <v>0.0</v>
      </c>
      <c r="R393" t="n">
        <v>0.0</v>
      </c>
      <c r="S393" t="n">
        <v>0.0</v>
      </c>
      <c r="T393" t="n">
        <v>277.0</v>
      </c>
      <c r="U393" t="n">
        <v>13.86</v>
      </c>
      <c r="V393" t="n">
        <v>13.86</v>
      </c>
      <c r="W393" t="n">
        <v>0.0</v>
      </c>
      <c r="X393" t="n">
        <v>290.86</v>
      </c>
      <c r="Y393" t="n">
        <v>276.99</v>
      </c>
      <c r="Z393" t="n">
        <v>277.0</v>
      </c>
      <c r="AA393" t="n">
        <v>22.0</v>
      </c>
      <c r="AB393" t="n">
        <v>60.94</v>
      </c>
      <c r="AC393" t="n">
        <v>5.35</v>
      </c>
      <c r="AD393" t="n">
        <v>0.0</v>
      </c>
      <c r="AE393" t="n">
        <v>0.0</v>
      </c>
      <c r="AF393" t="n">
        <v>277.0</v>
      </c>
      <c r="AG393" t="n">
        <v>11.93</v>
      </c>
      <c r="AH393" t="n">
        <v>0.0</v>
      </c>
      <c r="AI393" t="n">
        <v>0.0</v>
      </c>
      <c r="AJ393" t="n">
        <v>2.77</v>
      </c>
      <c r="AK393" t="n">
        <v>0.0</v>
      </c>
      <c r="AL393" t="n">
        <v>0.0</v>
      </c>
      <c r="AM393" t="n">
        <v>0.0</v>
      </c>
      <c r="AN393" t="n">
        <v>0.0</v>
      </c>
      <c r="AO393" t="n">
        <v>0.0</v>
      </c>
      <c r="AP393" t="n">
        <v>80.99</v>
      </c>
      <c r="AQ393" t="n">
        <v>0.0</v>
      </c>
      <c r="AR393" t="n">
        <v>196.0</v>
      </c>
      <c r="AS393" t="s">
        <v>232</v>
      </c>
      <c r="AT393" t="s">
        <v>266</v>
      </c>
      <c r="AU393" t="s">
        <v>267</v>
      </c>
      <c r="AV393" t="n">
        <v>0.0</v>
      </c>
      <c r="AW393" t="s">
        <v>1417</v>
      </c>
    </row>
    <row r="394">
      <c r="A394" t="s">
        <v>1741</v>
      </c>
      <c r="B394" t="s">
        <v>1742</v>
      </c>
      <c r="C394" t="s">
        <v>1743</v>
      </c>
      <c r="D394" t="s">
        <v>226</v>
      </c>
      <c r="E394" t="s">
        <v>218</v>
      </c>
      <c r="F394" t="s">
        <v>215</v>
      </c>
      <c r="G394" t="s">
        <v>230</v>
      </c>
      <c r="H394" t="s">
        <v>228</v>
      </c>
      <c r="I394" t="s">
        <v>229</v>
      </c>
      <c r="J394" t="s">
        <v>230</v>
      </c>
      <c r="K394" t="s">
        <v>230</v>
      </c>
      <c r="L394" t="s">
        <v>230</v>
      </c>
      <c r="M394" t="s">
        <v>231</v>
      </c>
      <c r="N394" t="s">
        <v>230</v>
      </c>
      <c r="O394" t="n">
        <v>589.0</v>
      </c>
      <c r="P394" t="n">
        <v>7.0</v>
      </c>
      <c r="Q394" t="n">
        <v>0.0</v>
      </c>
      <c r="R394" t="n">
        <v>0.0</v>
      </c>
      <c r="S394" t="n">
        <v>58.0</v>
      </c>
      <c r="T394" t="n">
        <v>538.0</v>
      </c>
      <c r="U394" t="n">
        <v>26.92</v>
      </c>
      <c r="V394" t="n">
        <v>26.92</v>
      </c>
      <c r="W394" t="n">
        <v>0.0</v>
      </c>
      <c r="X394" t="n">
        <v>564.92</v>
      </c>
      <c r="Y394" t="n">
        <v>537.98</v>
      </c>
      <c r="Z394" t="n">
        <v>538.0</v>
      </c>
      <c r="AA394" t="n">
        <v>22.0</v>
      </c>
      <c r="AB394" t="n">
        <v>118.36</v>
      </c>
      <c r="AC394" t="n">
        <v>10.39</v>
      </c>
      <c r="AD394" t="n">
        <v>0.0</v>
      </c>
      <c r="AE394" t="n">
        <v>0.0</v>
      </c>
      <c r="AF394" t="n">
        <v>538.0</v>
      </c>
      <c r="AG394" t="n">
        <v>23.17</v>
      </c>
      <c r="AH394" t="n">
        <v>0.0</v>
      </c>
      <c r="AI394" t="n">
        <v>0.0</v>
      </c>
      <c r="AJ394" t="n">
        <v>5.38</v>
      </c>
      <c r="AK394" t="n">
        <v>0.0</v>
      </c>
      <c r="AL394" t="n">
        <v>0.0</v>
      </c>
      <c r="AM394" t="n">
        <v>0.0</v>
      </c>
      <c r="AN394" t="n">
        <v>0.0</v>
      </c>
      <c r="AO394" t="n">
        <v>0.0</v>
      </c>
      <c r="AP394" t="n">
        <v>157.3</v>
      </c>
      <c r="AQ394" t="n">
        <v>0.0</v>
      </c>
      <c r="AR394" t="n">
        <v>380.68</v>
      </c>
      <c r="AS394" t="s">
        <v>232</v>
      </c>
      <c r="AT394" t="s">
        <v>266</v>
      </c>
      <c r="AU394" t="s">
        <v>267</v>
      </c>
      <c r="AV394" t="n">
        <v>0.0</v>
      </c>
      <c r="AW394" t="s">
        <v>1744</v>
      </c>
    </row>
    <row r="395">
      <c r="A395" t="s">
        <v>1745</v>
      </c>
      <c r="B395" t="s">
        <v>1746</v>
      </c>
      <c r="C395" t="s">
        <v>1747</v>
      </c>
      <c r="D395" t="s">
        <v>226</v>
      </c>
      <c r="E395" t="s">
        <v>218</v>
      </c>
      <c r="F395" t="s">
        <v>215</v>
      </c>
      <c r="G395" t="s">
        <v>725</v>
      </c>
      <c r="H395" t="s">
        <v>228</v>
      </c>
      <c r="I395" t="s">
        <v>229</v>
      </c>
      <c r="J395" t="s">
        <v>230</v>
      </c>
      <c r="K395" t="s">
        <v>230</v>
      </c>
      <c r="L395" t="s">
        <v>230</v>
      </c>
      <c r="M395" t="s">
        <v>231</v>
      </c>
      <c r="N395" t="s">
        <v>230</v>
      </c>
      <c r="O395" t="n">
        <v>196.0</v>
      </c>
      <c r="P395" t="n">
        <v>10.0</v>
      </c>
      <c r="Q395" t="n">
        <v>0.0</v>
      </c>
      <c r="R395" t="n">
        <v>39.2</v>
      </c>
      <c r="S395" t="n">
        <v>0.0</v>
      </c>
      <c r="T395" t="n">
        <v>166.8</v>
      </c>
      <c r="U395" t="n">
        <v>8.34</v>
      </c>
      <c r="V395" t="n">
        <v>8.34</v>
      </c>
      <c r="W395" t="n">
        <v>0.0</v>
      </c>
      <c r="X395" t="n">
        <v>175.14</v>
      </c>
      <c r="Y395" t="n">
        <v>166.8</v>
      </c>
      <c r="Z395" t="n">
        <v>166.8</v>
      </c>
      <c r="AA395" t="n">
        <v>22.0</v>
      </c>
      <c r="AB395" t="n">
        <v>36.7</v>
      </c>
      <c r="AC395" t="n">
        <v>3.22</v>
      </c>
      <c r="AD395" t="n">
        <v>0.0</v>
      </c>
      <c r="AE395" t="n">
        <v>0.0</v>
      </c>
      <c r="AF395" t="n">
        <v>166.8</v>
      </c>
      <c r="AG395" t="n">
        <v>7.19</v>
      </c>
      <c r="AH395" t="n">
        <v>0.0</v>
      </c>
      <c r="AI395" t="n">
        <v>0.0</v>
      </c>
      <c r="AJ395" t="n">
        <v>1.67</v>
      </c>
      <c r="AK395" t="n">
        <v>0.0</v>
      </c>
      <c r="AL395" t="n">
        <v>0.0</v>
      </c>
      <c r="AM395" t="n">
        <v>0.0</v>
      </c>
      <c r="AN395" t="n">
        <v>0.0</v>
      </c>
      <c r="AO395" t="n">
        <v>0.0</v>
      </c>
      <c r="AP395" t="n">
        <v>48.78</v>
      </c>
      <c r="AQ395" t="n">
        <v>0.0</v>
      </c>
      <c r="AR395" t="n">
        <v>118.02</v>
      </c>
      <c r="AS395" t="s">
        <v>232</v>
      </c>
      <c r="AT395" t="s">
        <v>233</v>
      </c>
      <c r="AU395" t="s">
        <v>234</v>
      </c>
      <c r="AV395" t="n">
        <v>0.0</v>
      </c>
      <c r="AW395" t="s">
        <v>1748</v>
      </c>
    </row>
    <row r="396">
      <c r="A396" t="s">
        <v>1749</v>
      </c>
      <c r="B396" t="s">
        <v>1750</v>
      </c>
      <c r="C396" t="s">
        <v>1751</v>
      </c>
      <c r="D396" t="s">
        <v>226</v>
      </c>
      <c r="E396" t="s">
        <v>218</v>
      </c>
      <c r="F396" t="s">
        <v>215</v>
      </c>
      <c r="G396" t="s">
        <v>230</v>
      </c>
      <c r="H396" t="s">
        <v>228</v>
      </c>
      <c r="I396" t="s">
        <v>229</v>
      </c>
      <c r="J396" t="s">
        <v>230</v>
      </c>
      <c r="K396" t="s">
        <v>230</v>
      </c>
      <c r="L396" t="s">
        <v>230</v>
      </c>
      <c r="M396" t="s">
        <v>231</v>
      </c>
      <c r="N396" t="s">
        <v>230</v>
      </c>
      <c r="O396" t="n">
        <v>228.0</v>
      </c>
      <c r="P396" t="n">
        <v>20.0</v>
      </c>
      <c r="Q396" t="n">
        <v>0.0</v>
      </c>
      <c r="R396" t="n">
        <v>0.0</v>
      </c>
      <c r="S396" t="n">
        <v>0.0</v>
      </c>
      <c r="T396" t="n">
        <v>248.0</v>
      </c>
      <c r="U396" t="n">
        <v>12.4</v>
      </c>
      <c r="V396" t="n">
        <v>12.4</v>
      </c>
      <c r="W396" t="n">
        <v>0.0</v>
      </c>
      <c r="X396" t="n">
        <v>260.4</v>
      </c>
      <c r="Y396" t="n">
        <v>248.0</v>
      </c>
      <c r="Z396" t="n">
        <v>248.0</v>
      </c>
      <c r="AA396" t="n">
        <v>22.0</v>
      </c>
      <c r="AB396" t="n">
        <v>54.56</v>
      </c>
      <c r="AC396" t="n">
        <v>4.79</v>
      </c>
      <c r="AD396" t="n">
        <v>0.0</v>
      </c>
      <c r="AE396" t="n">
        <v>0.0</v>
      </c>
      <c r="AF396" t="n">
        <v>248.0</v>
      </c>
      <c r="AG396" t="n">
        <v>10.68</v>
      </c>
      <c r="AH396" t="n">
        <v>0.0</v>
      </c>
      <c r="AI396" t="n">
        <v>0.0</v>
      </c>
      <c r="AJ396" t="n">
        <v>2.48</v>
      </c>
      <c r="AK396" t="n">
        <v>0.0</v>
      </c>
      <c r="AL396" t="n">
        <v>0.0</v>
      </c>
      <c r="AM396" t="n">
        <v>0.0</v>
      </c>
      <c r="AN396" t="n">
        <v>0.0</v>
      </c>
      <c r="AO396" t="n">
        <v>0.0</v>
      </c>
      <c r="AP396" t="n">
        <v>72.51</v>
      </c>
      <c r="AQ396" t="n">
        <v>0.0</v>
      </c>
      <c r="AR396" t="n">
        <v>175.49</v>
      </c>
      <c r="AS396" t="s">
        <v>232</v>
      </c>
      <c r="AT396" t="s">
        <v>266</v>
      </c>
      <c r="AU396" t="s">
        <v>267</v>
      </c>
      <c r="AV396" t="n">
        <v>0.0</v>
      </c>
      <c r="AW396" t="s">
        <v>1752</v>
      </c>
    </row>
    <row r="397">
      <c r="A397" t="s">
        <v>1753</v>
      </c>
      <c r="B397" t="s">
        <v>1754</v>
      </c>
      <c r="C397" t="s">
        <v>1755</v>
      </c>
      <c r="D397" t="s">
        <v>226</v>
      </c>
      <c r="E397" t="s">
        <v>218</v>
      </c>
      <c r="F397" t="s">
        <v>215</v>
      </c>
      <c r="G397" t="s">
        <v>230</v>
      </c>
      <c r="H397" t="s">
        <v>228</v>
      </c>
      <c r="I397" t="s">
        <v>229</v>
      </c>
      <c r="J397" t="s">
        <v>230</v>
      </c>
      <c r="K397" t="s">
        <v>230</v>
      </c>
      <c r="L397" t="s">
        <v>230</v>
      </c>
      <c r="M397" t="s">
        <v>231</v>
      </c>
      <c r="N397" t="s">
        <v>230</v>
      </c>
      <c r="O397" t="n">
        <v>502.0</v>
      </c>
      <c r="P397" t="n">
        <v>37.0</v>
      </c>
      <c r="Q397" t="n">
        <v>0.0</v>
      </c>
      <c r="R397" t="n">
        <v>84.0</v>
      </c>
      <c r="S397" t="n">
        <v>58.0</v>
      </c>
      <c r="T397" t="n">
        <v>397.0</v>
      </c>
      <c r="U397" t="n">
        <v>19.86</v>
      </c>
      <c r="V397" t="n">
        <v>19.86</v>
      </c>
      <c r="W397" t="n">
        <v>0.0</v>
      </c>
      <c r="X397" t="n">
        <v>416.86</v>
      </c>
      <c r="Y397" t="n">
        <v>396.99</v>
      </c>
      <c r="Z397" t="n">
        <v>397.0</v>
      </c>
      <c r="AA397" t="n">
        <v>22.0</v>
      </c>
      <c r="AB397" t="n">
        <v>87.34</v>
      </c>
      <c r="AC397" t="n">
        <v>7.67</v>
      </c>
      <c r="AD397" t="n">
        <v>0.0</v>
      </c>
      <c r="AE397" t="n">
        <v>0.0</v>
      </c>
      <c r="AF397" t="n">
        <v>397.0</v>
      </c>
      <c r="AG397" t="n">
        <v>17.1</v>
      </c>
      <c r="AH397" t="n">
        <v>0.0</v>
      </c>
      <c r="AI397" t="n">
        <v>0.0</v>
      </c>
      <c r="AJ397" t="n">
        <v>3.97</v>
      </c>
      <c r="AK397" t="n">
        <v>0.0</v>
      </c>
      <c r="AL397" t="n">
        <v>0.0</v>
      </c>
      <c r="AM397" t="n">
        <v>0.0</v>
      </c>
      <c r="AN397" t="n">
        <v>0.0</v>
      </c>
      <c r="AO397" t="n">
        <v>0.0</v>
      </c>
      <c r="AP397" t="n">
        <v>116.08</v>
      </c>
      <c r="AQ397" t="n">
        <v>0.0</v>
      </c>
      <c r="AR397" t="n">
        <v>280.91</v>
      </c>
      <c r="AS397" t="s">
        <v>232</v>
      </c>
      <c r="AT397" t="s">
        <v>266</v>
      </c>
      <c r="AU397" t="s">
        <v>267</v>
      </c>
      <c r="AV397" t="n">
        <v>0.0</v>
      </c>
      <c r="AW397" t="s">
        <v>1756</v>
      </c>
    </row>
    <row r="398">
      <c r="A398" t="s">
        <v>1757</v>
      </c>
      <c r="B398" t="s">
        <v>1758</v>
      </c>
      <c r="C398" t="s">
        <v>1759</v>
      </c>
      <c r="D398" t="s">
        <v>226</v>
      </c>
      <c r="E398" t="s">
        <v>218</v>
      </c>
      <c r="F398" t="s">
        <v>215</v>
      </c>
      <c r="G398" t="s">
        <v>230</v>
      </c>
      <c r="H398" t="s">
        <v>228</v>
      </c>
      <c r="I398" t="s">
        <v>229</v>
      </c>
      <c r="J398" t="s">
        <v>230</v>
      </c>
      <c r="K398" t="s">
        <v>230</v>
      </c>
      <c r="L398" t="s">
        <v>230</v>
      </c>
      <c r="M398" t="s">
        <v>231</v>
      </c>
      <c r="N398" t="s">
        <v>230</v>
      </c>
      <c r="O398" t="n">
        <v>120.0</v>
      </c>
      <c r="P398" t="n">
        <v>0.0</v>
      </c>
      <c r="Q398" t="n">
        <v>0.0</v>
      </c>
      <c r="R398" t="n">
        <v>0.0</v>
      </c>
      <c r="S398" t="n">
        <v>0.0</v>
      </c>
      <c r="T398" t="n">
        <v>120.0</v>
      </c>
      <c r="U398" t="n">
        <v>6.0</v>
      </c>
      <c r="V398" t="n">
        <v>6.0</v>
      </c>
      <c r="W398" t="n">
        <v>0.0</v>
      </c>
      <c r="X398" t="n">
        <v>126.0</v>
      </c>
      <c r="Y398" t="n">
        <v>120.0</v>
      </c>
      <c r="Z398" t="n">
        <v>120.0</v>
      </c>
      <c r="AA398" t="n">
        <v>22.0</v>
      </c>
      <c r="AB398" t="n">
        <v>26.4</v>
      </c>
      <c r="AC398" t="n">
        <v>2.32</v>
      </c>
      <c r="AD398" t="n">
        <v>0.0</v>
      </c>
      <c r="AE398" t="n">
        <v>0.0</v>
      </c>
      <c r="AF398" t="n">
        <v>120.0</v>
      </c>
      <c r="AG398" t="n">
        <v>5.17</v>
      </c>
      <c r="AH398" t="n">
        <v>0.0</v>
      </c>
      <c r="AI398" t="n">
        <v>0.0</v>
      </c>
      <c r="AJ398" t="n">
        <v>1.2</v>
      </c>
      <c r="AK398" t="n">
        <v>0.0</v>
      </c>
      <c r="AL398" t="n">
        <v>0.0</v>
      </c>
      <c r="AM398" t="n">
        <v>0.0</v>
      </c>
      <c r="AN398" t="n">
        <v>0.0</v>
      </c>
      <c r="AO398" t="n">
        <v>0.0</v>
      </c>
      <c r="AP398" t="n">
        <v>35.09</v>
      </c>
      <c r="AQ398" t="n">
        <v>0.0</v>
      </c>
      <c r="AR398" t="n">
        <v>84.91</v>
      </c>
      <c r="AS398" t="s">
        <v>232</v>
      </c>
      <c r="AT398" t="s">
        <v>266</v>
      </c>
      <c r="AU398" t="s">
        <v>267</v>
      </c>
      <c r="AV398" t="n">
        <v>0.0</v>
      </c>
      <c r="AW398" t="s">
        <v>1760</v>
      </c>
    </row>
    <row r="399">
      <c r="A399" t="s">
        <v>1761</v>
      </c>
      <c r="B399" t="s">
        <v>1762</v>
      </c>
      <c r="C399" t="s">
        <v>1763</v>
      </c>
      <c r="D399" t="s">
        <v>226</v>
      </c>
      <c r="E399" t="s">
        <v>218</v>
      </c>
      <c r="F399" t="s">
        <v>215</v>
      </c>
      <c r="G399" t="s">
        <v>243</v>
      </c>
      <c r="H399" t="s">
        <v>228</v>
      </c>
      <c r="I399" t="s">
        <v>229</v>
      </c>
      <c r="J399" t="s">
        <v>230</v>
      </c>
      <c r="K399" t="s">
        <v>230</v>
      </c>
      <c r="L399" t="s">
        <v>230</v>
      </c>
      <c r="M399" t="s">
        <v>231</v>
      </c>
      <c r="N399" t="s">
        <v>230</v>
      </c>
      <c r="O399" t="n">
        <v>246.0</v>
      </c>
      <c r="P399" t="n">
        <v>30.0</v>
      </c>
      <c r="Q399" t="n">
        <v>0.0</v>
      </c>
      <c r="R399" t="n">
        <v>80.0</v>
      </c>
      <c r="S399" t="n">
        <v>0.0</v>
      </c>
      <c r="T399" t="n">
        <v>196.0</v>
      </c>
      <c r="U399" t="n">
        <v>9.8</v>
      </c>
      <c r="V399" t="n">
        <v>9.8</v>
      </c>
      <c r="W399" t="n">
        <v>0.0</v>
      </c>
      <c r="X399" t="n">
        <v>205.8</v>
      </c>
      <c r="Y399" t="n">
        <v>196.0</v>
      </c>
      <c r="Z399" t="n">
        <v>196.0</v>
      </c>
      <c r="AA399" t="n">
        <v>22.0</v>
      </c>
      <c r="AB399" t="n">
        <v>43.12</v>
      </c>
      <c r="AC399" t="n">
        <v>3.79</v>
      </c>
      <c r="AD399" t="n">
        <v>0.0</v>
      </c>
      <c r="AE399" t="n">
        <v>0.0</v>
      </c>
      <c r="AF399" t="n">
        <v>196.0</v>
      </c>
      <c r="AG399" t="n">
        <v>8.44</v>
      </c>
      <c r="AH399" t="n">
        <v>0.0</v>
      </c>
      <c r="AI399" t="n">
        <v>0.0</v>
      </c>
      <c r="AJ399" t="n">
        <v>1.96</v>
      </c>
      <c r="AK399" t="n">
        <v>0.0</v>
      </c>
      <c r="AL399" t="n">
        <v>0.0</v>
      </c>
      <c r="AM399" t="n">
        <v>0.0</v>
      </c>
      <c r="AN399" t="n">
        <v>0.0</v>
      </c>
      <c r="AO399" t="n">
        <v>0.0</v>
      </c>
      <c r="AP399" t="n">
        <v>57.31</v>
      </c>
      <c r="AQ399" t="n">
        <v>0.0</v>
      </c>
      <c r="AR399" t="n">
        <v>138.69</v>
      </c>
      <c r="AS399" t="s">
        <v>232</v>
      </c>
      <c r="AT399" t="s">
        <v>266</v>
      </c>
      <c r="AU399" t="s">
        <v>267</v>
      </c>
      <c r="AV399" t="n">
        <v>0.0</v>
      </c>
      <c r="AW399" t="s">
        <v>1764</v>
      </c>
    </row>
    <row r="400">
      <c r="A400" t="s">
        <v>1765</v>
      </c>
      <c r="B400" t="s">
        <v>1766</v>
      </c>
      <c r="C400" t="s">
        <v>1767</v>
      </c>
      <c r="D400" t="s">
        <v>226</v>
      </c>
      <c r="E400" t="s">
        <v>218</v>
      </c>
      <c r="F400" t="s">
        <v>215</v>
      </c>
      <c r="G400" t="s">
        <v>230</v>
      </c>
      <c r="H400" t="s">
        <v>228</v>
      </c>
      <c r="I400" t="s">
        <v>229</v>
      </c>
      <c r="J400" t="s">
        <v>230</v>
      </c>
      <c r="K400" t="s">
        <v>230</v>
      </c>
      <c r="L400" t="s">
        <v>230</v>
      </c>
      <c r="M400" t="s">
        <v>231</v>
      </c>
      <c r="N400" t="s">
        <v>230</v>
      </c>
      <c r="O400" t="n">
        <v>468.0</v>
      </c>
      <c r="P400" t="n">
        <v>10.0</v>
      </c>
      <c r="Q400" t="n">
        <v>0.0</v>
      </c>
      <c r="R400" t="n">
        <v>84.0</v>
      </c>
      <c r="S400" t="n">
        <v>0.0</v>
      </c>
      <c r="T400" t="n">
        <v>394.0</v>
      </c>
      <c r="U400" t="n">
        <v>19.7</v>
      </c>
      <c r="V400" t="n">
        <v>19.7</v>
      </c>
      <c r="W400" t="n">
        <v>0.0</v>
      </c>
      <c r="X400" t="n">
        <v>413.7</v>
      </c>
      <c r="Y400" t="n">
        <v>394.0</v>
      </c>
      <c r="Z400" t="n">
        <v>394.0</v>
      </c>
      <c r="AA400" t="n">
        <v>22.0</v>
      </c>
      <c r="AB400" t="n">
        <v>86.68</v>
      </c>
      <c r="AC400" t="n">
        <v>7.61</v>
      </c>
      <c r="AD400" t="n">
        <v>0.0</v>
      </c>
      <c r="AE400" t="n">
        <v>0.0</v>
      </c>
      <c r="AF400" t="n">
        <v>394.0</v>
      </c>
      <c r="AG400" t="n">
        <v>16.97</v>
      </c>
      <c r="AH400" t="n">
        <v>0.0</v>
      </c>
      <c r="AI400" t="n">
        <v>0.0</v>
      </c>
      <c r="AJ400" t="n">
        <v>3.94</v>
      </c>
      <c r="AK400" t="n">
        <v>0.0</v>
      </c>
      <c r="AL400" t="n">
        <v>0.0</v>
      </c>
      <c r="AM400" t="n">
        <v>0.0</v>
      </c>
      <c r="AN400" t="n">
        <v>0.0</v>
      </c>
      <c r="AO400" t="n">
        <v>0.0</v>
      </c>
      <c r="AP400" t="n">
        <v>115.2</v>
      </c>
      <c r="AQ400" t="n">
        <v>0.0</v>
      </c>
      <c r="AR400" t="n">
        <v>278.8</v>
      </c>
      <c r="AS400" t="s">
        <v>232</v>
      </c>
      <c r="AT400" t="s">
        <v>266</v>
      </c>
      <c r="AU400" t="s">
        <v>267</v>
      </c>
      <c r="AV400" t="n">
        <v>0.0</v>
      </c>
      <c r="AW400" t="s">
        <v>1768</v>
      </c>
    </row>
    <row r="401">
      <c r="A401" t="s">
        <v>1769</v>
      </c>
      <c r="B401" t="s">
        <v>1770</v>
      </c>
      <c r="C401" t="s">
        <v>1771</v>
      </c>
      <c r="D401" t="s">
        <v>226</v>
      </c>
      <c r="E401" t="s">
        <v>218</v>
      </c>
      <c r="F401" t="s">
        <v>215</v>
      </c>
      <c r="G401" t="s">
        <v>230</v>
      </c>
      <c r="H401" t="s">
        <v>228</v>
      </c>
      <c r="I401" t="s">
        <v>229</v>
      </c>
      <c r="J401" t="s">
        <v>230</v>
      </c>
      <c r="K401" t="s">
        <v>230</v>
      </c>
      <c r="L401" t="s">
        <v>230</v>
      </c>
      <c r="M401" t="s">
        <v>231</v>
      </c>
      <c r="N401" t="s">
        <v>230</v>
      </c>
      <c r="O401" t="n">
        <v>316.0</v>
      </c>
      <c r="P401" t="n">
        <v>20.0</v>
      </c>
      <c r="Q401" t="n">
        <v>0.0</v>
      </c>
      <c r="R401" t="n">
        <v>0.0</v>
      </c>
      <c r="S401" t="n">
        <v>0.0</v>
      </c>
      <c r="T401" t="n">
        <v>336.0</v>
      </c>
      <c r="U401" t="n">
        <v>16.8</v>
      </c>
      <c r="V401" t="n">
        <v>16.8</v>
      </c>
      <c r="W401" t="n">
        <v>0.0</v>
      </c>
      <c r="X401" t="n">
        <v>352.8</v>
      </c>
      <c r="Y401" t="n">
        <v>336.0</v>
      </c>
      <c r="Z401" t="n">
        <v>336.0</v>
      </c>
      <c r="AA401" t="n">
        <v>22.0</v>
      </c>
      <c r="AB401" t="n">
        <v>73.92</v>
      </c>
      <c r="AC401" t="n">
        <v>6.49</v>
      </c>
      <c r="AD401" t="n">
        <v>0.0</v>
      </c>
      <c r="AE401" t="n">
        <v>0.0</v>
      </c>
      <c r="AF401" t="n">
        <v>336.0</v>
      </c>
      <c r="AG401" t="n">
        <v>14.48</v>
      </c>
      <c r="AH401" t="n">
        <v>0.0</v>
      </c>
      <c r="AI401" t="n">
        <v>0.0</v>
      </c>
      <c r="AJ401" t="n">
        <v>3.36</v>
      </c>
      <c r="AK401" t="n">
        <v>0.0</v>
      </c>
      <c r="AL401" t="n">
        <v>0.0</v>
      </c>
      <c r="AM401" t="n">
        <v>0.0</v>
      </c>
      <c r="AN401" t="n">
        <v>0.0</v>
      </c>
      <c r="AO401" t="n">
        <v>0.0</v>
      </c>
      <c r="AP401" t="n">
        <v>98.25</v>
      </c>
      <c r="AQ401" t="n">
        <v>0.0</v>
      </c>
      <c r="AR401" t="n">
        <v>237.75</v>
      </c>
      <c r="AS401" t="s">
        <v>232</v>
      </c>
      <c r="AT401" t="s">
        <v>266</v>
      </c>
      <c r="AU401" t="s">
        <v>267</v>
      </c>
      <c r="AV401" t="n">
        <v>0.0</v>
      </c>
      <c r="AW401" t="s">
        <v>1772</v>
      </c>
    </row>
    <row r="402">
      <c r="A402" t="s">
        <v>1773</v>
      </c>
      <c r="B402" t="s">
        <v>1774</v>
      </c>
      <c r="C402" t="s">
        <v>1775</v>
      </c>
      <c r="D402" t="s">
        <v>226</v>
      </c>
      <c r="E402" t="s">
        <v>218</v>
      </c>
      <c r="F402" t="s">
        <v>215</v>
      </c>
      <c r="G402" t="s">
        <v>248</v>
      </c>
      <c r="H402" t="s">
        <v>228</v>
      </c>
      <c r="I402" t="s">
        <v>229</v>
      </c>
      <c r="J402" t="s">
        <v>230</v>
      </c>
      <c r="K402" t="s">
        <v>230</v>
      </c>
      <c r="L402" t="s">
        <v>230</v>
      </c>
      <c r="M402" t="s">
        <v>231</v>
      </c>
      <c r="N402" t="s">
        <v>230</v>
      </c>
      <c r="O402" t="n">
        <v>872.0</v>
      </c>
      <c r="P402" t="n">
        <v>37.0</v>
      </c>
      <c r="Q402" t="n">
        <v>0.0</v>
      </c>
      <c r="R402" t="n">
        <v>162.8</v>
      </c>
      <c r="S402" t="n">
        <v>58.0</v>
      </c>
      <c r="T402" t="n">
        <v>688.2</v>
      </c>
      <c r="U402" t="n">
        <v>34.42</v>
      </c>
      <c r="V402" t="n">
        <v>34.42</v>
      </c>
      <c r="W402" t="n">
        <v>0.0</v>
      </c>
      <c r="X402" t="n">
        <v>722.62</v>
      </c>
      <c r="Y402" t="n">
        <v>688.19</v>
      </c>
      <c r="Z402" t="n">
        <v>688.2</v>
      </c>
      <c r="AA402" t="n">
        <v>22.0</v>
      </c>
      <c r="AB402" t="n">
        <v>151.4</v>
      </c>
      <c r="AC402" t="n">
        <v>13.3</v>
      </c>
      <c r="AD402" t="n">
        <v>0.0</v>
      </c>
      <c r="AE402" t="n">
        <v>0.0</v>
      </c>
      <c r="AF402" t="n">
        <v>688.2</v>
      </c>
      <c r="AG402" t="n">
        <v>29.64</v>
      </c>
      <c r="AH402" t="n">
        <v>0.0</v>
      </c>
      <c r="AI402" t="n">
        <v>0.0</v>
      </c>
      <c r="AJ402" t="n">
        <v>6.88</v>
      </c>
      <c r="AK402" t="n">
        <v>0.0</v>
      </c>
      <c r="AL402" t="n">
        <v>0.0</v>
      </c>
      <c r="AM402" t="n">
        <v>0.0</v>
      </c>
      <c r="AN402" t="n">
        <v>0.0</v>
      </c>
      <c r="AO402" t="n">
        <v>0.0</v>
      </c>
      <c r="AP402" t="n">
        <v>201.22</v>
      </c>
      <c r="AQ402" t="n">
        <v>0.0</v>
      </c>
      <c r="AR402" t="n">
        <v>486.97</v>
      </c>
      <c r="AS402" t="s">
        <v>232</v>
      </c>
      <c r="AT402" t="s">
        <v>266</v>
      </c>
      <c r="AU402" t="s">
        <v>267</v>
      </c>
      <c r="AV402" t="n">
        <v>0.0</v>
      </c>
      <c r="AW402" t="s">
        <v>1776</v>
      </c>
    </row>
    <row r="403">
      <c r="A403" t="s">
        <v>1777</v>
      </c>
      <c r="B403" t="s">
        <v>1778</v>
      </c>
      <c r="C403" t="s">
        <v>1779</v>
      </c>
      <c r="D403" t="s">
        <v>226</v>
      </c>
      <c r="E403" t="s">
        <v>218</v>
      </c>
      <c r="F403" t="s">
        <v>215</v>
      </c>
      <c r="G403" t="s">
        <v>243</v>
      </c>
      <c r="H403" t="s">
        <v>228</v>
      </c>
      <c r="I403" t="s">
        <v>229</v>
      </c>
      <c r="J403" t="s">
        <v>230</v>
      </c>
      <c r="K403" t="s">
        <v>230</v>
      </c>
      <c r="L403" t="s">
        <v>230</v>
      </c>
      <c r="M403" t="s">
        <v>231</v>
      </c>
      <c r="N403" t="s">
        <v>230</v>
      </c>
      <c r="O403" t="n">
        <v>198.0</v>
      </c>
      <c r="P403" t="n">
        <v>10.0</v>
      </c>
      <c r="Q403" t="n">
        <v>0.0</v>
      </c>
      <c r="R403" t="n">
        <v>79.2</v>
      </c>
      <c r="S403" t="n">
        <v>0.0</v>
      </c>
      <c r="T403" t="n">
        <v>128.8</v>
      </c>
      <c r="U403" t="n">
        <v>6.44</v>
      </c>
      <c r="V403" t="n">
        <v>6.44</v>
      </c>
      <c r="W403" t="n">
        <v>0.0</v>
      </c>
      <c r="X403" t="n">
        <v>135.24</v>
      </c>
      <c r="Y403" t="n">
        <v>128.8</v>
      </c>
      <c r="Z403" t="n">
        <v>128.8</v>
      </c>
      <c r="AA403" t="n">
        <v>22.0</v>
      </c>
      <c r="AB403" t="n">
        <v>28.34</v>
      </c>
      <c r="AC403" t="n">
        <v>2.49</v>
      </c>
      <c r="AD403" t="n">
        <v>0.0</v>
      </c>
      <c r="AE403" t="n">
        <v>0.0</v>
      </c>
      <c r="AF403" t="n">
        <v>128.8</v>
      </c>
      <c r="AG403" t="n">
        <v>5.55</v>
      </c>
      <c r="AH403" t="n">
        <v>0.0</v>
      </c>
      <c r="AI403" t="n">
        <v>0.0</v>
      </c>
      <c r="AJ403" t="n">
        <v>1.29</v>
      </c>
      <c r="AK403" t="n">
        <v>0.0</v>
      </c>
      <c r="AL403" t="n">
        <v>0.0</v>
      </c>
      <c r="AM403" t="n">
        <v>0.0</v>
      </c>
      <c r="AN403" t="n">
        <v>0.0</v>
      </c>
      <c r="AO403" t="n">
        <v>0.0</v>
      </c>
      <c r="AP403" t="n">
        <v>37.67</v>
      </c>
      <c r="AQ403" t="n">
        <v>0.0</v>
      </c>
      <c r="AR403" t="n">
        <v>91.13</v>
      </c>
      <c r="AS403" t="s">
        <v>232</v>
      </c>
      <c r="AT403" t="s">
        <v>266</v>
      </c>
      <c r="AU403" t="s">
        <v>267</v>
      </c>
      <c r="AV403" t="n">
        <v>0.0</v>
      </c>
      <c r="AW403" t="s">
        <v>1780</v>
      </c>
    </row>
    <row r="404">
      <c r="A404" t="s">
        <v>1781</v>
      </c>
      <c r="B404" t="s">
        <v>1782</v>
      </c>
      <c r="C404" t="s">
        <v>1783</v>
      </c>
      <c r="D404" t="s">
        <v>226</v>
      </c>
      <c r="E404" t="s">
        <v>218</v>
      </c>
      <c r="F404" t="s">
        <v>215</v>
      </c>
      <c r="G404" t="s">
        <v>725</v>
      </c>
      <c r="H404" t="s">
        <v>228</v>
      </c>
      <c r="I404" t="s">
        <v>229</v>
      </c>
      <c r="J404" t="s">
        <v>230</v>
      </c>
      <c r="K404" t="s">
        <v>230</v>
      </c>
      <c r="L404" t="s">
        <v>230</v>
      </c>
      <c r="M404" t="s">
        <v>231</v>
      </c>
      <c r="N404" t="s">
        <v>230</v>
      </c>
      <c r="O404" t="n">
        <v>278.0</v>
      </c>
      <c r="P404" t="n">
        <v>10.0</v>
      </c>
      <c r="Q404" t="n">
        <v>0.0</v>
      </c>
      <c r="R404" t="n">
        <v>50.0</v>
      </c>
      <c r="S404" t="n">
        <v>0.0</v>
      </c>
      <c r="T404" t="n">
        <v>238.0</v>
      </c>
      <c r="U404" t="n">
        <v>11.9</v>
      </c>
      <c r="V404" t="n">
        <v>11.9</v>
      </c>
      <c r="W404" t="n">
        <v>0.0</v>
      </c>
      <c r="X404" t="n">
        <v>249.9</v>
      </c>
      <c r="Y404" t="n">
        <v>238.0</v>
      </c>
      <c r="Z404" t="n">
        <v>238.0</v>
      </c>
      <c r="AA404" t="n">
        <v>22.0</v>
      </c>
      <c r="AB404" t="n">
        <v>52.36</v>
      </c>
      <c r="AC404" t="n">
        <v>4.6</v>
      </c>
      <c r="AD404" t="n">
        <v>0.0</v>
      </c>
      <c r="AE404" t="n">
        <v>0.0</v>
      </c>
      <c r="AF404" t="n">
        <v>238.0</v>
      </c>
      <c r="AG404" t="n">
        <v>10.25</v>
      </c>
      <c r="AH404" t="n">
        <v>0.0</v>
      </c>
      <c r="AI404" t="n">
        <v>0.0</v>
      </c>
      <c r="AJ404" t="n">
        <v>2.38</v>
      </c>
      <c r="AK404" t="n">
        <v>0.0</v>
      </c>
      <c r="AL404" t="n">
        <v>0.0</v>
      </c>
      <c r="AM404" t="n">
        <v>0.0</v>
      </c>
      <c r="AN404" t="n">
        <v>0.0</v>
      </c>
      <c r="AO404" t="n">
        <v>0.0</v>
      </c>
      <c r="AP404" t="n">
        <v>69.59</v>
      </c>
      <c r="AQ404" t="n">
        <v>0.0</v>
      </c>
      <c r="AR404" t="n">
        <v>168.41</v>
      </c>
      <c r="AS404" t="s">
        <v>232</v>
      </c>
      <c r="AT404" t="s">
        <v>266</v>
      </c>
      <c r="AU404" t="s">
        <v>267</v>
      </c>
      <c r="AV404" t="n">
        <v>0.0</v>
      </c>
      <c r="AW404" t="s">
        <v>1686</v>
      </c>
    </row>
    <row r="405">
      <c r="A405" t="s">
        <v>1784</v>
      </c>
      <c r="B405" t="s">
        <v>1785</v>
      </c>
      <c r="C405" t="s">
        <v>1786</v>
      </c>
      <c r="D405" t="s">
        <v>226</v>
      </c>
      <c r="E405" t="s">
        <v>218</v>
      </c>
      <c r="F405" t="s">
        <v>215</v>
      </c>
      <c r="G405" t="s">
        <v>230</v>
      </c>
      <c r="H405" t="s">
        <v>228</v>
      </c>
      <c r="I405" t="s">
        <v>229</v>
      </c>
      <c r="J405" t="s">
        <v>230</v>
      </c>
      <c r="K405" t="s">
        <v>230</v>
      </c>
      <c r="L405" t="s">
        <v>230</v>
      </c>
      <c r="M405" t="s">
        <v>231</v>
      </c>
      <c r="N405" t="s">
        <v>230</v>
      </c>
      <c r="O405" t="n">
        <v>148.0</v>
      </c>
      <c r="P405" t="n">
        <v>20.0</v>
      </c>
      <c r="Q405" t="n">
        <v>0.0</v>
      </c>
      <c r="R405" t="n">
        <v>0.0</v>
      </c>
      <c r="S405" t="n">
        <v>0.0</v>
      </c>
      <c r="T405" t="n">
        <v>168.0</v>
      </c>
      <c r="U405" t="n">
        <v>8.4</v>
      </c>
      <c r="V405" t="n">
        <v>8.4</v>
      </c>
      <c r="W405" t="n">
        <v>0.0</v>
      </c>
      <c r="X405" t="n">
        <v>176.4</v>
      </c>
      <c r="Y405" t="n">
        <v>168.0</v>
      </c>
      <c r="Z405" t="n">
        <v>168.0</v>
      </c>
      <c r="AA405" t="n">
        <v>22.0</v>
      </c>
      <c r="AB405" t="n">
        <v>36.96</v>
      </c>
      <c r="AC405" t="n">
        <v>3.25</v>
      </c>
      <c r="AD405" t="n">
        <v>0.0</v>
      </c>
      <c r="AE405" t="n">
        <v>0.0</v>
      </c>
      <c r="AF405" t="n">
        <v>168.0</v>
      </c>
      <c r="AG405" t="n">
        <v>7.23</v>
      </c>
      <c r="AH405" t="n">
        <v>0.0</v>
      </c>
      <c r="AI405" t="n">
        <v>0.0</v>
      </c>
      <c r="AJ405" t="n">
        <v>1.68</v>
      </c>
      <c r="AK405" t="n">
        <v>0.0</v>
      </c>
      <c r="AL405" t="n">
        <v>0.0</v>
      </c>
      <c r="AM405" t="n">
        <v>0.0</v>
      </c>
      <c r="AN405" t="n">
        <v>0.0</v>
      </c>
      <c r="AO405" t="n">
        <v>0.0</v>
      </c>
      <c r="AP405" t="n">
        <v>49.12</v>
      </c>
      <c r="AQ405" t="n">
        <v>0.0</v>
      </c>
      <c r="AR405" t="n">
        <v>118.88</v>
      </c>
      <c r="AS405" t="s">
        <v>232</v>
      </c>
      <c r="AT405" t="s">
        <v>266</v>
      </c>
      <c r="AU405" t="s">
        <v>267</v>
      </c>
      <c r="AV405" t="n">
        <v>0.0</v>
      </c>
      <c r="AW405" t="s">
        <v>1787</v>
      </c>
    </row>
    <row r="406">
      <c r="A406" t="s">
        <v>1788</v>
      </c>
      <c r="B406" t="s">
        <v>1789</v>
      </c>
      <c r="C406" t="s">
        <v>1790</v>
      </c>
      <c r="D406" t="s">
        <v>226</v>
      </c>
      <c r="E406" t="s">
        <v>218</v>
      </c>
      <c r="F406" t="s">
        <v>215</v>
      </c>
      <c r="G406" t="s">
        <v>1081</v>
      </c>
      <c r="H406" t="s">
        <v>228</v>
      </c>
      <c r="I406" t="s">
        <v>229</v>
      </c>
      <c r="J406" t="s">
        <v>230</v>
      </c>
      <c r="K406" t="s">
        <v>230</v>
      </c>
      <c r="L406" t="s">
        <v>230</v>
      </c>
      <c r="M406" t="s">
        <v>231</v>
      </c>
      <c r="N406" t="s">
        <v>230</v>
      </c>
      <c r="O406" t="n">
        <v>198.0</v>
      </c>
      <c r="P406" t="n">
        <v>20.0</v>
      </c>
      <c r="Q406" t="n">
        <v>0.0</v>
      </c>
      <c r="R406" t="n">
        <v>63.36</v>
      </c>
      <c r="S406" t="n">
        <v>0.0</v>
      </c>
      <c r="T406" t="n">
        <v>154.64</v>
      </c>
      <c r="U406" t="n">
        <v>7.74</v>
      </c>
      <c r="V406" t="n">
        <v>7.74</v>
      </c>
      <c r="W406" t="n">
        <v>0.0</v>
      </c>
      <c r="X406" t="n">
        <v>162.38</v>
      </c>
      <c r="Y406" t="n">
        <v>154.63</v>
      </c>
      <c r="Z406" t="n">
        <v>154.64</v>
      </c>
      <c r="AA406" t="n">
        <v>22.0</v>
      </c>
      <c r="AB406" t="n">
        <v>34.02</v>
      </c>
      <c r="AC406" t="n">
        <v>2.99</v>
      </c>
      <c r="AD406" t="n">
        <v>0.0</v>
      </c>
      <c r="AE406" t="n">
        <v>0.0</v>
      </c>
      <c r="AF406" t="n">
        <v>154.64</v>
      </c>
      <c r="AG406" t="n">
        <v>6.66</v>
      </c>
      <c r="AH406" t="n">
        <v>0.0</v>
      </c>
      <c r="AI406" t="n">
        <v>0.0</v>
      </c>
      <c r="AJ406" t="n">
        <v>1.55</v>
      </c>
      <c r="AK406" t="n">
        <v>0.0</v>
      </c>
      <c r="AL406" t="n">
        <v>0.0</v>
      </c>
      <c r="AM406" t="n">
        <v>0.0</v>
      </c>
      <c r="AN406" t="n">
        <v>0.0</v>
      </c>
      <c r="AO406" t="n">
        <v>0.0</v>
      </c>
      <c r="AP406" t="n">
        <v>45.22</v>
      </c>
      <c r="AQ406" t="n">
        <v>0.0</v>
      </c>
      <c r="AR406" t="n">
        <v>109.41</v>
      </c>
      <c r="AS406" t="s">
        <v>232</v>
      </c>
      <c r="AT406" t="s">
        <v>266</v>
      </c>
      <c r="AU406" t="s">
        <v>267</v>
      </c>
      <c r="AV406" t="n">
        <v>0.0</v>
      </c>
      <c r="AW406" t="s">
        <v>641</v>
      </c>
    </row>
    <row r="407">
      <c r="A407" t="s">
        <v>1791</v>
      </c>
      <c r="B407" t="s">
        <v>1792</v>
      </c>
      <c r="C407" t="s">
        <v>1793</v>
      </c>
      <c r="D407" t="s">
        <v>226</v>
      </c>
      <c r="E407" t="s">
        <v>218</v>
      </c>
      <c r="F407" t="s">
        <v>215</v>
      </c>
      <c r="G407" t="s">
        <v>230</v>
      </c>
      <c r="H407" t="s">
        <v>228</v>
      </c>
      <c r="I407" t="s">
        <v>229</v>
      </c>
      <c r="J407" t="s">
        <v>230</v>
      </c>
      <c r="K407" t="s">
        <v>230</v>
      </c>
      <c r="L407" t="s">
        <v>230</v>
      </c>
      <c r="M407" t="s">
        <v>231</v>
      </c>
      <c r="N407" t="s">
        <v>230</v>
      </c>
      <c r="O407" t="n">
        <v>198.0</v>
      </c>
      <c r="P407" t="n">
        <v>20.0</v>
      </c>
      <c r="Q407" t="n">
        <v>0.0</v>
      </c>
      <c r="R407" t="n">
        <v>0.0</v>
      </c>
      <c r="S407" t="n">
        <v>0.0</v>
      </c>
      <c r="T407" t="n">
        <v>218.0</v>
      </c>
      <c r="U407" t="n">
        <v>10.9</v>
      </c>
      <c r="V407" t="n">
        <v>10.9</v>
      </c>
      <c r="W407" t="n">
        <v>0.0</v>
      </c>
      <c r="X407" t="n">
        <v>228.9</v>
      </c>
      <c r="Y407" t="n">
        <v>218.0</v>
      </c>
      <c r="Z407" t="n">
        <v>218.0</v>
      </c>
      <c r="AA407" t="n">
        <v>22.0</v>
      </c>
      <c r="AB407" t="n">
        <v>47.96</v>
      </c>
      <c r="AC407" t="n">
        <v>4.21</v>
      </c>
      <c r="AD407" t="n">
        <v>0.0</v>
      </c>
      <c r="AE407" t="n">
        <v>0.0</v>
      </c>
      <c r="AF407" t="n">
        <v>218.0</v>
      </c>
      <c r="AG407" t="n">
        <v>9.39</v>
      </c>
      <c r="AH407" t="n">
        <v>0.0</v>
      </c>
      <c r="AI407" t="n">
        <v>0.0</v>
      </c>
      <c r="AJ407" t="n">
        <v>2.18</v>
      </c>
      <c r="AK407" t="n">
        <v>0.0</v>
      </c>
      <c r="AL407" t="n">
        <v>0.0</v>
      </c>
      <c r="AM407" t="n">
        <v>0.0</v>
      </c>
      <c r="AN407" t="n">
        <v>0.0</v>
      </c>
      <c r="AO407" t="n">
        <v>0.0</v>
      </c>
      <c r="AP407" t="n">
        <v>63.74</v>
      </c>
      <c r="AQ407" t="n">
        <v>0.0</v>
      </c>
      <c r="AR407" t="n">
        <v>154.26</v>
      </c>
      <c r="AS407" t="s">
        <v>232</v>
      </c>
      <c r="AT407" t="s">
        <v>266</v>
      </c>
      <c r="AU407" t="s">
        <v>267</v>
      </c>
      <c r="AV407" t="n">
        <v>0.0</v>
      </c>
      <c r="AW407" t="s">
        <v>1794</v>
      </c>
    </row>
    <row r="408">
      <c r="A408" t="s">
        <v>1795</v>
      </c>
      <c r="B408" t="s">
        <v>1796</v>
      </c>
      <c r="C408" t="s">
        <v>1797</v>
      </c>
      <c r="D408" t="s">
        <v>226</v>
      </c>
      <c r="E408" t="s">
        <v>218</v>
      </c>
      <c r="F408" t="s">
        <v>215</v>
      </c>
      <c r="G408" t="s">
        <v>230</v>
      </c>
      <c r="H408" t="s">
        <v>228</v>
      </c>
      <c r="I408" t="s">
        <v>229</v>
      </c>
      <c r="J408" t="s">
        <v>230</v>
      </c>
      <c r="K408" t="s">
        <v>230</v>
      </c>
      <c r="L408" t="s">
        <v>230</v>
      </c>
      <c r="M408" t="s">
        <v>231</v>
      </c>
      <c r="N408" t="s">
        <v>230</v>
      </c>
      <c r="O408" t="n">
        <v>467.0</v>
      </c>
      <c r="P408" t="n">
        <v>37.0</v>
      </c>
      <c r="Q408" t="n">
        <v>0.0</v>
      </c>
      <c r="R408" t="n">
        <v>84.0</v>
      </c>
      <c r="S408" t="n">
        <v>58.0</v>
      </c>
      <c r="T408" t="n">
        <v>362.0</v>
      </c>
      <c r="U408" t="n">
        <v>18.1</v>
      </c>
      <c r="V408" t="n">
        <v>18.1</v>
      </c>
      <c r="W408" t="n">
        <v>0.0</v>
      </c>
      <c r="X408" t="n">
        <v>380.1</v>
      </c>
      <c r="Y408" t="n">
        <v>362.0</v>
      </c>
      <c r="Z408" t="n">
        <v>362.0</v>
      </c>
      <c r="AA408" t="n">
        <v>22.0</v>
      </c>
      <c r="AB408" t="n">
        <v>79.64</v>
      </c>
      <c r="AC408" t="n">
        <v>6.99</v>
      </c>
      <c r="AD408" t="n">
        <v>0.0</v>
      </c>
      <c r="AE408" t="n">
        <v>0.0</v>
      </c>
      <c r="AF408" t="n">
        <v>362.0</v>
      </c>
      <c r="AG408" t="n">
        <v>15.6</v>
      </c>
      <c r="AH408" t="n">
        <v>0.0</v>
      </c>
      <c r="AI408" t="n">
        <v>0.0</v>
      </c>
      <c r="AJ408" t="n">
        <v>3.62</v>
      </c>
      <c r="AK408" t="n">
        <v>0.0</v>
      </c>
      <c r="AL408" t="n">
        <v>0.0</v>
      </c>
      <c r="AM408" t="n">
        <v>0.0</v>
      </c>
      <c r="AN408" t="n">
        <v>0.0</v>
      </c>
      <c r="AO408" t="n">
        <v>0.0</v>
      </c>
      <c r="AP408" t="n">
        <v>105.85</v>
      </c>
      <c r="AQ408" t="n">
        <v>0.0</v>
      </c>
      <c r="AR408" t="n">
        <v>256.15</v>
      </c>
      <c r="AS408" t="s">
        <v>232</v>
      </c>
      <c r="AT408" t="s">
        <v>266</v>
      </c>
      <c r="AU408" t="s">
        <v>267</v>
      </c>
      <c r="AV408" t="n">
        <v>0.0</v>
      </c>
      <c r="AW408" t="s">
        <v>1798</v>
      </c>
    </row>
    <row r="409">
      <c r="A409" t="s">
        <v>1799</v>
      </c>
      <c r="B409" t="s">
        <v>1800</v>
      </c>
      <c r="C409" t="s">
        <v>1801</v>
      </c>
      <c r="D409" t="s">
        <v>226</v>
      </c>
      <c r="E409" t="s">
        <v>218</v>
      </c>
      <c r="F409" t="s">
        <v>215</v>
      </c>
      <c r="G409" t="s">
        <v>230</v>
      </c>
      <c r="H409" t="s">
        <v>228</v>
      </c>
      <c r="I409" t="s">
        <v>229</v>
      </c>
      <c r="J409" t="s">
        <v>230</v>
      </c>
      <c r="K409" t="s">
        <v>230</v>
      </c>
      <c r="L409" t="s">
        <v>230</v>
      </c>
      <c r="M409" t="s">
        <v>231</v>
      </c>
      <c r="N409" t="s">
        <v>230</v>
      </c>
      <c r="O409" t="n">
        <v>78.0</v>
      </c>
      <c r="P409" t="n">
        <v>0.0</v>
      </c>
      <c r="Q409" t="n">
        <v>0.0</v>
      </c>
      <c r="R409" t="n">
        <v>0.0</v>
      </c>
      <c r="S409" t="n">
        <v>0.0</v>
      </c>
      <c r="T409" t="n">
        <v>78.0</v>
      </c>
      <c r="U409" t="n">
        <v>3.9</v>
      </c>
      <c r="V409" t="n">
        <v>3.9</v>
      </c>
      <c r="W409" t="n">
        <v>0.0</v>
      </c>
      <c r="X409" t="n">
        <v>81.9</v>
      </c>
      <c r="Y409" t="n">
        <v>78.0</v>
      </c>
      <c r="Z409" t="n">
        <v>78.0</v>
      </c>
      <c r="AA409" t="n">
        <v>22.0</v>
      </c>
      <c r="AB409" t="n">
        <v>17.16</v>
      </c>
      <c r="AC409" t="n">
        <v>1.51</v>
      </c>
      <c r="AD409" t="n">
        <v>0.0</v>
      </c>
      <c r="AE409" t="n">
        <v>0.0</v>
      </c>
      <c r="AF409" t="n">
        <v>78.0</v>
      </c>
      <c r="AG409" t="n">
        <v>3.36</v>
      </c>
      <c r="AH409" t="n">
        <v>0.0</v>
      </c>
      <c r="AI409" t="n">
        <v>0.0</v>
      </c>
      <c r="AJ409" t="n">
        <v>0.78</v>
      </c>
      <c r="AK409" t="n">
        <v>0.0</v>
      </c>
      <c r="AL409" t="n">
        <v>0.0</v>
      </c>
      <c r="AM409" t="n">
        <v>0.0</v>
      </c>
      <c r="AN409" t="n">
        <v>0.0</v>
      </c>
      <c r="AO409" t="n">
        <v>0.0</v>
      </c>
      <c r="AP409" t="n">
        <v>22.81</v>
      </c>
      <c r="AQ409" t="n">
        <v>0.0</v>
      </c>
      <c r="AR409" t="n">
        <v>55.19</v>
      </c>
      <c r="AS409" t="s">
        <v>232</v>
      </c>
      <c r="AT409" t="s">
        <v>266</v>
      </c>
      <c r="AU409" t="s">
        <v>267</v>
      </c>
      <c r="AV409" t="n">
        <v>0.0</v>
      </c>
      <c r="AW409" t="s">
        <v>1802</v>
      </c>
    </row>
    <row r="410">
      <c r="A410" t="s">
        <v>1803</v>
      </c>
      <c r="B410" t="s">
        <v>1804</v>
      </c>
      <c r="C410" t="s">
        <v>1805</v>
      </c>
      <c r="D410" t="s">
        <v>226</v>
      </c>
      <c r="E410" t="s">
        <v>218</v>
      </c>
      <c r="F410" t="s">
        <v>215</v>
      </c>
      <c r="G410" t="s">
        <v>248</v>
      </c>
      <c r="H410" t="s">
        <v>228</v>
      </c>
      <c r="I410" t="s">
        <v>229</v>
      </c>
      <c r="J410" t="s">
        <v>230</v>
      </c>
      <c r="K410" t="s">
        <v>230</v>
      </c>
      <c r="L410" t="s">
        <v>230</v>
      </c>
      <c r="M410" t="s">
        <v>231</v>
      </c>
      <c r="N410" t="s">
        <v>230</v>
      </c>
      <c r="O410" t="n">
        <v>951.0</v>
      </c>
      <c r="P410" t="n">
        <v>20.0</v>
      </c>
      <c r="Q410" t="n">
        <v>0.0</v>
      </c>
      <c r="R410" t="n">
        <v>190.2</v>
      </c>
      <c r="S410" t="n">
        <v>0.0</v>
      </c>
      <c r="T410" t="n">
        <v>780.8</v>
      </c>
      <c r="U410" t="n">
        <v>39.04</v>
      </c>
      <c r="V410" t="n">
        <v>39.04</v>
      </c>
      <c r="W410" t="n">
        <v>0.0</v>
      </c>
      <c r="X410" t="n">
        <v>819.84</v>
      </c>
      <c r="Y410" t="n">
        <v>780.8</v>
      </c>
      <c r="Z410" t="n">
        <v>780.8</v>
      </c>
      <c r="AA410" t="n">
        <v>22.0</v>
      </c>
      <c r="AB410" t="n">
        <v>171.78</v>
      </c>
      <c r="AC410" t="n">
        <v>15.09</v>
      </c>
      <c r="AD410" t="n">
        <v>0.0</v>
      </c>
      <c r="AE410" t="n">
        <v>0.0</v>
      </c>
      <c r="AF410" t="n">
        <v>780.8</v>
      </c>
      <c r="AG410" t="n">
        <v>33.64</v>
      </c>
      <c r="AH410" t="n">
        <v>0.0</v>
      </c>
      <c r="AI410" t="n">
        <v>0.0</v>
      </c>
      <c r="AJ410" t="n">
        <v>7.81</v>
      </c>
      <c r="AK410" t="n">
        <v>0.0</v>
      </c>
      <c r="AL410" t="n">
        <v>0.0</v>
      </c>
      <c r="AM410" t="n">
        <v>0.0</v>
      </c>
      <c r="AN410" t="n">
        <v>0.0</v>
      </c>
      <c r="AO410" t="n">
        <v>0.0</v>
      </c>
      <c r="AP410" t="n">
        <v>228.32</v>
      </c>
      <c r="AQ410" t="n">
        <v>0.0</v>
      </c>
      <c r="AR410" t="n">
        <v>552.48</v>
      </c>
      <c r="AS410" t="s">
        <v>232</v>
      </c>
      <c r="AT410" t="s">
        <v>266</v>
      </c>
      <c r="AU410" t="s">
        <v>267</v>
      </c>
      <c r="AV410" t="n">
        <v>0.0</v>
      </c>
      <c r="AW410" t="s">
        <v>1806</v>
      </c>
    </row>
    <row r="411">
      <c r="A411" t="s">
        <v>1807</v>
      </c>
      <c r="B411" t="s">
        <v>1808</v>
      </c>
      <c r="C411" t="s">
        <v>1809</v>
      </c>
      <c r="D411" t="s">
        <v>226</v>
      </c>
      <c r="E411" t="s">
        <v>218</v>
      </c>
      <c r="F411" t="s">
        <v>215</v>
      </c>
      <c r="G411" t="s">
        <v>243</v>
      </c>
      <c r="H411" t="s">
        <v>228</v>
      </c>
      <c r="I411" t="s">
        <v>229</v>
      </c>
      <c r="J411" t="s">
        <v>230</v>
      </c>
      <c r="K411" t="s">
        <v>230</v>
      </c>
      <c r="L411" t="s">
        <v>230</v>
      </c>
      <c r="M411" t="s">
        <v>231</v>
      </c>
      <c r="N411" t="s">
        <v>230</v>
      </c>
      <c r="O411" t="n">
        <v>248.0</v>
      </c>
      <c r="P411" t="n">
        <v>10.0</v>
      </c>
      <c r="Q411" t="n">
        <v>0.0</v>
      </c>
      <c r="R411" t="n">
        <v>80.0</v>
      </c>
      <c r="S411" t="n">
        <v>0.0</v>
      </c>
      <c r="T411" t="n">
        <v>178.0</v>
      </c>
      <c r="U411" t="n">
        <v>8.9</v>
      </c>
      <c r="V411" t="n">
        <v>8.9</v>
      </c>
      <c r="W411" t="n">
        <v>0.0</v>
      </c>
      <c r="X411" t="n">
        <v>186.9</v>
      </c>
      <c r="Y411" t="n">
        <v>178.0</v>
      </c>
      <c r="Z411" t="n">
        <v>178.0</v>
      </c>
      <c r="AA411" t="n">
        <v>22.0</v>
      </c>
      <c r="AB411" t="n">
        <v>39.16</v>
      </c>
      <c r="AC411" t="n">
        <v>3.44</v>
      </c>
      <c r="AD411" t="n">
        <v>0.0</v>
      </c>
      <c r="AE411" t="n">
        <v>0.0</v>
      </c>
      <c r="AF411" t="n">
        <v>178.0</v>
      </c>
      <c r="AG411" t="n">
        <v>7.67</v>
      </c>
      <c r="AH411" t="n">
        <v>0.0</v>
      </c>
      <c r="AI411" t="n">
        <v>0.0</v>
      </c>
      <c r="AJ411" t="n">
        <v>1.78</v>
      </c>
      <c r="AK411" t="n">
        <v>0.0</v>
      </c>
      <c r="AL411" t="n">
        <v>0.0</v>
      </c>
      <c r="AM411" t="n">
        <v>0.0</v>
      </c>
      <c r="AN411" t="n">
        <v>0.0</v>
      </c>
      <c r="AO411" t="n">
        <v>0.0</v>
      </c>
      <c r="AP411" t="n">
        <v>52.05</v>
      </c>
      <c r="AQ411" t="n">
        <v>0.0</v>
      </c>
      <c r="AR411" t="n">
        <v>125.95</v>
      </c>
      <c r="AS411" t="s">
        <v>232</v>
      </c>
      <c r="AT411" t="s">
        <v>266</v>
      </c>
      <c r="AU411" t="s">
        <v>267</v>
      </c>
      <c r="AV411" t="n">
        <v>0.0</v>
      </c>
      <c r="AW411" t="s">
        <v>1810</v>
      </c>
    </row>
    <row r="412">
      <c r="A412" t="s">
        <v>1811</v>
      </c>
      <c r="B412" t="s">
        <v>1812</v>
      </c>
      <c r="C412" t="s">
        <v>1813</v>
      </c>
      <c r="D412" t="s">
        <v>226</v>
      </c>
      <c r="E412" t="s">
        <v>218</v>
      </c>
      <c r="F412" t="s">
        <v>215</v>
      </c>
      <c r="G412" t="s">
        <v>230</v>
      </c>
      <c r="H412" t="s">
        <v>228</v>
      </c>
      <c r="I412" t="s">
        <v>229</v>
      </c>
      <c r="J412" t="s">
        <v>230</v>
      </c>
      <c r="K412" t="s">
        <v>230</v>
      </c>
      <c r="L412" t="s">
        <v>230</v>
      </c>
      <c r="M412" t="s">
        <v>231</v>
      </c>
      <c r="N412" t="s">
        <v>230</v>
      </c>
      <c r="O412" t="n">
        <v>436.0</v>
      </c>
      <c r="P412" t="n">
        <v>17.0</v>
      </c>
      <c r="Q412" t="n">
        <v>0.0</v>
      </c>
      <c r="R412" t="n">
        <v>84.0</v>
      </c>
      <c r="S412" t="n">
        <v>58.0</v>
      </c>
      <c r="T412" t="n">
        <v>311.0</v>
      </c>
      <c r="U412" t="n">
        <v>15.56</v>
      </c>
      <c r="V412" t="n">
        <v>15.56</v>
      </c>
      <c r="W412" t="n">
        <v>0.0</v>
      </c>
      <c r="X412" t="n">
        <v>326.56</v>
      </c>
      <c r="Y412" t="n">
        <v>310.99</v>
      </c>
      <c r="Z412" t="n">
        <v>311.0</v>
      </c>
      <c r="AA412" t="n">
        <v>22.0</v>
      </c>
      <c r="AB412" t="n">
        <v>68.42</v>
      </c>
      <c r="AC412" t="n">
        <v>6.01</v>
      </c>
      <c r="AD412" t="n">
        <v>0.0</v>
      </c>
      <c r="AE412" t="n">
        <v>0.0</v>
      </c>
      <c r="AF412" t="n">
        <v>311.0</v>
      </c>
      <c r="AG412" t="n">
        <v>13.4</v>
      </c>
      <c r="AH412" t="n">
        <v>0.0</v>
      </c>
      <c r="AI412" t="n">
        <v>0.0</v>
      </c>
      <c r="AJ412" t="n">
        <v>3.11</v>
      </c>
      <c r="AK412" t="n">
        <v>0.0</v>
      </c>
      <c r="AL412" t="n">
        <v>0.0</v>
      </c>
      <c r="AM412" t="n">
        <v>0.0</v>
      </c>
      <c r="AN412" t="n">
        <v>0.0</v>
      </c>
      <c r="AO412" t="n">
        <v>0.0</v>
      </c>
      <c r="AP412" t="n">
        <v>90.94</v>
      </c>
      <c r="AQ412" t="n">
        <v>0.0</v>
      </c>
      <c r="AR412" t="n">
        <v>220.05</v>
      </c>
      <c r="AS412" t="s">
        <v>232</v>
      </c>
      <c r="AT412" t="s">
        <v>266</v>
      </c>
      <c r="AU412" t="s">
        <v>267</v>
      </c>
      <c r="AV412" t="n">
        <v>0.0</v>
      </c>
      <c r="AW412" t="s">
        <v>1814</v>
      </c>
    </row>
    <row r="413">
      <c r="A413" t="s">
        <v>1815</v>
      </c>
      <c r="B413" t="s">
        <v>1816</v>
      </c>
      <c r="C413" t="s">
        <v>1817</v>
      </c>
      <c r="D413" t="s">
        <v>226</v>
      </c>
      <c r="E413" t="s">
        <v>218</v>
      </c>
      <c r="F413" t="s">
        <v>215</v>
      </c>
      <c r="G413" t="s">
        <v>243</v>
      </c>
      <c r="H413" t="s">
        <v>228</v>
      </c>
      <c r="I413" t="s">
        <v>229</v>
      </c>
      <c r="J413" t="s">
        <v>230</v>
      </c>
      <c r="K413" t="s">
        <v>230</v>
      </c>
      <c r="L413" t="s">
        <v>230</v>
      </c>
      <c r="M413" t="s">
        <v>231</v>
      </c>
      <c r="N413" t="s">
        <v>230</v>
      </c>
      <c r="O413" t="n">
        <v>296.0</v>
      </c>
      <c r="P413" t="n">
        <v>20.0</v>
      </c>
      <c r="Q413" t="n">
        <v>0.0</v>
      </c>
      <c r="R413" t="n">
        <v>80.0</v>
      </c>
      <c r="S413" t="n">
        <v>0.0</v>
      </c>
      <c r="T413" t="n">
        <v>236.0</v>
      </c>
      <c r="U413" t="n">
        <v>11.8</v>
      </c>
      <c r="V413" t="n">
        <v>11.8</v>
      </c>
      <c r="W413" t="n">
        <v>0.0</v>
      </c>
      <c r="X413" t="n">
        <v>247.8</v>
      </c>
      <c r="Y413" t="n">
        <v>236.0</v>
      </c>
      <c r="Z413" t="n">
        <v>236.0</v>
      </c>
      <c r="AA413" t="n">
        <v>22.0</v>
      </c>
      <c r="AB413" t="n">
        <v>51.92</v>
      </c>
      <c r="AC413" t="n">
        <v>4.56</v>
      </c>
      <c r="AD413" t="n">
        <v>0.0</v>
      </c>
      <c r="AE413" t="n">
        <v>0.0</v>
      </c>
      <c r="AF413" t="n">
        <v>236.0</v>
      </c>
      <c r="AG413" t="n">
        <v>10.17</v>
      </c>
      <c r="AH413" t="n">
        <v>0.0</v>
      </c>
      <c r="AI413" t="n">
        <v>0.0</v>
      </c>
      <c r="AJ413" t="n">
        <v>2.36</v>
      </c>
      <c r="AK413" t="n">
        <v>0.0</v>
      </c>
      <c r="AL413" t="n">
        <v>0.0</v>
      </c>
      <c r="AM413" t="n">
        <v>0.0</v>
      </c>
      <c r="AN413" t="n">
        <v>0.0</v>
      </c>
      <c r="AO413" t="n">
        <v>0.0</v>
      </c>
      <c r="AP413" t="n">
        <v>69.01</v>
      </c>
      <c r="AQ413" t="n">
        <v>0.0</v>
      </c>
      <c r="AR413" t="n">
        <v>166.99</v>
      </c>
      <c r="AS413" t="s">
        <v>232</v>
      </c>
      <c r="AT413" t="s">
        <v>266</v>
      </c>
      <c r="AU413" t="s">
        <v>267</v>
      </c>
      <c r="AV413" t="n">
        <v>0.0</v>
      </c>
      <c r="AW413" t="s">
        <v>1818</v>
      </c>
    </row>
    <row r="414">
      <c r="A414" t="s">
        <v>1819</v>
      </c>
      <c r="B414" t="s">
        <v>1820</v>
      </c>
      <c r="C414" t="s">
        <v>1821</v>
      </c>
      <c r="D414" t="s">
        <v>226</v>
      </c>
      <c r="E414" t="s">
        <v>218</v>
      </c>
      <c r="F414" t="s">
        <v>215</v>
      </c>
      <c r="G414" t="s">
        <v>243</v>
      </c>
      <c r="H414" t="s">
        <v>228</v>
      </c>
      <c r="I414" t="s">
        <v>229</v>
      </c>
      <c r="J414" t="s">
        <v>230</v>
      </c>
      <c r="K414" t="s">
        <v>230</v>
      </c>
      <c r="L414" t="s">
        <v>230</v>
      </c>
      <c r="M414" t="s">
        <v>231</v>
      </c>
      <c r="N414" t="s">
        <v>230</v>
      </c>
      <c r="O414" t="n">
        <v>200.0</v>
      </c>
      <c r="P414" t="n">
        <v>0.0</v>
      </c>
      <c r="Q414" t="n">
        <v>0.0</v>
      </c>
      <c r="R414" t="n">
        <v>80.0</v>
      </c>
      <c r="S414" t="n">
        <v>0.0</v>
      </c>
      <c r="T414" t="n">
        <v>120.0</v>
      </c>
      <c r="U414" t="n">
        <v>6.0</v>
      </c>
      <c r="V414" t="n">
        <v>6.0</v>
      </c>
      <c r="W414" t="n">
        <v>0.0</v>
      </c>
      <c r="X414" t="n">
        <v>126.0</v>
      </c>
      <c r="Y414" t="n">
        <v>120.0</v>
      </c>
      <c r="Z414" t="n">
        <v>120.0</v>
      </c>
      <c r="AA414" t="n">
        <v>22.0</v>
      </c>
      <c r="AB414" t="n">
        <v>26.4</v>
      </c>
      <c r="AC414" t="n">
        <v>2.32</v>
      </c>
      <c r="AD414" t="n">
        <v>0.0</v>
      </c>
      <c r="AE414" t="n">
        <v>0.0</v>
      </c>
      <c r="AF414" t="n">
        <v>120.0</v>
      </c>
      <c r="AG414" t="n">
        <v>5.17</v>
      </c>
      <c r="AH414" t="n">
        <v>0.0</v>
      </c>
      <c r="AI414" t="n">
        <v>0.0</v>
      </c>
      <c r="AJ414" t="n">
        <v>1.2</v>
      </c>
      <c r="AK414" t="n">
        <v>0.0</v>
      </c>
      <c r="AL414" t="n">
        <v>0.0</v>
      </c>
      <c r="AM414" t="n">
        <v>0.0</v>
      </c>
      <c r="AN414" t="n">
        <v>0.0</v>
      </c>
      <c r="AO414" t="n">
        <v>0.0</v>
      </c>
      <c r="AP414" t="n">
        <v>35.09</v>
      </c>
      <c r="AQ414" t="n">
        <v>0.0</v>
      </c>
      <c r="AR414" t="n">
        <v>84.91</v>
      </c>
      <c r="AS414" t="s">
        <v>232</v>
      </c>
      <c r="AT414" t="s">
        <v>266</v>
      </c>
      <c r="AU414" t="s">
        <v>267</v>
      </c>
      <c r="AV414" t="n">
        <v>0.0</v>
      </c>
      <c r="AW414" t="s">
        <v>1822</v>
      </c>
    </row>
    <row r="415">
      <c r="A415" t="s">
        <v>1823</v>
      </c>
      <c r="B415" t="s">
        <v>1824</v>
      </c>
      <c r="C415" t="s">
        <v>1825</v>
      </c>
      <c r="D415" t="s">
        <v>226</v>
      </c>
      <c r="E415" t="s">
        <v>218</v>
      </c>
      <c r="F415" t="s">
        <v>215</v>
      </c>
      <c r="G415" t="s">
        <v>243</v>
      </c>
      <c r="H415" t="s">
        <v>228</v>
      </c>
      <c r="I415" t="s">
        <v>229</v>
      </c>
      <c r="J415" t="s">
        <v>230</v>
      </c>
      <c r="K415" t="s">
        <v>230</v>
      </c>
      <c r="L415" t="s">
        <v>230</v>
      </c>
      <c r="M415" t="s">
        <v>231</v>
      </c>
      <c r="N415" t="s">
        <v>230</v>
      </c>
      <c r="O415" t="n">
        <v>199.0</v>
      </c>
      <c r="P415" t="n">
        <v>10.0</v>
      </c>
      <c r="Q415" t="n">
        <v>0.0</v>
      </c>
      <c r="R415" t="n">
        <v>79.6</v>
      </c>
      <c r="S415" t="n">
        <v>0.0</v>
      </c>
      <c r="T415" t="n">
        <v>129.4</v>
      </c>
      <c r="U415" t="n">
        <v>6.48</v>
      </c>
      <c r="V415" t="n">
        <v>6.48</v>
      </c>
      <c r="W415" t="n">
        <v>0.0</v>
      </c>
      <c r="X415" t="n">
        <v>135.88</v>
      </c>
      <c r="Y415" t="n">
        <v>129.39</v>
      </c>
      <c r="Z415" t="n">
        <v>129.4</v>
      </c>
      <c r="AA415" t="n">
        <v>22.0</v>
      </c>
      <c r="AB415" t="n">
        <v>28.47</v>
      </c>
      <c r="AC415" t="n">
        <v>2.5</v>
      </c>
      <c r="AD415" t="n">
        <v>0.0</v>
      </c>
      <c r="AE415" t="n">
        <v>0.0</v>
      </c>
      <c r="AF415" t="n">
        <v>129.4</v>
      </c>
      <c r="AG415" t="n">
        <v>5.57</v>
      </c>
      <c r="AH415" t="n">
        <v>0.0</v>
      </c>
      <c r="AI415" t="n">
        <v>0.0</v>
      </c>
      <c r="AJ415" t="n">
        <v>1.29</v>
      </c>
      <c r="AK415" t="n">
        <v>0.0</v>
      </c>
      <c r="AL415" t="n">
        <v>0.0</v>
      </c>
      <c r="AM415" t="n">
        <v>0.0</v>
      </c>
      <c r="AN415" t="n">
        <v>0.0</v>
      </c>
      <c r="AO415" t="n">
        <v>0.0</v>
      </c>
      <c r="AP415" t="n">
        <v>37.83</v>
      </c>
      <c r="AQ415" t="n">
        <v>0.0</v>
      </c>
      <c r="AR415" t="n">
        <v>91.56</v>
      </c>
      <c r="AS415" t="s">
        <v>232</v>
      </c>
      <c r="AT415" t="s">
        <v>266</v>
      </c>
      <c r="AU415" t="s">
        <v>267</v>
      </c>
      <c r="AV415" t="n">
        <v>0.0</v>
      </c>
      <c r="AW415" t="s">
        <v>1826</v>
      </c>
    </row>
    <row r="416">
      <c r="A416" t="s">
        <v>1827</v>
      </c>
      <c r="B416" t="s">
        <v>1828</v>
      </c>
      <c r="C416" t="s">
        <v>1829</v>
      </c>
      <c r="D416" t="s">
        <v>226</v>
      </c>
      <c r="E416" t="s">
        <v>218</v>
      </c>
      <c r="F416" t="s">
        <v>215</v>
      </c>
      <c r="G416" t="s">
        <v>1081</v>
      </c>
      <c r="H416" t="s">
        <v>228</v>
      </c>
      <c r="I416" t="s">
        <v>229</v>
      </c>
      <c r="J416" t="s">
        <v>230</v>
      </c>
      <c r="K416" t="s">
        <v>230</v>
      </c>
      <c r="L416" t="s">
        <v>230</v>
      </c>
      <c r="M416" t="s">
        <v>231</v>
      </c>
      <c r="N416" t="s">
        <v>230</v>
      </c>
      <c r="O416" t="n">
        <v>237.0</v>
      </c>
      <c r="P416" t="n">
        <v>27.0</v>
      </c>
      <c r="Q416" t="n">
        <v>0.0</v>
      </c>
      <c r="R416" t="n">
        <v>64.0</v>
      </c>
      <c r="S416" t="n">
        <v>0.0</v>
      </c>
      <c r="T416" t="n">
        <v>200.0</v>
      </c>
      <c r="U416" t="n">
        <v>10.0</v>
      </c>
      <c r="V416" t="n">
        <v>10.0</v>
      </c>
      <c r="W416" t="n">
        <v>0.0</v>
      </c>
      <c r="X416" t="n">
        <v>210.0</v>
      </c>
      <c r="Y416" t="n">
        <v>200.0</v>
      </c>
      <c r="Z416" t="n">
        <v>200.0</v>
      </c>
      <c r="AA416" t="n">
        <v>22.0</v>
      </c>
      <c r="AB416" t="n">
        <v>44.0</v>
      </c>
      <c r="AC416" t="n">
        <v>3.86</v>
      </c>
      <c r="AD416" t="n">
        <v>0.0</v>
      </c>
      <c r="AE416" t="n">
        <v>0.0</v>
      </c>
      <c r="AF416" t="n">
        <v>200.0</v>
      </c>
      <c r="AG416" t="n">
        <v>8.61</v>
      </c>
      <c r="AH416" t="n">
        <v>0.0</v>
      </c>
      <c r="AI416" t="n">
        <v>0.0</v>
      </c>
      <c r="AJ416" t="n">
        <v>2.0</v>
      </c>
      <c r="AK416" t="n">
        <v>0.0</v>
      </c>
      <c r="AL416" t="n">
        <v>0.0</v>
      </c>
      <c r="AM416" t="n">
        <v>0.0</v>
      </c>
      <c r="AN416" t="n">
        <v>0.0</v>
      </c>
      <c r="AO416" t="n">
        <v>0.0</v>
      </c>
      <c r="AP416" t="n">
        <v>58.47</v>
      </c>
      <c r="AQ416" t="n">
        <v>0.0</v>
      </c>
      <c r="AR416" t="n">
        <v>141.53</v>
      </c>
      <c r="AS416" t="s">
        <v>232</v>
      </c>
      <c r="AT416" t="s">
        <v>266</v>
      </c>
      <c r="AU416" t="s">
        <v>267</v>
      </c>
      <c r="AV416" t="n">
        <v>0.0</v>
      </c>
      <c r="AW416" t="s">
        <v>1830</v>
      </c>
    </row>
    <row r="417">
      <c r="A417" t="s">
        <v>1831</v>
      </c>
      <c r="B417" t="s">
        <v>1832</v>
      </c>
      <c r="C417" t="s">
        <v>1833</v>
      </c>
      <c r="D417" t="s">
        <v>226</v>
      </c>
      <c r="E417" t="s">
        <v>218</v>
      </c>
      <c r="F417" t="s">
        <v>215</v>
      </c>
      <c r="G417" t="s">
        <v>230</v>
      </c>
      <c r="H417" t="s">
        <v>228</v>
      </c>
      <c r="I417" t="s">
        <v>229</v>
      </c>
      <c r="J417" t="s">
        <v>230</v>
      </c>
      <c r="K417" t="s">
        <v>230</v>
      </c>
      <c r="L417" t="s">
        <v>230</v>
      </c>
      <c r="M417" t="s">
        <v>231</v>
      </c>
      <c r="N417" t="s">
        <v>230</v>
      </c>
      <c r="O417" t="n">
        <v>408.0</v>
      </c>
      <c r="P417" t="n">
        <v>10.0</v>
      </c>
      <c r="Q417" t="n">
        <v>0.0</v>
      </c>
      <c r="R417" t="n">
        <v>84.0</v>
      </c>
      <c r="S417" t="n">
        <v>0.0</v>
      </c>
      <c r="T417" t="n">
        <v>334.0</v>
      </c>
      <c r="U417" t="n">
        <v>16.7</v>
      </c>
      <c r="V417" t="n">
        <v>16.7</v>
      </c>
      <c r="W417" t="n">
        <v>0.0</v>
      </c>
      <c r="X417" t="n">
        <v>350.7</v>
      </c>
      <c r="Y417" t="n">
        <v>334.0</v>
      </c>
      <c r="Z417" t="n">
        <v>334.0</v>
      </c>
      <c r="AA417" t="n">
        <v>22.0</v>
      </c>
      <c r="AB417" t="n">
        <v>73.48</v>
      </c>
      <c r="AC417" t="n">
        <v>6.45</v>
      </c>
      <c r="AD417" t="n">
        <v>0.0</v>
      </c>
      <c r="AE417" t="n">
        <v>0.0</v>
      </c>
      <c r="AF417" t="n">
        <v>334.0</v>
      </c>
      <c r="AG417" t="n">
        <v>14.39</v>
      </c>
      <c r="AH417" t="n">
        <v>0.0</v>
      </c>
      <c r="AI417" t="n">
        <v>0.0</v>
      </c>
      <c r="AJ417" t="n">
        <v>3.34</v>
      </c>
      <c r="AK417" t="n">
        <v>0.0</v>
      </c>
      <c r="AL417" t="n">
        <v>0.0</v>
      </c>
      <c r="AM417" t="n">
        <v>0.0</v>
      </c>
      <c r="AN417" t="n">
        <v>0.0</v>
      </c>
      <c r="AO417" t="n">
        <v>0.0</v>
      </c>
      <c r="AP417" t="n">
        <v>97.66</v>
      </c>
      <c r="AQ417" t="n">
        <v>0.0</v>
      </c>
      <c r="AR417" t="n">
        <v>236.34</v>
      </c>
      <c r="AS417" t="s">
        <v>232</v>
      </c>
      <c r="AT417" t="s">
        <v>266</v>
      </c>
      <c r="AU417" t="s">
        <v>267</v>
      </c>
      <c r="AV417" t="n">
        <v>0.0</v>
      </c>
      <c r="AW417" t="s">
        <v>1834</v>
      </c>
    </row>
    <row r="418">
      <c r="A418" t="s">
        <v>1835</v>
      </c>
      <c r="B418" t="s">
        <v>1836</v>
      </c>
      <c r="C418" t="s">
        <v>1837</v>
      </c>
      <c r="D418" t="s">
        <v>226</v>
      </c>
      <c r="E418" t="s">
        <v>218</v>
      </c>
      <c r="F418" t="s">
        <v>215</v>
      </c>
      <c r="G418" t="s">
        <v>230</v>
      </c>
      <c r="H418" t="s">
        <v>228</v>
      </c>
      <c r="I418" t="s">
        <v>229</v>
      </c>
      <c r="J418" t="s">
        <v>230</v>
      </c>
      <c r="K418" t="s">
        <v>230</v>
      </c>
      <c r="L418" t="s">
        <v>230</v>
      </c>
      <c r="M418" t="s">
        <v>231</v>
      </c>
      <c r="N418" t="s">
        <v>230</v>
      </c>
      <c r="O418" t="n">
        <v>488.0</v>
      </c>
      <c r="P418" t="n">
        <v>20.0</v>
      </c>
      <c r="Q418" t="n">
        <v>0.0</v>
      </c>
      <c r="R418" t="n">
        <v>84.0</v>
      </c>
      <c r="S418" t="n">
        <v>0.0</v>
      </c>
      <c r="T418" t="n">
        <v>424.0</v>
      </c>
      <c r="U418" t="n">
        <v>21.2</v>
      </c>
      <c r="V418" t="n">
        <v>21.2</v>
      </c>
      <c r="W418" t="n">
        <v>0.0</v>
      </c>
      <c r="X418" t="n">
        <v>445.2</v>
      </c>
      <c r="Y418" t="n">
        <v>424.0</v>
      </c>
      <c r="Z418" t="n">
        <v>424.0</v>
      </c>
      <c r="AA418" t="n">
        <v>22.0</v>
      </c>
      <c r="AB418" t="n">
        <v>93.28</v>
      </c>
      <c r="AC418" t="n">
        <v>8.19</v>
      </c>
      <c r="AD418" t="n">
        <v>0.0</v>
      </c>
      <c r="AE418" t="n">
        <v>0.0</v>
      </c>
      <c r="AF418" t="n">
        <v>424.0</v>
      </c>
      <c r="AG418" t="n">
        <v>18.26</v>
      </c>
      <c r="AH418" t="n">
        <v>0.0</v>
      </c>
      <c r="AI418" t="n">
        <v>0.0</v>
      </c>
      <c r="AJ418" t="n">
        <v>4.24</v>
      </c>
      <c r="AK418" t="n">
        <v>0.0</v>
      </c>
      <c r="AL418" t="n">
        <v>0.0</v>
      </c>
      <c r="AM418" t="n">
        <v>0.0</v>
      </c>
      <c r="AN418" t="n">
        <v>0.0</v>
      </c>
      <c r="AO418" t="n">
        <v>0.0</v>
      </c>
      <c r="AP418" t="n">
        <v>123.97</v>
      </c>
      <c r="AQ418" t="n">
        <v>0.0</v>
      </c>
      <c r="AR418" t="n">
        <v>300.03</v>
      </c>
      <c r="AS418" t="s">
        <v>232</v>
      </c>
      <c r="AT418" t="s">
        <v>266</v>
      </c>
      <c r="AU418" t="s">
        <v>267</v>
      </c>
      <c r="AV418" t="n">
        <v>0.0</v>
      </c>
      <c r="AW418" t="s">
        <v>1838</v>
      </c>
    </row>
    <row r="419">
      <c r="A419" t="s">
        <v>1839</v>
      </c>
      <c r="B419" t="s">
        <v>1840</v>
      </c>
      <c r="C419" t="s">
        <v>1841</v>
      </c>
      <c r="D419" t="s">
        <v>226</v>
      </c>
      <c r="E419" t="s">
        <v>218</v>
      </c>
      <c r="F419" t="s">
        <v>215</v>
      </c>
      <c r="G419" t="s">
        <v>230</v>
      </c>
      <c r="H419" t="s">
        <v>228</v>
      </c>
      <c r="I419" t="s">
        <v>229</v>
      </c>
      <c r="J419" t="s">
        <v>230</v>
      </c>
      <c r="K419" t="s">
        <v>230</v>
      </c>
      <c r="L419" t="s">
        <v>230</v>
      </c>
      <c r="M419" t="s">
        <v>231</v>
      </c>
      <c r="N419" t="s">
        <v>230</v>
      </c>
      <c r="O419" t="n">
        <v>228.0</v>
      </c>
      <c r="P419" t="n">
        <v>20.0</v>
      </c>
      <c r="Q419" t="n">
        <v>0.0</v>
      </c>
      <c r="R419" t="n">
        <v>80.0</v>
      </c>
      <c r="S419" t="n">
        <v>0.0</v>
      </c>
      <c r="T419" t="n">
        <v>168.0</v>
      </c>
      <c r="U419" t="n">
        <v>8.4</v>
      </c>
      <c r="V419" t="n">
        <v>8.4</v>
      </c>
      <c r="W419" t="n">
        <v>0.0</v>
      </c>
      <c r="X419" t="n">
        <v>176.4</v>
      </c>
      <c r="Y419" t="n">
        <v>168.0</v>
      </c>
      <c r="Z419" t="n">
        <v>168.0</v>
      </c>
      <c r="AA419" t="n">
        <v>22.0</v>
      </c>
      <c r="AB419" t="n">
        <v>36.96</v>
      </c>
      <c r="AC419" t="n">
        <v>3.25</v>
      </c>
      <c r="AD419" t="n">
        <v>0.0</v>
      </c>
      <c r="AE419" t="n">
        <v>0.0</v>
      </c>
      <c r="AF419" t="n">
        <v>168.0</v>
      </c>
      <c r="AG419" t="n">
        <v>7.23</v>
      </c>
      <c r="AH419" t="n">
        <v>0.0</v>
      </c>
      <c r="AI419" t="n">
        <v>0.0</v>
      </c>
      <c r="AJ419" t="n">
        <v>1.68</v>
      </c>
      <c r="AK419" t="n">
        <v>0.0</v>
      </c>
      <c r="AL419" t="n">
        <v>0.0</v>
      </c>
      <c r="AM419" t="n">
        <v>0.0</v>
      </c>
      <c r="AN419" t="n">
        <v>0.0</v>
      </c>
      <c r="AO419" t="n">
        <v>0.0</v>
      </c>
      <c r="AP419" t="n">
        <v>49.12</v>
      </c>
      <c r="AQ419" t="n">
        <v>0.0</v>
      </c>
      <c r="AR419" t="n">
        <v>118.88</v>
      </c>
      <c r="AS419" t="s">
        <v>232</v>
      </c>
      <c r="AT419" t="s">
        <v>266</v>
      </c>
      <c r="AU419" t="s">
        <v>267</v>
      </c>
      <c r="AV419" t="n">
        <v>0.0</v>
      </c>
      <c r="AW419" t="s">
        <v>1842</v>
      </c>
    </row>
    <row r="420">
      <c r="A420" t="s">
        <v>1843</v>
      </c>
      <c r="B420" t="s">
        <v>1844</v>
      </c>
      <c r="C420" t="s">
        <v>1845</v>
      </c>
      <c r="D420" t="s">
        <v>226</v>
      </c>
      <c r="E420" t="s">
        <v>218</v>
      </c>
      <c r="F420" t="s">
        <v>215</v>
      </c>
      <c r="G420" t="s">
        <v>1081</v>
      </c>
      <c r="H420" t="s">
        <v>228</v>
      </c>
      <c r="I420" t="s">
        <v>229</v>
      </c>
      <c r="J420" t="s">
        <v>230</v>
      </c>
      <c r="K420" t="s">
        <v>230</v>
      </c>
      <c r="L420" t="s">
        <v>230</v>
      </c>
      <c r="M420" t="s">
        <v>231</v>
      </c>
      <c r="N420" t="s">
        <v>230</v>
      </c>
      <c r="O420" t="n">
        <v>228.0</v>
      </c>
      <c r="P420" t="n">
        <v>20.0</v>
      </c>
      <c r="Q420" t="n">
        <v>0.0</v>
      </c>
      <c r="R420" t="n">
        <v>64.0</v>
      </c>
      <c r="S420" t="n">
        <v>0.0</v>
      </c>
      <c r="T420" t="n">
        <v>184.0</v>
      </c>
      <c r="U420" t="n">
        <v>9.2</v>
      </c>
      <c r="V420" t="n">
        <v>9.2</v>
      </c>
      <c r="W420" t="n">
        <v>0.0</v>
      </c>
      <c r="X420" t="n">
        <v>193.2</v>
      </c>
      <c r="Y420" t="n">
        <v>184.0</v>
      </c>
      <c r="Z420" t="n">
        <v>184.0</v>
      </c>
      <c r="AA420" t="n">
        <v>22.0</v>
      </c>
      <c r="AB420" t="n">
        <v>40.48</v>
      </c>
      <c r="AC420" t="n">
        <v>3.55</v>
      </c>
      <c r="AD420" t="n">
        <v>0.0</v>
      </c>
      <c r="AE420" t="n">
        <v>0.0</v>
      </c>
      <c r="AF420" t="n">
        <v>184.0</v>
      </c>
      <c r="AG420" t="n">
        <v>7.93</v>
      </c>
      <c r="AH420" t="n">
        <v>0.0</v>
      </c>
      <c r="AI420" t="n">
        <v>0.0</v>
      </c>
      <c r="AJ420" t="n">
        <v>1.84</v>
      </c>
      <c r="AK420" t="n">
        <v>0.0</v>
      </c>
      <c r="AL420" t="n">
        <v>0.0</v>
      </c>
      <c r="AM420" t="n">
        <v>0.0</v>
      </c>
      <c r="AN420" t="n">
        <v>0.0</v>
      </c>
      <c r="AO420" t="n">
        <v>0.0</v>
      </c>
      <c r="AP420" t="n">
        <v>53.8</v>
      </c>
      <c r="AQ420" t="n">
        <v>0.0</v>
      </c>
      <c r="AR420" t="n">
        <v>130.2</v>
      </c>
      <c r="AS420" t="s">
        <v>232</v>
      </c>
      <c r="AT420" t="s">
        <v>266</v>
      </c>
      <c r="AU420" t="s">
        <v>267</v>
      </c>
      <c r="AV420" t="n">
        <v>0.0</v>
      </c>
      <c r="AW420" t="s">
        <v>419</v>
      </c>
    </row>
    <row r="421">
      <c r="A421" t="s">
        <v>1846</v>
      </c>
      <c r="B421" t="s">
        <v>1847</v>
      </c>
      <c r="C421" t="s">
        <v>1848</v>
      </c>
      <c r="D421" t="s">
        <v>226</v>
      </c>
      <c r="E421" t="s">
        <v>218</v>
      </c>
      <c r="F421" t="s">
        <v>215</v>
      </c>
      <c r="G421" t="s">
        <v>230</v>
      </c>
      <c r="H421" t="s">
        <v>228</v>
      </c>
      <c r="I421" t="s">
        <v>229</v>
      </c>
      <c r="J421" t="s">
        <v>230</v>
      </c>
      <c r="K421" t="s">
        <v>230</v>
      </c>
      <c r="L421" t="s">
        <v>230</v>
      </c>
      <c r="M421" t="s">
        <v>231</v>
      </c>
      <c r="N421" t="s">
        <v>230</v>
      </c>
      <c r="O421" t="n">
        <v>374.0</v>
      </c>
      <c r="P421" t="n">
        <v>20.0</v>
      </c>
      <c r="Q421" t="n">
        <v>0.0</v>
      </c>
      <c r="R421" t="n">
        <v>0.0</v>
      </c>
      <c r="S421" t="n">
        <v>0.0</v>
      </c>
      <c r="T421" t="n">
        <v>394.0</v>
      </c>
      <c r="U421" t="n">
        <v>19.7</v>
      </c>
      <c r="V421" t="n">
        <v>19.7</v>
      </c>
      <c r="W421" t="n">
        <v>0.0</v>
      </c>
      <c r="X421" t="n">
        <v>413.7</v>
      </c>
      <c r="Y421" t="n">
        <v>394.0</v>
      </c>
      <c r="Z421" t="n">
        <v>394.0</v>
      </c>
      <c r="AA421" t="n">
        <v>22.0</v>
      </c>
      <c r="AB421" t="n">
        <v>86.68</v>
      </c>
      <c r="AC421" t="n">
        <v>7.61</v>
      </c>
      <c r="AD421" t="n">
        <v>0.0</v>
      </c>
      <c r="AE421" t="n">
        <v>0.0</v>
      </c>
      <c r="AF421" t="n">
        <v>394.0</v>
      </c>
      <c r="AG421" t="n">
        <v>16.97</v>
      </c>
      <c r="AH421" t="n">
        <v>0.0</v>
      </c>
      <c r="AI421" t="n">
        <v>0.0</v>
      </c>
      <c r="AJ421" t="n">
        <v>3.94</v>
      </c>
      <c r="AK421" t="n">
        <v>0.0</v>
      </c>
      <c r="AL421" t="n">
        <v>0.0</v>
      </c>
      <c r="AM421" t="n">
        <v>0.0</v>
      </c>
      <c r="AN421" t="n">
        <v>0.0</v>
      </c>
      <c r="AO421" t="n">
        <v>0.0</v>
      </c>
      <c r="AP421" t="n">
        <v>115.2</v>
      </c>
      <c r="AQ421" t="n">
        <v>0.0</v>
      </c>
      <c r="AR421" t="n">
        <v>278.8</v>
      </c>
      <c r="AS421" t="s">
        <v>232</v>
      </c>
      <c r="AT421" t="s">
        <v>266</v>
      </c>
      <c r="AU421" t="s">
        <v>267</v>
      </c>
      <c r="AV421" t="n">
        <v>0.0</v>
      </c>
      <c r="AW421" t="s">
        <v>1849</v>
      </c>
    </row>
    <row r="422">
      <c r="A422" t="s">
        <v>1850</v>
      </c>
      <c r="B422" t="s">
        <v>1851</v>
      </c>
      <c r="C422" t="s">
        <v>1852</v>
      </c>
      <c r="D422" t="s">
        <v>226</v>
      </c>
      <c r="E422" t="s">
        <v>218</v>
      </c>
      <c r="F422" t="s">
        <v>215</v>
      </c>
      <c r="G422" t="s">
        <v>725</v>
      </c>
      <c r="H422" t="s">
        <v>228</v>
      </c>
      <c r="I422" t="s">
        <v>229</v>
      </c>
      <c r="J422" t="s">
        <v>230</v>
      </c>
      <c r="K422" t="s">
        <v>230</v>
      </c>
      <c r="L422" t="s">
        <v>230</v>
      </c>
      <c r="M422" t="s">
        <v>231</v>
      </c>
      <c r="N422" t="s">
        <v>230</v>
      </c>
      <c r="O422" t="n">
        <v>296.0</v>
      </c>
      <c r="P422" t="n">
        <v>20.0</v>
      </c>
      <c r="Q422" t="n">
        <v>0.0</v>
      </c>
      <c r="R422" t="n">
        <v>50.0</v>
      </c>
      <c r="S422" t="n">
        <v>0.0</v>
      </c>
      <c r="T422" t="n">
        <v>266.0</v>
      </c>
      <c r="U422" t="n">
        <v>13.3</v>
      </c>
      <c r="V422" t="n">
        <v>13.3</v>
      </c>
      <c r="W422" t="n">
        <v>0.0</v>
      </c>
      <c r="X422" t="n">
        <v>279.3</v>
      </c>
      <c r="Y422" t="n">
        <v>266.0</v>
      </c>
      <c r="Z422" t="n">
        <v>266.0</v>
      </c>
      <c r="AA422" t="n">
        <v>22.0</v>
      </c>
      <c r="AB422" t="n">
        <v>58.52</v>
      </c>
      <c r="AC422" t="n">
        <v>5.14</v>
      </c>
      <c r="AD422" t="n">
        <v>0.0</v>
      </c>
      <c r="AE422" t="n">
        <v>0.0</v>
      </c>
      <c r="AF422" t="n">
        <v>266.0</v>
      </c>
      <c r="AG422" t="n">
        <v>11.46</v>
      </c>
      <c r="AH422" t="n">
        <v>0.0</v>
      </c>
      <c r="AI422" t="n">
        <v>0.0</v>
      </c>
      <c r="AJ422" t="n">
        <v>2.66</v>
      </c>
      <c r="AK422" t="n">
        <v>0.0</v>
      </c>
      <c r="AL422" t="n">
        <v>0.0</v>
      </c>
      <c r="AM422" t="n">
        <v>0.0</v>
      </c>
      <c r="AN422" t="n">
        <v>0.0</v>
      </c>
      <c r="AO422" t="n">
        <v>0.0</v>
      </c>
      <c r="AP422" t="n">
        <v>77.78</v>
      </c>
      <c r="AQ422" t="n">
        <v>0.0</v>
      </c>
      <c r="AR422" t="n">
        <v>188.22</v>
      </c>
      <c r="AS422" t="s">
        <v>232</v>
      </c>
      <c r="AT422" t="s">
        <v>266</v>
      </c>
      <c r="AU422" t="s">
        <v>267</v>
      </c>
      <c r="AV422" t="n">
        <v>0.0</v>
      </c>
      <c r="AW422" t="s">
        <v>1853</v>
      </c>
    </row>
    <row r="423">
      <c r="A423" t="s">
        <v>1854</v>
      </c>
      <c r="B423" t="s">
        <v>1855</v>
      </c>
      <c r="C423" t="s">
        <v>1856</v>
      </c>
      <c r="D423" t="s">
        <v>226</v>
      </c>
      <c r="E423" t="s">
        <v>218</v>
      </c>
      <c r="F423" t="s">
        <v>215</v>
      </c>
      <c r="G423" t="s">
        <v>230</v>
      </c>
      <c r="H423" t="s">
        <v>228</v>
      </c>
      <c r="I423" t="s">
        <v>229</v>
      </c>
      <c r="J423" t="s">
        <v>230</v>
      </c>
      <c r="K423" t="s">
        <v>230</v>
      </c>
      <c r="L423" t="s">
        <v>230</v>
      </c>
      <c r="M423" t="s">
        <v>231</v>
      </c>
      <c r="N423" t="s">
        <v>230</v>
      </c>
      <c r="O423" t="n">
        <v>348.0</v>
      </c>
      <c r="P423" t="n">
        <v>15.0</v>
      </c>
      <c r="Q423" t="n">
        <v>0.0</v>
      </c>
      <c r="R423" t="n">
        <v>84.0</v>
      </c>
      <c r="S423" t="n">
        <v>0.0</v>
      </c>
      <c r="T423" t="n">
        <v>279.0</v>
      </c>
      <c r="U423" t="n">
        <v>13.96</v>
      </c>
      <c r="V423" t="n">
        <v>13.96</v>
      </c>
      <c r="W423" t="n">
        <v>0.0</v>
      </c>
      <c r="X423" t="n">
        <v>292.96</v>
      </c>
      <c r="Y423" t="n">
        <v>278.99</v>
      </c>
      <c r="Z423" t="n">
        <v>279.0</v>
      </c>
      <c r="AA423" t="n">
        <v>22.0</v>
      </c>
      <c r="AB423" t="n">
        <v>61.38</v>
      </c>
      <c r="AC423" t="n">
        <v>5.39</v>
      </c>
      <c r="AD423" t="n">
        <v>0.0</v>
      </c>
      <c r="AE423" t="n">
        <v>0.0</v>
      </c>
      <c r="AF423" t="n">
        <v>279.0</v>
      </c>
      <c r="AG423" t="n">
        <v>12.02</v>
      </c>
      <c r="AH423" t="n">
        <v>0.0</v>
      </c>
      <c r="AI423" t="n">
        <v>0.0</v>
      </c>
      <c r="AJ423" t="n">
        <v>2.79</v>
      </c>
      <c r="AK423" t="n">
        <v>0.0</v>
      </c>
      <c r="AL423" t="n">
        <v>0.0</v>
      </c>
      <c r="AM423" t="n">
        <v>0.0</v>
      </c>
      <c r="AN423" t="n">
        <v>0.0</v>
      </c>
      <c r="AO423" t="n">
        <v>0.0</v>
      </c>
      <c r="AP423" t="n">
        <v>81.58</v>
      </c>
      <c r="AQ423" t="n">
        <v>0.0</v>
      </c>
      <c r="AR423" t="n">
        <v>197.41</v>
      </c>
      <c r="AS423" t="s">
        <v>232</v>
      </c>
      <c r="AT423" t="s">
        <v>266</v>
      </c>
      <c r="AU423" t="s">
        <v>267</v>
      </c>
      <c r="AV423" t="n">
        <v>0.0</v>
      </c>
      <c r="AW423" t="s">
        <v>1857</v>
      </c>
    </row>
    <row r="424">
      <c r="A424" t="s">
        <v>1858</v>
      </c>
      <c r="B424" t="s">
        <v>1859</v>
      </c>
      <c r="C424" t="s">
        <v>1860</v>
      </c>
      <c r="D424" t="s">
        <v>226</v>
      </c>
      <c r="E424" t="s">
        <v>218</v>
      </c>
      <c r="F424" t="s">
        <v>215</v>
      </c>
      <c r="G424" t="s">
        <v>243</v>
      </c>
      <c r="H424" t="s">
        <v>228</v>
      </c>
      <c r="I424" t="s">
        <v>229</v>
      </c>
      <c r="J424" t="s">
        <v>230</v>
      </c>
      <c r="K424" t="s">
        <v>230</v>
      </c>
      <c r="L424" t="s">
        <v>230</v>
      </c>
      <c r="M424" t="s">
        <v>231</v>
      </c>
      <c r="N424" t="s">
        <v>230</v>
      </c>
      <c r="O424" t="n">
        <v>198.0</v>
      </c>
      <c r="P424" t="n">
        <v>20.0</v>
      </c>
      <c r="Q424" t="n">
        <v>0.0</v>
      </c>
      <c r="R424" t="n">
        <v>79.2</v>
      </c>
      <c r="S424" t="n">
        <v>0.0</v>
      </c>
      <c r="T424" t="n">
        <v>138.8</v>
      </c>
      <c r="U424" t="n">
        <v>6.94</v>
      </c>
      <c r="V424" t="n">
        <v>6.94</v>
      </c>
      <c r="W424" t="n">
        <v>0.0</v>
      </c>
      <c r="X424" t="n">
        <v>145.74</v>
      </c>
      <c r="Y424" t="n">
        <v>138.8</v>
      </c>
      <c r="Z424" t="n">
        <v>138.8</v>
      </c>
      <c r="AA424" t="n">
        <v>22.0</v>
      </c>
      <c r="AB424" t="n">
        <v>30.54</v>
      </c>
      <c r="AC424" t="n">
        <v>2.68</v>
      </c>
      <c r="AD424" t="n">
        <v>0.0</v>
      </c>
      <c r="AE424" t="n">
        <v>0.0</v>
      </c>
      <c r="AF424" t="n">
        <v>138.8</v>
      </c>
      <c r="AG424" t="n">
        <v>5.98</v>
      </c>
      <c r="AH424" t="n">
        <v>0.0</v>
      </c>
      <c r="AI424" t="n">
        <v>0.0</v>
      </c>
      <c r="AJ424" t="n">
        <v>1.39</v>
      </c>
      <c r="AK424" t="n">
        <v>0.0</v>
      </c>
      <c r="AL424" t="n">
        <v>0.0</v>
      </c>
      <c r="AM424" t="n">
        <v>0.0</v>
      </c>
      <c r="AN424" t="n">
        <v>0.0</v>
      </c>
      <c r="AO424" t="n">
        <v>0.0</v>
      </c>
      <c r="AP424" t="n">
        <v>40.59</v>
      </c>
      <c r="AQ424" t="n">
        <v>0.0</v>
      </c>
      <c r="AR424" t="n">
        <v>98.21</v>
      </c>
      <c r="AS424" t="s">
        <v>232</v>
      </c>
      <c r="AT424" t="s">
        <v>266</v>
      </c>
      <c r="AU424" t="s">
        <v>267</v>
      </c>
      <c r="AV424" t="n">
        <v>0.0</v>
      </c>
      <c r="AW424" t="s">
        <v>1861</v>
      </c>
    </row>
    <row r="425">
      <c r="A425" t="s">
        <v>1862</v>
      </c>
      <c r="B425" t="s">
        <v>1863</v>
      </c>
      <c r="C425" t="s">
        <v>1864</v>
      </c>
      <c r="D425" t="s">
        <v>226</v>
      </c>
      <c r="E425" t="s">
        <v>218</v>
      </c>
      <c r="F425" t="s">
        <v>215</v>
      </c>
      <c r="G425" t="s">
        <v>1081</v>
      </c>
      <c r="H425" t="s">
        <v>228</v>
      </c>
      <c r="I425" t="s">
        <v>229</v>
      </c>
      <c r="J425" t="s">
        <v>230</v>
      </c>
      <c r="K425" t="s">
        <v>230</v>
      </c>
      <c r="L425" t="s">
        <v>230</v>
      </c>
      <c r="M425" t="s">
        <v>231</v>
      </c>
      <c r="N425" t="s">
        <v>230</v>
      </c>
      <c r="O425" t="n">
        <v>267.0</v>
      </c>
      <c r="P425" t="n">
        <v>20.0</v>
      </c>
      <c r="Q425" t="n">
        <v>0.0</v>
      </c>
      <c r="R425" t="n">
        <v>64.0</v>
      </c>
      <c r="S425" t="n">
        <v>0.0</v>
      </c>
      <c r="T425" t="n">
        <v>223.0</v>
      </c>
      <c r="U425" t="n">
        <v>11.16</v>
      </c>
      <c r="V425" t="n">
        <v>11.16</v>
      </c>
      <c r="W425" t="n">
        <v>0.0</v>
      </c>
      <c r="X425" t="n">
        <v>234.16</v>
      </c>
      <c r="Y425" t="n">
        <v>222.99</v>
      </c>
      <c r="Z425" t="n">
        <v>223.0</v>
      </c>
      <c r="AA425" t="n">
        <v>22.0</v>
      </c>
      <c r="AB425" t="n">
        <v>49.06</v>
      </c>
      <c r="AC425" t="n">
        <v>4.31</v>
      </c>
      <c r="AD425" t="n">
        <v>0.0</v>
      </c>
      <c r="AE425" t="n">
        <v>0.0</v>
      </c>
      <c r="AF425" t="n">
        <v>223.0</v>
      </c>
      <c r="AG425" t="n">
        <v>9.61</v>
      </c>
      <c r="AH425" t="n">
        <v>0.0</v>
      </c>
      <c r="AI425" t="n">
        <v>0.0</v>
      </c>
      <c r="AJ425" t="n">
        <v>2.23</v>
      </c>
      <c r="AK425" t="n">
        <v>0.0</v>
      </c>
      <c r="AL425" t="n">
        <v>0.0</v>
      </c>
      <c r="AM425" t="n">
        <v>0.0</v>
      </c>
      <c r="AN425" t="n">
        <v>0.0</v>
      </c>
      <c r="AO425" t="n">
        <v>0.0</v>
      </c>
      <c r="AP425" t="n">
        <v>65.21</v>
      </c>
      <c r="AQ425" t="n">
        <v>0.0</v>
      </c>
      <c r="AR425" t="n">
        <v>157.78</v>
      </c>
      <c r="AS425" t="s">
        <v>232</v>
      </c>
      <c r="AT425" t="s">
        <v>266</v>
      </c>
      <c r="AU425" t="s">
        <v>267</v>
      </c>
      <c r="AV425" t="n">
        <v>0.0</v>
      </c>
      <c r="AW425" t="s">
        <v>1865</v>
      </c>
    </row>
    <row r="426">
      <c r="A426" t="s">
        <v>1866</v>
      </c>
      <c r="B426" t="s">
        <v>1867</v>
      </c>
      <c r="C426" t="s">
        <v>1868</v>
      </c>
      <c r="D426" t="s">
        <v>226</v>
      </c>
      <c r="E426" t="s">
        <v>218</v>
      </c>
      <c r="F426" t="s">
        <v>215</v>
      </c>
      <c r="G426" t="s">
        <v>230</v>
      </c>
      <c r="H426" t="s">
        <v>228</v>
      </c>
      <c r="I426" t="s">
        <v>229</v>
      </c>
      <c r="J426" t="s">
        <v>230</v>
      </c>
      <c r="K426" t="s">
        <v>230</v>
      </c>
      <c r="L426" t="s">
        <v>230</v>
      </c>
      <c r="M426" t="s">
        <v>231</v>
      </c>
      <c r="N426" t="s">
        <v>230</v>
      </c>
      <c r="O426" t="n">
        <v>148.0</v>
      </c>
      <c r="P426" t="n">
        <v>20.0</v>
      </c>
      <c r="Q426" t="n">
        <v>0.0</v>
      </c>
      <c r="R426" t="n">
        <v>0.0</v>
      </c>
      <c r="S426" t="n">
        <v>0.0</v>
      </c>
      <c r="T426" t="n">
        <v>168.0</v>
      </c>
      <c r="U426" t="n">
        <v>8.4</v>
      </c>
      <c r="V426" t="n">
        <v>8.4</v>
      </c>
      <c r="W426" t="n">
        <v>0.0</v>
      </c>
      <c r="X426" t="n">
        <v>176.4</v>
      </c>
      <c r="Y426" t="n">
        <v>168.0</v>
      </c>
      <c r="Z426" t="n">
        <v>168.0</v>
      </c>
      <c r="AA426" t="n">
        <v>22.0</v>
      </c>
      <c r="AB426" t="n">
        <v>36.96</v>
      </c>
      <c r="AC426" t="n">
        <v>3.25</v>
      </c>
      <c r="AD426" t="n">
        <v>0.0</v>
      </c>
      <c r="AE426" t="n">
        <v>0.0</v>
      </c>
      <c r="AF426" t="n">
        <v>168.0</v>
      </c>
      <c r="AG426" t="n">
        <v>7.23</v>
      </c>
      <c r="AH426" t="n">
        <v>0.0</v>
      </c>
      <c r="AI426" t="n">
        <v>0.0</v>
      </c>
      <c r="AJ426" t="n">
        <v>1.68</v>
      </c>
      <c r="AK426" t="n">
        <v>0.0</v>
      </c>
      <c r="AL426" t="n">
        <v>0.0</v>
      </c>
      <c r="AM426" t="n">
        <v>0.0</v>
      </c>
      <c r="AN426" t="n">
        <v>0.0</v>
      </c>
      <c r="AO426" t="n">
        <v>0.0</v>
      </c>
      <c r="AP426" t="n">
        <v>49.12</v>
      </c>
      <c r="AQ426" t="n">
        <v>0.0</v>
      </c>
      <c r="AR426" t="n">
        <v>118.88</v>
      </c>
      <c r="AS426" t="s">
        <v>232</v>
      </c>
      <c r="AT426" t="s">
        <v>266</v>
      </c>
      <c r="AU426" t="s">
        <v>267</v>
      </c>
      <c r="AV426" t="n">
        <v>0.0</v>
      </c>
      <c r="AW426" t="s">
        <v>356</v>
      </c>
    </row>
    <row r="427">
      <c r="A427" t="s">
        <v>1869</v>
      </c>
      <c r="B427" t="s">
        <v>1870</v>
      </c>
      <c r="C427" t="s">
        <v>1871</v>
      </c>
      <c r="D427" t="s">
        <v>226</v>
      </c>
      <c r="E427" t="s">
        <v>218</v>
      </c>
      <c r="F427" t="s">
        <v>215</v>
      </c>
      <c r="G427" t="s">
        <v>230</v>
      </c>
      <c r="H427" t="s">
        <v>228</v>
      </c>
      <c r="I427" t="s">
        <v>229</v>
      </c>
      <c r="J427" t="s">
        <v>230</v>
      </c>
      <c r="K427" t="s">
        <v>230</v>
      </c>
      <c r="L427" t="s">
        <v>230</v>
      </c>
      <c r="M427" t="s">
        <v>231</v>
      </c>
      <c r="N427" t="s">
        <v>230</v>
      </c>
      <c r="O427" t="n">
        <v>636.0</v>
      </c>
      <c r="P427" t="n">
        <v>20.0</v>
      </c>
      <c r="Q427" t="n">
        <v>0.0</v>
      </c>
      <c r="R427" t="n">
        <v>0.0</v>
      </c>
      <c r="S427" t="n">
        <v>0.0</v>
      </c>
      <c r="T427" t="n">
        <v>656.0</v>
      </c>
      <c r="U427" t="n">
        <v>32.8</v>
      </c>
      <c r="V427" t="n">
        <v>32.8</v>
      </c>
      <c r="W427" t="n">
        <v>0.0</v>
      </c>
      <c r="X427" t="n">
        <v>688.8</v>
      </c>
      <c r="Y427" t="n">
        <v>656.0</v>
      </c>
      <c r="Z427" t="n">
        <v>656.0</v>
      </c>
      <c r="AA427" t="n">
        <v>22.0</v>
      </c>
      <c r="AB427" t="n">
        <v>144.32</v>
      </c>
      <c r="AC427" t="n">
        <v>12.67</v>
      </c>
      <c r="AD427" t="n">
        <v>0.0</v>
      </c>
      <c r="AE427" t="n">
        <v>0.0</v>
      </c>
      <c r="AF427" t="n">
        <v>656.0</v>
      </c>
      <c r="AG427" t="n">
        <v>28.26</v>
      </c>
      <c r="AH427" t="n">
        <v>0.0</v>
      </c>
      <c r="AI427" t="n">
        <v>0.0</v>
      </c>
      <c r="AJ427" t="n">
        <v>6.56</v>
      </c>
      <c r="AK427" t="n">
        <v>0.0</v>
      </c>
      <c r="AL427" t="n">
        <v>0.0</v>
      </c>
      <c r="AM427" t="n">
        <v>0.0</v>
      </c>
      <c r="AN427" t="n">
        <v>0.0</v>
      </c>
      <c r="AO427" t="n">
        <v>0.0</v>
      </c>
      <c r="AP427" t="n">
        <v>191.81</v>
      </c>
      <c r="AQ427" t="n">
        <v>0.0</v>
      </c>
      <c r="AR427" t="n">
        <v>464.19</v>
      </c>
      <c r="AS427" t="s">
        <v>232</v>
      </c>
      <c r="AT427" t="s">
        <v>266</v>
      </c>
      <c r="AU427" t="s">
        <v>267</v>
      </c>
      <c r="AV427" t="n">
        <v>0.0</v>
      </c>
      <c r="AW427" t="s">
        <v>1872</v>
      </c>
    </row>
    <row r="428">
      <c r="A428" t="s">
        <v>1873</v>
      </c>
      <c r="B428" t="s">
        <v>1874</v>
      </c>
      <c r="C428" t="s">
        <v>1875</v>
      </c>
      <c r="D428" t="s">
        <v>226</v>
      </c>
      <c r="E428" t="s">
        <v>218</v>
      </c>
      <c r="F428" t="s">
        <v>215</v>
      </c>
      <c r="G428" t="s">
        <v>230</v>
      </c>
      <c r="H428" t="s">
        <v>228</v>
      </c>
      <c r="I428" t="s">
        <v>229</v>
      </c>
      <c r="J428" t="s">
        <v>230</v>
      </c>
      <c r="K428" t="s">
        <v>230</v>
      </c>
      <c r="L428" t="s">
        <v>230</v>
      </c>
      <c r="M428" t="s">
        <v>231</v>
      </c>
      <c r="N428" t="s">
        <v>230</v>
      </c>
      <c r="O428" t="n">
        <v>448.0</v>
      </c>
      <c r="P428" t="n">
        <v>10.0</v>
      </c>
      <c r="Q428" t="n">
        <v>0.0</v>
      </c>
      <c r="R428" t="n">
        <v>84.0</v>
      </c>
      <c r="S428" t="n">
        <v>0.0</v>
      </c>
      <c r="T428" t="n">
        <v>374.0</v>
      </c>
      <c r="U428" t="n">
        <v>18.7</v>
      </c>
      <c r="V428" t="n">
        <v>18.7</v>
      </c>
      <c r="W428" t="n">
        <v>0.0</v>
      </c>
      <c r="X428" t="n">
        <v>392.7</v>
      </c>
      <c r="Y428" t="n">
        <v>374.0</v>
      </c>
      <c r="Z428" t="n">
        <v>374.0</v>
      </c>
      <c r="AA428" t="n">
        <v>22.0</v>
      </c>
      <c r="AB428" t="n">
        <v>82.28</v>
      </c>
      <c r="AC428" t="n">
        <v>7.23</v>
      </c>
      <c r="AD428" t="n">
        <v>0.0</v>
      </c>
      <c r="AE428" t="n">
        <v>0.0</v>
      </c>
      <c r="AF428" t="n">
        <v>374.0</v>
      </c>
      <c r="AG428" t="n">
        <v>16.11</v>
      </c>
      <c r="AH428" t="n">
        <v>0.0</v>
      </c>
      <c r="AI428" t="n">
        <v>0.0</v>
      </c>
      <c r="AJ428" t="n">
        <v>3.74</v>
      </c>
      <c r="AK428" t="n">
        <v>0.0</v>
      </c>
      <c r="AL428" t="n">
        <v>0.0</v>
      </c>
      <c r="AM428" t="n">
        <v>0.0</v>
      </c>
      <c r="AN428" t="n">
        <v>0.0</v>
      </c>
      <c r="AO428" t="n">
        <v>0.0</v>
      </c>
      <c r="AP428" t="n">
        <v>109.36</v>
      </c>
      <c r="AQ428" t="n">
        <v>0.0</v>
      </c>
      <c r="AR428" t="n">
        <v>264.64</v>
      </c>
      <c r="AS428" t="s">
        <v>232</v>
      </c>
      <c r="AT428" t="s">
        <v>266</v>
      </c>
      <c r="AU428" t="s">
        <v>267</v>
      </c>
      <c r="AV428" t="n">
        <v>0.0</v>
      </c>
      <c r="AW428" t="s">
        <v>1876</v>
      </c>
    </row>
    <row r="429">
      <c r="A429" t="s">
        <v>1877</v>
      </c>
      <c r="B429" t="s">
        <v>1878</v>
      </c>
      <c r="C429" t="s">
        <v>1879</v>
      </c>
      <c r="D429" t="s">
        <v>226</v>
      </c>
      <c r="E429" t="s">
        <v>218</v>
      </c>
      <c r="F429" t="s">
        <v>215</v>
      </c>
      <c r="G429" t="s">
        <v>230</v>
      </c>
      <c r="H429" t="s">
        <v>228</v>
      </c>
      <c r="I429" t="s">
        <v>229</v>
      </c>
      <c r="J429" t="s">
        <v>230</v>
      </c>
      <c r="K429" t="s">
        <v>230</v>
      </c>
      <c r="L429" t="s">
        <v>230</v>
      </c>
      <c r="M429" t="s">
        <v>231</v>
      </c>
      <c r="N429" t="s">
        <v>230</v>
      </c>
      <c r="O429" t="n">
        <v>228.0</v>
      </c>
      <c r="P429" t="n">
        <v>20.0</v>
      </c>
      <c r="Q429" t="n">
        <v>0.0</v>
      </c>
      <c r="R429" t="n">
        <v>80.0</v>
      </c>
      <c r="S429" t="n">
        <v>0.0</v>
      </c>
      <c r="T429" t="n">
        <v>168.0</v>
      </c>
      <c r="U429" t="n">
        <v>8.4</v>
      </c>
      <c r="V429" t="n">
        <v>8.4</v>
      </c>
      <c r="W429" t="n">
        <v>0.0</v>
      </c>
      <c r="X429" t="n">
        <v>176.4</v>
      </c>
      <c r="Y429" t="n">
        <v>168.0</v>
      </c>
      <c r="Z429" t="n">
        <v>168.0</v>
      </c>
      <c r="AA429" t="n">
        <v>22.0</v>
      </c>
      <c r="AB429" t="n">
        <v>36.96</v>
      </c>
      <c r="AC429" t="n">
        <v>3.25</v>
      </c>
      <c r="AD429" t="n">
        <v>0.0</v>
      </c>
      <c r="AE429" t="n">
        <v>0.0</v>
      </c>
      <c r="AF429" t="n">
        <v>168.0</v>
      </c>
      <c r="AG429" t="n">
        <v>7.23</v>
      </c>
      <c r="AH429" t="n">
        <v>0.0</v>
      </c>
      <c r="AI429" t="n">
        <v>0.0</v>
      </c>
      <c r="AJ429" t="n">
        <v>1.68</v>
      </c>
      <c r="AK429" t="n">
        <v>0.0</v>
      </c>
      <c r="AL429" t="n">
        <v>0.0</v>
      </c>
      <c r="AM429" t="n">
        <v>0.0</v>
      </c>
      <c r="AN429" t="n">
        <v>0.0</v>
      </c>
      <c r="AO429" t="n">
        <v>0.0</v>
      </c>
      <c r="AP429" t="n">
        <v>49.12</v>
      </c>
      <c r="AQ429" t="n">
        <v>0.0</v>
      </c>
      <c r="AR429" t="n">
        <v>118.88</v>
      </c>
      <c r="AS429" t="s">
        <v>232</v>
      </c>
      <c r="AT429" t="s">
        <v>266</v>
      </c>
      <c r="AU429" t="s">
        <v>267</v>
      </c>
      <c r="AV429" t="n">
        <v>0.0</v>
      </c>
      <c r="AW429" t="s">
        <v>1880</v>
      </c>
    </row>
    <row r="430">
      <c r="A430" t="s">
        <v>1881</v>
      </c>
      <c r="B430" t="s">
        <v>1882</v>
      </c>
      <c r="C430" t="s">
        <v>1883</v>
      </c>
      <c r="D430" t="s">
        <v>226</v>
      </c>
      <c r="E430" t="s">
        <v>218</v>
      </c>
      <c r="F430" t="s">
        <v>215</v>
      </c>
      <c r="G430" t="s">
        <v>230</v>
      </c>
      <c r="H430" t="s">
        <v>228</v>
      </c>
      <c r="I430" t="s">
        <v>229</v>
      </c>
      <c r="J430" t="s">
        <v>230</v>
      </c>
      <c r="K430" t="s">
        <v>230</v>
      </c>
      <c r="L430" t="s">
        <v>230</v>
      </c>
      <c r="M430" t="s">
        <v>231</v>
      </c>
      <c r="N430" t="s">
        <v>230</v>
      </c>
      <c r="O430" t="n">
        <v>346.0</v>
      </c>
      <c r="P430" t="n">
        <v>20.0</v>
      </c>
      <c r="Q430" t="n">
        <v>0.0</v>
      </c>
      <c r="R430" t="n">
        <v>84.0</v>
      </c>
      <c r="S430" t="n">
        <v>0.0</v>
      </c>
      <c r="T430" t="n">
        <v>282.0</v>
      </c>
      <c r="U430" t="n">
        <v>14.1</v>
      </c>
      <c r="V430" t="n">
        <v>14.1</v>
      </c>
      <c r="W430" t="n">
        <v>0.0</v>
      </c>
      <c r="X430" t="n">
        <v>296.1</v>
      </c>
      <c r="Y430" t="n">
        <v>282.0</v>
      </c>
      <c r="Z430" t="n">
        <v>282.0</v>
      </c>
      <c r="AA430" t="n">
        <v>22.0</v>
      </c>
      <c r="AB430" t="n">
        <v>62.04</v>
      </c>
      <c r="AC430" t="n">
        <v>5.45</v>
      </c>
      <c r="AD430" t="n">
        <v>0.0</v>
      </c>
      <c r="AE430" t="n">
        <v>0.0</v>
      </c>
      <c r="AF430" t="n">
        <v>282.0</v>
      </c>
      <c r="AG430" t="n">
        <v>12.15</v>
      </c>
      <c r="AH430" t="n">
        <v>0.0</v>
      </c>
      <c r="AI430" t="n">
        <v>0.0</v>
      </c>
      <c r="AJ430" t="n">
        <v>2.82</v>
      </c>
      <c r="AK430" t="n">
        <v>0.0</v>
      </c>
      <c r="AL430" t="n">
        <v>0.0</v>
      </c>
      <c r="AM430" t="n">
        <v>0.0</v>
      </c>
      <c r="AN430" t="n">
        <v>0.0</v>
      </c>
      <c r="AO430" t="n">
        <v>0.0</v>
      </c>
      <c r="AP430" t="n">
        <v>82.46</v>
      </c>
      <c r="AQ430" t="n">
        <v>0.0</v>
      </c>
      <c r="AR430" t="n">
        <v>199.54</v>
      </c>
      <c r="AS430" t="s">
        <v>232</v>
      </c>
      <c r="AT430" t="s">
        <v>266</v>
      </c>
      <c r="AU430" t="s">
        <v>267</v>
      </c>
      <c r="AV430" t="n">
        <v>0.0</v>
      </c>
      <c r="AW430" t="s">
        <v>1884</v>
      </c>
    </row>
    <row r="431">
      <c r="A431" t="s">
        <v>1885</v>
      </c>
      <c r="B431" t="s">
        <v>1886</v>
      </c>
      <c r="C431" t="s">
        <v>1887</v>
      </c>
      <c r="D431" t="s">
        <v>226</v>
      </c>
      <c r="E431" t="s">
        <v>218</v>
      </c>
      <c r="F431" t="s">
        <v>215</v>
      </c>
      <c r="G431" t="s">
        <v>1081</v>
      </c>
      <c r="H431" t="s">
        <v>228</v>
      </c>
      <c r="I431" t="s">
        <v>229</v>
      </c>
      <c r="J431" t="s">
        <v>230</v>
      </c>
      <c r="K431" t="s">
        <v>230</v>
      </c>
      <c r="L431" t="s">
        <v>230</v>
      </c>
      <c r="M431" t="s">
        <v>231</v>
      </c>
      <c r="N431" t="s">
        <v>230</v>
      </c>
      <c r="O431" t="n">
        <v>228.0</v>
      </c>
      <c r="P431" t="n">
        <v>20.0</v>
      </c>
      <c r="Q431" t="n">
        <v>0.0</v>
      </c>
      <c r="R431" t="n">
        <v>64.0</v>
      </c>
      <c r="S431" t="n">
        <v>0.0</v>
      </c>
      <c r="T431" t="n">
        <v>184.0</v>
      </c>
      <c r="U431" t="n">
        <v>9.2</v>
      </c>
      <c r="V431" t="n">
        <v>9.2</v>
      </c>
      <c r="W431" t="n">
        <v>0.0</v>
      </c>
      <c r="X431" t="n">
        <v>193.2</v>
      </c>
      <c r="Y431" t="n">
        <v>184.0</v>
      </c>
      <c r="Z431" t="n">
        <v>184.0</v>
      </c>
      <c r="AA431" t="n">
        <v>22.0</v>
      </c>
      <c r="AB431" t="n">
        <v>40.48</v>
      </c>
      <c r="AC431" t="n">
        <v>3.55</v>
      </c>
      <c r="AD431" t="n">
        <v>0.0</v>
      </c>
      <c r="AE431" t="n">
        <v>0.0</v>
      </c>
      <c r="AF431" t="n">
        <v>184.0</v>
      </c>
      <c r="AG431" t="n">
        <v>7.93</v>
      </c>
      <c r="AH431" t="n">
        <v>0.0</v>
      </c>
      <c r="AI431" t="n">
        <v>0.0</v>
      </c>
      <c r="AJ431" t="n">
        <v>1.84</v>
      </c>
      <c r="AK431" t="n">
        <v>0.0</v>
      </c>
      <c r="AL431" t="n">
        <v>0.0</v>
      </c>
      <c r="AM431" t="n">
        <v>0.0</v>
      </c>
      <c r="AN431" t="n">
        <v>0.0</v>
      </c>
      <c r="AO431" t="n">
        <v>0.0</v>
      </c>
      <c r="AP431" t="n">
        <v>53.8</v>
      </c>
      <c r="AQ431" t="n">
        <v>0.0</v>
      </c>
      <c r="AR431" t="n">
        <v>130.2</v>
      </c>
      <c r="AS431" t="s">
        <v>232</v>
      </c>
      <c r="AT431" t="s">
        <v>266</v>
      </c>
      <c r="AU431" t="s">
        <v>267</v>
      </c>
      <c r="AV431" t="n">
        <v>0.0</v>
      </c>
      <c r="AW431" t="s">
        <v>979</v>
      </c>
    </row>
    <row r="432">
      <c r="A432" t="s">
        <v>1888</v>
      </c>
      <c r="B432" t="s">
        <v>1889</v>
      </c>
      <c r="C432" t="s">
        <v>1890</v>
      </c>
      <c r="D432" t="s">
        <v>226</v>
      </c>
      <c r="E432" t="s">
        <v>218</v>
      </c>
      <c r="F432" t="s">
        <v>215</v>
      </c>
      <c r="G432" t="s">
        <v>230</v>
      </c>
      <c r="H432" t="s">
        <v>228</v>
      </c>
      <c r="I432" t="s">
        <v>229</v>
      </c>
      <c r="J432" t="s">
        <v>230</v>
      </c>
      <c r="K432" t="s">
        <v>230</v>
      </c>
      <c r="L432" t="s">
        <v>230</v>
      </c>
      <c r="M432" t="s">
        <v>231</v>
      </c>
      <c r="N432" t="s">
        <v>230</v>
      </c>
      <c r="O432" t="n">
        <v>346.0</v>
      </c>
      <c r="P432" t="n">
        <v>30.0</v>
      </c>
      <c r="Q432" t="n">
        <v>0.0</v>
      </c>
      <c r="R432" t="n">
        <v>84.0</v>
      </c>
      <c r="S432" t="n">
        <v>0.0</v>
      </c>
      <c r="T432" t="n">
        <v>292.0</v>
      </c>
      <c r="U432" t="n">
        <v>14.6</v>
      </c>
      <c r="V432" t="n">
        <v>14.6</v>
      </c>
      <c r="W432" t="n">
        <v>0.0</v>
      </c>
      <c r="X432" t="n">
        <v>306.6</v>
      </c>
      <c r="Y432" t="n">
        <v>292.0</v>
      </c>
      <c r="Z432" t="n">
        <v>292.0</v>
      </c>
      <c r="AA432" t="n">
        <v>22.0</v>
      </c>
      <c r="AB432" t="n">
        <v>64.24</v>
      </c>
      <c r="AC432" t="n">
        <v>5.64</v>
      </c>
      <c r="AD432" t="n">
        <v>0.0</v>
      </c>
      <c r="AE432" t="n">
        <v>0.0</v>
      </c>
      <c r="AF432" t="n">
        <v>292.0</v>
      </c>
      <c r="AG432" t="n">
        <v>12.58</v>
      </c>
      <c r="AH432" t="n">
        <v>0.0</v>
      </c>
      <c r="AI432" t="n">
        <v>0.0</v>
      </c>
      <c r="AJ432" t="n">
        <v>2.92</v>
      </c>
      <c r="AK432" t="n">
        <v>0.0</v>
      </c>
      <c r="AL432" t="n">
        <v>0.0</v>
      </c>
      <c r="AM432" t="n">
        <v>0.0</v>
      </c>
      <c r="AN432" t="n">
        <v>0.0</v>
      </c>
      <c r="AO432" t="n">
        <v>0.0</v>
      </c>
      <c r="AP432" t="n">
        <v>85.38</v>
      </c>
      <c r="AQ432" t="n">
        <v>0.0</v>
      </c>
      <c r="AR432" t="n">
        <v>206.62</v>
      </c>
      <c r="AS432" t="s">
        <v>232</v>
      </c>
      <c r="AT432" t="s">
        <v>266</v>
      </c>
      <c r="AU432" t="s">
        <v>267</v>
      </c>
      <c r="AV432" t="n">
        <v>0.0</v>
      </c>
      <c r="AW432" t="s">
        <v>1891</v>
      </c>
    </row>
  </sheetData>
  <mergeCells count="4">
    <mergeCell ref="A1:D1"/>
    <mergeCell ref="Z5:AQ5"/>
    <mergeCell ref="AS5:AV5"/>
    <mergeCell ref="O5:Y5"/>
  </mergeCells>
  <hyperlinks>
    <hyperlink ref="A3" location="null!A1" display="Get definition of terms used in this sheet- Glossary" xr:uid="{00000000-0004-0000-0500-000000000000}"/>
  </hyperlinks>
  <pageMargins left="0.7" right="0.7" top="0.75" bottom="0.75" header="0.3" footer="0.3"/>
  <ignoredErrors>
    <ignoredError sqref="O6:AQ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outlinePr summaryBelow="0" summaryRight="0"/>
  </sheetPr>
  <dimension ref="A1:K901"/>
  <sheetViews>
    <sheetView showGridLines="0" zoomScaleNormal="100" workbookViewId="0">
      <selection activeCell="H8" sqref="H8"/>
    </sheetView>
  </sheetViews>
  <sheetFormatPr baseColWidth="10" defaultColWidth="12.6640625" defaultRowHeight="15.75" customHeight="1" x14ac:dyDescent="0.15"/>
  <cols>
    <col min="1" max="1" customWidth="true" style="129" width="1.6640625" collapsed="false"/>
    <col min="2" max="2" customWidth="true" style="151" width="39.6640625" collapsed="false"/>
    <col min="3" max="3" customWidth="true" style="151" width="31.6640625" collapsed="false"/>
    <col min="4" max="4" bestFit="true" customWidth="true" style="151" width="20.83203125" collapsed="false"/>
    <col min="5" max="5" bestFit="true" customWidth="true" style="151" width="21.0" collapsed="false"/>
    <col min="6" max="6" bestFit="true" customWidth="true" style="151" width="15.1640625" collapsed="false"/>
    <col min="7" max="7" customWidth="true" style="151" width="16.1640625" collapsed="false"/>
    <col min="8" max="8" customWidth="true" style="155" width="44.6640625" collapsed="false"/>
    <col min="9" max="9" customWidth="true" style="155" width="18.0" collapsed="false"/>
    <col min="10" max="16384" style="129" width="12.6640625" collapsed="false"/>
  </cols>
  <sheetData>
    <row r="1" spans="1:11" ht="26" x14ac:dyDescent="0.15">
      <c r="A1" s="126"/>
      <c r="B1" s="294" t="s">
        <v>110</v>
      </c>
      <c r="C1" s="295"/>
      <c r="D1" s="295"/>
      <c r="E1" s="295"/>
      <c r="F1" s="295"/>
      <c r="G1" s="295"/>
      <c r="H1" s="295"/>
      <c r="I1" s="296"/>
      <c r="J1" s="132"/>
      <c r="K1" s="132"/>
    </row>
    <row r="2" spans="1:11" ht="54" customHeight="1" x14ac:dyDescent="0.15">
      <c r="A2" s="128"/>
      <c r="B2" s="141" t="str">
        <f>Summary!C25</f>
        <v xml:space="preserve">Summarized view on :
1. Res id level additions like 194 H, etc
2. Res id level deductions like pay later, etc </v>
      </c>
      <c r="C2" s="142"/>
      <c r="D2" s="143"/>
      <c r="E2" s="142"/>
      <c r="F2" s="144"/>
      <c r="G2" s="144"/>
      <c r="H2" s="152"/>
      <c r="I2" s="153"/>
      <c r="K2" s="132"/>
    </row>
    <row r="3" spans="1:11" ht="16" customHeight="1" x14ac:dyDescent="0.15">
      <c r="A3" s="130"/>
      <c r="B3" s="145"/>
      <c r="C3" s="146"/>
      <c r="D3" s="147"/>
      <c r="E3" s="146"/>
      <c r="F3" s="148"/>
      <c r="G3" s="148"/>
      <c r="H3" s="154"/>
      <c r="K3" s="132"/>
    </row>
    <row r="4" spans="1:11" ht="14" x14ac:dyDescent="0.15">
      <c r="A4" s="133"/>
      <c r="B4" s="149"/>
      <c r="C4" s="150"/>
      <c r="D4" s="150"/>
      <c r="E4" s="150"/>
      <c r="F4" s="150"/>
      <c r="G4" s="150"/>
      <c r="H4" s="156"/>
      <c r="K4" s="132"/>
    </row>
    <row r="5" spans="1:11" ht="20" x14ac:dyDescent="0.15">
      <c r="A5" s="131"/>
      <c r="B5" s="297" t="s">
        <v>194</v>
      </c>
      <c r="C5" s="298"/>
      <c r="D5" s="298"/>
      <c r="E5" s="298"/>
      <c r="F5" s="298"/>
      <c r="G5" s="298"/>
      <c r="H5" s="298"/>
      <c r="I5" s="299"/>
    </row>
    <row r="6" spans="1:11" ht="17" x14ac:dyDescent="0.15">
      <c r="A6" s="131"/>
      <c r="B6" s="161" t="s">
        <v>195</v>
      </c>
      <c r="C6" s="162" t="s">
        <v>196</v>
      </c>
      <c r="D6" s="162" t="s">
        <v>197</v>
      </c>
      <c r="E6" s="162" t="s">
        <v>109</v>
      </c>
      <c r="F6" s="162" t="s">
        <v>108</v>
      </c>
      <c r="G6" s="162" t="s">
        <v>107</v>
      </c>
      <c r="H6" s="163" t="s">
        <v>198</v>
      </c>
      <c r="I6" s="164" t="s">
        <v>147</v>
      </c>
    </row>
    <row r="7" spans="1:11" ht="16" x14ac:dyDescent="0.15">
      <c r="A7" s="131"/>
      <c r="B7" s="165"/>
      <c r="C7" s="166"/>
      <c r="D7" s="167"/>
      <c r="E7" s="166"/>
      <c r="F7" s="168"/>
      <c r="G7" s="168"/>
      <c r="H7" s="169"/>
      <c r="I7" s="170"/>
    </row>
    <row r="8" spans="1:11" ht="20" x14ac:dyDescent="0.15">
      <c r="A8" s="131"/>
      <c r="B8" s="171" t="s">
        <v>199</v>
      </c>
      <c r="C8" s="172"/>
      <c r="D8" s="172"/>
      <c r="E8" s="172"/>
      <c r="F8" s="172"/>
      <c r="G8" s="172"/>
      <c r="H8" s="173" t="n">
        <v>0.0</v>
      </c>
      <c r="I8" s="174" t="n">
        <v>0.0</v>
      </c>
    </row>
    <row r="9" spans="1:11" ht="16" x14ac:dyDescent="0.15">
      <c r="A9" s="131"/>
      <c r="B9" s="175"/>
      <c r="C9" s="175"/>
      <c r="D9" s="175"/>
      <c r="E9" s="175"/>
      <c r="F9" s="175"/>
      <c r="G9" s="175"/>
      <c r="H9" s="176"/>
      <c r="I9" s="176"/>
      <c r="K9" s="267"/>
    </row>
    <row r="10" spans="1:11" ht="16" x14ac:dyDescent="0.15">
      <c r="A10" s="131"/>
      <c r="B10" s="175"/>
      <c r="C10" s="175"/>
      <c r="D10" s="175"/>
      <c r="E10" s="175"/>
      <c r="F10" s="175"/>
      <c r="G10" s="175"/>
      <c r="H10" s="176"/>
      <c r="I10" s="176"/>
    </row>
    <row r="11" spans="1:11" ht="20" x14ac:dyDescent="0.15">
      <c r="A11" s="131"/>
      <c r="B11" s="300" t="s">
        <v>200</v>
      </c>
      <c r="C11" s="301"/>
      <c r="D11" s="301"/>
      <c r="E11" s="301"/>
      <c r="F11" s="301"/>
      <c r="G11" s="301"/>
      <c r="H11" s="301"/>
      <c r="I11" s="302"/>
    </row>
    <row r="12" spans="1:11" ht="20" x14ac:dyDescent="0.15">
      <c r="A12" s="131"/>
      <c r="B12" s="177" t="s">
        <v>201</v>
      </c>
      <c r="C12" s="178"/>
      <c r="D12" s="178"/>
      <c r="E12" s="178"/>
      <c r="F12" s="178"/>
      <c r="G12" s="178"/>
      <c r="H12" s="179"/>
      <c r="I12" s="180"/>
    </row>
    <row r="13" spans="1:11" ht="16" x14ac:dyDescent="0.15">
      <c r="A13" s="131"/>
      <c r="B13" s="181" t="s">
        <v>195</v>
      </c>
      <c r="C13" s="182" t="s">
        <v>202</v>
      </c>
      <c r="D13" s="182" t="s">
        <v>203</v>
      </c>
      <c r="E13" s="182" t="s">
        <v>109</v>
      </c>
      <c r="F13" s="182" t="s">
        <v>204</v>
      </c>
      <c r="G13" s="182" t="s">
        <v>205</v>
      </c>
      <c r="H13" s="183" t="s">
        <v>198</v>
      </c>
      <c r="I13" s="184" t="s">
        <v>147</v>
      </c>
    </row>
    <row r="14">
      <c r="B14" t="s">
        <v>1892</v>
      </c>
      <c r="C14" t="s">
        <v>215</v>
      </c>
      <c r="D14" t="s">
        <v>1893</v>
      </c>
      <c r="E14" t="s">
        <v>267</v>
      </c>
      <c r="F14" t="s">
        <v>1894</v>
      </c>
      <c r="G14" t="s">
        <v>232</v>
      </c>
      <c r="H14" t="n">
        <v>8952.0</v>
      </c>
      <c r="I14" t="n">
        <v>0.0</v>
      </c>
    </row>
    <row r="15" spans="1:11" ht="16" x14ac:dyDescent="0.15">
      <c r="A15" s="131"/>
      <c r="B15" s="185"/>
      <c r="C15" s="175"/>
      <c r="D15" s="175"/>
      <c r="E15" s="175"/>
      <c r="F15" s="175"/>
      <c r="G15" s="175"/>
      <c r="H15" s="186"/>
      <c r="I15" s="187"/>
    </row>
    <row r="16" spans="1:11" ht="16" x14ac:dyDescent="0.15">
      <c r="A16" s="131"/>
      <c r="B16" s="181" t="s">
        <v>26</v>
      </c>
      <c r="C16" s="182"/>
      <c r="D16" s="182"/>
      <c r="E16" s="182"/>
      <c r="F16" s="182"/>
      <c r="G16" s="182"/>
      <c r="H16" s="188" t="n">
        <v>8952.0</v>
      </c>
      <c r="I16" s="189" t="n">
        <v>0.0</v>
      </c>
    </row>
    <row r="17" spans="1:11" ht="16" x14ac:dyDescent="0.15">
      <c r="A17" s="131"/>
      <c r="B17" s="185"/>
      <c r="C17" s="175"/>
      <c r="D17" s="175"/>
      <c r="E17" s="175"/>
      <c r="F17" s="175"/>
      <c r="G17" s="175"/>
      <c r="H17" s="176"/>
      <c r="I17" s="190"/>
    </row>
    <row r="18" spans="1:9" ht="20" x14ac:dyDescent="0.15">
      <c r="A18" s="131"/>
      <c r="B18" s="177" t="s">
        <v>206</v>
      </c>
      <c r="C18" s="178"/>
      <c r="D18" s="178"/>
      <c r="E18" s="178"/>
      <c r="F18" s="178"/>
      <c r="G18" s="178"/>
      <c r="H18" s="179"/>
      <c r="I18" s="180"/>
    </row>
    <row r="19" spans="1:9" ht="16" x14ac:dyDescent="0.15">
      <c r="A19" s="131"/>
      <c r="B19" s="181" t="s">
        <v>195</v>
      </c>
      <c r="C19" s="182" t="s">
        <v>202</v>
      </c>
      <c r="D19" s="182" t="s">
        <v>203</v>
      </c>
      <c r="E19" s="182" t="s">
        <v>109</v>
      </c>
      <c r="F19" s="182" t="s">
        <v>204</v>
      </c>
      <c r="G19" s="182" t="s">
        <v>205</v>
      </c>
      <c r="H19" s="183" t="s">
        <v>198</v>
      </c>
      <c r="I19" s="184" t="s">
        <v>147</v>
      </c>
    </row>
    <row r="20" spans="1:9" ht="16" x14ac:dyDescent="0.15">
      <c r="A20" s="131"/>
      <c r="B20" s="165"/>
      <c r="C20" s="166"/>
      <c r="D20" s="167"/>
      <c r="E20" s="166"/>
      <c r="F20" s="168"/>
      <c r="G20" s="168"/>
      <c r="H20" s="169"/>
      <c r="I20" s="170"/>
    </row>
    <row r="21" spans="1:9" ht="16" x14ac:dyDescent="0.15">
      <c r="A21" s="131"/>
      <c r="B21" s="181" t="s">
        <v>26</v>
      </c>
      <c r="C21" s="182"/>
      <c r="D21" s="182"/>
      <c r="E21" s="182"/>
      <c r="F21" s="182"/>
      <c r="G21" s="182"/>
      <c r="H21" s="188" t="n">
        <v>0.0</v>
      </c>
      <c r="I21" s="189" t="n">
        <v>0.0</v>
      </c>
    </row>
    <row r="22" spans="1:9" ht="16" x14ac:dyDescent="0.15">
      <c r="A22" s="131"/>
      <c r="B22" s="185"/>
      <c r="C22" s="175"/>
      <c r="D22" s="175"/>
      <c r="E22" s="175"/>
      <c r="F22" s="175"/>
      <c r="G22" s="175"/>
      <c r="H22" s="176"/>
      <c r="I22" s="190"/>
    </row>
    <row r="23" spans="1:9" ht="20" x14ac:dyDescent="0.15">
      <c r="A23" s="131"/>
      <c r="B23" s="171" t="s">
        <v>207</v>
      </c>
      <c r="C23" s="172"/>
      <c r="D23" s="172"/>
      <c r="E23" s="172"/>
      <c r="F23" s="172"/>
      <c r="G23" s="172"/>
      <c r="H23" s="191" t="n">
        <v>8952.0</v>
      </c>
      <c r="I23" s="192" t="n">
        <v>0.0</v>
      </c>
    </row>
    <row r="24" spans="1:9" ht="14" x14ac:dyDescent="0.15">
      <c r="A24" s="131"/>
    </row>
    <row r="25" spans="1:9" ht="14" x14ac:dyDescent="0.15">
      <c r="A25" s="131"/>
    </row>
    <row r="26" spans="1:9" ht="14" x14ac:dyDescent="0.15">
      <c r="A26" s="131"/>
    </row>
    <row r="27" spans="1:9" ht="14" x14ac:dyDescent="0.15">
      <c r="A27" s="131"/>
    </row>
    <row r="28" spans="1:9" ht="14" x14ac:dyDescent="0.15">
      <c r="A28" s="131"/>
    </row>
    <row r="29" spans="1:9" ht="14" x14ac:dyDescent="0.15">
      <c r="A29" s="131"/>
    </row>
    <row r="30" spans="1:9" ht="14" x14ac:dyDescent="0.15">
      <c r="A30" s="131"/>
    </row>
    <row r="31" spans="1:9" ht="14" x14ac:dyDescent="0.15">
      <c r="A31" s="131"/>
    </row>
    <row r="32" spans="1:9" ht="14" x14ac:dyDescent="0.15">
      <c r="A32" s="131"/>
    </row>
    <row r="33" spans="1:9" ht="14" x14ac:dyDescent="0.15">
      <c r="A33" s="131"/>
    </row>
    <row r="34" spans="1:1" ht="14" x14ac:dyDescent="0.15">
      <c r="A34" s="131"/>
    </row>
    <row r="35" spans="1:1" ht="14" x14ac:dyDescent="0.15">
      <c r="A35" s="131"/>
    </row>
    <row r="36" spans="1:1" ht="14" x14ac:dyDescent="0.15">
      <c r="A36" s="131"/>
    </row>
    <row r="37" spans="1:1" ht="14" x14ac:dyDescent="0.15">
      <c r="A37" s="131"/>
    </row>
    <row r="38" spans="1:1" ht="14" x14ac:dyDescent="0.15">
      <c r="A38" s="131"/>
    </row>
    <row r="39" spans="1:1" ht="14" x14ac:dyDescent="0.15">
      <c r="A39" s="131"/>
    </row>
    <row r="40" spans="1:1" ht="14" x14ac:dyDescent="0.15">
      <c r="A40" s="131"/>
    </row>
    <row r="41" spans="1:1" ht="14" x14ac:dyDescent="0.15">
      <c r="A41" s="131"/>
    </row>
    <row r="42" spans="1:1" ht="14" x14ac:dyDescent="0.15">
      <c r="A42" s="131"/>
    </row>
    <row r="43" spans="1:1" ht="14" x14ac:dyDescent="0.15">
      <c r="A43" s="131"/>
    </row>
    <row r="44" spans="1:1" ht="14" x14ac:dyDescent="0.15">
      <c r="A44" s="131"/>
    </row>
    <row r="45" spans="1:1" ht="14" x14ac:dyDescent="0.15">
      <c r="A45" s="131"/>
    </row>
    <row r="46" spans="1:1" ht="14" x14ac:dyDescent="0.15">
      <c r="A46" s="131"/>
    </row>
    <row r="47" spans="1:1" ht="14" x14ac:dyDescent="0.15">
      <c r="A47" s="131"/>
    </row>
    <row r="48" spans="1:1" ht="14" x14ac:dyDescent="0.15">
      <c r="A48" s="131"/>
    </row>
    <row r="49" spans="1:1" ht="14" x14ac:dyDescent="0.15">
      <c r="A49" s="131"/>
    </row>
    <row r="50" spans="1:1" ht="14" x14ac:dyDescent="0.15">
      <c r="A50" s="131"/>
    </row>
    <row r="51" spans="1:1" ht="14" x14ac:dyDescent="0.15">
      <c r="A51" s="131"/>
    </row>
    <row r="52" spans="1:1" ht="14" x14ac:dyDescent="0.15">
      <c r="A52" s="131"/>
    </row>
    <row r="53" spans="1:1" ht="14" x14ac:dyDescent="0.15">
      <c r="A53" s="131"/>
    </row>
    <row r="54" spans="1:1" ht="14" x14ac:dyDescent="0.15">
      <c r="A54" s="131"/>
    </row>
    <row r="55" spans="1:1" ht="14" x14ac:dyDescent="0.15">
      <c r="A55" s="131"/>
    </row>
    <row r="56" spans="1:1" ht="14" x14ac:dyDescent="0.15">
      <c r="A56" s="131"/>
    </row>
    <row r="57" spans="1:1" ht="14" x14ac:dyDescent="0.15">
      <c r="A57" s="131"/>
    </row>
    <row r="58" spans="1:1" ht="14" x14ac:dyDescent="0.15">
      <c r="A58" s="131"/>
    </row>
    <row r="59" spans="1:1" ht="14" x14ac:dyDescent="0.15">
      <c r="A59" s="131"/>
    </row>
    <row r="60" spans="1:1" ht="14" x14ac:dyDescent="0.15">
      <c r="A60" s="131"/>
    </row>
    <row r="61" spans="1:1" ht="14" x14ac:dyDescent="0.15">
      <c r="A61" s="131"/>
    </row>
    <row r="62" spans="1:1" ht="14" x14ac:dyDescent="0.15">
      <c r="A62" s="131"/>
    </row>
    <row r="63" spans="1:1" ht="14" x14ac:dyDescent="0.15">
      <c r="A63" s="131"/>
    </row>
    <row r="64" spans="1:1" ht="14" x14ac:dyDescent="0.15">
      <c r="A64" s="131"/>
    </row>
    <row r="65" spans="1:1" ht="14" x14ac:dyDescent="0.15">
      <c r="A65" s="131"/>
    </row>
    <row r="66" spans="1:1" ht="14" x14ac:dyDescent="0.15">
      <c r="A66" s="131"/>
    </row>
    <row r="67" spans="1:1" ht="14" x14ac:dyDescent="0.15">
      <c r="A67" s="131"/>
    </row>
    <row r="68" spans="1:1" ht="14" x14ac:dyDescent="0.15">
      <c r="A68" s="131"/>
    </row>
    <row r="69" spans="1:1" ht="14" x14ac:dyDescent="0.15">
      <c r="A69" s="131"/>
    </row>
    <row r="70" spans="1:1" ht="14" x14ac:dyDescent="0.15">
      <c r="A70" s="131"/>
    </row>
    <row r="71" spans="1:1" ht="14" x14ac:dyDescent="0.15">
      <c r="A71" s="131"/>
    </row>
    <row r="72" spans="1:1" ht="14" x14ac:dyDescent="0.15">
      <c r="A72" s="131"/>
    </row>
    <row r="73" spans="1:1" ht="14" x14ac:dyDescent="0.15">
      <c r="A73" s="131"/>
    </row>
    <row r="74" spans="1:1" ht="14" x14ac:dyDescent="0.15">
      <c r="A74" s="131"/>
    </row>
    <row r="75" spans="1:1" ht="14" x14ac:dyDescent="0.15">
      <c r="A75" s="131"/>
    </row>
    <row r="76" spans="1:1" ht="14" x14ac:dyDescent="0.15">
      <c r="A76" s="131"/>
    </row>
    <row r="77" spans="1:1" ht="14" x14ac:dyDescent="0.15">
      <c r="A77" s="131"/>
    </row>
    <row r="78" spans="1:1" ht="14" x14ac:dyDescent="0.15">
      <c r="A78" s="131"/>
    </row>
    <row r="79" spans="1:1" ht="14" x14ac:dyDescent="0.15">
      <c r="A79" s="131"/>
    </row>
    <row r="80" spans="1:1" ht="14" x14ac:dyDescent="0.15">
      <c r="A80" s="131"/>
    </row>
    <row r="81" spans="1:1" ht="14" x14ac:dyDescent="0.15">
      <c r="A81" s="131"/>
    </row>
    <row r="82" spans="1:1" ht="14" x14ac:dyDescent="0.15">
      <c r="A82" s="131"/>
    </row>
    <row r="83" spans="1:1" ht="14" x14ac:dyDescent="0.15">
      <c r="A83" s="131"/>
    </row>
    <row r="84" spans="1:1" ht="14" x14ac:dyDescent="0.15">
      <c r="A84" s="131"/>
    </row>
    <row r="85" spans="1:1" ht="14" x14ac:dyDescent="0.15">
      <c r="A85" s="131"/>
    </row>
    <row r="86" spans="1:1" ht="14" x14ac:dyDescent="0.15">
      <c r="A86" s="131"/>
    </row>
    <row r="87" spans="1:1" ht="14" x14ac:dyDescent="0.15">
      <c r="A87" s="131"/>
    </row>
    <row r="88" spans="1:1" ht="14" x14ac:dyDescent="0.15">
      <c r="A88" s="131"/>
    </row>
    <row r="89" spans="1:1" ht="14" x14ac:dyDescent="0.15">
      <c r="A89" s="131"/>
    </row>
    <row r="90" spans="1:1" ht="14" x14ac:dyDescent="0.15">
      <c r="A90" s="131"/>
    </row>
    <row r="91" spans="1:1" ht="14" x14ac:dyDescent="0.15">
      <c r="A91" s="131"/>
    </row>
    <row r="92" spans="1:1" ht="14" x14ac:dyDescent="0.15">
      <c r="A92" s="131"/>
    </row>
    <row r="93" spans="1:1" ht="14" x14ac:dyDescent="0.15">
      <c r="A93" s="131"/>
    </row>
    <row r="94" spans="1:1" ht="14" x14ac:dyDescent="0.15">
      <c r="A94" s="131"/>
    </row>
    <row r="95" spans="1:1" ht="14" x14ac:dyDescent="0.15">
      <c r="A95" s="131"/>
    </row>
    <row r="96" spans="1:1" ht="14" x14ac:dyDescent="0.15">
      <c r="A96" s="131"/>
    </row>
    <row r="97" spans="1:1" ht="14" x14ac:dyDescent="0.15">
      <c r="A97" s="131"/>
    </row>
    <row r="98" spans="1:1" ht="14" x14ac:dyDescent="0.15">
      <c r="A98" s="131"/>
    </row>
    <row r="99" spans="1:1" ht="14" x14ac:dyDescent="0.15">
      <c r="A99" s="131"/>
    </row>
    <row r="100" spans="1:1" ht="14" x14ac:dyDescent="0.15">
      <c r="A100" s="131"/>
    </row>
    <row r="101" spans="1:1" ht="14" x14ac:dyDescent="0.15">
      <c r="A101" s="131"/>
    </row>
    <row r="102" spans="1:1" ht="14" x14ac:dyDescent="0.15">
      <c r="A102" s="131"/>
    </row>
    <row r="103" spans="1:1" ht="14" x14ac:dyDescent="0.15">
      <c r="A103" s="131"/>
    </row>
    <row r="104" spans="1:1" ht="14" x14ac:dyDescent="0.15">
      <c r="A104" s="131"/>
    </row>
    <row r="105" spans="1:1" ht="14" x14ac:dyDescent="0.15">
      <c r="A105" s="131"/>
    </row>
    <row r="106" spans="1:1" ht="14" x14ac:dyDescent="0.15">
      <c r="A106" s="131"/>
    </row>
    <row r="107" spans="1:1" ht="14" x14ac:dyDescent="0.15">
      <c r="A107" s="131"/>
    </row>
    <row r="108" spans="1:1" ht="14" x14ac:dyDescent="0.15">
      <c r="A108" s="131"/>
    </row>
    <row r="109" spans="1:1" ht="14" x14ac:dyDescent="0.15">
      <c r="A109" s="131"/>
    </row>
    <row r="110" spans="1:1" ht="14" x14ac:dyDescent="0.15">
      <c r="A110" s="131"/>
    </row>
    <row r="111" spans="1:1" ht="14" x14ac:dyDescent="0.15">
      <c r="A111" s="131"/>
    </row>
    <row r="112" spans="1:1" ht="14" x14ac:dyDescent="0.15">
      <c r="A112" s="131"/>
    </row>
    <row r="113" spans="1:1" ht="14" x14ac:dyDescent="0.15">
      <c r="A113" s="131"/>
    </row>
    <row r="114" spans="1:1" ht="14" x14ac:dyDescent="0.15">
      <c r="A114" s="131"/>
    </row>
    <row r="115" spans="1:1" ht="14" x14ac:dyDescent="0.15">
      <c r="A115" s="131"/>
    </row>
    <row r="116" spans="1:1" ht="14" x14ac:dyDescent="0.15">
      <c r="A116" s="131"/>
    </row>
    <row r="117" spans="1:1" ht="14" x14ac:dyDescent="0.15">
      <c r="A117" s="131"/>
    </row>
    <row r="118" spans="1:1" ht="14" x14ac:dyDescent="0.15">
      <c r="A118" s="131"/>
    </row>
    <row r="119" spans="1:1" ht="14" x14ac:dyDescent="0.15">
      <c r="A119" s="131"/>
    </row>
    <row r="120" spans="1:1" ht="14" x14ac:dyDescent="0.15">
      <c r="A120" s="131"/>
    </row>
    <row r="121" spans="1:1" ht="14" x14ac:dyDescent="0.15">
      <c r="A121" s="131"/>
    </row>
    <row r="122" spans="1:1" ht="14" x14ac:dyDescent="0.15">
      <c r="A122" s="131"/>
    </row>
    <row r="123" spans="1:1" ht="14" x14ac:dyDescent="0.15">
      <c r="A123" s="131"/>
    </row>
    <row r="124" spans="1:1" ht="14" x14ac:dyDescent="0.15">
      <c r="A124" s="131"/>
    </row>
    <row r="125" spans="1:1" ht="14" x14ac:dyDescent="0.15">
      <c r="A125" s="131"/>
    </row>
    <row r="126" spans="1:1" ht="14" x14ac:dyDescent="0.15">
      <c r="A126" s="131"/>
    </row>
    <row r="127" spans="1:1" ht="14" x14ac:dyDescent="0.15">
      <c r="A127" s="131"/>
    </row>
    <row r="128" spans="1:1" ht="14" x14ac:dyDescent="0.15">
      <c r="A128" s="131"/>
    </row>
    <row r="129" spans="1:1" ht="14" x14ac:dyDescent="0.15">
      <c r="A129" s="131"/>
    </row>
    <row r="130" spans="1:1" ht="14" x14ac:dyDescent="0.15">
      <c r="A130" s="131"/>
    </row>
    <row r="131" spans="1:1" ht="14" x14ac:dyDescent="0.15">
      <c r="A131" s="131"/>
    </row>
    <row r="132" spans="1:1" ht="14" x14ac:dyDescent="0.15">
      <c r="A132" s="131"/>
    </row>
    <row r="133" spans="1:1" ht="14" x14ac:dyDescent="0.15">
      <c r="A133" s="131"/>
    </row>
    <row r="134" spans="1:1" ht="14" x14ac:dyDescent="0.15">
      <c r="A134" s="131"/>
    </row>
    <row r="135" spans="1:1" ht="14" x14ac:dyDescent="0.15">
      <c r="A135" s="131"/>
    </row>
    <row r="136" spans="1:1" ht="14" x14ac:dyDescent="0.15">
      <c r="A136" s="131"/>
    </row>
    <row r="137" spans="1:1" ht="14" x14ac:dyDescent="0.15">
      <c r="A137" s="131"/>
    </row>
    <row r="138" spans="1:1" ht="14" x14ac:dyDescent="0.15">
      <c r="A138" s="131"/>
    </row>
    <row r="139" spans="1:1" ht="14" x14ac:dyDescent="0.15">
      <c r="A139" s="131"/>
    </row>
    <row r="140" spans="1:1" ht="14" x14ac:dyDescent="0.15">
      <c r="A140" s="131"/>
    </row>
    <row r="141" spans="1:1" ht="14" x14ac:dyDescent="0.15">
      <c r="A141" s="131"/>
    </row>
    <row r="142" spans="1:1" ht="14" x14ac:dyDescent="0.15">
      <c r="A142" s="131"/>
    </row>
    <row r="143" spans="1:1" ht="14" x14ac:dyDescent="0.15">
      <c r="A143" s="131"/>
    </row>
    <row r="144" spans="1:1" ht="14" x14ac:dyDescent="0.15">
      <c r="A144" s="131"/>
    </row>
    <row r="145" spans="1:1" ht="14" x14ac:dyDescent="0.15">
      <c r="A145" s="131"/>
    </row>
    <row r="146" spans="1:1" ht="14" x14ac:dyDescent="0.15">
      <c r="A146" s="131"/>
    </row>
    <row r="147" spans="1:1" ht="14" x14ac:dyDescent="0.15">
      <c r="A147" s="131"/>
    </row>
    <row r="148" spans="1:1" ht="14" x14ac:dyDescent="0.15">
      <c r="A148" s="131"/>
    </row>
    <row r="149" spans="1:1" ht="14" x14ac:dyDescent="0.15">
      <c r="A149" s="131"/>
    </row>
    <row r="150" spans="1:1" ht="14" x14ac:dyDescent="0.15">
      <c r="A150" s="131"/>
    </row>
    <row r="151" spans="1:1" ht="14" x14ac:dyDescent="0.15">
      <c r="A151" s="131"/>
    </row>
    <row r="152" spans="1:1" ht="14" x14ac:dyDescent="0.15">
      <c r="A152" s="131"/>
    </row>
    <row r="153" spans="1:1" ht="14" x14ac:dyDescent="0.15">
      <c r="A153" s="131"/>
    </row>
    <row r="154" spans="1:1" ht="14" x14ac:dyDescent="0.15">
      <c r="A154" s="131"/>
    </row>
    <row r="155" spans="1:1" ht="14" x14ac:dyDescent="0.15">
      <c r="A155" s="131"/>
    </row>
    <row r="156" spans="1:1" ht="14" x14ac:dyDescent="0.15">
      <c r="A156" s="131"/>
    </row>
    <row r="157" spans="1:1" ht="14" x14ac:dyDescent="0.15">
      <c r="A157" s="131"/>
    </row>
    <row r="158" spans="1:1" ht="14" x14ac:dyDescent="0.15">
      <c r="A158" s="131"/>
    </row>
    <row r="159" spans="1:1" ht="14" x14ac:dyDescent="0.15">
      <c r="A159" s="131"/>
    </row>
    <row r="160" spans="1:1" ht="14" x14ac:dyDescent="0.15">
      <c r="A160" s="131"/>
    </row>
    <row r="161" spans="1:1" ht="14" x14ac:dyDescent="0.15">
      <c r="A161" s="131"/>
    </row>
    <row r="162" spans="1:1" ht="14" x14ac:dyDescent="0.15">
      <c r="A162" s="131"/>
    </row>
    <row r="163" spans="1:1" ht="14" x14ac:dyDescent="0.15">
      <c r="A163" s="131"/>
    </row>
    <row r="164" spans="1:1" ht="14" x14ac:dyDescent="0.15">
      <c r="A164" s="131"/>
    </row>
    <row r="165" spans="1:1" ht="14" x14ac:dyDescent="0.15">
      <c r="A165" s="131"/>
    </row>
    <row r="166" spans="1:1" ht="14" x14ac:dyDescent="0.15">
      <c r="A166" s="131"/>
    </row>
    <row r="167" spans="1:1" ht="14" x14ac:dyDescent="0.15">
      <c r="A167" s="131"/>
    </row>
    <row r="168" spans="1:1" ht="14" x14ac:dyDescent="0.15">
      <c r="A168" s="131"/>
    </row>
    <row r="169" spans="1:1" ht="14" x14ac:dyDescent="0.15">
      <c r="A169" s="131"/>
    </row>
    <row r="170" spans="1:1" ht="14" x14ac:dyDescent="0.15">
      <c r="A170" s="131"/>
    </row>
    <row r="171" spans="1:1" ht="14" x14ac:dyDescent="0.15">
      <c r="A171" s="131"/>
    </row>
    <row r="172" spans="1:1" ht="14" x14ac:dyDescent="0.15">
      <c r="A172" s="131"/>
    </row>
    <row r="173" spans="1:1" ht="14" x14ac:dyDescent="0.15">
      <c r="A173" s="131"/>
    </row>
    <row r="174" spans="1:1" ht="14" x14ac:dyDescent="0.15">
      <c r="A174" s="131"/>
    </row>
    <row r="175" spans="1:1" ht="14" x14ac:dyDescent="0.15">
      <c r="A175" s="131"/>
    </row>
    <row r="176" spans="1:1" ht="14" x14ac:dyDescent="0.15">
      <c r="A176" s="131"/>
    </row>
    <row r="177" spans="1:1" ht="14" x14ac:dyDescent="0.15">
      <c r="A177" s="131"/>
    </row>
    <row r="178" spans="1:1" ht="14" x14ac:dyDescent="0.15">
      <c r="A178" s="131"/>
    </row>
    <row r="179" spans="1:1" ht="14" x14ac:dyDescent="0.15">
      <c r="A179" s="131"/>
    </row>
    <row r="180" spans="1:1" ht="14" x14ac:dyDescent="0.15">
      <c r="A180" s="131"/>
    </row>
    <row r="181" spans="1:1" ht="14" x14ac:dyDescent="0.15">
      <c r="A181" s="131"/>
    </row>
    <row r="182" spans="1:1" ht="14" x14ac:dyDescent="0.15">
      <c r="A182" s="131"/>
    </row>
    <row r="183" spans="1:1" ht="14" x14ac:dyDescent="0.15">
      <c r="A183" s="131"/>
    </row>
    <row r="184" spans="1:1" ht="14" x14ac:dyDescent="0.15">
      <c r="A184" s="131"/>
    </row>
    <row r="185" spans="1:1" ht="14" x14ac:dyDescent="0.15">
      <c r="A185" s="131"/>
    </row>
    <row r="186" spans="1:1" ht="14" x14ac:dyDescent="0.15">
      <c r="A186" s="131"/>
    </row>
    <row r="187" spans="1:1" ht="14" x14ac:dyDescent="0.15">
      <c r="A187" s="131"/>
    </row>
    <row r="188" spans="1:1" ht="14" x14ac:dyDescent="0.15">
      <c r="A188" s="131"/>
    </row>
    <row r="189" spans="1:1" ht="14" x14ac:dyDescent="0.15">
      <c r="A189" s="131"/>
    </row>
    <row r="190" spans="1:1" ht="14" x14ac:dyDescent="0.15">
      <c r="A190" s="131"/>
    </row>
    <row r="191" spans="1:1" ht="14" x14ac:dyDescent="0.15">
      <c r="A191" s="131"/>
    </row>
    <row r="192" spans="1:1" ht="14" x14ac:dyDescent="0.15">
      <c r="A192" s="131"/>
    </row>
    <row r="193" spans="1:1" ht="14" x14ac:dyDescent="0.15">
      <c r="A193" s="131"/>
    </row>
    <row r="194" spans="1:1" ht="14" x14ac:dyDescent="0.15">
      <c r="A194" s="131"/>
    </row>
    <row r="195" spans="1:1" ht="14" x14ac:dyDescent="0.15">
      <c r="A195" s="131"/>
    </row>
    <row r="196" spans="1:1" ht="14" x14ac:dyDescent="0.15">
      <c r="A196" s="131"/>
    </row>
    <row r="197" spans="1:1" ht="14" x14ac:dyDescent="0.15">
      <c r="A197" s="131"/>
    </row>
    <row r="198" spans="1:1" ht="14" x14ac:dyDescent="0.15">
      <c r="A198" s="131"/>
    </row>
    <row r="199" spans="1:1" ht="14" x14ac:dyDescent="0.15">
      <c r="A199" s="131"/>
    </row>
    <row r="200" spans="1:1" ht="14" x14ac:dyDescent="0.15">
      <c r="A200" s="131"/>
    </row>
    <row r="201" spans="1:1" ht="14" x14ac:dyDescent="0.15">
      <c r="A201" s="131"/>
    </row>
    <row r="202" spans="1:1" ht="14" x14ac:dyDescent="0.15">
      <c r="A202" s="131"/>
    </row>
    <row r="203" spans="1:1" ht="14" x14ac:dyDescent="0.15">
      <c r="A203" s="131"/>
    </row>
    <row r="204" spans="1:1" ht="14" x14ac:dyDescent="0.15">
      <c r="A204" s="131"/>
    </row>
    <row r="205" spans="1:1" ht="14" x14ac:dyDescent="0.15">
      <c r="A205" s="131"/>
    </row>
    <row r="206" spans="1:1" ht="14" x14ac:dyDescent="0.15">
      <c r="A206" s="131"/>
    </row>
    <row r="207" spans="1:1" ht="14" x14ac:dyDescent="0.15">
      <c r="A207" s="131"/>
    </row>
    <row r="208" spans="1:1" ht="14" x14ac:dyDescent="0.15">
      <c r="A208" s="131"/>
    </row>
    <row r="209" spans="1:1" ht="14" x14ac:dyDescent="0.15">
      <c r="A209" s="131"/>
    </row>
    <row r="210" spans="1:1" ht="14" x14ac:dyDescent="0.15">
      <c r="A210" s="131"/>
    </row>
    <row r="211" spans="1:1" ht="14" x14ac:dyDescent="0.15">
      <c r="A211" s="131"/>
    </row>
    <row r="212" spans="1:1" ht="14" x14ac:dyDescent="0.15">
      <c r="A212" s="131"/>
    </row>
    <row r="213" spans="1:1" ht="14" x14ac:dyDescent="0.15">
      <c r="A213" s="131"/>
    </row>
    <row r="214" spans="1:1" ht="14" x14ac:dyDescent="0.15">
      <c r="A214" s="131"/>
    </row>
    <row r="215" spans="1:1" ht="14" x14ac:dyDescent="0.15">
      <c r="A215" s="131"/>
    </row>
    <row r="216" spans="1:1" ht="14" x14ac:dyDescent="0.15">
      <c r="A216" s="131"/>
    </row>
    <row r="217" spans="1:1" ht="14" x14ac:dyDescent="0.15">
      <c r="A217" s="131"/>
    </row>
    <row r="218" spans="1:1" ht="14" x14ac:dyDescent="0.15">
      <c r="A218" s="131"/>
    </row>
    <row r="219" spans="1:1" ht="14" x14ac:dyDescent="0.15">
      <c r="A219" s="131"/>
    </row>
    <row r="220" spans="1:1" ht="14" x14ac:dyDescent="0.15">
      <c r="A220" s="131"/>
    </row>
    <row r="221" spans="1:1" ht="14" x14ac:dyDescent="0.15">
      <c r="A221" s="131"/>
    </row>
    <row r="222" spans="1:1" ht="14" x14ac:dyDescent="0.15">
      <c r="A222" s="131"/>
    </row>
    <row r="223" spans="1:1" ht="14" x14ac:dyDescent="0.15">
      <c r="A223" s="131"/>
    </row>
    <row r="224" spans="1:1" ht="14" x14ac:dyDescent="0.15">
      <c r="A224" s="131"/>
    </row>
    <row r="225" spans="1:1" ht="14" x14ac:dyDescent="0.15">
      <c r="A225" s="131"/>
    </row>
    <row r="226" spans="1:1" ht="14" x14ac:dyDescent="0.15">
      <c r="A226" s="131"/>
    </row>
    <row r="227" spans="1:1" ht="14" x14ac:dyDescent="0.15">
      <c r="A227" s="131"/>
    </row>
    <row r="228" spans="1:1" ht="14" x14ac:dyDescent="0.15">
      <c r="A228" s="131"/>
    </row>
    <row r="229" spans="1:1" ht="14" x14ac:dyDescent="0.15">
      <c r="A229" s="131"/>
    </row>
    <row r="230" spans="1:1" ht="14" x14ac:dyDescent="0.15">
      <c r="A230" s="131"/>
    </row>
    <row r="231" spans="1:1" ht="14" x14ac:dyDescent="0.15">
      <c r="A231" s="131"/>
    </row>
    <row r="232" spans="1:1" ht="14" x14ac:dyDescent="0.15">
      <c r="A232" s="131"/>
    </row>
    <row r="233" spans="1:1" ht="14" x14ac:dyDescent="0.15">
      <c r="A233" s="131"/>
    </row>
    <row r="234" spans="1:1" ht="14" x14ac:dyDescent="0.15">
      <c r="A234" s="131"/>
    </row>
    <row r="235" spans="1:1" ht="14" x14ac:dyDescent="0.15">
      <c r="A235" s="131"/>
    </row>
    <row r="236" spans="1:1" ht="14" x14ac:dyDescent="0.15">
      <c r="A236" s="131"/>
    </row>
    <row r="237" spans="1:1" ht="14" x14ac:dyDescent="0.15">
      <c r="A237" s="131"/>
    </row>
    <row r="238" spans="1:1" ht="14" x14ac:dyDescent="0.15">
      <c r="A238" s="131"/>
    </row>
    <row r="239" spans="1:1" ht="14" x14ac:dyDescent="0.15">
      <c r="A239" s="131"/>
    </row>
    <row r="240" spans="1:1" ht="14" x14ac:dyDescent="0.15">
      <c r="A240" s="131"/>
    </row>
    <row r="241" spans="1:1" ht="14" x14ac:dyDescent="0.15">
      <c r="A241" s="131"/>
    </row>
    <row r="242" spans="1:1" ht="14" x14ac:dyDescent="0.15">
      <c r="A242" s="131"/>
    </row>
    <row r="243" spans="1:1" ht="14" x14ac:dyDescent="0.15">
      <c r="A243" s="131"/>
    </row>
    <row r="244" spans="1:1" ht="14" x14ac:dyDescent="0.15">
      <c r="A244" s="131"/>
    </row>
    <row r="245" spans="1:1" ht="14" x14ac:dyDescent="0.15">
      <c r="A245" s="131"/>
    </row>
    <row r="246" spans="1:1" ht="14" x14ac:dyDescent="0.15">
      <c r="A246" s="131"/>
    </row>
    <row r="247" spans="1:1" ht="14" x14ac:dyDescent="0.15">
      <c r="A247" s="131"/>
    </row>
    <row r="248" spans="1:1" ht="14" x14ac:dyDescent="0.15">
      <c r="A248" s="131"/>
    </row>
    <row r="249" spans="1:1" ht="14" x14ac:dyDescent="0.15">
      <c r="A249" s="131"/>
    </row>
    <row r="250" spans="1:1" ht="14" x14ac:dyDescent="0.15">
      <c r="A250" s="131"/>
    </row>
    <row r="251" spans="1:1" ht="14" x14ac:dyDescent="0.15">
      <c r="A251" s="131"/>
    </row>
    <row r="252" spans="1:1" ht="14" x14ac:dyDescent="0.15">
      <c r="A252" s="131"/>
    </row>
    <row r="253" spans="1:1" ht="14" x14ac:dyDescent="0.15">
      <c r="A253" s="131"/>
    </row>
    <row r="254" spans="1:1" ht="14" x14ac:dyDescent="0.15">
      <c r="A254" s="131"/>
    </row>
    <row r="255" spans="1:1" ht="14" x14ac:dyDescent="0.15">
      <c r="A255" s="131"/>
    </row>
    <row r="256" spans="1:1" ht="14" x14ac:dyDescent="0.15">
      <c r="A256" s="131"/>
    </row>
    <row r="257" spans="1:1" ht="14" x14ac:dyDescent="0.15">
      <c r="A257" s="131"/>
    </row>
    <row r="258" spans="1:1" ht="14" x14ac:dyDescent="0.15">
      <c r="A258" s="131"/>
    </row>
    <row r="259" spans="1:1" ht="14" x14ac:dyDescent="0.15">
      <c r="A259" s="131"/>
    </row>
    <row r="260" spans="1:1" ht="14" x14ac:dyDescent="0.15">
      <c r="A260" s="131"/>
    </row>
    <row r="261" spans="1:1" ht="14" x14ac:dyDescent="0.15">
      <c r="A261" s="131"/>
    </row>
    <row r="262" spans="1:1" ht="14" x14ac:dyDescent="0.15">
      <c r="A262" s="131"/>
    </row>
    <row r="263" spans="1:1" ht="14" x14ac:dyDescent="0.15">
      <c r="A263" s="131"/>
    </row>
    <row r="264" spans="1:1" ht="14" x14ac:dyDescent="0.15">
      <c r="A264" s="131"/>
    </row>
    <row r="265" spans="1:1" ht="14" x14ac:dyDescent="0.15">
      <c r="A265" s="131"/>
    </row>
    <row r="266" spans="1:1" ht="14" x14ac:dyDescent="0.15">
      <c r="A266" s="131"/>
    </row>
    <row r="267" spans="1:1" ht="14" x14ac:dyDescent="0.15">
      <c r="A267" s="131"/>
    </row>
    <row r="268" spans="1:1" ht="14" x14ac:dyDescent="0.15">
      <c r="A268" s="131"/>
    </row>
    <row r="269" spans="1:1" ht="14" x14ac:dyDescent="0.15">
      <c r="A269" s="131"/>
    </row>
    <row r="270" spans="1:1" ht="14" x14ac:dyDescent="0.15">
      <c r="A270" s="131"/>
    </row>
    <row r="271" spans="1:1" ht="14" x14ac:dyDescent="0.15">
      <c r="A271" s="131"/>
    </row>
    <row r="272" spans="1:1" ht="14" x14ac:dyDescent="0.15">
      <c r="A272" s="131"/>
    </row>
    <row r="273" spans="1:1" ht="14" x14ac:dyDescent="0.15">
      <c r="A273" s="131"/>
    </row>
    <row r="274" spans="1:1" ht="14" x14ac:dyDescent="0.15">
      <c r="A274" s="131"/>
    </row>
    <row r="275" spans="1:1" ht="14" x14ac:dyDescent="0.15">
      <c r="A275" s="131"/>
    </row>
    <row r="276" spans="1:1" ht="14" x14ac:dyDescent="0.15">
      <c r="A276" s="131"/>
    </row>
    <row r="277" spans="1:1" ht="14" x14ac:dyDescent="0.15">
      <c r="A277" s="131"/>
    </row>
    <row r="278" spans="1:1" ht="14" x14ac:dyDescent="0.15">
      <c r="A278" s="131"/>
    </row>
    <row r="279" spans="1:1" ht="14" x14ac:dyDescent="0.15">
      <c r="A279" s="131"/>
    </row>
    <row r="280" spans="1:1" ht="14" x14ac:dyDescent="0.15">
      <c r="A280" s="131"/>
    </row>
    <row r="281" spans="1:1" ht="14" x14ac:dyDescent="0.15">
      <c r="A281" s="131"/>
    </row>
    <row r="282" spans="1:1" ht="14" x14ac:dyDescent="0.15">
      <c r="A282" s="131"/>
    </row>
    <row r="283" spans="1:1" ht="14" x14ac:dyDescent="0.15">
      <c r="A283" s="131"/>
    </row>
    <row r="284" spans="1:1" ht="14" x14ac:dyDescent="0.15">
      <c r="A284" s="131"/>
    </row>
    <row r="285" spans="1:1" ht="14" x14ac:dyDescent="0.15">
      <c r="A285" s="131"/>
    </row>
    <row r="286" spans="1:1" ht="14" x14ac:dyDescent="0.15">
      <c r="A286" s="131"/>
    </row>
    <row r="287" spans="1:1" ht="14" x14ac:dyDescent="0.15">
      <c r="A287" s="131"/>
    </row>
    <row r="288" spans="1:1" ht="14" x14ac:dyDescent="0.15">
      <c r="A288" s="131"/>
    </row>
    <row r="289" spans="1:1" ht="14" x14ac:dyDescent="0.15">
      <c r="A289" s="131"/>
    </row>
    <row r="290" spans="1:1" ht="14" x14ac:dyDescent="0.15">
      <c r="A290" s="131"/>
    </row>
    <row r="291" spans="1:1" ht="14" x14ac:dyDescent="0.15">
      <c r="A291" s="131"/>
    </row>
    <row r="292" spans="1:1" ht="14" x14ac:dyDescent="0.15">
      <c r="A292" s="131"/>
    </row>
    <row r="293" spans="1:1" ht="14" x14ac:dyDescent="0.15">
      <c r="A293" s="131"/>
    </row>
    <row r="294" spans="1:1" ht="14" x14ac:dyDescent="0.15">
      <c r="A294" s="131"/>
    </row>
    <row r="295" spans="1:1" ht="14" x14ac:dyDescent="0.15">
      <c r="A295" s="131"/>
    </row>
    <row r="296" spans="1:1" ht="14" x14ac:dyDescent="0.15">
      <c r="A296" s="131"/>
    </row>
    <row r="297" spans="1:1" ht="14" x14ac:dyDescent="0.15">
      <c r="A297" s="131"/>
    </row>
    <row r="298" spans="1:1" ht="14" x14ac:dyDescent="0.15">
      <c r="A298" s="131"/>
    </row>
    <row r="299" spans="1:1" ht="14" x14ac:dyDescent="0.15">
      <c r="A299" s="131"/>
    </row>
    <row r="300" spans="1:1" ht="14" x14ac:dyDescent="0.15">
      <c r="A300" s="131"/>
    </row>
    <row r="301" spans="1:1" ht="14" x14ac:dyDescent="0.15">
      <c r="A301" s="131"/>
    </row>
    <row r="302" spans="1:1" ht="14" x14ac:dyDescent="0.15">
      <c r="A302" s="131"/>
    </row>
    <row r="303" spans="1:1" ht="14" x14ac:dyDescent="0.15">
      <c r="A303" s="131"/>
    </row>
    <row r="304" spans="1:1" ht="14" x14ac:dyDescent="0.15">
      <c r="A304" s="131"/>
    </row>
    <row r="305" spans="1:1" ht="14" x14ac:dyDescent="0.15">
      <c r="A305" s="131"/>
    </row>
    <row r="306" spans="1:1" ht="14" x14ac:dyDescent="0.15">
      <c r="A306" s="131"/>
    </row>
    <row r="307" spans="1:1" ht="14" x14ac:dyDescent="0.15">
      <c r="A307" s="131"/>
    </row>
    <row r="308" spans="1:1" ht="14" x14ac:dyDescent="0.15">
      <c r="A308" s="131"/>
    </row>
    <row r="309" spans="1:1" ht="14" x14ac:dyDescent="0.15">
      <c r="A309" s="131"/>
    </row>
    <row r="310" spans="1:1" ht="14" x14ac:dyDescent="0.15">
      <c r="A310" s="131"/>
    </row>
    <row r="311" spans="1:1" ht="14" x14ac:dyDescent="0.15">
      <c r="A311" s="131"/>
    </row>
    <row r="312" spans="1:1" ht="14" x14ac:dyDescent="0.15">
      <c r="A312" s="131"/>
    </row>
    <row r="313" spans="1:1" ht="14" x14ac:dyDescent="0.15">
      <c r="A313" s="131"/>
    </row>
    <row r="314" spans="1:1" ht="14" x14ac:dyDescent="0.15">
      <c r="A314" s="131"/>
    </row>
    <row r="315" spans="1:1" ht="14" x14ac:dyDescent="0.15">
      <c r="A315" s="131"/>
    </row>
    <row r="316" spans="1:1" ht="14" x14ac:dyDescent="0.15">
      <c r="A316" s="131"/>
    </row>
    <row r="317" spans="1:1" ht="14" x14ac:dyDescent="0.15">
      <c r="A317" s="131"/>
    </row>
    <row r="318" spans="1:1" ht="14" x14ac:dyDescent="0.15">
      <c r="A318" s="131"/>
    </row>
    <row r="319" spans="1:1" ht="14" x14ac:dyDescent="0.15">
      <c r="A319" s="131"/>
    </row>
    <row r="320" spans="1:1" ht="14" x14ac:dyDescent="0.15">
      <c r="A320" s="131"/>
    </row>
    <row r="321" spans="1:1" ht="14" x14ac:dyDescent="0.15">
      <c r="A321" s="131"/>
    </row>
    <row r="322" spans="1:1" ht="14" x14ac:dyDescent="0.15">
      <c r="A322" s="131"/>
    </row>
    <row r="323" spans="1:1" ht="14" x14ac:dyDescent="0.15">
      <c r="A323" s="131"/>
    </row>
    <row r="324" spans="1:1" ht="14" x14ac:dyDescent="0.15">
      <c r="A324" s="131"/>
    </row>
    <row r="325" spans="1:1" ht="14" x14ac:dyDescent="0.15">
      <c r="A325" s="131"/>
    </row>
    <row r="326" spans="1:1" ht="14" x14ac:dyDescent="0.15">
      <c r="A326" s="131"/>
    </row>
    <row r="327" spans="1:1" ht="14" x14ac:dyDescent="0.15">
      <c r="A327" s="131"/>
    </row>
    <row r="328" spans="1:1" ht="14" x14ac:dyDescent="0.15">
      <c r="A328" s="131"/>
    </row>
    <row r="329" spans="1:1" ht="14" x14ac:dyDescent="0.15">
      <c r="A329" s="131"/>
    </row>
    <row r="330" spans="1:1" ht="14" x14ac:dyDescent="0.15">
      <c r="A330" s="131"/>
    </row>
    <row r="331" spans="1:1" ht="14" x14ac:dyDescent="0.15">
      <c r="A331" s="131"/>
    </row>
    <row r="332" spans="1:1" ht="14" x14ac:dyDescent="0.15">
      <c r="A332" s="131"/>
    </row>
    <row r="333" spans="1:1" ht="14" x14ac:dyDescent="0.15">
      <c r="A333" s="131"/>
    </row>
    <row r="334" spans="1:1" ht="14" x14ac:dyDescent="0.15">
      <c r="A334" s="131"/>
    </row>
    <row r="335" spans="1:1" ht="14" x14ac:dyDescent="0.15">
      <c r="A335" s="131"/>
    </row>
    <row r="336" spans="1:1" ht="14" x14ac:dyDescent="0.15">
      <c r="A336" s="131"/>
    </row>
    <row r="337" spans="1:1" ht="14" x14ac:dyDescent="0.15">
      <c r="A337" s="131"/>
    </row>
    <row r="338" spans="1:1" ht="14" x14ac:dyDescent="0.15">
      <c r="A338" s="131"/>
    </row>
    <row r="339" spans="1:1" ht="14" x14ac:dyDescent="0.15">
      <c r="A339" s="131"/>
    </row>
    <row r="340" spans="1:1" ht="14" x14ac:dyDescent="0.15">
      <c r="A340" s="131"/>
    </row>
    <row r="341" spans="1:1" ht="14" x14ac:dyDescent="0.15">
      <c r="A341" s="131"/>
    </row>
    <row r="342" spans="1:1" ht="14" x14ac:dyDescent="0.15">
      <c r="A342" s="131"/>
    </row>
    <row r="343" spans="1:1" ht="14" x14ac:dyDescent="0.15">
      <c r="A343" s="131"/>
    </row>
    <row r="344" spans="1:1" ht="14" x14ac:dyDescent="0.15">
      <c r="A344" s="131"/>
    </row>
    <row r="345" spans="1:1" ht="14" x14ac:dyDescent="0.15">
      <c r="A345" s="131"/>
    </row>
    <row r="346" spans="1:1" ht="14" x14ac:dyDescent="0.15">
      <c r="A346" s="131"/>
    </row>
    <row r="347" spans="1:1" ht="14" x14ac:dyDescent="0.15">
      <c r="A347" s="131"/>
    </row>
    <row r="348" spans="1:1" ht="14" x14ac:dyDescent="0.15">
      <c r="A348" s="131"/>
    </row>
    <row r="349" spans="1:1" ht="14" x14ac:dyDescent="0.15">
      <c r="A349" s="131"/>
    </row>
    <row r="350" spans="1:1" ht="14" x14ac:dyDescent="0.15">
      <c r="A350" s="131"/>
    </row>
    <row r="351" spans="1:1" ht="14" x14ac:dyDescent="0.15">
      <c r="A351" s="131"/>
    </row>
    <row r="352" spans="1:1" ht="14" x14ac:dyDescent="0.15">
      <c r="A352" s="131"/>
    </row>
    <row r="353" spans="1:1" ht="14" x14ac:dyDescent="0.15">
      <c r="A353" s="131"/>
    </row>
    <row r="354" spans="1:1" ht="14" x14ac:dyDescent="0.15">
      <c r="A354" s="131"/>
    </row>
    <row r="355" spans="1:1" ht="14" x14ac:dyDescent="0.15">
      <c r="A355" s="131"/>
    </row>
    <row r="356" spans="1:1" ht="14" x14ac:dyDescent="0.15">
      <c r="A356" s="131"/>
    </row>
    <row r="357" spans="1:1" ht="14" x14ac:dyDescent="0.15">
      <c r="A357" s="131"/>
    </row>
    <row r="358" spans="1:1" ht="14" x14ac:dyDescent="0.15">
      <c r="A358" s="131"/>
    </row>
    <row r="359" spans="1:1" ht="14" x14ac:dyDescent="0.15">
      <c r="A359" s="131"/>
    </row>
    <row r="360" spans="1:1" ht="14" x14ac:dyDescent="0.15">
      <c r="A360" s="131"/>
    </row>
    <row r="361" spans="1:1" ht="14" x14ac:dyDescent="0.15">
      <c r="A361" s="131"/>
    </row>
    <row r="362" spans="1:1" ht="14" x14ac:dyDescent="0.15">
      <c r="A362" s="131"/>
    </row>
    <row r="363" spans="1:1" ht="14" x14ac:dyDescent="0.15">
      <c r="A363" s="131"/>
    </row>
    <row r="364" spans="1:1" ht="14" x14ac:dyDescent="0.15">
      <c r="A364" s="131"/>
    </row>
    <row r="365" spans="1:1" ht="14" x14ac:dyDescent="0.15">
      <c r="A365" s="131"/>
    </row>
    <row r="366" spans="1:1" ht="14" x14ac:dyDescent="0.15">
      <c r="A366" s="131"/>
    </row>
    <row r="367" spans="1:1" ht="14" x14ac:dyDescent="0.15">
      <c r="A367" s="131"/>
    </row>
    <row r="368" spans="1:1" ht="14" x14ac:dyDescent="0.15">
      <c r="A368" s="131"/>
    </row>
    <row r="369" spans="1:1" ht="14" x14ac:dyDescent="0.15">
      <c r="A369" s="131"/>
    </row>
    <row r="370" spans="1:1" ht="14" x14ac:dyDescent="0.15">
      <c r="A370" s="131"/>
    </row>
    <row r="371" spans="1:1" ht="14" x14ac:dyDescent="0.15">
      <c r="A371" s="131"/>
    </row>
    <row r="372" spans="1:1" ht="14" x14ac:dyDescent="0.15">
      <c r="A372" s="131"/>
    </row>
    <row r="373" spans="1:1" ht="14" x14ac:dyDescent="0.15">
      <c r="A373" s="131"/>
    </row>
    <row r="374" spans="1:1" ht="14" x14ac:dyDescent="0.15">
      <c r="A374" s="131"/>
    </row>
    <row r="375" spans="1:1" ht="14" x14ac:dyDescent="0.15">
      <c r="A375" s="131"/>
    </row>
    <row r="376" spans="1:1" ht="14" x14ac:dyDescent="0.15">
      <c r="A376" s="131"/>
    </row>
    <row r="377" spans="1:1" ht="14" x14ac:dyDescent="0.15">
      <c r="A377" s="131"/>
    </row>
    <row r="378" spans="1:1" ht="14" x14ac:dyDescent="0.15">
      <c r="A378" s="131"/>
    </row>
    <row r="379" spans="1:1" ht="14" x14ac:dyDescent="0.15">
      <c r="A379" s="131"/>
    </row>
    <row r="380" spans="1:1" ht="14" x14ac:dyDescent="0.15">
      <c r="A380" s="131"/>
    </row>
    <row r="381" spans="1:1" ht="14" x14ac:dyDescent="0.15">
      <c r="A381" s="131"/>
    </row>
    <row r="382" spans="1:1" ht="14" x14ac:dyDescent="0.15">
      <c r="A382" s="131"/>
    </row>
    <row r="383" spans="1:1" ht="14" x14ac:dyDescent="0.15">
      <c r="A383" s="131"/>
    </row>
    <row r="384" spans="1:1" ht="14" x14ac:dyDescent="0.15">
      <c r="A384" s="131"/>
    </row>
    <row r="385" spans="1:1" ht="14" x14ac:dyDescent="0.15">
      <c r="A385" s="131"/>
    </row>
    <row r="386" spans="1:1" ht="14" x14ac:dyDescent="0.15">
      <c r="A386" s="131"/>
    </row>
    <row r="387" spans="1:1" ht="14" x14ac:dyDescent="0.15">
      <c r="A387" s="131"/>
    </row>
    <row r="388" spans="1:1" ht="14" x14ac:dyDescent="0.15">
      <c r="A388" s="131"/>
    </row>
    <row r="389" spans="1:1" ht="14" x14ac:dyDescent="0.15">
      <c r="A389" s="131"/>
    </row>
    <row r="390" spans="1:1" ht="14" x14ac:dyDescent="0.15">
      <c r="A390" s="131"/>
    </row>
    <row r="391" spans="1:1" ht="14" x14ac:dyDescent="0.15">
      <c r="A391" s="131"/>
    </row>
    <row r="392" spans="1:1" ht="14" x14ac:dyDescent="0.15">
      <c r="A392" s="131"/>
    </row>
    <row r="393" spans="1:1" ht="14" x14ac:dyDescent="0.15">
      <c r="A393" s="131"/>
    </row>
    <row r="394" spans="1:1" ht="14" x14ac:dyDescent="0.15">
      <c r="A394" s="131"/>
    </row>
    <row r="395" spans="1:1" ht="14" x14ac:dyDescent="0.15">
      <c r="A395" s="131"/>
    </row>
    <row r="396" spans="1:1" ht="14" x14ac:dyDescent="0.15">
      <c r="A396" s="131"/>
    </row>
    <row r="397" spans="1:1" ht="14" x14ac:dyDescent="0.15">
      <c r="A397" s="131"/>
    </row>
    <row r="398" spans="1:1" ht="14" x14ac:dyDescent="0.15">
      <c r="A398" s="131"/>
    </row>
    <row r="399" spans="1:1" ht="14" x14ac:dyDescent="0.15">
      <c r="A399" s="131"/>
    </row>
    <row r="400" spans="1:1" ht="14" x14ac:dyDescent="0.15">
      <c r="A400" s="131"/>
    </row>
    <row r="401" spans="1:1" ht="14" x14ac:dyDescent="0.15">
      <c r="A401" s="131"/>
    </row>
    <row r="402" spans="1:1" ht="14" x14ac:dyDescent="0.15">
      <c r="A402" s="131"/>
    </row>
    <row r="403" spans="1:1" ht="14" x14ac:dyDescent="0.15">
      <c r="A403" s="131"/>
    </row>
    <row r="404" spans="1:1" ht="14" x14ac:dyDescent="0.15">
      <c r="A404" s="131"/>
    </row>
    <row r="405" spans="1:1" ht="14" x14ac:dyDescent="0.15">
      <c r="A405" s="131"/>
    </row>
    <row r="406" spans="1:1" ht="14" x14ac:dyDescent="0.15">
      <c r="A406" s="131"/>
    </row>
    <row r="407" spans="1:1" ht="14" x14ac:dyDescent="0.15">
      <c r="A407" s="131"/>
    </row>
    <row r="408" spans="1:1" ht="14" x14ac:dyDescent="0.15">
      <c r="A408" s="131"/>
    </row>
    <row r="409" spans="1:1" ht="14" x14ac:dyDescent="0.15">
      <c r="A409" s="131"/>
    </row>
    <row r="410" spans="1:1" ht="14" x14ac:dyDescent="0.15">
      <c r="A410" s="131"/>
    </row>
    <row r="411" spans="1:1" ht="14" x14ac:dyDescent="0.15">
      <c r="A411" s="131"/>
    </row>
    <row r="412" spans="1:1" ht="14" x14ac:dyDescent="0.15">
      <c r="A412" s="131"/>
    </row>
    <row r="413" spans="1:1" ht="14" x14ac:dyDescent="0.15">
      <c r="A413" s="131"/>
    </row>
    <row r="414" spans="1:1" ht="14" x14ac:dyDescent="0.15">
      <c r="A414" s="131"/>
    </row>
    <row r="415" spans="1:1" ht="14" x14ac:dyDescent="0.15">
      <c r="A415" s="131"/>
    </row>
    <row r="416" spans="1:1" ht="14" x14ac:dyDescent="0.15">
      <c r="A416" s="131"/>
    </row>
    <row r="417" spans="1:1" ht="14" x14ac:dyDescent="0.15">
      <c r="A417" s="131"/>
    </row>
    <row r="418" spans="1:1" ht="14" x14ac:dyDescent="0.15">
      <c r="A418" s="131"/>
    </row>
    <row r="419" spans="1:1" ht="14" x14ac:dyDescent="0.15">
      <c r="A419" s="131"/>
    </row>
    <row r="420" spans="1:1" ht="14" x14ac:dyDescent="0.15">
      <c r="A420" s="131"/>
    </row>
    <row r="421" spans="1:1" ht="14" x14ac:dyDescent="0.15">
      <c r="A421" s="131"/>
    </row>
    <row r="422" spans="1:1" ht="14" x14ac:dyDescent="0.15">
      <c r="A422" s="131"/>
    </row>
    <row r="423" spans="1:1" ht="14" x14ac:dyDescent="0.15">
      <c r="A423" s="131"/>
    </row>
    <row r="424" spans="1:1" ht="14" x14ac:dyDescent="0.15">
      <c r="A424" s="131"/>
    </row>
    <row r="425" spans="1:1" ht="14" x14ac:dyDescent="0.15">
      <c r="A425" s="131"/>
    </row>
    <row r="426" spans="1:1" ht="14" x14ac:dyDescent="0.15">
      <c r="A426" s="131"/>
    </row>
    <row r="427" spans="1:1" ht="14" x14ac:dyDescent="0.15">
      <c r="A427" s="131"/>
    </row>
    <row r="428" spans="1:1" ht="14" x14ac:dyDescent="0.15">
      <c r="A428" s="131"/>
    </row>
    <row r="429" spans="1:1" ht="14" x14ac:dyDescent="0.15">
      <c r="A429" s="131"/>
    </row>
    <row r="430" spans="1:1" ht="14" x14ac:dyDescent="0.15">
      <c r="A430" s="131"/>
    </row>
    <row r="431" spans="1:1" ht="14" x14ac:dyDescent="0.15">
      <c r="A431" s="131"/>
    </row>
    <row r="432" spans="1:1" ht="14" x14ac:dyDescent="0.15">
      <c r="A432" s="131"/>
    </row>
    <row r="433" spans="1:1" ht="14" x14ac:dyDescent="0.15">
      <c r="A433" s="131"/>
    </row>
    <row r="434" spans="1:1" ht="14" x14ac:dyDescent="0.15">
      <c r="A434" s="131"/>
    </row>
    <row r="435" spans="1:1" ht="14" x14ac:dyDescent="0.15">
      <c r="A435" s="131"/>
    </row>
    <row r="436" spans="1:1" ht="14" x14ac:dyDescent="0.15">
      <c r="A436" s="131"/>
    </row>
    <row r="437" spans="1:1" ht="14" x14ac:dyDescent="0.15">
      <c r="A437" s="131"/>
    </row>
    <row r="438" spans="1:1" ht="14" x14ac:dyDescent="0.15">
      <c r="A438" s="131"/>
    </row>
    <row r="439" spans="1:1" ht="14" x14ac:dyDescent="0.15">
      <c r="A439" s="131"/>
    </row>
    <row r="440" spans="1:1" ht="14" x14ac:dyDescent="0.15">
      <c r="A440" s="131"/>
    </row>
    <row r="441" spans="1:1" ht="14" x14ac:dyDescent="0.15">
      <c r="A441" s="131"/>
    </row>
    <row r="442" spans="1:1" ht="14" x14ac:dyDescent="0.15">
      <c r="A442" s="131"/>
    </row>
    <row r="443" spans="1:1" ht="14" x14ac:dyDescent="0.15">
      <c r="A443" s="131"/>
    </row>
    <row r="444" spans="1:1" ht="14" x14ac:dyDescent="0.15">
      <c r="A444" s="131"/>
    </row>
    <row r="445" spans="1:1" ht="14" x14ac:dyDescent="0.15">
      <c r="A445" s="131"/>
    </row>
    <row r="446" spans="1:1" ht="14" x14ac:dyDescent="0.15">
      <c r="A446" s="131"/>
    </row>
    <row r="447" spans="1:1" ht="14" x14ac:dyDescent="0.15">
      <c r="A447" s="131"/>
    </row>
    <row r="448" spans="1:1" ht="14" x14ac:dyDescent="0.15">
      <c r="A448" s="131"/>
    </row>
    <row r="449" spans="1:1" ht="14" x14ac:dyDescent="0.15">
      <c r="A449" s="131"/>
    </row>
    <row r="450" spans="1:1" ht="14" x14ac:dyDescent="0.15">
      <c r="A450" s="131"/>
    </row>
    <row r="451" spans="1:1" ht="14" x14ac:dyDescent="0.15">
      <c r="A451" s="131"/>
    </row>
    <row r="452" spans="1:1" ht="14" x14ac:dyDescent="0.15">
      <c r="A452" s="131"/>
    </row>
    <row r="453" spans="1:1" ht="14" x14ac:dyDescent="0.15">
      <c r="A453" s="131"/>
    </row>
    <row r="454" spans="1:1" ht="14" x14ac:dyDescent="0.15">
      <c r="A454" s="131"/>
    </row>
    <row r="455" spans="1:1" ht="14" x14ac:dyDescent="0.15">
      <c r="A455" s="131"/>
    </row>
    <row r="456" spans="1:1" ht="14" x14ac:dyDescent="0.15">
      <c r="A456" s="131"/>
    </row>
    <row r="457" spans="1:1" ht="14" x14ac:dyDescent="0.15">
      <c r="A457" s="131"/>
    </row>
    <row r="458" spans="1:1" ht="14" x14ac:dyDescent="0.15">
      <c r="A458" s="131"/>
    </row>
    <row r="459" spans="1:1" ht="14" x14ac:dyDescent="0.15">
      <c r="A459" s="131"/>
    </row>
    <row r="460" spans="1:1" ht="14" x14ac:dyDescent="0.15">
      <c r="A460" s="131"/>
    </row>
    <row r="461" spans="1:1" ht="14" x14ac:dyDescent="0.15">
      <c r="A461" s="131"/>
    </row>
    <row r="462" spans="1:1" ht="14" x14ac:dyDescent="0.15">
      <c r="A462" s="131"/>
    </row>
    <row r="463" spans="1:1" ht="14" x14ac:dyDescent="0.15">
      <c r="A463" s="131"/>
    </row>
    <row r="464" spans="1:1" ht="14" x14ac:dyDescent="0.15">
      <c r="A464" s="131"/>
    </row>
    <row r="465" spans="1:1" ht="14" x14ac:dyDescent="0.15">
      <c r="A465" s="131"/>
    </row>
    <row r="466" spans="1:1" ht="14" x14ac:dyDescent="0.15">
      <c r="A466" s="131"/>
    </row>
    <row r="467" spans="1:1" ht="14" x14ac:dyDescent="0.15">
      <c r="A467" s="131"/>
    </row>
    <row r="468" spans="1:1" ht="14" x14ac:dyDescent="0.15">
      <c r="A468" s="131"/>
    </row>
    <row r="469" spans="1:1" ht="14" x14ac:dyDescent="0.15">
      <c r="A469" s="131"/>
    </row>
    <row r="470" spans="1:1" ht="14" x14ac:dyDescent="0.15">
      <c r="A470" s="131"/>
    </row>
    <row r="471" spans="1:1" ht="14" x14ac:dyDescent="0.15">
      <c r="A471" s="131"/>
    </row>
    <row r="472" spans="1:1" ht="14" x14ac:dyDescent="0.15">
      <c r="A472" s="131"/>
    </row>
    <row r="473" spans="1:1" ht="14" x14ac:dyDescent="0.15">
      <c r="A473" s="131"/>
    </row>
    <row r="474" spans="1:1" ht="14" x14ac:dyDescent="0.15">
      <c r="A474" s="131"/>
    </row>
    <row r="475" spans="1:1" ht="14" x14ac:dyDescent="0.15">
      <c r="A475" s="131"/>
    </row>
    <row r="476" spans="1:1" ht="14" x14ac:dyDescent="0.15">
      <c r="A476" s="131"/>
    </row>
    <row r="477" spans="1:1" ht="14" x14ac:dyDescent="0.15">
      <c r="A477" s="131"/>
    </row>
    <row r="478" spans="1:1" ht="14" x14ac:dyDescent="0.15">
      <c r="A478" s="131"/>
    </row>
    <row r="479" spans="1:1" ht="14" x14ac:dyDescent="0.15">
      <c r="A479" s="131"/>
    </row>
    <row r="480" spans="1:1" ht="14" x14ac:dyDescent="0.15">
      <c r="A480" s="131"/>
    </row>
    <row r="481" spans="1:1" ht="14" x14ac:dyDescent="0.15">
      <c r="A481" s="131"/>
    </row>
    <row r="482" spans="1:1" ht="14" x14ac:dyDescent="0.15">
      <c r="A482" s="131"/>
    </row>
    <row r="483" spans="1:1" ht="14" x14ac:dyDescent="0.15">
      <c r="A483" s="131"/>
    </row>
    <row r="484" spans="1:1" ht="14" x14ac:dyDescent="0.15">
      <c r="A484" s="131"/>
    </row>
    <row r="485" spans="1:1" ht="14" x14ac:dyDescent="0.15">
      <c r="A485" s="131"/>
    </row>
    <row r="486" spans="1:1" ht="14" x14ac:dyDescent="0.15">
      <c r="A486" s="131"/>
    </row>
    <row r="487" spans="1:1" ht="14" x14ac:dyDescent="0.15">
      <c r="A487" s="131"/>
    </row>
    <row r="488" spans="1:1" ht="14" x14ac:dyDescent="0.15">
      <c r="A488" s="131"/>
    </row>
    <row r="489" spans="1:1" ht="14" x14ac:dyDescent="0.15">
      <c r="A489" s="131"/>
    </row>
    <row r="490" spans="1:1" ht="14" x14ac:dyDescent="0.15">
      <c r="A490" s="131"/>
    </row>
    <row r="491" spans="1:1" ht="14" x14ac:dyDescent="0.15">
      <c r="A491" s="131"/>
    </row>
    <row r="492" spans="1:1" ht="14" x14ac:dyDescent="0.15">
      <c r="A492" s="131"/>
    </row>
    <row r="493" spans="1:1" ht="14" x14ac:dyDescent="0.15">
      <c r="A493" s="131"/>
    </row>
    <row r="494" spans="1:1" ht="14" x14ac:dyDescent="0.15">
      <c r="A494" s="131"/>
    </row>
    <row r="495" spans="1:1" ht="14" x14ac:dyDescent="0.15">
      <c r="A495" s="131"/>
    </row>
    <row r="496" spans="1:1" ht="14" x14ac:dyDescent="0.15">
      <c r="A496" s="131"/>
    </row>
    <row r="497" spans="1:1" ht="14" x14ac:dyDescent="0.15">
      <c r="A497" s="131"/>
    </row>
    <row r="498" spans="1:1" ht="14" x14ac:dyDescent="0.15">
      <c r="A498" s="131"/>
    </row>
    <row r="499" spans="1:1" ht="14" x14ac:dyDescent="0.15">
      <c r="A499" s="131"/>
    </row>
    <row r="500" spans="1:1" ht="14" x14ac:dyDescent="0.15">
      <c r="A500" s="131"/>
    </row>
    <row r="501" spans="1:1" ht="14" x14ac:dyDescent="0.15">
      <c r="A501" s="131"/>
    </row>
    <row r="502" spans="1:1" ht="14" x14ac:dyDescent="0.15">
      <c r="A502" s="131"/>
    </row>
    <row r="503" spans="1:1" ht="14" x14ac:dyDescent="0.15">
      <c r="A503" s="131"/>
    </row>
    <row r="504" spans="1:1" ht="14" x14ac:dyDescent="0.15">
      <c r="A504" s="131"/>
    </row>
    <row r="505" spans="1:1" ht="14" x14ac:dyDescent="0.15">
      <c r="A505" s="131"/>
    </row>
    <row r="506" spans="1:1" ht="14" x14ac:dyDescent="0.15">
      <c r="A506" s="131"/>
    </row>
    <row r="507" spans="1:1" ht="14" x14ac:dyDescent="0.15">
      <c r="A507" s="131"/>
    </row>
    <row r="508" spans="1:1" ht="14" x14ac:dyDescent="0.15">
      <c r="A508" s="131"/>
    </row>
    <row r="509" spans="1:1" ht="14" x14ac:dyDescent="0.15">
      <c r="A509" s="131"/>
    </row>
    <row r="510" spans="1:1" ht="14" x14ac:dyDescent="0.15">
      <c r="A510" s="131"/>
    </row>
    <row r="511" spans="1:1" ht="14" x14ac:dyDescent="0.15">
      <c r="A511" s="131"/>
    </row>
    <row r="512" spans="1:1" ht="14" x14ac:dyDescent="0.15">
      <c r="A512" s="131"/>
    </row>
    <row r="513" spans="1:1" ht="14" x14ac:dyDescent="0.15">
      <c r="A513" s="131"/>
    </row>
    <row r="514" spans="1:1" ht="14" x14ac:dyDescent="0.15">
      <c r="A514" s="131"/>
    </row>
    <row r="515" spans="1:1" ht="14" x14ac:dyDescent="0.15">
      <c r="A515" s="131"/>
    </row>
    <row r="516" spans="1:1" ht="14" x14ac:dyDescent="0.15">
      <c r="A516" s="131"/>
    </row>
    <row r="517" spans="1:1" ht="14" x14ac:dyDescent="0.15">
      <c r="A517" s="131"/>
    </row>
    <row r="518" spans="1:1" ht="14" x14ac:dyDescent="0.15">
      <c r="A518" s="131"/>
    </row>
    <row r="519" spans="1:1" ht="14" x14ac:dyDescent="0.15">
      <c r="A519" s="131"/>
    </row>
    <row r="520" spans="1:1" ht="14" x14ac:dyDescent="0.15">
      <c r="A520" s="131"/>
    </row>
    <row r="521" spans="1:1" ht="14" x14ac:dyDescent="0.15">
      <c r="A521" s="131"/>
    </row>
    <row r="522" spans="1:1" ht="14" x14ac:dyDescent="0.15">
      <c r="A522" s="131"/>
    </row>
    <row r="523" spans="1:1" ht="14" x14ac:dyDescent="0.15">
      <c r="A523" s="131"/>
    </row>
    <row r="524" spans="1:1" ht="14" x14ac:dyDescent="0.15">
      <c r="A524" s="131"/>
    </row>
    <row r="525" spans="1:1" ht="14" x14ac:dyDescent="0.15">
      <c r="A525" s="131"/>
    </row>
    <row r="526" spans="1:1" ht="14" x14ac:dyDescent="0.15">
      <c r="A526" s="131"/>
    </row>
    <row r="527" spans="1:1" ht="14" x14ac:dyDescent="0.15">
      <c r="A527" s="131"/>
    </row>
    <row r="528" spans="1:1" ht="14" x14ac:dyDescent="0.15">
      <c r="A528" s="131"/>
    </row>
    <row r="529" spans="1:1" ht="14" x14ac:dyDescent="0.15">
      <c r="A529" s="131"/>
    </row>
    <row r="530" spans="1:1" ht="14" x14ac:dyDescent="0.15">
      <c r="A530" s="131"/>
    </row>
    <row r="531" spans="1:1" ht="14" x14ac:dyDescent="0.15">
      <c r="A531" s="131"/>
    </row>
    <row r="532" spans="1:1" ht="14" x14ac:dyDescent="0.15">
      <c r="A532" s="131"/>
    </row>
    <row r="533" spans="1:1" ht="14" x14ac:dyDescent="0.15">
      <c r="A533" s="131"/>
    </row>
    <row r="534" spans="1:1" ht="14" x14ac:dyDescent="0.15">
      <c r="A534" s="131"/>
    </row>
    <row r="535" spans="1:1" ht="14" x14ac:dyDescent="0.15">
      <c r="A535" s="131"/>
    </row>
    <row r="536" spans="1:1" ht="14" x14ac:dyDescent="0.15">
      <c r="A536" s="131"/>
    </row>
    <row r="537" spans="1:1" ht="14" x14ac:dyDescent="0.15">
      <c r="A537" s="131"/>
    </row>
    <row r="538" spans="1:1" ht="14" x14ac:dyDescent="0.15">
      <c r="A538" s="131"/>
    </row>
    <row r="539" spans="1:1" ht="14" x14ac:dyDescent="0.15">
      <c r="A539" s="131"/>
    </row>
    <row r="540" spans="1:1" ht="14" x14ac:dyDescent="0.15">
      <c r="A540" s="131"/>
    </row>
    <row r="541" spans="1:1" ht="14" x14ac:dyDescent="0.15">
      <c r="A541" s="131"/>
    </row>
    <row r="542" spans="1:1" ht="14" x14ac:dyDescent="0.15">
      <c r="A542" s="131"/>
    </row>
    <row r="543" spans="1:1" ht="14" x14ac:dyDescent="0.15">
      <c r="A543" s="131"/>
    </row>
    <row r="544" spans="1:1" ht="14" x14ac:dyDescent="0.15">
      <c r="A544" s="131"/>
    </row>
    <row r="545" spans="1:1" ht="14" x14ac:dyDescent="0.15">
      <c r="A545" s="131"/>
    </row>
    <row r="546" spans="1:1" ht="14" x14ac:dyDescent="0.15">
      <c r="A546" s="131"/>
    </row>
    <row r="547" spans="1:1" ht="14" x14ac:dyDescent="0.15">
      <c r="A547" s="131"/>
    </row>
    <row r="548" spans="1:1" ht="14" x14ac:dyDescent="0.15">
      <c r="A548" s="131"/>
    </row>
    <row r="549" spans="1:1" ht="14" x14ac:dyDescent="0.15">
      <c r="A549" s="131"/>
    </row>
    <row r="550" spans="1:1" ht="14" x14ac:dyDescent="0.15">
      <c r="A550" s="131"/>
    </row>
    <row r="551" spans="1:1" ht="14" x14ac:dyDescent="0.15">
      <c r="A551" s="131"/>
    </row>
    <row r="552" spans="1:1" ht="14" x14ac:dyDescent="0.15">
      <c r="A552" s="131"/>
    </row>
    <row r="553" spans="1:1" ht="14" x14ac:dyDescent="0.15">
      <c r="A553" s="131"/>
    </row>
    <row r="554" spans="1:1" ht="14" x14ac:dyDescent="0.15">
      <c r="A554" s="131"/>
    </row>
    <row r="555" spans="1:1" ht="14" x14ac:dyDescent="0.15">
      <c r="A555" s="131"/>
    </row>
    <row r="556" spans="1:1" ht="14" x14ac:dyDescent="0.15">
      <c r="A556" s="131"/>
    </row>
    <row r="557" spans="1:1" ht="14" x14ac:dyDescent="0.15">
      <c r="A557" s="131"/>
    </row>
    <row r="558" spans="1:1" ht="14" x14ac:dyDescent="0.15">
      <c r="A558" s="131"/>
    </row>
    <row r="559" spans="1:1" ht="14" x14ac:dyDescent="0.15">
      <c r="A559" s="131"/>
    </row>
    <row r="560" spans="1:1" ht="14" x14ac:dyDescent="0.15">
      <c r="A560" s="131"/>
    </row>
    <row r="561" spans="1:1" ht="14" x14ac:dyDescent="0.15">
      <c r="A561" s="131"/>
    </row>
    <row r="562" spans="1:1" ht="14" x14ac:dyDescent="0.15">
      <c r="A562" s="131"/>
    </row>
    <row r="563" spans="1:1" ht="14" x14ac:dyDescent="0.15">
      <c r="A563" s="131"/>
    </row>
    <row r="564" spans="1:1" ht="14" x14ac:dyDescent="0.15">
      <c r="A564" s="131"/>
    </row>
    <row r="565" spans="1:1" ht="14" x14ac:dyDescent="0.15">
      <c r="A565" s="131"/>
    </row>
    <row r="566" spans="1:1" ht="14" x14ac:dyDescent="0.15">
      <c r="A566" s="131"/>
    </row>
    <row r="567" spans="1:1" ht="14" x14ac:dyDescent="0.15">
      <c r="A567" s="131"/>
    </row>
    <row r="568" spans="1:1" ht="14" x14ac:dyDescent="0.15">
      <c r="A568" s="131"/>
    </row>
    <row r="569" spans="1:1" ht="14" x14ac:dyDescent="0.15">
      <c r="A569" s="131"/>
    </row>
    <row r="570" spans="1:1" ht="14" x14ac:dyDescent="0.15">
      <c r="A570" s="131"/>
    </row>
    <row r="571" spans="1:1" ht="14" x14ac:dyDescent="0.15">
      <c r="A571" s="131"/>
    </row>
    <row r="572" spans="1:1" ht="14" x14ac:dyDescent="0.15">
      <c r="A572" s="131"/>
    </row>
    <row r="573" spans="1:1" ht="14" x14ac:dyDescent="0.15">
      <c r="A573" s="131"/>
    </row>
    <row r="574" spans="1:1" ht="14" x14ac:dyDescent="0.15">
      <c r="A574" s="131"/>
    </row>
    <row r="575" spans="1:1" ht="14" x14ac:dyDescent="0.15">
      <c r="A575" s="131"/>
    </row>
    <row r="576" spans="1:1" ht="14" x14ac:dyDescent="0.15">
      <c r="A576" s="131"/>
    </row>
    <row r="577" spans="1:1" ht="14" x14ac:dyDescent="0.15">
      <c r="A577" s="131"/>
    </row>
    <row r="578" spans="1:1" ht="14" x14ac:dyDescent="0.15">
      <c r="A578" s="131"/>
    </row>
    <row r="579" spans="1:1" ht="14" x14ac:dyDescent="0.15">
      <c r="A579" s="131"/>
    </row>
    <row r="580" spans="1:1" ht="14" x14ac:dyDescent="0.15">
      <c r="A580" s="131"/>
    </row>
    <row r="581" spans="1:1" ht="14" x14ac:dyDescent="0.15">
      <c r="A581" s="131"/>
    </row>
    <row r="582" spans="1:1" ht="14" x14ac:dyDescent="0.15">
      <c r="A582" s="131"/>
    </row>
    <row r="583" spans="1:1" ht="14" x14ac:dyDescent="0.15">
      <c r="A583" s="131"/>
    </row>
    <row r="584" spans="1:1" ht="14" x14ac:dyDescent="0.15">
      <c r="A584" s="131"/>
    </row>
    <row r="585" spans="1:1" ht="14" x14ac:dyDescent="0.15">
      <c r="A585" s="131"/>
    </row>
    <row r="586" spans="1:1" ht="14" x14ac:dyDescent="0.15">
      <c r="A586" s="131"/>
    </row>
    <row r="587" spans="1:1" ht="14" x14ac:dyDescent="0.15">
      <c r="A587" s="131"/>
    </row>
    <row r="588" spans="1:1" ht="14" x14ac:dyDescent="0.15">
      <c r="A588" s="131"/>
    </row>
    <row r="589" spans="1:1" ht="14" x14ac:dyDescent="0.15">
      <c r="A589" s="131"/>
    </row>
    <row r="590" spans="1:1" ht="14" x14ac:dyDescent="0.15">
      <c r="A590" s="131"/>
    </row>
    <row r="591" spans="1:1" ht="14" x14ac:dyDescent="0.15">
      <c r="A591" s="131"/>
    </row>
    <row r="592" spans="1:1" ht="14" x14ac:dyDescent="0.15">
      <c r="A592" s="131"/>
    </row>
    <row r="593" spans="1:1" ht="14" x14ac:dyDescent="0.15">
      <c r="A593" s="131"/>
    </row>
    <row r="594" spans="1:1" ht="14" x14ac:dyDescent="0.15">
      <c r="A594" s="131"/>
    </row>
    <row r="595" spans="1:1" ht="14" x14ac:dyDescent="0.15">
      <c r="A595" s="131"/>
    </row>
    <row r="596" spans="1:1" ht="14" x14ac:dyDescent="0.15">
      <c r="A596" s="131"/>
    </row>
    <row r="597" spans="1:1" ht="14" x14ac:dyDescent="0.15">
      <c r="A597" s="131"/>
    </row>
    <row r="598" spans="1:1" ht="14" x14ac:dyDescent="0.15">
      <c r="A598" s="131"/>
    </row>
    <row r="599" spans="1:1" ht="14" x14ac:dyDescent="0.15">
      <c r="A599" s="131"/>
    </row>
    <row r="600" spans="1:1" ht="14" x14ac:dyDescent="0.15">
      <c r="A600" s="131"/>
    </row>
    <row r="601" spans="1:1" ht="14" x14ac:dyDescent="0.15">
      <c r="A601" s="131"/>
    </row>
    <row r="602" spans="1:1" ht="14" x14ac:dyDescent="0.15">
      <c r="A602" s="131"/>
    </row>
    <row r="603" spans="1:1" ht="14" x14ac:dyDescent="0.15">
      <c r="A603" s="131"/>
    </row>
    <row r="604" spans="1:1" ht="14" x14ac:dyDescent="0.15">
      <c r="A604" s="131"/>
    </row>
    <row r="605" spans="1:1" ht="14" x14ac:dyDescent="0.15">
      <c r="A605" s="131"/>
    </row>
    <row r="606" spans="1:1" ht="14" x14ac:dyDescent="0.15">
      <c r="A606" s="131"/>
    </row>
    <row r="607" spans="1:1" ht="14" x14ac:dyDescent="0.15">
      <c r="A607" s="131"/>
    </row>
    <row r="608" spans="1:1" ht="14" x14ac:dyDescent="0.15">
      <c r="A608" s="131"/>
    </row>
    <row r="609" spans="1:1" ht="14" x14ac:dyDescent="0.15">
      <c r="A609" s="131"/>
    </row>
    <row r="610" spans="1:1" ht="14" x14ac:dyDescent="0.15">
      <c r="A610" s="131"/>
    </row>
    <row r="611" spans="1:1" ht="14" x14ac:dyDescent="0.15">
      <c r="A611" s="131"/>
    </row>
    <row r="612" spans="1:1" ht="14" x14ac:dyDescent="0.15">
      <c r="A612" s="131"/>
    </row>
    <row r="613" spans="1:1" ht="14" x14ac:dyDescent="0.15">
      <c r="A613" s="131"/>
    </row>
    <row r="614" spans="1:1" ht="14" x14ac:dyDescent="0.15">
      <c r="A614" s="131"/>
    </row>
    <row r="615" spans="1:1" ht="14" x14ac:dyDescent="0.15">
      <c r="A615" s="131"/>
    </row>
    <row r="616" spans="1:1" ht="14" x14ac:dyDescent="0.15">
      <c r="A616" s="131"/>
    </row>
    <row r="617" spans="1:1" ht="14" x14ac:dyDescent="0.15">
      <c r="A617" s="131"/>
    </row>
    <row r="618" spans="1:1" ht="14" x14ac:dyDescent="0.15">
      <c r="A618" s="131"/>
    </row>
    <row r="619" spans="1:1" ht="14" x14ac:dyDescent="0.15">
      <c r="A619" s="131"/>
    </row>
    <row r="620" spans="1:1" ht="14" x14ac:dyDescent="0.15">
      <c r="A620" s="131"/>
    </row>
    <row r="621" spans="1:1" ht="14" x14ac:dyDescent="0.15">
      <c r="A621" s="131"/>
    </row>
    <row r="622" spans="1:1" ht="14" x14ac:dyDescent="0.15">
      <c r="A622" s="131"/>
    </row>
    <row r="623" spans="1:1" ht="14" x14ac:dyDescent="0.15">
      <c r="A623" s="131"/>
    </row>
    <row r="624" spans="1:1" ht="14" x14ac:dyDescent="0.15">
      <c r="A624" s="131"/>
    </row>
    <row r="625" spans="1:1" ht="14" x14ac:dyDescent="0.15">
      <c r="A625" s="131"/>
    </row>
    <row r="626" spans="1:1" ht="14" x14ac:dyDescent="0.15">
      <c r="A626" s="131"/>
    </row>
    <row r="627" spans="1:1" ht="14" x14ac:dyDescent="0.15">
      <c r="A627" s="131"/>
    </row>
    <row r="628" spans="1:1" ht="14" x14ac:dyDescent="0.15">
      <c r="A628" s="131"/>
    </row>
    <row r="629" spans="1:1" ht="14" x14ac:dyDescent="0.15">
      <c r="A629" s="131"/>
    </row>
    <row r="630" spans="1:1" ht="14" x14ac:dyDescent="0.15">
      <c r="A630" s="131"/>
    </row>
    <row r="631" spans="1:1" ht="14" x14ac:dyDescent="0.15">
      <c r="A631" s="131"/>
    </row>
    <row r="632" spans="1:1" ht="14" x14ac:dyDescent="0.15">
      <c r="A632" s="131"/>
    </row>
    <row r="633" spans="1:1" ht="14" x14ac:dyDescent="0.15">
      <c r="A633" s="131"/>
    </row>
    <row r="634" spans="1:1" ht="14" x14ac:dyDescent="0.15">
      <c r="A634" s="131"/>
    </row>
    <row r="635" spans="1:1" ht="14" x14ac:dyDescent="0.15">
      <c r="A635" s="131"/>
    </row>
    <row r="636" spans="1:1" ht="14" x14ac:dyDescent="0.15">
      <c r="A636" s="131"/>
    </row>
    <row r="637" spans="1:1" ht="14" x14ac:dyDescent="0.15">
      <c r="A637" s="131"/>
    </row>
    <row r="638" spans="1:1" ht="14" x14ac:dyDescent="0.15">
      <c r="A638" s="131"/>
    </row>
    <row r="639" spans="1:1" ht="14" x14ac:dyDescent="0.15">
      <c r="A639" s="131"/>
    </row>
    <row r="640" spans="1:1" ht="14" x14ac:dyDescent="0.15">
      <c r="A640" s="131"/>
    </row>
    <row r="641" spans="1:1" ht="14" x14ac:dyDescent="0.15">
      <c r="A641" s="131"/>
    </row>
    <row r="642" spans="1:1" ht="14" x14ac:dyDescent="0.15">
      <c r="A642" s="131"/>
    </row>
    <row r="643" spans="1:1" ht="14" x14ac:dyDescent="0.15">
      <c r="A643" s="131"/>
    </row>
    <row r="644" spans="1:1" ht="14" x14ac:dyDescent="0.15">
      <c r="A644" s="131"/>
    </row>
    <row r="645" spans="1:1" ht="14" x14ac:dyDescent="0.15">
      <c r="A645" s="131"/>
    </row>
    <row r="646" spans="1:1" ht="14" x14ac:dyDescent="0.15">
      <c r="A646" s="131"/>
    </row>
    <row r="647" spans="1:1" ht="14" x14ac:dyDescent="0.15">
      <c r="A647" s="131"/>
    </row>
    <row r="648" spans="1:1" ht="14" x14ac:dyDescent="0.15">
      <c r="A648" s="131"/>
    </row>
    <row r="649" spans="1:1" ht="14" x14ac:dyDescent="0.15">
      <c r="A649" s="131"/>
    </row>
    <row r="650" spans="1:1" ht="14" x14ac:dyDescent="0.15">
      <c r="A650" s="131"/>
    </row>
    <row r="651" spans="1:1" ht="14" x14ac:dyDescent="0.15">
      <c r="A651" s="131"/>
    </row>
    <row r="652" spans="1:1" ht="14" x14ac:dyDescent="0.15">
      <c r="A652" s="131"/>
    </row>
    <row r="653" spans="1:1" ht="14" x14ac:dyDescent="0.15">
      <c r="A653" s="131"/>
    </row>
    <row r="654" spans="1:1" ht="14" x14ac:dyDescent="0.15">
      <c r="A654" s="131"/>
    </row>
    <row r="655" spans="1:1" ht="14" x14ac:dyDescent="0.15">
      <c r="A655" s="131"/>
    </row>
    <row r="656" spans="1:1" ht="14" x14ac:dyDescent="0.15">
      <c r="A656" s="131"/>
    </row>
    <row r="657" spans="1:1" ht="14" x14ac:dyDescent="0.15">
      <c r="A657" s="131"/>
    </row>
    <row r="658" spans="1:1" ht="14" x14ac:dyDescent="0.15">
      <c r="A658" s="131"/>
    </row>
    <row r="659" spans="1:1" ht="14" x14ac:dyDescent="0.15">
      <c r="A659" s="131"/>
    </row>
    <row r="660" spans="1:1" ht="14" x14ac:dyDescent="0.15">
      <c r="A660" s="131"/>
    </row>
    <row r="661" spans="1:1" ht="14" x14ac:dyDescent="0.15">
      <c r="A661" s="131"/>
    </row>
    <row r="662" spans="1:1" ht="14" x14ac:dyDescent="0.15">
      <c r="A662" s="131"/>
    </row>
    <row r="663" spans="1:1" ht="14" x14ac:dyDescent="0.15">
      <c r="A663" s="131"/>
    </row>
    <row r="664" spans="1:1" ht="14" x14ac:dyDescent="0.15">
      <c r="A664" s="131"/>
    </row>
    <row r="665" spans="1:1" ht="14" x14ac:dyDescent="0.15">
      <c r="A665" s="131"/>
    </row>
    <row r="666" spans="1:1" ht="14" x14ac:dyDescent="0.15">
      <c r="A666" s="131"/>
    </row>
    <row r="667" spans="1:1" ht="14" x14ac:dyDescent="0.15">
      <c r="A667" s="131"/>
    </row>
    <row r="668" spans="1:1" ht="14" x14ac:dyDescent="0.15">
      <c r="A668" s="131"/>
    </row>
    <row r="669" spans="1:1" ht="14" x14ac:dyDescent="0.15">
      <c r="A669" s="131"/>
    </row>
    <row r="670" spans="1:1" ht="14" x14ac:dyDescent="0.15">
      <c r="A670" s="131"/>
    </row>
    <row r="671" spans="1:1" ht="14" x14ac:dyDescent="0.15">
      <c r="A671" s="131"/>
    </row>
    <row r="672" spans="1:1" ht="14" x14ac:dyDescent="0.15">
      <c r="A672" s="131"/>
    </row>
    <row r="673" spans="1:1" ht="14" x14ac:dyDescent="0.15">
      <c r="A673" s="131"/>
    </row>
    <row r="674" spans="1:1" ht="14" x14ac:dyDescent="0.15">
      <c r="A674" s="131"/>
    </row>
    <row r="675" spans="1:1" ht="14" x14ac:dyDescent="0.15">
      <c r="A675" s="131"/>
    </row>
    <row r="676" spans="1:1" ht="14" x14ac:dyDescent="0.15">
      <c r="A676" s="131"/>
    </row>
    <row r="677" spans="1:1" ht="14" x14ac:dyDescent="0.15">
      <c r="A677" s="131"/>
    </row>
    <row r="678" spans="1:1" ht="14" x14ac:dyDescent="0.15">
      <c r="A678" s="131"/>
    </row>
    <row r="679" spans="1:1" ht="14" x14ac:dyDescent="0.15">
      <c r="A679" s="131"/>
    </row>
    <row r="680" spans="1:1" ht="14" x14ac:dyDescent="0.15">
      <c r="A680" s="131"/>
    </row>
    <row r="681" spans="1:1" ht="14" x14ac:dyDescent="0.15">
      <c r="A681" s="131"/>
    </row>
    <row r="682" spans="1:1" ht="14" x14ac:dyDescent="0.15">
      <c r="A682" s="131"/>
    </row>
    <row r="683" spans="1:1" ht="14" x14ac:dyDescent="0.15">
      <c r="A683" s="131"/>
    </row>
    <row r="684" spans="1:1" ht="14" x14ac:dyDescent="0.15">
      <c r="A684" s="131"/>
    </row>
    <row r="685" spans="1:1" ht="14" x14ac:dyDescent="0.15">
      <c r="A685" s="131"/>
    </row>
    <row r="686" spans="1:1" ht="14" x14ac:dyDescent="0.15">
      <c r="A686" s="131"/>
    </row>
    <row r="687" spans="1:1" ht="14" x14ac:dyDescent="0.15">
      <c r="A687" s="131"/>
    </row>
    <row r="688" spans="1:1" ht="14" x14ac:dyDescent="0.15">
      <c r="A688" s="131"/>
    </row>
    <row r="689" spans="1:1" ht="14" x14ac:dyDescent="0.15">
      <c r="A689" s="131"/>
    </row>
    <row r="690" spans="1:1" ht="14" x14ac:dyDescent="0.15">
      <c r="A690" s="131"/>
    </row>
    <row r="691" spans="1:1" ht="14" x14ac:dyDescent="0.15">
      <c r="A691" s="131"/>
    </row>
    <row r="692" spans="1:1" ht="14" x14ac:dyDescent="0.15">
      <c r="A692" s="131"/>
    </row>
    <row r="693" spans="1:1" ht="14" x14ac:dyDescent="0.15">
      <c r="A693" s="131"/>
    </row>
    <row r="694" spans="1:1" ht="14" x14ac:dyDescent="0.15">
      <c r="A694" s="131"/>
    </row>
    <row r="695" spans="1:1" ht="14" x14ac:dyDescent="0.15">
      <c r="A695" s="131"/>
    </row>
    <row r="696" spans="1:1" ht="14" x14ac:dyDescent="0.15">
      <c r="A696" s="131"/>
    </row>
    <row r="697" spans="1:1" ht="14" x14ac:dyDescent="0.15">
      <c r="A697" s="131"/>
    </row>
    <row r="698" spans="1:1" ht="14" x14ac:dyDescent="0.15">
      <c r="A698" s="131"/>
    </row>
    <row r="699" spans="1:1" ht="14" x14ac:dyDescent="0.15">
      <c r="A699" s="131"/>
    </row>
    <row r="700" spans="1:1" ht="14" x14ac:dyDescent="0.15">
      <c r="A700" s="131"/>
    </row>
    <row r="701" spans="1:1" ht="14" x14ac:dyDescent="0.15">
      <c r="A701" s="131"/>
    </row>
    <row r="702" spans="1:1" ht="14" x14ac:dyDescent="0.15">
      <c r="A702" s="131"/>
    </row>
    <row r="703" spans="1:1" ht="14" x14ac:dyDescent="0.15">
      <c r="A703" s="131"/>
    </row>
    <row r="704" spans="1:1" ht="14" x14ac:dyDescent="0.15">
      <c r="A704" s="131"/>
    </row>
    <row r="705" spans="1:1" ht="14" x14ac:dyDescent="0.15">
      <c r="A705" s="131"/>
    </row>
    <row r="706" spans="1:1" ht="14" x14ac:dyDescent="0.15">
      <c r="A706" s="131"/>
    </row>
    <row r="707" spans="1:1" ht="14" x14ac:dyDescent="0.15">
      <c r="A707" s="131"/>
    </row>
    <row r="708" spans="1:1" ht="14" x14ac:dyDescent="0.15">
      <c r="A708" s="131"/>
    </row>
    <row r="709" spans="1:1" ht="14" x14ac:dyDescent="0.15">
      <c r="A709" s="131"/>
    </row>
    <row r="710" spans="1:1" ht="14" x14ac:dyDescent="0.15">
      <c r="A710" s="131"/>
    </row>
    <row r="711" spans="1:1" ht="14" x14ac:dyDescent="0.15">
      <c r="A711" s="131"/>
    </row>
    <row r="712" spans="1:1" ht="14" x14ac:dyDescent="0.15">
      <c r="A712" s="131"/>
    </row>
    <row r="713" spans="1:1" ht="14" x14ac:dyDescent="0.15">
      <c r="A713" s="131"/>
    </row>
    <row r="714" spans="1:1" ht="14" x14ac:dyDescent="0.15">
      <c r="A714" s="131"/>
    </row>
    <row r="715" spans="1:1" ht="14" x14ac:dyDescent="0.15">
      <c r="A715" s="131"/>
    </row>
    <row r="716" spans="1:1" ht="14" x14ac:dyDescent="0.15">
      <c r="A716" s="131"/>
    </row>
    <row r="717" spans="1:1" ht="14" x14ac:dyDescent="0.15">
      <c r="A717" s="131"/>
    </row>
    <row r="718" spans="1:1" ht="14" x14ac:dyDescent="0.15">
      <c r="A718" s="131"/>
    </row>
    <row r="719" spans="1:1" ht="14" x14ac:dyDescent="0.15">
      <c r="A719" s="131"/>
    </row>
    <row r="720" spans="1:1" ht="14" x14ac:dyDescent="0.15">
      <c r="A720" s="131"/>
    </row>
    <row r="721" spans="1:1" ht="14" x14ac:dyDescent="0.15">
      <c r="A721" s="131"/>
    </row>
    <row r="722" spans="1:1" ht="14" x14ac:dyDescent="0.15">
      <c r="A722" s="131"/>
    </row>
    <row r="723" spans="1:1" ht="14" x14ac:dyDescent="0.15">
      <c r="A723" s="131"/>
    </row>
    <row r="724" spans="1:1" ht="14" x14ac:dyDescent="0.15">
      <c r="A724" s="131"/>
    </row>
    <row r="725" spans="1:1" ht="14" x14ac:dyDescent="0.15">
      <c r="A725" s="131"/>
    </row>
    <row r="726" spans="1:1" ht="14" x14ac:dyDescent="0.15">
      <c r="A726" s="131"/>
    </row>
    <row r="727" spans="1:1" ht="14" x14ac:dyDescent="0.15">
      <c r="A727" s="131"/>
    </row>
    <row r="728" spans="1:1" ht="14" x14ac:dyDescent="0.15">
      <c r="A728" s="131"/>
    </row>
    <row r="729" spans="1:1" ht="14" x14ac:dyDescent="0.15">
      <c r="A729" s="131"/>
    </row>
    <row r="730" spans="1:1" ht="14" x14ac:dyDescent="0.15">
      <c r="A730" s="131"/>
    </row>
    <row r="731" spans="1:1" ht="14" x14ac:dyDescent="0.15">
      <c r="A731" s="131"/>
    </row>
    <row r="732" spans="1:1" ht="14" x14ac:dyDescent="0.15">
      <c r="A732" s="131"/>
    </row>
    <row r="733" spans="1:1" ht="14" x14ac:dyDescent="0.15">
      <c r="A733" s="131"/>
    </row>
    <row r="734" spans="1:1" ht="14" x14ac:dyDescent="0.15">
      <c r="A734" s="131"/>
    </row>
    <row r="735" spans="1:1" ht="14" x14ac:dyDescent="0.15">
      <c r="A735" s="131"/>
    </row>
    <row r="736" spans="1:1" ht="14" x14ac:dyDescent="0.15">
      <c r="A736" s="131"/>
    </row>
    <row r="737" spans="1:1" ht="14" x14ac:dyDescent="0.15">
      <c r="A737" s="131"/>
    </row>
    <row r="738" spans="1:1" ht="14" x14ac:dyDescent="0.15">
      <c r="A738" s="131"/>
    </row>
    <row r="739" spans="1:1" ht="14" x14ac:dyDescent="0.15">
      <c r="A739" s="131"/>
    </row>
    <row r="740" spans="1:1" ht="14" x14ac:dyDescent="0.15">
      <c r="A740" s="131"/>
    </row>
    <row r="741" spans="1:1" ht="14" x14ac:dyDescent="0.15">
      <c r="A741" s="131"/>
    </row>
    <row r="742" spans="1:1" ht="14" x14ac:dyDescent="0.15">
      <c r="A742" s="131"/>
    </row>
    <row r="743" spans="1:1" ht="14" x14ac:dyDescent="0.15">
      <c r="A743" s="131"/>
    </row>
    <row r="744" spans="1:1" ht="14" x14ac:dyDescent="0.15">
      <c r="A744" s="131"/>
    </row>
    <row r="745" spans="1:1" ht="14" x14ac:dyDescent="0.15">
      <c r="A745" s="131"/>
    </row>
    <row r="746" spans="1:1" ht="14" x14ac:dyDescent="0.15">
      <c r="A746" s="131"/>
    </row>
    <row r="747" spans="1:1" ht="14" x14ac:dyDescent="0.15">
      <c r="A747" s="131"/>
    </row>
    <row r="748" spans="1:1" ht="14" x14ac:dyDescent="0.15">
      <c r="A748" s="131"/>
    </row>
    <row r="749" spans="1:1" ht="14" x14ac:dyDescent="0.15">
      <c r="A749" s="131"/>
    </row>
    <row r="750" spans="1:1" ht="14" x14ac:dyDescent="0.15">
      <c r="A750" s="131"/>
    </row>
    <row r="751" spans="1:1" ht="14" x14ac:dyDescent="0.15">
      <c r="A751" s="131"/>
    </row>
    <row r="752" spans="1:1" ht="14" x14ac:dyDescent="0.15">
      <c r="A752" s="131"/>
    </row>
    <row r="753" spans="1:1" ht="14" x14ac:dyDescent="0.15">
      <c r="A753" s="131"/>
    </row>
    <row r="754" spans="1:1" ht="14" x14ac:dyDescent="0.15">
      <c r="A754" s="131"/>
    </row>
    <row r="755" spans="1:1" ht="14" x14ac:dyDescent="0.15">
      <c r="A755" s="131"/>
    </row>
    <row r="756" spans="1:1" ht="14" x14ac:dyDescent="0.15">
      <c r="A756" s="131"/>
    </row>
    <row r="757" spans="1:1" ht="14" x14ac:dyDescent="0.15">
      <c r="A757" s="131"/>
    </row>
    <row r="758" spans="1:1" ht="14" x14ac:dyDescent="0.15">
      <c r="A758" s="131"/>
    </row>
    <row r="759" spans="1:1" ht="14" x14ac:dyDescent="0.15">
      <c r="A759" s="131"/>
    </row>
    <row r="760" spans="1:1" ht="14" x14ac:dyDescent="0.15">
      <c r="A760" s="131"/>
    </row>
    <row r="761" spans="1:1" ht="14" x14ac:dyDescent="0.15">
      <c r="A761" s="131"/>
    </row>
    <row r="762" spans="1:1" ht="14" x14ac:dyDescent="0.15">
      <c r="A762" s="131"/>
    </row>
    <row r="763" spans="1:1" ht="14" x14ac:dyDescent="0.15">
      <c r="A763" s="131"/>
    </row>
    <row r="764" spans="1:1" ht="14" x14ac:dyDescent="0.15">
      <c r="A764" s="131"/>
    </row>
    <row r="765" spans="1:1" ht="14" x14ac:dyDescent="0.15">
      <c r="A765" s="131"/>
    </row>
    <row r="766" spans="1:1" ht="14" x14ac:dyDescent="0.15">
      <c r="A766" s="131"/>
    </row>
    <row r="767" spans="1:1" ht="14" x14ac:dyDescent="0.15">
      <c r="A767" s="131"/>
    </row>
    <row r="768" spans="1:1" ht="14" x14ac:dyDescent="0.15">
      <c r="A768" s="131"/>
    </row>
    <row r="769" spans="1:1" ht="14" x14ac:dyDescent="0.15">
      <c r="A769" s="131"/>
    </row>
    <row r="770" spans="1:1" ht="14" x14ac:dyDescent="0.15">
      <c r="A770" s="131"/>
    </row>
    <row r="771" spans="1:1" ht="14" x14ac:dyDescent="0.15">
      <c r="A771" s="131"/>
    </row>
    <row r="772" spans="1:1" ht="14" x14ac:dyDescent="0.15">
      <c r="A772" s="131"/>
    </row>
    <row r="773" spans="1:1" ht="14" x14ac:dyDescent="0.15">
      <c r="A773" s="131"/>
    </row>
    <row r="774" spans="1:1" ht="14" x14ac:dyDescent="0.15">
      <c r="A774" s="131"/>
    </row>
    <row r="775" spans="1:1" ht="14" x14ac:dyDescent="0.15">
      <c r="A775" s="131"/>
    </row>
    <row r="776" spans="1:1" ht="14" x14ac:dyDescent="0.15">
      <c r="A776" s="131"/>
    </row>
    <row r="777" spans="1:1" ht="14" x14ac:dyDescent="0.15">
      <c r="A777" s="131"/>
    </row>
    <row r="778" spans="1:1" ht="14" x14ac:dyDescent="0.15">
      <c r="A778" s="131"/>
    </row>
    <row r="779" spans="1:1" ht="14" x14ac:dyDescent="0.15">
      <c r="A779" s="131"/>
    </row>
    <row r="780" spans="1:1" ht="14" x14ac:dyDescent="0.15">
      <c r="A780" s="131"/>
    </row>
    <row r="781" spans="1:1" ht="14" x14ac:dyDescent="0.15">
      <c r="A781" s="131"/>
    </row>
    <row r="782" spans="1:1" ht="14" x14ac:dyDescent="0.15">
      <c r="A782" s="131"/>
    </row>
    <row r="783" spans="1:1" ht="14" x14ac:dyDescent="0.15">
      <c r="A783" s="131"/>
    </row>
    <row r="784" spans="1:1" ht="14" x14ac:dyDescent="0.15">
      <c r="A784" s="131"/>
    </row>
    <row r="785" spans="1:1" ht="14" x14ac:dyDescent="0.15">
      <c r="A785" s="131"/>
    </row>
    <row r="786" spans="1:1" ht="14" x14ac:dyDescent="0.15">
      <c r="A786" s="131"/>
    </row>
    <row r="787" spans="1:1" ht="14" x14ac:dyDescent="0.15">
      <c r="A787" s="131"/>
    </row>
    <row r="788" spans="1:1" ht="14" x14ac:dyDescent="0.15">
      <c r="A788" s="131"/>
    </row>
    <row r="789" spans="1:1" ht="14" x14ac:dyDescent="0.15">
      <c r="A789" s="131"/>
    </row>
    <row r="790" spans="1:1" ht="14" x14ac:dyDescent="0.15">
      <c r="A790" s="131"/>
    </row>
    <row r="791" spans="1:1" ht="14" x14ac:dyDescent="0.15">
      <c r="A791" s="131"/>
    </row>
    <row r="792" spans="1:1" ht="14" x14ac:dyDescent="0.15">
      <c r="A792" s="131"/>
    </row>
    <row r="793" spans="1:1" ht="14" x14ac:dyDescent="0.15">
      <c r="A793" s="131"/>
    </row>
    <row r="794" spans="1:1" ht="14" x14ac:dyDescent="0.15">
      <c r="A794" s="131"/>
    </row>
    <row r="795" spans="1:1" ht="14" x14ac:dyDescent="0.15">
      <c r="A795" s="131"/>
    </row>
    <row r="796" spans="1:1" ht="14" x14ac:dyDescent="0.15">
      <c r="A796" s="131"/>
    </row>
    <row r="797" spans="1:1" ht="14" x14ac:dyDescent="0.15">
      <c r="A797" s="131"/>
    </row>
    <row r="798" spans="1:1" ht="14" x14ac:dyDescent="0.15">
      <c r="A798" s="131"/>
    </row>
    <row r="799" spans="1:1" ht="14" x14ac:dyDescent="0.15">
      <c r="A799" s="131"/>
    </row>
    <row r="800" spans="1:1" ht="14" x14ac:dyDescent="0.15">
      <c r="A800" s="131"/>
    </row>
    <row r="801" spans="1:1" ht="14" x14ac:dyDescent="0.15">
      <c r="A801" s="131"/>
    </row>
    <row r="802" spans="1:1" ht="14" x14ac:dyDescent="0.15">
      <c r="A802" s="131"/>
    </row>
    <row r="803" spans="1:1" ht="14" x14ac:dyDescent="0.15">
      <c r="A803" s="131"/>
    </row>
    <row r="804" spans="1:1" ht="14" x14ac:dyDescent="0.15">
      <c r="A804" s="131"/>
    </row>
    <row r="805" spans="1:1" ht="14" x14ac:dyDescent="0.15">
      <c r="A805" s="131"/>
    </row>
    <row r="806" spans="1:1" ht="14" x14ac:dyDescent="0.15">
      <c r="A806" s="131"/>
    </row>
    <row r="807" spans="1:1" ht="14" x14ac:dyDescent="0.15">
      <c r="A807" s="131"/>
    </row>
    <row r="808" spans="1:1" ht="14" x14ac:dyDescent="0.15">
      <c r="A808" s="131"/>
    </row>
    <row r="809" spans="1:1" ht="14" x14ac:dyDescent="0.15">
      <c r="A809" s="131"/>
    </row>
    <row r="810" spans="1:1" ht="14" x14ac:dyDescent="0.15">
      <c r="A810" s="131"/>
    </row>
    <row r="811" spans="1:1" ht="14" x14ac:dyDescent="0.15">
      <c r="A811" s="131"/>
    </row>
    <row r="812" spans="1:1" ht="14" x14ac:dyDescent="0.15">
      <c r="A812" s="131"/>
    </row>
    <row r="813" spans="1:1" ht="14" x14ac:dyDescent="0.15">
      <c r="A813" s="131"/>
    </row>
    <row r="814" spans="1:1" ht="14" x14ac:dyDescent="0.15">
      <c r="A814" s="131"/>
    </row>
    <row r="815" spans="1:1" ht="14" x14ac:dyDescent="0.15">
      <c r="A815" s="131"/>
    </row>
    <row r="816" spans="1:1" ht="14" x14ac:dyDescent="0.15">
      <c r="A816" s="131"/>
    </row>
    <row r="817" spans="1:1" ht="14" x14ac:dyDescent="0.15">
      <c r="A817" s="131"/>
    </row>
    <row r="818" spans="1:1" ht="14" x14ac:dyDescent="0.15">
      <c r="A818" s="131"/>
    </row>
    <row r="819" spans="1:1" ht="14" x14ac:dyDescent="0.15">
      <c r="A819" s="131"/>
    </row>
    <row r="820" spans="1:1" ht="14" x14ac:dyDescent="0.15">
      <c r="A820" s="131"/>
    </row>
    <row r="821" spans="1:1" ht="14" x14ac:dyDescent="0.15">
      <c r="A821" s="131"/>
    </row>
    <row r="822" spans="1:1" ht="14" x14ac:dyDescent="0.15">
      <c r="A822" s="131"/>
    </row>
    <row r="823" spans="1:1" ht="14" x14ac:dyDescent="0.15">
      <c r="A823" s="131"/>
    </row>
    <row r="824" spans="1:1" ht="14" x14ac:dyDescent="0.15">
      <c r="A824" s="131"/>
    </row>
    <row r="825" spans="1:1" ht="14" x14ac:dyDescent="0.15">
      <c r="A825" s="131"/>
    </row>
    <row r="826" spans="1:1" ht="14" x14ac:dyDescent="0.15">
      <c r="A826" s="131"/>
    </row>
    <row r="827" spans="1:1" ht="14" x14ac:dyDescent="0.15">
      <c r="A827" s="131"/>
    </row>
    <row r="828" spans="1:1" ht="14" x14ac:dyDescent="0.15">
      <c r="A828" s="131"/>
    </row>
    <row r="829" spans="1:1" ht="14" x14ac:dyDescent="0.15">
      <c r="A829" s="131"/>
    </row>
    <row r="830" spans="1:1" ht="14" x14ac:dyDescent="0.15">
      <c r="A830" s="131"/>
    </row>
    <row r="831" spans="1:1" ht="14" x14ac:dyDescent="0.15">
      <c r="A831" s="131"/>
    </row>
    <row r="832" spans="1:1" ht="14" x14ac:dyDescent="0.15">
      <c r="A832" s="131"/>
    </row>
    <row r="833" spans="1:1" ht="14" x14ac:dyDescent="0.15">
      <c r="A833" s="131"/>
    </row>
    <row r="834" spans="1:1" ht="14" x14ac:dyDescent="0.15">
      <c r="A834" s="131"/>
    </row>
    <row r="835" spans="1:1" ht="14" x14ac:dyDescent="0.15">
      <c r="A835" s="131"/>
    </row>
    <row r="836" spans="1:1" ht="14" x14ac:dyDescent="0.15">
      <c r="A836" s="131"/>
    </row>
    <row r="837" spans="1:1" ht="14" x14ac:dyDescent="0.15">
      <c r="A837" s="131"/>
    </row>
    <row r="838" spans="1:1" ht="14" x14ac:dyDescent="0.15">
      <c r="A838" s="131"/>
    </row>
    <row r="839" spans="1:1" ht="14" x14ac:dyDescent="0.15">
      <c r="A839" s="131"/>
    </row>
    <row r="840" spans="1:1" ht="14" x14ac:dyDescent="0.15">
      <c r="A840" s="131"/>
    </row>
    <row r="841" spans="1:1" ht="14" x14ac:dyDescent="0.15">
      <c r="A841" s="131"/>
    </row>
    <row r="842" spans="1:1" ht="14" x14ac:dyDescent="0.15">
      <c r="A842" s="131"/>
    </row>
    <row r="843" spans="1:1" ht="14" x14ac:dyDescent="0.15">
      <c r="A843" s="131"/>
    </row>
    <row r="844" spans="1:1" ht="14" x14ac:dyDescent="0.15">
      <c r="A844" s="131"/>
    </row>
    <row r="845" spans="1:1" ht="14" x14ac:dyDescent="0.15">
      <c r="A845" s="131"/>
    </row>
    <row r="846" spans="1:1" ht="14" x14ac:dyDescent="0.15">
      <c r="A846" s="131"/>
    </row>
    <row r="847" spans="1:1" ht="14" x14ac:dyDescent="0.15">
      <c r="A847" s="131"/>
    </row>
    <row r="848" spans="1:1" ht="14" x14ac:dyDescent="0.15">
      <c r="A848" s="131"/>
    </row>
    <row r="849" spans="1:1" ht="14" x14ac:dyDescent="0.15">
      <c r="A849" s="131"/>
    </row>
    <row r="850" spans="1:1" ht="14" x14ac:dyDescent="0.15">
      <c r="A850" s="131"/>
    </row>
    <row r="851" spans="1:1" ht="14" x14ac:dyDescent="0.15">
      <c r="A851" s="131"/>
    </row>
    <row r="852" spans="1:1" ht="14" x14ac:dyDescent="0.15">
      <c r="A852" s="131"/>
    </row>
    <row r="853" spans="1:1" ht="14" x14ac:dyDescent="0.15">
      <c r="A853" s="131"/>
    </row>
    <row r="854" spans="1:1" ht="14" x14ac:dyDescent="0.15">
      <c r="A854" s="131"/>
    </row>
    <row r="855" spans="1:1" ht="14" x14ac:dyDescent="0.15">
      <c r="A855" s="131"/>
    </row>
    <row r="856" spans="1:1" ht="14" x14ac:dyDescent="0.15">
      <c r="A856" s="131"/>
    </row>
    <row r="857" spans="1:1" ht="14" x14ac:dyDescent="0.15">
      <c r="A857" s="131"/>
    </row>
    <row r="858" spans="1:1" ht="14" x14ac:dyDescent="0.15">
      <c r="A858" s="131"/>
    </row>
    <row r="859" spans="1:1" ht="14" x14ac:dyDescent="0.15">
      <c r="A859" s="131"/>
    </row>
    <row r="860" spans="1:1" ht="14" x14ac:dyDescent="0.15">
      <c r="A860" s="131"/>
    </row>
    <row r="861" spans="1:1" ht="14" x14ac:dyDescent="0.15">
      <c r="A861" s="131"/>
    </row>
    <row r="862" spans="1:1" ht="14" x14ac:dyDescent="0.15">
      <c r="A862" s="131"/>
    </row>
    <row r="863" spans="1:1" ht="14" x14ac:dyDescent="0.15">
      <c r="A863" s="131"/>
    </row>
    <row r="864" spans="1:1" ht="14" x14ac:dyDescent="0.15">
      <c r="A864" s="131"/>
    </row>
    <row r="865" spans="1:1" ht="14" x14ac:dyDescent="0.15">
      <c r="A865" s="131"/>
    </row>
    <row r="866" spans="1:1" ht="14" x14ac:dyDescent="0.15">
      <c r="A866" s="131"/>
    </row>
    <row r="867" spans="1:1" ht="14" x14ac:dyDescent="0.15">
      <c r="A867" s="131"/>
    </row>
    <row r="868" spans="1:1" ht="14" x14ac:dyDescent="0.15">
      <c r="A868" s="131"/>
    </row>
    <row r="869" spans="1:1" ht="14" x14ac:dyDescent="0.15">
      <c r="A869" s="131"/>
    </row>
    <row r="870" spans="1:1" ht="14" x14ac:dyDescent="0.15">
      <c r="A870" s="131"/>
    </row>
    <row r="871" spans="1:1" ht="14" x14ac:dyDescent="0.15">
      <c r="A871" s="131"/>
    </row>
    <row r="872" spans="1:1" ht="14" x14ac:dyDescent="0.15">
      <c r="A872" s="131"/>
    </row>
    <row r="873" spans="1:1" ht="14" x14ac:dyDescent="0.15">
      <c r="A873" s="131"/>
    </row>
    <row r="874" spans="1:1" ht="14" x14ac:dyDescent="0.15">
      <c r="A874" s="131"/>
    </row>
    <row r="875" spans="1:1" ht="14" x14ac:dyDescent="0.15">
      <c r="A875" s="131"/>
    </row>
    <row r="876" spans="1:1" ht="14" x14ac:dyDescent="0.15">
      <c r="A876" s="131"/>
    </row>
    <row r="877" spans="1:1" ht="14" x14ac:dyDescent="0.15">
      <c r="A877" s="131"/>
    </row>
    <row r="878" spans="1:1" ht="14" x14ac:dyDescent="0.15">
      <c r="A878" s="131"/>
    </row>
    <row r="879" spans="1:1" ht="14" x14ac:dyDescent="0.15">
      <c r="A879" s="131"/>
    </row>
    <row r="880" spans="1:1" ht="14" x14ac:dyDescent="0.15">
      <c r="A880" s="131"/>
    </row>
    <row r="881" spans="1:1" ht="14" x14ac:dyDescent="0.15">
      <c r="A881" s="131"/>
    </row>
    <row r="882" spans="1:1" ht="14" x14ac:dyDescent="0.15">
      <c r="A882" s="131"/>
    </row>
    <row r="883" spans="1:1" ht="14" x14ac:dyDescent="0.15">
      <c r="A883" s="131"/>
    </row>
    <row r="884" spans="1:1" ht="14" x14ac:dyDescent="0.15">
      <c r="A884" s="131"/>
    </row>
    <row r="885" spans="1:1" ht="14" x14ac:dyDescent="0.15">
      <c r="A885" s="131"/>
    </row>
    <row r="886" spans="1:1" ht="14" x14ac:dyDescent="0.15">
      <c r="A886" s="131"/>
    </row>
    <row r="887" spans="1:1" ht="14" x14ac:dyDescent="0.15">
      <c r="A887" s="131"/>
    </row>
    <row r="888" spans="1:1" ht="14" x14ac:dyDescent="0.15">
      <c r="A888" s="131"/>
    </row>
    <row r="889" spans="1:1" ht="14" x14ac:dyDescent="0.15">
      <c r="A889" s="131"/>
    </row>
    <row r="890" spans="1:1" ht="14" x14ac:dyDescent="0.15">
      <c r="A890" s="131"/>
    </row>
    <row r="891" spans="1:1" ht="14" x14ac:dyDescent="0.15">
      <c r="A891" s="131"/>
    </row>
    <row r="892" spans="1:1" ht="14" x14ac:dyDescent="0.15">
      <c r="A892" s="131"/>
    </row>
    <row r="893" spans="1:1" ht="14" x14ac:dyDescent="0.15">
      <c r="A893" s="131"/>
    </row>
    <row r="894" spans="1:1" ht="14" x14ac:dyDescent="0.15">
      <c r="A894" s="131"/>
    </row>
    <row r="895" spans="1:1" ht="14" x14ac:dyDescent="0.15">
      <c r="A895" s="131"/>
    </row>
    <row r="896" spans="1:1" ht="14" x14ac:dyDescent="0.15">
      <c r="A896" s="131"/>
    </row>
    <row r="897" spans="1:1" ht="14" x14ac:dyDescent="0.15">
      <c r="A897" s="131"/>
    </row>
    <row r="898" spans="1:1" ht="14" x14ac:dyDescent="0.15">
      <c r="A898" s="131"/>
    </row>
    <row r="899" spans="1:1" ht="14" x14ac:dyDescent="0.15">
      <c r="A899" s="131"/>
    </row>
    <row r="900" spans="1:1" ht="14" x14ac:dyDescent="0.15">
      <c r="A900" s="131"/>
    </row>
    <row r="901" spans="1:1" ht="14" x14ac:dyDescent="0.15">
      <c r="A901" s="131"/>
    </row>
  </sheetData>
  <mergeCells count="3">
    <mergeCell ref="B1:I1"/>
    <mergeCell ref="B5:I5"/>
    <mergeCell ref="B11:I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outlinePr summaryBelow="0" summaryRight="0"/>
  </sheetPr>
  <dimension ref="B1:H60"/>
  <sheetViews>
    <sheetView showGridLines="0" zoomScaleNormal="100" workbookViewId="0">
      <selection activeCell="C7" sqref="C7"/>
    </sheetView>
  </sheetViews>
  <sheetFormatPr baseColWidth="10" defaultColWidth="12.6640625" defaultRowHeight="12" x14ac:dyDescent="0.15"/>
  <cols>
    <col min="1" max="1" customWidth="true" width="3.33203125" collapsed="false"/>
    <col min="2" max="2" customWidth="true" hidden="true" width="8.6640625" collapsed="false"/>
    <col min="3" max="3" bestFit="true" customWidth="true" width="71.0" collapsed="false"/>
  </cols>
  <sheetData>
    <row r="1" spans="2:8" ht="24" x14ac:dyDescent="0.15">
      <c r="B1" s="127"/>
      <c r="C1" s="303" t="s">
        <v>208</v>
      </c>
      <c r="D1" s="304"/>
      <c r="E1" s="304"/>
      <c r="F1" s="304"/>
      <c r="G1" s="304"/>
      <c r="H1" s="305"/>
    </row>
    <row r="2" spans="2:8" ht="16" x14ac:dyDescent="0.15">
      <c r="B2" s="127"/>
      <c r="C2" s="138" t="str">
        <f>Summary!C26</f>
        <v>View of the different discounts running on your restaurant during this report period</v>
      </c>
      <c r="D2" s="139"/>
      <c r="E2" s="139"/>
      <c r="F2" s="139"/>
      <c r="G2" s="139"/>
      <c r="H2" s="106"/>
    </row>
    <row r="3" spans="2:8" ht="16" x14ac:dyDescent="0.15">
      <c r="B3" s="127"/>
      <c r="C3" s="140"/>
      <c r="D3" s="139"/>
      <c r="E3" s="139"/>
      <c r="F3" s="139"/>
      <c r="G3" s="139"/>
      <c r="H3" s="106"/>
    </row>
    <row r="4" spans="2:8" ht="51" x14ac:dyDescent="0.15">
      <c r="B4" s="127"/>
      <c r="C4" s="98" t="s">
        <v>80</v>
      </c>
      <c r="D4" s="99" t="s">
        <v>111</v>
      </c>
      <c r="E4" s="134" t="str">
        <f>'Order level'!O7</f>
        <v>Subtotal (items total)</v>
      </c>
      <c r="F4" s="99" t="s">
        <v>112</v>
      </c>
      <c r="G4" s="99" t="s">
        <v>113</v>
      </c>
      <c r="H4" s="99" t="s">
        <v>193</v>
      </c>
    </row>
    <row r="5" spans="2:8" ht="16" x14ac:dyDescent="0.15">
      <c r="B5" s="127"/>
      <c r="C5" s="107" t="str">
        <f>'Order level'!S7</f>
        <v>Restaurant discount [Salt, Freebie, Pro &amp; other discounts]</v>
      </c>
      <c r="D5" s="135" t="n">
        <f>IF(COUNTIFS('Order level'!$S:$S,"&gt;0",'Order level'!$I:$I,"delivered")=0,"",COUNTIFS('Order level'!$S:$S,"&gt;0",'Order level'!$I:$I,"delivered"))</f>
        <v>68.0</v>
      </c>
      <c r="E5" s="213" t="n">
        <f>IF(SUMIFS('Order level'!$O:$O,'Order level'!$I:$I,"Delivered",'Order level'!$S:$S,"&gt;0")=0,"",SUMIFS('Order level'!$O:$O,'Order level'!$I:$I,"Delivered",'Order level'!$S:$S,"&gt;0"))</f>
        <v>39375.0</v>
      </c>
      <c r="F5" s="213" t="n">
        <f>IF(SUMIFS('Order level'!$S:$S,'Order level'!$I:$I,"Delivered",'Order level'!$S:$S,"&gt;0")=0,"",SUMIFS('Order level'!$S:$S,'Order level'!$I:$I,"Delivered",'Order level'!$S:$S,"&gt;0"))</f>
        <v>3829.0</v>
      </c>
      <c r="G5" s="157" t="n">
        <f t="shared" ref="G5:G6" si="0">IFERROR(F5/D5,"")</f>
        <v>56.30882352941177</v>
      </c>
      <c r="H5" s="136" t="n">
        <f>IFERROR(F5/E5,"")</f>
        <v>0.09724444444444444</v>
      </c>
    </row>
    <row r="6" spans="2:8" ht="16" x14ac:dyDescent="0.15">
      <c r="B6" s="137">
        <v>1</v>
      </c>
      <c r="C6" s="100" t="s">
        <v>253</v>
      </c>
      <c r="D6" s="135" t="n">
        <f>IF(COUNTIFS('Order level'!$I:$I,"delivered",'Order level'!$G:$G,'Discounts Summary'!$C6)=0,"",COUNTIFS('Order level'!$I:$I,"delivered",'Order level'!$G:$G,'Discounts Summary'!$C6))</f>
        <v>53.0</v>
      </c>
      <c r="E6" s="213" t="n">
        <f>IF(SUMIFS('Order level'!$O:$O,'Order level'!$I:$I,"Delivered",'Order level'!$G:$G,'Discounts Summary'!$C6)=0,"",SUMIFS('Order level'!$O:$O,'Order level'!$I:$I,"Delivered",'Order level'!$G:$G,'Discounts Summary'!$C6))</f>
        <v>11739.0</v>
      </c>
      <c r="F6" s="213" t="n">
        <f>IF(SUMIFS('Order level'!$R:$R,'Order level'!$I:$I,"Delivered",'Order level'!$G:$G,'Discounts Summary'!$C6)=0,"",SUMIFS('Order level'!$R:$R,'Order level'!$I:$I,"Delivered",'Order level'!$G:$G,'Discounts Summary'!$C6))</f>
        <v>4171.999999999998</v>
      </c>
      <c r="G6" s="157" t="n">
        <f t="shared" si="0"/>
        <v>78.71698113207543</v>
      </c>
      <c r="H6" s="136" t="n">
        <f>IFERROR(F6/E6,"")</f>
        <v>0.35539654144305294</v>
      </c>
    </row>
    <row r="7" spans="2:8" ht="16" x14ac:dyDescent="0.15">
      <c r="B7" s="137">
        <v>2</v>
      </c>
      <c r="C7" s="100" t="s">
        <v>248</v>
      </c>
      <c r="D7" s="135" t="n">
        <f>IF(COUNTIFS('Order level'!$I:$I,"delivered",'Order level'!$G:$G,'Discounts Summary'!$C7)=0,"",COUNTIFS('Order level'!$I:$I,"delivered",'Order level'!$G:$G,'Discounts Summary'!$C7))</f>
        <v>13.0</v>
      </c>
      <c r="E7" s="213" t="n">
        <f>IF(SUMIFS('Order level'!$O:$O,'Order level'!$I:$I,"Delivered",'Order level'!$G:$G,'Discounts Summary'!$C7)=0,"",SUMIFS('Order level'!$O:$O,'Order level'!$I:$I,"Delivered",'Order level'!$G:$G,'Discounts Summary'!$C7))</f>
        <v>10948.0</v>
      </c>
      <c r="F7" s="157" t="n">
        <f>IF(SUMIF('Order level'!$G:$G,$C7,'Order level'!R:R)=0,"",SUMIF('Order level'!$G:$G,$C7,'Order level'!R:R))</f>
        <v>2085.2</v>
      </c>
      <c r="G7" s="157" t="n">
        <f t="shared" ref="G7:G10" si="1">IFERROR(F7/D7,"")</f>
        <v>160.39999999999998</v>
      </c>
      <c r="H7" s="136" t="n">
        <f t="shared" ref="H7:H10" si="2">IFERROR(F7/E7,"")</f>
        <v>0.19046401169163316</v>
      </c>
    </row>
    <row r="8" spans="2:8" ht="16" x14ac:dyDescent="0.15">
      <c r="B8" s="137">
        <v>3</v>
      </c>
      <c r="C8" s="100" t="s">
        <v>1350</v>
      </c>
      <c r="D8" s="135" t="n">
        <f>IF(COUNTIFS('Order level'!$I:$I,"delivered",'Order level'!$G:$G,'Discounts Summary'!$C8)=0,"",COUNTIFS('Order level'!$I:$I,"delivered",'Order level'!$G:$G,'Discounts Summary'!$C8))</f>
        <v>2.0</v>
      </c>
      <c r="E8" s="213" t="n">
        <f>IF(SUMIFS('Order level'!$O:$O,'Order level'!$I:$I,"Delivered",'Order level'!$G:$G,'Discounts Summary'!$C8)=0,"",SUMIFS('Order level'!$O:$O,'Order level'!$I:$I,"Delivered",'Order level'!$G:$G,'Discounts Summary'!$C8))</f>
        <v>624.0</v>
      </c>
      <c r="F8" s="157" t="n">
        <f>IF(SUMIF('Order level'!$G:$G,$C8,'Order level'!R:R)=0,"",SUMIF('Order level'!$G:$G,$C8,'Order level'!R:R))</f>
        <v>159.2</v>
      </c>
      <c r="G8" s="157" t="n">
        <f t="shared" si="1"/>
        <v>79.6</v>
      </c>
      <c r="H8" s="136" t="n">
        <f t="shared" si="2"/>
        <v>0.2551282051282051</v>
      </c>
    </row>
    <row r="9" spans="2:8" ht="16" x14ac:dyDescent="0.15">
      <c r="B9" s="137"/>
      <c r="C9" s="100" t="s">
        <v>734</v>
      </c>
      <c r="D9" s="135" t="n">
        <f>IF(COUNTIFS('Order level'!$I:$I,"delivered",'Order level'!$G:$G,'Discounts Summary'!$C9)=0,"",COUNTIFS('Order level'!$I:$I,"delivered",'Order level'!$G:$G,'Discounts Summary'!$C9))</f>
        <v>3.0</v>
      </c>
      <c r="E9" s="213" t="n">
        <f>IF(SUMIFS('Order level'!$O:$O,'Order level'!$I:$I,"Delivered",'Order level'!$G:$G,'Discounts Summary'!$C9)=0,"",SUMIFS('Order level'!$O:$O,'Order level'!$I:$I,"Delivered",'Order level'!$G:$G,'Discounts Summary'!$C9))</f>
        <v>2037.0</v>
      </c>
      <c r="F9" s="157" t="n">
        <f>IF(SUMIF('Order level'!$G:$G,$C9,'Order level'!R:R)=0,"",SUMIF('Order level'!$G:$G,$C9,'Order level'!R:R))</f>
        <v>377.20000000000005</v>
      </c>
      <c r="G9" s="157" t="n">
        <f t="shared" si="1"/>
        <v>125.73333333333335</v>
      </c>
      <c r="H9" s="136" t="n">
        <f t="shared" si="2"/>
        <v>0.18517427589592542</v>
      </c>
    </row>
    <row r="10" spans="2:8" ht="16" x14ac:dyDescent="0.15">
      <c r="B10" s="137"/>
      <c r="C10" s="100" t="s">
        <v>227</v>
      </c>
      <c r="D10" s="135" t="n">
        <f>IF(COUNTIFS('Order level'!$I:$I,"delivered",'Order level'!$G:$G,'Discounts Summary'!$C10)=0,"",COUNTIFS('Order level'!$I:$I,"delivered",'Order level'!$G:$G,'Discounts Summary'!$C10))</f>
        <v>145.0</v>
      </c>
      <c r="E10" s="213" t="n">
        <f>IF(SUMIFS('Order level'!$O:$O,'Order level'!$I:$I,"Delivered",'Order level'!$G:$G,'Discounts Summary'!$C10)=0,"",SUMIFS('Order level'!$O:$O,'Order level'!$I:$I,"Delivered",'Order level'!$G:$G,'Discounts Summary'!$C10))</f>
        <v>37732.0</v>
      </c>
      <c r="F10" s="157" t="n">
        <f>IF(SUMIF('Order level'!$G:$G,$C10,'Order level'!R:R)=0,"",SUMIF('Order level'!$G:$G,$C10,'Order level'!R:R))</f>
        <v>14107.7</v>
      </c>
      <c r="G10" s="157" t="n">
        <f t="shared" si="1"/>
        <v>97.29448275862069</v>
      </c>
      <c r="H10" s="136" t="n">
        <f t="shared" si="2"/>
        <v>0.3738921870030743</v>
      </c>
    </row>
    <row r="11" spans="2:8" ht="16" x14ac:dyDescent="0.15">
      <c r="B11" s="137"/>
      <c r="C11" s="100" t="s">
        <v>725</v>
      </c>
      <c r="D11" s="135" t="n">
        <f>IF(COUNTIFS('Order level'!$I:$I,"delivered",'Order level'!$G:$G,'Discounts Summary'!$C11)=0,"",COUNTIFS('Order level'!$I:$I,"delivered",'Order level'!$G:$G,'Discounts Summary'!$C11))</f>
        <v>12.0</v>
      </c>
      <c r="E11" s="213" t="n">
        <f>IF(SUMIFS('Order level'!$O:$O,'Order level'!$I:$I,"Delivered",'Order level'!$G:$G,'Discounts Summary'!$C11)=0,"",SUMIFS('Order level'!$O:$O,'Order level'!$I:$I,"Delivered",'Order level'!$G:$G,'Discounts Summary'!$C11))</f>
        <v>2775.0</v>
      </c>
      <c r="F11" s="157" t="n">
        <f>IF(SUMIF('Order level'!$G:$G,$C11,'Order level'!R:R)=0,"",SUMIF('Order level'!$G:$G,$C11,'Order level'!R:R))</f>
        <v>525.8000000000001</v>
      </c>
      <c r="G11" s="157" t="n">
        <f t="shared" ref="G11:G60" si="3">IFERROR(F11/D11,"")</f>
        <v>43.81666666666667</v>
      </c>
      <c r="H11" s="136" t="n">
        <f t="shared" ref="H11:H60" si="4">IFERROR(F11/E11,"")</f>
        <v>0.1894774774774775</v>
      </c>
    </row>
    <row r="12" spans="2:8" ht="16" x14ac:dyDescent="0.15">
      <c r="C12" s="100" t="s">
        <v>243</v>
      </c>
      <c r="D12" s="135" t="n">
        <f>IF(COUNTIFS('Order level'!$I:$I,"delivered",'Order level'!$G:$G,'Discounts Summary'!$C12)=0,"",COUNTIFS('Order level'!$I:$I,"delivered",'Order level'!$G:$G,'Discounts Summary'!$C12))</f>
        <v>52.0</v>
      </c>
      <c r="E12" s="213" t="n">
        <f>IF(SUMIFS('Order level'!$O:$O,'Order level'!$I:$I,"Delivered",'Order level'!$G:$G,'Discounts Summary'!$C12)=0,"",SUMIFS('Order level'!$O:$O,'Order level'!$I:$I,"Delivered",'Order level'!$G:$G,'Discounts Summary'!$C12))</f>
        <v>11517.0</v>
      </c>
      <c r="F12" s="157" t="n">
        <f>IF(SUMIF('Order level'!$G:$G,$C12,'Order level'!R:R)=0,"",SUMIF('Order level'!$G:$G,$C12,'Order level'!R:R))</f>
        <v>4079.599999999999</v>
      </c>
      <c r="G12" s="157" t="n">
        <f t="shared" si="3"/>
        <v>78.45384615384613</v>
      </c>
      <c r="H12" s="136" t="n">
        <f t="shared" si="4"/>
        <v>0.3542241903273421</v>
      </c>
    </row>
    <row r="13" spans="2:8" ht="16" x14ac:dyDescent="0.15">
      <c r="C13" s="100" t="s">
        <v>942</v>
      </c>
      <c r="D13" s="135" t="n">
        <f>IF(COUNTIFS('Order level'!$I:$I,"delivered",'Order level'!$G:$G,'Discounts Summary'!$C13)=0,"",COUNTIFS('Order level'!$I:$I,"delivered",'Order level'!$G:$G,'Discounts Summary'!$C13))</f>
        <v>1.0</v>
      </c>
      <c r="E13" s="213" t="n">
        <f>IF(SUMIFS('Order level'!$O:$O,'Order level'!$I:$I,"Delivered",'Order level'!$G:$G,'Discounts Summary'!$C13)=0,"",SUMIFS('Order level'!$O:$O,'Order level'!$I:$I,"Delivered",'Order level'!$G:$G,'Discounts Summary'!$C13))</f>
        <v>228.0</v>
      </c>
      <c r="F13" s="157" t="n">
        <f>IF(SUMIF('Order level'!$G:$G,$C13,'Order level'!R:R)=0,"",SUMIF('Order level'!$G:$G,$C13,'Order level'!R:R))</f>
        <v>80.0</v>
      </c>
      <c r="G13" s="157" t="n">
        <f t="shared" si="3"/>
        <v>80.0</v>
      </c>
      <c r="H13" s="136" t="n">
        <f t="shared" si="4"/>
        <v>0.3508771929824561</v>
      </c>
    </row>
    <row r="14" spans="2:8" ht="16" x14ac:dyDescent="0.15">
      <c r="C14" s="100" t="s">
        <v>1081</v>
      </c>
      <c r="D14" s="135" t="n">
        <f>IF(COUNTIFS('Order level'!$I:$I,"delivered",'Order level'!$G:$G,'Discounts Summary'!$C14)=0,"",COUNTIFS('Order level'!$I:$I,"delivered",'Order level'!$G:$G,'Discounts Summary'!$C14))</f>
        <v>18.0</v>
      </c>
      <c r="E14" s="213" t="n">
        <f>IF(SUMIFS('Order level'!$O:$O,'Order level'!$I:$I,"Delivered",'Order level'!$G:$G,'Discounts Summary'!$C14)=0,"",SUMIFS('Order level'!$O:$O,'Order level'!$I:$I,"Delivered",'Order level'!$G:$G,'Discounts Summary'!$C14))</f>
        <v>3920.0</v>
      </c>
      <c r="F14" s="157" t="n">
        <f>IF(SUMIF('Order level'!$G:$G,$C14,'Order level'!R:R)=0,"",SUMIF('Order level'!$G:$G,$C14,'Order level'!R:R))</f>
        <v>1141.44</v>
      </c>
      <c r="G14" s="157" t="n">
        <f t="shared" si="3"/>
        <v>63.413333333333334</v>
      </c>
      <c r="H14" s="136" t="n">
        <f t="shared" si="4"/>
        <v>0.2911836734693878</v>
      </c>
    </row>
    <row r="15" spans="2:8" ht="16" x14ac:dyDescent="0.15">
      <c r="C15" s="100"/>
      <c r="D15" s="135" t="str">
        <f>IF(COUNTIFS('Order level'!$I:$I,"delivered",'Order level'!$G:$G,'Discounts Summary'!$C15)=0,"",COUNTIFS('Order level'!$I:$I,"delivered",'Order level'!$G:$G,'Discounts Summary'!$C15))</f>
        <v/>
      </c>
      <c r="E15" s="213" t="str">
        <f>IF(SUMIFS('Order level'!$O:$O,'Order level'!$I:$I,"Delivered",'Order level'!$G:$G,'Discounts Summary'!$C15)=0,"",SUMIFS('Order level'!$O:$O,'Order level'!$I:$I,"Delivered",'Order level'!$G:$G,'Discounts Summary'!$C15))</f>
        <v/>
      </c>
      <c r="F15" s="157" t="str">
        <f>IF(SUMIF('Order level'!$G:$G,$C15,'Order level'!R:R)=0,"",SUMIF('Order level'!$G:$G,$C15,'Order level'!R:R))</f>
        <v/>
      </c>
      <c r="G15" s="157" t="str">
        <f t="shared" si="3"/>
        <v/>
      </c>
      <c r="H15" s="136" t="str">
        <f t="shared" si="4"/>
        <v/>
      </c>
    </row>
    <row r="16" spans="2:8" ht="16" x14ac:dyDescent="0.15">
      <c r="C16" s="100"/>
      <c r="D16" s="135" t="str">
        <f>IF(COUNTIFS('Order level'!$I:$I,"delivered",'Order level'!$G:$G,'Discounts Summary'!$C16)=0,"",COUNTIFS('Order level'!$I:$I,"delivered",'Order level'!$G:$G,'Discounts Summary'!$C16))</f>
        <v/>
      </c>
      <c r="E16" s="213" t="str">
        <f>IF(SUMIFS('Order level'!$O:$O,'Order level'!$I:$I,"Delivered",'Order level'!$G:$G,'Discounts Summary'!$C16)=0,"",SUMIFS('Order level'!$O:$O,'Order level'!$I:$I,"Delivered",'Order level'!$G:$G,'Discounts Summary'!$C16))</f>
        <v/>
      </c>
      <c r="F16" s="157" t="str">
        <f>IF(SUMIF('Order level'!$G:$G,$C16,'Order level'!R:R)=0,"",SUMIF('Order level'!$G:$G,$C16,'Order level'!R:R))</f>
        <v/>
      </c>
      <c r="G16" s="157" t="str">
        <f t="shared" si="3"/>
        <v/>
      </c>
      <c r="H16" s="136" t="str">
        <f t="shared" si="4"/>
        <v/>
      </c>
    </row>
    <row r="17" spans="3:8" ht="16" x14ac:dyDescent="0.15">
      <c r="C17" s="100"/>
      <c r="D17" s="135" t="str">
        <f>IF(COUNTIFS('Order level'!$I:$I,"delivered",'Order level'!$G:$G,'Discounts Summary'!$C17)=0,"",COUNTIFS('Order level'!$I:$I,"delivered",'Order level'!$G:$G,'Discounts Summary'!$C17))</f>
        <v/>
      </c>
      <c r="E17" s="213" t="str">
        <f>IF(SUMIFS('Order level'!$O:$O,'Order level'!$I:$I,"Delivered",'Order level'!$G:$G,'Discounts Summary'!$C17)=0,"",SUMIFS('Order level'!$O:$O,'Order level'!$I:$I,"Delivered",'Order level'!$G:$G,'Discounts Summary'!$C17))</f>
        <v/>
      </c>
      <c r="F17" s="157" t="str">
        <f>IF(SUMIF('Order level'!$G:$G,$C17,'Order level'!R:R)=0,"",SUMIF('Order level'!$G:$G,$C17,'Order level'!R:R))</f>
        <v/>
      </c>
      <c r="G17" s="157" t="str">
        <f t="shared" si="3"/>
        <v/>
      </c>
      <c r="H17" s="136" t="str">
        <f t="shared" si="4"/>
        <v/>
      </c>
    </row>
    <row r="18" spans="3:8" ht="16" x14ac:dyDescent="0.15">
      <c r="C18" s="100"/>
      <c r="D18" s="135" t="str">
        <f>IF(COUNTIFS('Order level'!$I:$I,"delivered",'Order level'!$G:$G,'Discounts Summary'!$C18)=0,"",COUNTIFS('Order level'!$I:$I,"delivered",'Order level'!$G:$G,'Discounts Summary'!$C18))</f>
        <v/>
      </c>
      <c r="E18" s="213" t="str">
        <f>IF(SUMIFS('Order level'!$O:$O,'Order level'!$I:$I,"Delivered",'Order level'!$G:$G,'Discounts Summary'!$C18)=0,"",SUMIFS('Order level'!$O:$O,'Order level'!$I:$I,"Delivered",'Order level'!$G:$G,'Discounts Summary'!$C18))</f>
        <v/>
      </c>
      <c r="F18" s="157" t="str">
        <f>IF(SUMIF('Order level'!$G:$G,$C18,'Order level'!R:R)=0,"",SUMIF('Order level'!$G:$G,$C18,'Order level'!R:R))</f>
        <v/>
      </c>
      <c r="G18" s="157" t="str">
        <f t="shared" si="3"/>
        <v/>
      </c>
      <c r="H18" s="136" t="str">
        <f t="shared" si="4"/>
        <v/>
      </c>
    </row>
    <row r="19" spans="3:8" ht="16" x14ac:dyDescent="0.15">
      <c r="C19" s="100"/>
      <c r="D19" s="135" t="str">
        <f>IF(COUNTIFS('Order level'!$I:$I,"delivered",'Order level'!$G:$G,'Discounts Summary'!$C19)=0,"",COUNTIFS('Order level'!$I:$I,"delivered",'Order level'!$G:$G,'Discounts Summary'!$C19))</f>
        <v/>
      </c>
      <c r="E19" s="213" t="str">
        <f>IF(SUMIFS('Order level'!$O:$O,'Order level'!$I:$I,"Delivered",'Order level'!$G:$G,'Discounts Summary'!$C19)=0,"",SUMIFS('Order level'!$O:$O,'Order level'!$I:$I,"Delivered",'Order level'!$G:$G,'Discounts Summary'!$C19))</f>
        <v/>
      </c>
      <c r="F19" s="157" t="str">
        <f>IF(SUMIF('Order level'!$G:$G,$C19,'Order level'!R:R)=0,"",SUMIF('Order level'!$G:$G,$C19,'Order level'!R:R))</f>
        <v/>
      </c>
      <c r="G19" s="157" t="str">
        <f t="shared" si="3"/>
        <v/>
      </c>
      <c r="H19" s="136" t="str">
        <f t="shared" si="4"/>
        <v/>
      </c>
    </row>
    <row r="20" spans="3:8" ht="16" x14ac:dyDescent="0.15">
      <c r="C20" s="100"/>
      <c r="D20" s="135" t="str">
        <f>IF(COUNTIFS('Order level'!$I:$I,"delivered",'Order level'!$G:$G,'Discounts Summary'!$C20)=0,"",COUNTIFS('Order level'!$I:$I,"delivered",'Order level'!$G:$G,'Discounts Summary'!$C20))</f>
        <v/>
      </c>
      <c r="E20" s="213" t="str">
        <f>IF(SUMIFS('Order level'!$O:$O,'Order level'!$I:$I,"Delivered",'Order level'!$G:$G,'Discounts Summary'!$C20)=0,"",SUMIFS('Order level'!$O:$O,'Order level'!$I:$I,"Delivered",'Order level'!$G:$G,'Discounts Summary'!$C20))</f>
        <v/>
      </c>
      <c r="F20" s="157" t="str">
        <f>IF(SUMIF('Order level'!$G:$G,$C20,'Order level'!R:R)=0,"",SUMIF('Order level'!$G:$G,$C20,'Order level'!R:R))</f>
        <v/>
      </c>
      <c r="G20" s="157" t="str">
        <f t="shared" si="3"/>
        <v/>
      </c>
      <c r="H20" s="136" t="str">
        <f t="shared" si="4"/>
        <v/>
      </c>
    </row>
    <row r="21" spans="3:8" ht="16" x14ac:dyDescent="0.15">
      <c r="C21" s="100"/>
      <c r="D21" s="135" t="str">
        <f>IF(COUNTIFS('Order level'!$I:$I,"delivered",'Order level'!$G:$G,'Discounts Summary'!$C21)=0,"",COUNTIFS('Order level'!$I:$I,"delivered",'Order level'!$G:$G,'Discounts Summary'!$C21))</f>
        <v/>
      </c>
      <c r="E21" s="213" t="str">
        <f>IF(SUMIFS('Order level'!$O:$O,'Order level'!$I:$I,"Delivered",'Order level'!$G:$G,'Discounts Summary'!$C21)=0,"",SUMIFS('Order level'!$O:$O,'Order level'!$I:$I,"Delivered",'Order level'!$G:$G,'Discounts Summary'!$C21))</f>
        <v/>
      </c>
      <c r="F21" s="157" t="str">
        <f>IF(SUMIF('Order level'!$G:$G,$C21,'Order level'!R:R)=0,"",SUMIF('Order level'!$G:$G,$C21,'Order level'!R:R))</f>
        <v/>
      </c>
      <c r="G21" s="157" t="str">
        <f t="shared" si="3"/>
        <v/>
      </c>
      <c r="H21" s="136" t="str">
        <f t="shared" si="4"/>
        <v/>
      </c>
    </row>
    <row r="22" spans="3:8" ht="16" x14ac:dyDescent="0.15">
      <c r="C22" s="100"/>
      <c r="D22" s="135" t="str">
        <f>IF(COUNTIFS('Order level'!$I:$I,"delivered",'Order level'!$G:$G,'Discounts Summary'!$C22)=0,"",COUNTIFS('Order level'!$I:$I,"delivered",'Order level'!$G:$G,'Discounts Summary'!$C22))</f>
        <v/>
      </c>
      <c r="E22" s="213" t="str">
        <f>IF(SUMIFS('Order level'!$O:$O,'Order level'!$I:$I,"Delivered",'Order level'!$G:$G,'Discounts Summary'!$C22)=0,"",SUMIFS('Order level'!$O:$O,'Order level'!$I:$I,"Delivered",'Order level'!$G:$G,'Discounts Summary'!$C22))</f>
        <v/>
      </c>
      <c r="F22" s="157" t="str">
        <f>IF(SUMIF('Order level'!$G:$G,$C22,'Order level'!R:R)=0,"",SUMIF('Order level'!$G:$G,$C22,'Order level'!R:R))</f>
        <v/>
      </c>
      <c r="G22" s="157" t="str">
        <f t="shared" si="3"/>
        <v/>
      </c>
      <c r="H22" s="136" t="str">
        <f t="shared" si="4"/>
        <v/>
      </c>
    </row>
    <row r="23" spans="3:8" ht="16" x14ac:dyDescent="0.15">
      <c r="C23" s="100"/>
      <c r="D23" s="135" t="str">
        <f>IF(COUNTIFS('Order level'!$I:$I,"delivered",'Order level'!$G:$G,'Discounts Summary'!$C23)=0,"",COUNTIFS('Order level'!$I:$I,"delivered",'Order level'!$G:$G,'Discounts Summary'!$C23))</f>
        <v/>
      </c>
      <c r="E23" s="213" t="str">
        <f>IF(SUMIFS('Order level'!$O:$O,'Order level'!$I:$I,"Delivered",'Order level'!$G:$G,'Discounts Summary'!$C23)=0,"",SUMIFS('Order level'!$O:$O,'Order level'!$I:$I,"Delivered",'Order level'!$G:$G,'Discounts Summary'!$C23))</f>
        <v/>
      </c>
      <c r="F23" s="157" t="str">
        <f>IF(SUMIF('Order level'!$G:$G,$C23,'Order level'!R:R)=0,"",SUMIF('Order level'!$G:$G,$C23,'Order level'!R:R))</f>
        <v/>
      </c>
      <c r="G23" s="157" t="str">
        <f t="shared" si="3"/>
        <v/>
      </c>
      <c r="H23" s="136" t="str">
        <f t="shared" si="4"/>
        <v/>
      </c>
    </row>
    <row r="24" spans="3:8" ht="16" x14ac:dyDescent="0.15">
      <c r="C24" s="100"/>
      <c r="D24" s="135" t="str">
        <f>IF(COUNTIFS('Order level'!$I:$I,"delivered",'Order level'!$G:$G,'Discounts Summary'!$C24)=0,"",COUNTIFS('Order level'!$I:$I,"delivered",'Order level'!$G:$G,'Discounts Summary'!$C24))</f>
        <v/>
      </c>
      <c r="E24" s="213" t="str">
        <f>IF(SUMIFS('Order level'!$O:$O,'Order level'!$I:$I,"Delivered",'Order level'!$G:$G,'Discounts Summary'!$C24)=0,"",SUMIFS('Order level'!$O:$O,'Order level'!$I:$I,"Delivered",'Order level'!$G:$G,'Discounts Summary'!$C24))</f>
        <v/>
      </c>
      <c r="F24" s="157" t="str">
        <f>IF(SUMIF('Order level'!$G:$G,$C24,'Order level'!R:R)=0,"",SUMIF('Order level'!$G:$G,$C24,'Order level'!R:R))</f>
        <v/>
      </c>
      <c r="G24" s="157" t="str">
        <f t="shared" si="3"/>
        <v/>
      </c>
      <c r="H24" s="136" t="str">
        <f t="shared" si="4"/>
        <v/>
      </c>
    </row>
    <row r="25" spans="3:8" ht="16" x14ac:dyDescent="0.15">
      <c r="C25" s="100"/>
      <c r="D25" s="135" t="str">
        <f>IF(COUNTIFS('Order level'!$I:$I,"delivered",'Order level'!$G:$G,'Discounts Summary'!$C25)=0,"",COUNTIFS('Order level'!$I:$I,"delivered",'Order level'!$G:$G,'Discounts Summary'!$C25))</f>
        <v/>
      </c>
      <c r="E25" s="213" t="str">
        <f>IF(SUMIFS('Order level'!$O:$O,'Order level'!$I:$I,"Delivered",'Order level'!$G:$G,'Discounts Summary'!$C25)=0,"",SUMIFS('Order level'!$O:$O,'Order level'!$I:$I,"Delivered",'Order level'!$G:$G,'Discounts Summary'!$C25))</f>
        <v/>
      </c>
      <c r="F25" s="157" t="str">
        <f>IF(SUMIF('Order level'!$G:$G,$C25,'Order level'!R:R)=0,"",SUMIF('Order level'!$G:$G,$C25,'Order level'!R:R))</f>
        <v/>
      </c>
      <c r="G25" s="157" t="str">
        <f t="shared" si="3"/>
        <v/>
      </c>
      <c r="H25" s="136" t="str">
        <f t="shared" si="4"/>
        <v/>
      </c>
    </row>
    <row r="26" spans="3:8" ht="16" x14ac:dyDescent="0.15">
      <c r="C26" s="100"/>
      <c r="D26" s="135" t="str">
        <f>IF(COUNTIFS('Order level'!$I:$I,"delivered",'Order level'!$G:$G,'Discounts Summary'!$C26)=0,"",COUNTIFS('Order level'!$I:$I,"delivered",'Order level'!$G:$G,'Discounts Summary'!$C26))</f>
        <v/>
      </c>
      <c r="E26" s="213" t="str">
        <f>IF(SUMIFS('Order level'!$O:$O,'Order level'!$I:$I,"Delivered",'Order level'!$G:$G,'Discounts Summary'!$C26)=0,"",SUMIFS('Order level'!$O:$O,'Order level'!$I:$I,"Delivered",'Order level'!$G:$G,'Discounts Summary'!$C26))</f>
        <v/>
      </c>
      <c r="F26" s="157" t="str">
        <f>IF(SUMIF('Order level'!$G:$G,$C26,'Order level'!R:R)=0,"",SUMIF('Order level'!$G:$G,$C26,'Order level'!R:R))</f>
        <v/>
      </c>
      <c r="G26" s="157" t="str">
        <f t="shared" si="3"/>
        <v/>
      </c>
      <c r="H26" s="136" t="str">
        <f t="shared" si="4"/>
        <v/>
      </c>
    </row>
    <row r="27" spans="3:8" ht="16" x14ac:dyDescent="0.15">
      <c r="C27" s="100"/>
      <c r="D27" s="135" t="str">
        <f>IF(COUNTIFS('Order level'!$I:$I,"delivered",'Order level'!$G:$G,'Discounts Summary'!$C27)=0,"",COUNTIFS('Order level'!$I:$I,"delivered",'Order level'!$G:$G,'Discounts Summary'!$C27))</f>
        <v/>
      </c>
      <c r="E27" s="213" t="str">
        <f>IF(SUMIFS('Order level'!$O:$O,'Order level'!$I:$I,"Delivered",'Order level'!$G:$G,'Discounts Summary'!$C27)=0,"",SUMIFS('Order level'!$O:$O,'Order level'!$I:$I,"Delivered",'Order level'!$G:$G,'Discounts Summary'!$C27))</f>
        <v/>
      </c>
      <c r="F27" s="157" t="str">
        <f>IF(SUMIF('Order level'!$G:$G,$C27,'Order level'!R:R)=0,"",SUMIF('Order level'!$G:$G,$C27,'Order level'!R:R))</f>
        <v/>
      </c>
      <c r="G27" s="157" t="str">
        <f t="shared" si="3"/>
        <v/>
      </c>
      <c r="H27" s="136" t="str">
        <f t="shared" si="4"/>
        <v/>
      </c>
    </row>
    <row r="28" spans="3:8" ht="16" x14ac:dyDescent="0.15">
      <c r="C28" s="100"/>
      <c r="D28" s="135" t="str">
        <f>IF(COUNTIFS('Order level'!$I:$I,"delivered",'Order level'!$G:$G,'Discounts Summary'!$C28)=0,"",COUNTIFS('Order level'!$I:$I,"delivered",'Order level'!$G:$G,'Discounts Summary'!$C28))</f>
        <v/>
      </c>
      <c r="E28" s="213" t="str">
        <f>IF(SUMIFS('Order level'!$O:$O,'Order level'!$I:$I,"Delivered",'Order level'!$G:$G,'Discounts Summary'!$C28)=0,"",SUMIFS('Order level'!$O:$O,'Order level'!$I:$I,"Delivered",'Order level'!$G:$G,'Discounts Summary'!$C28))</f>
        <v/>
      </c>
      <c r="F28" s="157" t="str">
        <f>IF(SUMIF('Order level'!$G:$G,$C28,'Order level'!R:R)=0,"",SUMIF('Order level'!$G:$G,$C28,'Order level'!R:R))</f>
        <v/>
      </c>
      <c r="G28" s="157" t="str">
        <f t="shared" si="3"/>
        <v/>
      </c>
      <c r="H28" s="136" t="str">
        <f t="shared" si="4"/>
        <v/>
      </c>
    </row>
    <row r="29" spans="3:8" ht="16" x14ac:dyDescent="0.15">
      <c r="C29" s="100"/>
      <c r="D29" s="135" t="str">
        <f>IF(COUNTIFS('Order level'!$I:$I,"delivered",'Order level'!$G:$G,'Discounts Summary'!$C29)=0,"",COUNTIFS('Order level'!$I:$I,"delivered",'Order level'!$G:$G,'Discounts Summary'!$C29))</f>
        <v/>
      </c>
      <c r="E29" s="213" t="str">
        <f>IF(SUMIFS('Order level'!$O:$O,'Order level'!$I:$I,"Delivered",'Order level'!$G:$G,'Discounts Summary'!$C29)=0,"",SUMIFS('Order level'!$O:$O,'Order level'!$I:$I,"Delivered",'Order level'!$G:$G,'Discounts Summary'!$C29))</f>
        <v/>
      </c>
      <c r="F29" s="157" t="str">
        <f>IF(SUMIF('Order level'!$G:$G,$C29,'Order level'!R:R)=0,"",SUMIF('Order level'!$G:$G,$C29,'Order level'!R:R))</f>
        <v/>
      </c>
      <c r="G29" s="157" t="str">
        <f t="shared" si="3"/>
        <v/>
      </c>
      <c r="H29" s="136" t="str">
        <f t="shared" si="4"/>
        <v/>
      </c>
    </row>
    <row r="30" spans="3:8" ht="16" x14ac:dyDescent="0.15">
      <c r="C30" s="100"/>
      <c r="D30" s="135" t="str">
        <f>IF(COUNTIFS('Order level'!$I:$I,"delivered",'Order level'!$G:$G,'Discounts Summary'!$C30)=0,"",COUNTIFS('Order level'!$I:$I,"delivered",'Order level'!$G:$G,'Discounts Summary'!$C30))</f>
        <v/>
      </c>
      <c r="E30" s="213" t="str">
        <f>IF(SUMIFS('Order level'!$O:$O,'Order level'!$I:$I,"Delivered",'Order level'!$G:$G,'Discounts Summary'!$C30)=0,"",SUMIFS('Order level'!$O:$O,'Order level'!$I:$I,"Delivered",'Order level'!$G:$G,'Discounts Summary'!$C30))</f>
        <v/>
      </c>
      <c r="F30" s="157" t="str">
        <f>IF(SUMIF('Order level'!$G:$G,$C30,'Order level'!R:R)=0,"",SUMIF('Order level'!$G:$G,$C30,'Order level'!R:R))</f>
        <v/>
      </c>
      <c r="G30" s="157" t="str">
        <f t="shared" si="3"/>
        <v/>
      </c>
      <c r="H30" s="136" t="str">
        <f t="shared" si="4"/>
        <v/>
      </c>
    </row>
    <row r="31" spans="3:8" ht="16" x14ac:dyDescent="0.15">
      <c r="C31" s="100"/>
      <c r="D31" s="135" t="str">
        <f>IF(COUNTIFS('Order level'!$I:$I,"delivered",'Order level'!$G:$G,'Discounts Summary'!$C31)=0,"",COUNTIFS('Order level'!$I:$I,"delivered",'Order level'!$G:$G,'Discounts Summary'!$C31))</f>
        <v/>
      </c>
      <c r="E31" s="213" t="str">
        <f>IF(SUMIFS('Order level'!$O:$O,'Order level'!$I:$I,"Delivered",'Order level'!$G:$G,'Discounts Summary'!$C31)=0,"",SUMIFS('Order level'!$O:$O,'Order level'!$I:$I,"Delivered",'Order level'!$G:$G,'Discounts Summary'!$C31))</f>
        <v/>
      </c>
      <c r="F31" s="157" t="str">
        <f>IF(SUMIF('Order level'!$G:$G,$C31,'Order level'!R:R)=0,"",SUMIF('Order level'!$G:$G,$C31,'Order level'!R:R))</f>
        <v/>
      </c>
      <c r="G31" s="157" t="str">
        <f t="shared" si="3"/>
        <v/>
      </c>
      <c r="H31" s="136" t="str">
        <f t="shared" si="4"/>
        <v/>
      </c>
    </row>
    <row r="32" spans="3:8" ht="16" x14ac:dyDescent="0.15">
      <c r="C32" s="100"/>
      <c r="D32" s="135" t="str">
        <f>IF(COUNTIFS('Order level'!$I:$I,"delivered",'Order level'!$G:$G,'Discounts Summary'!$C32)=0,"",COUNTIFS('Order level'!$I:$I,"delivered",'Order level'!$G:$G,'Discounts Summary'!$C32))</f>
        <v/>
      </c>
      <c r="E32" s="213" t="str">
        <f>IF(SUMIFS('Order level'!$O:$O,'Order level'!$I:$I,"Delivered",'Order level'!$G:$G,'Discounts Summary'!$C32)=0,"",SUMIFS('Order level'!$O:$O,'Order level'!$I:$I,"Delivered",'Order level'!$G:$G,'Discounts Summary'!$C32))</f>
        <v/>
      </c>
      <c r="F32" s="157" t="str">
        <f>IF(SUMIF('Order level'!$G:$G,$C32,'Order level'!R:R)=0,"",SUMIF('Order level'!$G:$G,$C32,'Order level'!R:R))</f>
        <v/>
      </c>
      <c r="G32" s="157" t="str">
        <f t="shared" si="3"/>
        <v/>
      </c>
      <c r="H32" s="136" t="str">
        <f t="shared" si="4"/>
        <v/>
      </c>
    </row>
    <row r="33" spans="3:8" ht="16" x14ac:dyDescent="0.15">
      <c r="C33" s="100"/>
      <c r="D33" s="135" t="str">
        <f>IF(COUNTIFS('Order level'!$I:$I,"delivered",'Order level'!$G:$G,'Discounts Summary'!$C33)=0,"",COUNTIFS('Order level'!$I:$I,"delivered",'Order level'!$G:$G,'Discounts Summary'!$C33))</f>
        <v/>
      </c>
      <c r="E33" s="213" t="str">
        <f>IF(SUMIFS('Order level'!$O:$O,'Order level'!$I:$I,"Delivered",'Order level'!$G:$G,'Discounts Summary'!$C33)=0,"",SUMIFS('Order level'!$O:$O,'Order level'!$I:$I,"Delivered",'Order level'!$G:$G,'Discounts Summary'!$C33))</f>
        <v/>
      </c>
      <c r="F33" s="157" t="str">
        <f>IF(SUMIF('Order level'!$G:$G,$C33,'Order level'!R:R)=0,"",SUMIF('Order level'!$G:$G,$C33,'Order level'!R:R))</f>
        <v/>
      </c>
      <c r="G33" s="157" t="str">
        <f t="shared" si="3"/>
        <v/>
      </c>
      <c r="H33" s="136" t="str">
        <f t="shared" si="4"/>
        <v/>
      </c>
    </row>
    <row r="34" spans="3:8" ht="16" x14ac:dyDescent="0.15">
      <c r="C34" s="100"/>
      <c r="D34" s="135" t="str">
        <f>IF(COUNTIFS('Order level'!$I:$I,"delivered",'Order level'!$G:$G,'Discounts Summary'!$C34)=0,"",COUNTIFS('Order level'!$I:$I,"delivered",'Order level'!$G:$G,'Discounts Summary'!$C34))</f>
        <v/>
      </c>
      <c r="E34" s="213" t="str">
        <f>IF(SUMIFS('Order level'!$O:$O,'Order level'!$I:$I,"Delivered",'Order level'!$G:$G,'Discounts Summary'!$C34)=0,"",SUMIFS('Order level'!$O:$O,'Order level'!$I:$I,"Delivered",'Order level'!$G:$G,'Discounts Summary'!$C34))</f>
        <v/>
      </c>
      <c r="F34" s="157" t="str">
        <f>IF(SUMIF('Order level'!$G:$G,$C34,'Order level'!R:R)=0,"",SUMIF('Order level'!$G:$G,$C34,'Order level'!R:R))</f>
        <v/>
      </c>
      <c r="G34" s="157" t="str">
        <f t="shared" si="3"/>
        <v/>
      </c>
      <c r="H34" s="136" t="str">
        <f t="shared" si="4"/>
        <v/>
      </c>
    </row>
    <row r="35" spans="3:8" ht="16" x14ac:dyDescent="0.15">
      <c r="C35" s="100"/>
      <c r="D35" s="135" t="str">
        <f>IF(COUNTIFS('Order level'!$I:$I,"delivered",'Order level'!$G:$G,'Discounts Summary'!$C35)=0,"",COUNTIFS('Order level'!$I:$I,"delivered",'Order level'!$G:$G,'Discounts Summary'!$C35))</f>
        <v/>
      </c>
      <c r="E35" s="213" t="str">
        <f>IF(SUMIFS('Order level'!$O:$O,'Order level'!$I:$I,"Delivered",'Order level'!$G:$G,'Discounts Summary'!$C35)=0,"",SUMIFS('Order level'!$O:$O,'Order level'!$I:$I,"Delivered",'Order level'!$G:$G,'Discounts Summary'!$C35))</f>
        <v/>
      </c>
      <c r="F35" s="157" t="str">
        <f>IF(SUMIF('Order level'!$G:$G,$C35,'Order level'!R:R)=0,"",SUMIF('Order level'!$G:$G,$C35,'Order level'!R:R))</f>
        <v/>
      </c>
      <c r="G35" s="157" t="str">
        <f t="shared" si="3"/>
        <v/>
      </c>
      <c r="H35" s="136" t="str">
        <f t="shared" si="4"/>
        <v/>
      </c>
    </row>
    <row r="36" spans="3:8" ht="16" x14ac:dyDescent="0.15">
      <c r="C36" s="100"/>
      <c r="D36" s="135" t="str">
        <f>IF(COUNTIFS('Order level'!$I:$I,"delivered",'Order level'!$G:$G,'Discounts Summary'!$C36)=0,"",COUNTIFS('Order level'!$I:$I,"delivered",'Order level'!$G:$G,'Discounts Summary'!$C36))</f>
        <v/>
      </c>
      <c r="E36" s="213" t="str">
        <f>IF(SUMIFS('Order level'!$O:$O,'Order level'!$I:$I,"Delivered",'Order level'!$G:$G,'Discounts Summary'!$C36)=0,"",SUMIFS('Order level'!$O:$O,'Order level'!$I:$I,"Delivered",'Order level'!$G:$G,'Discounts Summary'!$C36))</f>
        <v/>
      </c>
      <c r="F36" s="157" t="str">
        <f>IF(SUMIF('Order level'!$G:$G,$C36,'Order level'!R:R)=0,"",SUMIF('Order level'!$G:$G,$C36,'Order level'!R:R))</f>
        <v/>
      </c>
      <c r="G36" s="157" t="str">
        <f t="shared" si="3"/>
        <v/>
      </c>
      <c r="H36" s="136" t="str">
        <f t="shared" si="4"/>
        <v/>
      </c>
    </row>
    <row r="37" spans="3:8" ht="16" x14ac:dyDescent="0.15">
      <c r="C37" s="100"/>
      <c r="D37" s="135" t="str">
        <f>IF(COUNTIFS('Order level'!$I:$I,"delivered",'Order level'!$G:$G,'Discounts Summary'!$C37)=0,"",COUNTIFS('Order level'!$I:$I,"delivered",'Order level'!$G:$G,'Discounts Summary'!$C37))</f>
        <v/>
      </c>
      <c r="E37" s="213" t="str">
        <f>IF(SUMIFS('Order level'!$O:$O,'Order level'!$I:$I,"Delivered",'Order level'!$G:$G,'Discounts Summary'!$C37)=0,"",SUMIFS('Order level'!$O:$O,'Order level'!$I:$I,"Delivered",'Order level'!$G:$G,'Discounts Summary'!$C37))</f>
        <v/>
      </c>
      <c r="F37" s="157" t="str">
        <f>IF(SUMIF('Order level'!$G:$G,$C37,'Order level'!R:R)=0,"",SUMIF('Order level'!$G:$G,$C37,'Order level'!R:R))</f>
        <v/>
      </c>
      <c r="G37" s="157" t="str">
        <f t="shared" si="3"/>
        <v/>
      </c>
      <c r="H37" s="136" t="str">
        <f t="shared" si="4"/>
        <v/>
      </c>
    </row>
    <row r="38" spans="3:8" ht="16" x14ac:dyDescent="0.15">
      <c r="C38" s="100"/>
      <c r="D38" s="135" t="str">
        <f>IF(COUNTIFS('Order level'!$I:$I,"delivered",'Order level'!$G:$G,'Discounts Summary'!$C38)=0,"",COUNTIFS('Order level'!$I:$I,"delivered",'Order level'!$G:$G,'Discounts Summary'!$C38))</f>
        <v/>
      </c>
      <c r="E38" s="213" t="str">
        <f>IF(SUMIFS('Order level'!$O:$O,'Order level'!$I:$I,"Delivered",'Order level'!$G:$G,'Discounts Summary'!$C38)=0,"",SUMIFS('Order level'!$O:$O,'Order level'!$I:$I,"Delivered",'Order level'!$G:$G,'Discounts Summary'!$C38))</f>
        <v/>
      </c>
      <c r="F38" s="157" t="str">
        <f>IF(SUMIF('Order level'!$G:$G,$C38,'Order level'!R:R)=0,"",SUMIF('Order level'!$G:$G,$C38,'Order level'!R:R))</f>
        <v/>
      </c>
      <c r="G38" s="157" t="str">
        <f t="shared" si="3"/>
        <v/>
      </c>
      <c r="H38" s="136" t="str">
        <f t="shared" si="4"/>
        <v/>
      </c>
    </row>
    <row r="39" spans="3:8" ht="16" x14ac:dyDescent="0.15">
      <c r="C39" s="100"/>
      <c r="D39" s="135" t="str">
        <f>IF(COUNTIFS('Order level'!$I:$I,"delivered",'Order level'!$G:$G,'Discounts Summary'!$C39)=0,"",COUNTIFS('Order level'!$I:$I,"delivered",'Order level'!$G:$G,'Discounts Summary'!$C39))</f>
        <v/>
      </c>
      <c r="E39" s="213" t="str">
        <f>IF(SUMIFS('Order level'!$O:$O,'Order level'!$I:$I,"Delivered",'Order level'!$G:$G,'Discounts Summary'!$C39)=0,"",SUMIFS('Order level'!$O:$O,'Order level'!$I:$I,"Delivered",'Order level'!$G:$G,'Discounts Summary'!$C39))</f>
        <v/>
      </c>
      <c r="F39" s="157" t="str">
        <f>IF(SUMIF('Order level'!$G:$G,$C39,'Order level'!R:R)=0,"",SUMIF('Order level'!$G:$G,$C39,'Order level'!R:R))</f>
        <v/>
      </c>
      <c r="G39" s="157" t="str">
        <f t="shared" si="3"/>
        <v/>
      </c>
      <c r="H39" s="136" t="str">
        <f t="shared" si="4"/>
        <v/>
      </c>
    </row>
    <row r="40" spans="3:8" ht="16" x14ac:dyDescent="0.15">
      <c r="C40" s="100"/>
      <c r="D40" s="135" t="str">
        <f>IF(COUNTIFS('Order level'!$I:$I,"delivered",'Order level'!$G:$G,'Discounts Summary'!$C40)=0,"",COUNTIFS('Order level'!$I:$I,"delivered",'Order level'!$G:$G,'Discounts Summary'!$C40))</f>
        <v/>
      </c>
      <c r="E40" s="213" t="str">
        <f>IF(SUMIFS('Order level'!$O:$O,'Order level'!$I:$I,"Delivered",'Order level'!$G:$G,'Discounts Summary'!$C40)=0,"",SUMIFS('Order level'!$O:$O,'Order level'!$I:$I,"Delivered",'Order level'!$G:$G,'Discounts Summary'!$C40))</f>
        <v/>
      </c>
      <c r="F40" s="157" t="str">
        <f>IF(SUMIF('Order level'!$G:$G,$C40,'Order level'!R:R)=0,"",SUMIF('Order level'!$G:$G,$C40,'Order level'!R:R))</f>
        <v/>
      </c>
      <c r="G40" s="157" t="str">
        <f t="shared" si="3"/>
        <v/>
      </c>
      <c r="H40" s="136" t="str">
        <f t="shared" si="4"/>
        <v/>
      </c>
    </row>
    <row r="41" spans="3:8" ht="16" x14ac:dyDescent="0.15">
      <c r="C41" s="100"/>
      <c r="D41" s="135" t="str">
        <f>IF(COUNTIFS('Order level'!$I:$I,"delivered",'Order level'!$G:$G,'Discounts Summary'!$C41)=0,"",COUNTIFS('Order level'!$I:$I,"delivered",'Order level'!$G:$G,'Discounts Summary'!$C41))</f>
        <v/>
      </c>
      <c r="E41" s="213" t="str">
        <f>IF(SUMIFS('Order level'!$O:$O,'Order level'!$I:$I,"Delivered",'Order level'!$G:$G,'Discounts Summary'!$C41)=0,"",SUMIFS('Order level'!$O:$O,'Order level'!$I:$I,"Delivered",'Order level'!$G:$G,'Discounts Summary'!$C41))</f>
        <v/>
      </c>
      <c r="F41" s="157" t="str">
        <f>IF(SUMIF('Order level'!$G:$G,$C41,'Order level'!R:R)=0,"",SUMIF('Order level'!$G:$G,$C41,'Order level'!R:R))</f>
        <v/>
      </c>
      <c r="G41" s="157" t="str">
        <f t="shared" si="3"/>
        <v/>
      </c>
      <c r="H41" s="136" t="str">
        <f t="shared" si="4"/>
        <v/>
      </c>
    </row>
    <row r="42" spans="3:8" ht="16" x14ac:dyDescent="0.15">
      <c r="C42" s="100"/>
      <c r="D42" s="135" t="str">
        <f>IF(COUNTIFS('Order level'!$I:$I,"delivered",'Order level'!$G:$G,'Discounts Summary'!$C42)=0,"",COUNTIFS('Order level'!$I:$I,"delivered",'Order level'!$G:$G,'Discounts Summary'!$C42))</f>
        <v/>
      </c>
      <c r="E42" s="213" t="str">
        <f>IF(SUMIFS('Order level'!$O:$O,'Order level'!$I:$I,"Delivered",'Order level'!$G:$G,'Discounts Summary'!$C42)=0,"",SUMIFS('Order level'!$O:$O,'Order level'!$I:$I,"Delivered",'Order level'!$G:$G,'Discounts Summary'!$C42))</f>
        <v/>
      </c>
      <c r="F42" s="157" t="str">
        <f>IF(SUMIF('Order level'!$G:$G,$C42,'Order level'!R:R)=0,"",SUMIF('Order level'!$G:$G,$C42,'Order level'!R:R))</f>
        <v/>
      </c>
      <c r="G42" s="157" t="str">
        <f t="shared" si="3"/>
        <v/>
      </c>
      <c r="H42" s="136" t="str">
        <f t="shared" si="4"/>
        <v/>
      </c>
    </row>
    <row r="43" spans="3:8" ht="16" x14ac:dyDescent="0.15">
      <c r="C43" s="100"/>
      <c r="D43" s="135" t="str">
        <f>IF(COUNTIFS('Order level'!$I:$I,"delivered",'Order level'!$G:$G,'Discounts Summary'!$C43)=0,"",COUNTIFS('Order level'!$I:$I,"delivered",'Order level'!$G:$G,'Discounts Summary'!$C43))</f>
        <v/>
      </c>
      <c r="E43" s="213" t="str">
        <f>IF(SUMIFS('Order level'!$O:$O,'Order level'!$I:$I,"Delivered",'Order level'!$G:$G,'Discounts Summary'!$C43)=0,"",SUMIFS('Order level'!$O:$O,'Order level'!$I:$I,"Delivered",'Order level'!$G:$G,'Discounts Summary'!$C43))</f>
        <v/>
      </c>
      <c r="F43" s="157" t="str">
        <f>IF(SUMIF('Order level'!$G:$G,$C43,'Order level'!R:R)=0,"",SUMIF('Order level'!$G:$G,$C43,'Order level'!R:R))</f>
        <v/>
      </c>
      <c r="G43" s="157" t="str">
        <f t="shared" si="3"/>
        <v/>
      </c>
      <c r="H43" s="136" t="str">
        <f t="shared" si="4"/>
        <v/>
      </c>
    </row>
    <row r="44" spans="3:8" ht="16" x14ac:dyDescent="0.15">
      <c r="C44" s="100"/>
      <c r="D44" s="135" t="str">
        <f>IF(COUNTIFS('Order level'!$I:$I,"delivered",'Order level'!$G:$G,'Discounts Summary'!$C44)=0,"",COUNTIFS('Order level'!$I:$I,"delivered",'Order level'!$G:$G,'Discounts Summary'!$C44))</f>
        <v/>
      </c>
      <c r="E44" s="213" t="str">
        <f>IF(SUMIFS('Order level'!$O:$O,'Order level'!$I:$I,"Delivered",'Order level'!$G:$G,'Discounts Summary'!$C44)=0,"",SUMIFS('Order level'!$O:$O,'Order level'!$I:$I,"Delivered",'Order level'!$G:$G,'Discounts Summary'!$C44))</f>
        <v/>
      </c>
      <c r="F44" s="157" t="str">
        <f>IF(SUMIF('Order level'!$G:$G,$C44,'Order level'!R:R)=0,"",SUMIF('Order level'!$G:$G,$C44,'Order level'!R:R))</f>
        <v/>
      </c>
      <c r="G44" s="157" t="str">
        <f t="shared" si="3"/>
        <v/>
      </c>
      <c r="H44" s="136" t="str">
        <f t="shared" si="4"/>
        <v/>
      </c>
    </row>
    <row r="45" spans="3:8" ht="16" x14ac:dyDescent="0.15">
      <c r="C45" s="100"/>
      <c r="D45" s="135" t="str">
        <f>IF(COUNTIFS('Order level'!$I:$I,"delivered",'Order level'!$G:$G,'Discounts Summary'!$C45)=0,"",COUNTIFS('Order level'!$I:$I,"delivered",'Order level'!$G:$G,'Discounts Summary'!$C45))</f>
        <v/>
      </c>
      <c r="E45" s="213" t="str">
        <f>IF(SUMIFS('Order level'!$O:$O,'Order level'!$I:$I,"Delivered",'Order level'!$G:$G,'Discounts Summary'!$C45)=0,"",SUMIFS('Order level'!$O:$O,'Order level'!$I:$I,"Delivered",'Order level'!$G:$G,'Discounts Summary'!$C45))</f>
        <v/>
      </c>
      <c r="F45" s="157" t="str">
        <f>IF(SUMIF('Order level'!$G:$G,$C45,'Order level'!R:R)=0,"",SUMIF('Order level'!$G:$G,$C45,'Order level'!R:R))</f>
        <v/>
      </c>
      <c r="G45" s="157" t="str">
        <f t="shared" si="3"/>
        <v/>
      </c>
      <c r="H45" s="136" t="str">
        <f t="shared" si="4"/>
        <v/>
      </c>
    </row>
    <row r="46" spans="3:8" ht="16" x14ac:dyDescent="0.15">
      <c r="C46" s="100"/>
      <c r="D46" s="135" t="str">
        <f>IF(COUNTIFS('Order level'!$I:$I,"delivered",'Order level'!$G:$G,'Discounts Summary'!$C46)=0,"",COUNTIFS('Order level'!$I:$I,"delivered",'Order level'!$G:$G,'Discounts Summary'!$C46))</f>
        <v/>
      </c>
      <c r="E46" s="213" t="str">
        <f>IF(SUMIFS('Order level'!$O:$O,'Order level'!$I:$I,"Delivered",'Order level'!$G:$G,'Discounts Summary'!$C46)=0,"",SUMIFS('Order level'!$O:$O,'Order level'!$I:$I,"Delivered",'Order level'!$G:$G,'Discounts Summary'!$C46))</f>
        <v/>
      </c>
      <c r="F46" s="157" t="str">
        <f>IF(SUMIF('Order level'!$G:$G,$C46,'Order level'!R:R)=0,"",SUMIF('Order level'!$G:$G,$C46,'Order level'!R:R))</f>
        <v/>
      </c>
      <c r="G46" s="157" t="str">
        <f t="shared" si="3"/>
        <v/>
      </c>
      <c r="H46" s="136" t="str">
        <f t="shared" si="4"/>
        <v/>
      </c>
    </row>
    <row r="47" spans="3:8" ht="16" x14ac:dyDescent="0.15">
      <c r="C47" s="100"/>
      <c r="D47" s="135" t="str">
        <f>IF(COUNTIFS('Order level'!$I:$I,"delivered",'Order level'!$G:$G,'Discounts Summary'!$C47)=0,"",COUNTIFS('Order level'!$I:$I,"delivered",'Order level'!$G:$G,'Discounts Summary'!$C47))</f>
        <v/>
      </c>
      <c r="E47" s="213" t="str">
        <f>IF(SUMIFS('Order level'!$O:$O,'Order level'!$I:$I,"Delivered",'Order level'!$G:$G,'Discounts Summary'!$C47)=0,"",SUMIFS('Order level'!$O:$O,'Order level'!$I:$I,"Delivered",'Order level'!$G:$G,'Discounts Summary'!$C47))</f>
        <v/>
      </c>
      <c r="F47" s="157" t="str">
        <f>IF(SUMIF('Order level'!$G:$G,$C47,'Order level'!R:R)=0,"",SUMIF('Order level'!$G:$G,$C47,'Order level'!R:R))</f>
        <v/>
      </c>
      <c r="G47" s="157" t="str">
        <f t="shared" si="3"/>
        <v/>
      </c>
      <c r="H47" s="136" t="str">
        <f t="shared" si="4"/>
        <v/>
      </c>
    </row>
    <row r="48" spans="3:8" ht="16" x14ac:dyDescent="0.15">
      <c r="C48" s="100"/>
      <c r="D48" s="135" t="str">
        <f>IF(COUNTIFS('Order level'!$I:$I,"delivered",'Order level'!$G:$G,'Discounts Summary'!$C48)=0,"",COUNTIFS('Order level'!$I:$I,"delivered",'Order level'!$G:$G,'Discounts Summary'!$C48))</f>
        <v/>
      </c>
      <c r="E48" s="213" t="str">
        <f>IF(SUMIFS('Order level'!$O:$O,'Order level'!$I:$I,"Delivered",'Order level'!$G:$G,'Discounts Summary'!$C48)=0,"",SUMIFS('Order level'!$O:$O,'Order level'!$I:$I,"Delivered",'Order level'!$G:$G,'Discounts Summary'!$C48))</f>
        <v/>
      </c>
      <c r="F48" s="157" t="str">
        <f>IF(SUMIF('Order level'!$G:$G,$C48,'Order level'!R:R)=0,"",SUMIF('Order level'!$G:$G,$C48,'Order level'!R:R))</f>
        <v/>
      </c>
      <c r="G48" s="157" t="str">
        <f t="shared" si="3"/>
        <v/>
      </c>
      <c r="H48" s="136" t="str">
        <f t="shared" si="4"/>
        <v/>
      </c>
    </row>
    <row r="49" spans="3:8" ht="16" x14ac:dyDescent="0.15">
      <c r="C49" s="100"/>
      <c r="D49" s="135" t="str">
        <f>IF(COUNTIFS('Order level'!$I:$I,"delivered",'Order level'!$G:$G,'Discounts Summary'!$C49)=0,"",COUNTIFS('Order level'!$I:$I,"delivered",'Order level'!$G:$G,'Discounts Summary'!$C49))</f>
        <v/>
      </c>
      <c r="E49" s="213" t="str">
        <f>IF(SUMIFS('Order level'!$O:$O,'Order level'!$I:$I,"Delivered",'Order level'!$G:$G,'Discounts Summary'!$C49)=0,"",SUMIFS('Order level'!$O:$O,'Order level'!$I:$I,"Delivered",'Order level'!$G:$G,'Discounts Summary'!$C49))</f>
        <v/>
      </c>
      <c r="F49" s="157" t="str">
        <f>IF(SUMIF('Order level'!$G:$G,$C49,'Order level'!R:R)=0,"",SUMIF('Order level'!$G:$G,$C49,'Order level'!R:R))</f>
        <v/>
      </c>
      <c r="G49" s="157" t="str">
        <f t="shared" si="3"/>
        <v/>
      </c>
      <c r="H49" s="136" t="str">
        <f t="shared" si="4"/>
        <v/>
      </c>
    </row>
    <row r="50" spans="3:8" ht="16" x14ac:dyDescent="0.15">
      <c r="C50" s="100"/>
      <c r="D50" s="135" t="str">
        <f>IF(COUNTIFS('Order level'!$I:$I,"delivered",'Order level'!$G:$G,'Discounts Summary'!$C50)=0,"",COUNTIFS('Order level'!$I:$I,"delivered",'Order level'!$G:$G,'Discounts Summary'!$C50))</f>
        <v/>
      </c>
      <c r="E50" s="213" t="str">
        <f>IF(SUMIFS('Order level'!$O:$O,'Order level'!$I:$I,"Delivered",'Order level'!$G:$G,'Discounts Summary'!$C50)=0,"",SUMIFS('Order level'!$O:$O,'Order level'!$I:$I,"Delivered",'Order level'!$G:$G,'Discounts Summary'!$C50))</f>
        <v/>
      </c>
      <c r="F50" s="157" t="str">
        <f>IF(SUMIF('Order level'!$G:$G,$C50,'Order level'!R:R)=0,"",SUMIF('Order level'!$G:$G,$C50,'Order level'!R:R))</f>
        <v/>
      </c>
      <c r="G50" s="157" t="str">
        <f t="shared" si="3"/>
        <v/>
      </c>
      <c r="H50" s="136" t="str">
        <f t="shared" si="4"/>
        <v/>
      </c>
    </row>
    <row r="51" spans="3:8" ht="16" x14ac:dyDescent="0.15">
      <c r="C51" s="100"/>
      <c r="D51" s="135" t="str">
        <f>IF(COUNTIFS('Order level'!$I:$I,"delivered",'Order level'!$G:$G,'Discounts Summary'!$C51)=0,"",COUNTIFS('Order level'!$I:$I,"delivered",'Order level'!$G:$G,'Discounts Summary'!$C51))</f>
        <v/>
      </c>
      <c r="E51" s="213" t="str">
        <f>IF(SUMIFS('Order level'!$O:$O,'Order level'!$I:$I,"Delivered",'Order level'!$G:$G,'Discounts Summary'!$C51)=0,"",SUMIFS('Order level'!$O:$O,'Order level'!$I:$I,"Delivered",'Order level'!$G:$G,'Discounts Summary'!$C51))</f>
        <v/>
      </c>
      <c r="F51" s="157" t="str">
        <f>IF(SUMIF('Order level'!$G:$G,$C51,'Order level'!R:R)=0,"",SUMIF('Order level'!$G:$G,$C51,'Order level'!R:R))</f>
        <v/>
      </c>
      <c r="G51" s="157" t="str">
        <f t="shared" si="3"/>
        <v/>
      </c>
      <c r="H51" s="136" t="str">
        <f t="shared" si="4"/>
        <v/>
      </c>
    </row>
    <row r="52" spans="3:8" ht="16" x14ac:dyDescent="0.15">
      <c r="C52" s="100"/>
      <c r="D52" s="135" t="str">
        <f>IF(COUNTIFS('Order level'!$I:$I,"delivered",'Order level'!$G:$G,'Discounts Summary'!$C52)=0,"",COUNTIFS('Order level'!$I:$I,"delivered",'Order level'!$G:$G,'Discounts Summary'!$C52))</f>
        <v/>
      </c>
      <c r="E52" s="213" t="str">
        <f>IF(SUMIFS('Order level'!$O:$O,'Order level'!$I:$I,"Delivered",'Order level'!$G:$G,'Discounts Summary'!$C52)=0,"",SUMIFS('Order level'!$O:$O,'Order level'!$I:$I,"Delivered",'Order level'!$G:$G,'Discounts Summary'!$C52))</f>
        <v/>
      </c>
      <c r="F52" s="157" t="str">
        <f>IF(SUMIF('Order level'!$G:$G,$C52,'Order level'!R:R)=0,"",SUMIF('Order level'!$G:$G,$C52,'Order level'!R:R))</f>
        <v/>
      </c>
      <c r="G52" s="157" t="str">
        <f t="shared" si="3"/>
        <v/>
      </c>
      <c r="H52" s="136" t="str">
        <f t="shared" si="4"/>
        <v/>
      </c>
    </row>
    <row r="53" spans="3:8" ht="16" x14ac:dyDescent="0.15">
      <c r="C53" s="100"/>
      <c r="D53" s="135" t="str">
        <f>IF(COUNTIFS('Order level'!$I:$I,"delivered",'Order level'!$G:$G,'Discounts Summary'!$C53)=0,"",COUNTIFS('Order level'!$I:$I,"delivered",'Order level'!$G:$G,'Discounts Summary'!$C53))</f>
        <v/>
      </c>
      <c r="E53" s="213" t="str">
        <f>IF(SUMIFS('Order level'!$O:$O,'Order level'!$I:$I,"Delivered",'Order level'!$G:$G,'Discounts Summary'!$C53)=0,"",SUMIFS('Order level'!$O:$O,'Order level'!$I:$I,"Delivered",'Order level'!$G:$G,'Discounts Summary'!$C53))</f>
        <v/>
      </c>
      <c r="F53" s="157" t="str">
        <f>IF(SUMIF('Order level'!$G:$G,$C53,'Order level'!R:R)=0,"",SUMIF('Order level'!$G:$G,$C53,'Order level'!R:R))</f>
        <v/>
      </c>
      <c r="G53" s="157" t="str">
        <f t="shared" si="3"/>
        <v/>
      </c>
      <c r="H53" s="136" t="str">
        <f t="shared" si="4"/>
        <v/>
      </c>
    </row>
    <row r="54" spans="3:8" ht="16" x14ac:dyDescent="0.15">
      <c r="C54" s="100"/>
      <c r="D54" s="135" t="str">
        <f>IF(COUNTIFS('Order level'!$I:$I,"delivered",'Order level'!$G:$G,'Discounts Summary'!$C54)=0,"",COUNTIFS('Order level'!$I:$I,"delivered",'Order level'!$G:$G,'Discounts Summary'!$C54))</f>
        <v/>
      </c>
      <c r="E54" s="213" t="str">
        <f>IF(SUMIFS('Order level'!$O:$O,'Order level'!$I:$I,"Delivered",'Order level'!$G:$G,'Discounts Summary'!$C54)=0,"",SUMIFS('Order level'!$O:$O,'Order level'!$I:$I,"Delivered",'Order level'!$G:$G,'Discounts Summary'!$C54))</f>
        <v/>
      </c>
      <c r="F54" s="157" t="str">
        <f>IF(SUMIF('Order level'!$G:$G,$C54,'Order level'!R:R)=0,"",SUMIF('Order level'!$G:$G,$C54,'Order level'!R:R))</f>
        <v/>
      </c>
      <c r="G54" s="157" t="str">
        <f t="shared" si="3"/>
        <v/>
      </c>
      <c r="H54" s="136" t="str">
        <f t="shared" si="4"/>
        <v/>
      </c>
    </row>
    <row r="55" spans="3:8" ht="16" x14ac:dyDescent="0.15">
      <c r="C55" s="100"/>
      <c r="D55" s="135" t="str">
        <f>IF(COUNTIFS('Order level'!$I:$I,"delivered",'Order level'!$G:$G,'Discounts Summary'!$C55)=0,"",COUNTIFS('Order level'!$I:$I,"delivered",'Order level'!$G:$G,'Discounts Summary'!$C55))</f>
        <v/>
      </c>
      <c r="E55" s="213" t="str">
        <f>IF(SUMIFS('Order level'!$O:$O,'Order level'!$I:$I,"Delivered",'Order level'!$G:$G,'Discounts Summary'!$C55)=0,"",SUMIFS('Order level'!$O:$O,'Order level'!$I:$I,"Delivered",'Order level'!$G:$G,'Discounts Summary'!$C55))</f>
        <v/>
      </c>
      <c r="F55" s="157" t="str">
        <f>IF(SUMIF('Order level'!$G:$G,$C55,'Order level'!R:R)=0,"",SUMIF('Order level'!$G:$G,$C55,'Order level'!R:R))</f>
        <v/>
      </c>
      <c r="G55" s="157" t="str">
        <f t="shared" si="3"/>
        <v/>
      </c>
      <c r="H55" s="136" t="str">
        <f t="shared" si="4"/>
        <v/>
      </c>
    </row>
    <row r="56" spans="3:8" ht="16" x14ac:dyDescent="0.15">
      <c r="C56" s="100"/>
      <c r="D56" s="135" t="str">
        <f>IF(COUNTIFS('Order level'!$I:$I,"delivered",'Order level'!$G:$G,'Discounts Summary'!$C56)=0,"",COUNTIFS('Order level'!$I:$I,"delivered",'Order level'!$G:$G,'Discounts Summary'!$C56))</f>
        <v/>
      </c>
      <c r="E56" s="213" t="str">
        <f>IF(SUMIFS('Order level'!$O:$O,'Order level'!$I:$I,"Delivered",'Order level'!$G:$G,'Discounts Summary'!$C56)=0,"",SUMIFS('Order level'!$O:$O,'Order level'!$I:$I,"Delivered",'Order level'!$G:$G,'Discounts Summary'!$C56))</f>
        <v/>
      </c>
      <c r="F56" s="157" t="str">
        <f>IF(SUMIF('Order level'!$G:$G,$C56,'Order level'!R:R)=0,"",SUMIF('Order level'!$G:$G,$C56,'Order level'!R:R))</f>
        <v/>
      </c>
      <c r="G56" s="157" t="str">
        <f t="shared" si="3"/>
        <v/>
      </c>
      <c r="H56" s="136" t="str">
        <f t="shared" si="4"/>
        <v/>
      </c>
    </row>
    <row r="57" spans="3:8" ht="16" x14ac:dyDescent="0.15">
      <c r="C57" s="100"/>
      <c r="D57" s="135" t="str">
        <f>IF(COUNTIFS('Order level'!$I:$I,"delivered",'Order level'!$G:$G,'Discounts Summary'!$C57)=0,"",COUNTIFS('Order level'!$I:$I,"delivered",'Order level'!$G:$G,'Discounts Summary'!$C57))</f>
        <v/>
      </c>
      <c r="E57" s="213" t="str">
        <f>IF(SUMIFS('Order level'!$O:$O,'Order level'!$I:$I,"Delivered",'Order level'!$G:$G,'Discounts Summary'!$C57)=0,"",SUMIFS('Order level'!$O:$O,'Order level'!$I:$I,"Delivered",'Order level'!$G:$G,'Discounts Summary'!$C57))</f>
        <v/>
      </c>
      <c r="F57" s="157" t="str">
        <f>IF(SUMIF('Order level'!$G:$G,$C57,'Order level'!R:R)=0,"",SUMIF('Order level'!$G:$G,$C57,'Order level'!R:R))</f>
        <v/>
      </c>
      <c r="G57" s="157" t="str">
        <f t="shared" si="3"/>
        <v/>
      </c>
      <c r="H57" s="136" t="str">
        <f t="shared" si="4"/>
        <v/>
      </c>
    </row>
    <row r="58" spans="3:8" ht="16" x14ac:dyDescent="0.15">
      <c r="C58" s="100"/>
      <c r="D58" s="135" t="str">
        <f>IF(COUNTIFS('Order level'!$I:$I,"delivered",'Order level'!$G:$G,'Discounts Summary'!$C58)=0,"",COUNTIFS('Order level'!$I:$I,"delivered",'Order level'!$G:$G,'Discounts Summary'!$C58))</f>
        <v/>
      </c>
      <c r="E58" s="213" t="str">
        <f>IF(SUMIFS('Order level'!$O:$O,'Order level'!$I:$I,"Delivered",'Order level'!$G:$G,'Discounts Summary'!$C58)=0,"",SUMIFS('Order level'!$O:$O,'Order level'!$I:$I,"Delivered",'Order level'!$G:$G,'Discounts Summary'!$C58))</f>
        <v/>
      </c>
      <c r="F58" s="157" t="str">
        <f>IF(SUMIF('Order level'!$G:$G,$C58,'Order level'!R:R)=0,"",SUMIF('Order level'!$G:$G,$C58,'Order level'!R:R))</f>
        <v/>
      </c>
      <c r="G58" s="157" t="str">
        <f t="shared" si="3"/>
        <v/>
      </c>
      <c r="H58" s="136" t="str">
        <f t="shared" si="4"/>
        <v/>
      </c>
    </row>
    <row r="59" spans="3:8" ht="16" x14ac:dyDescent="0.15">
      <c r="C59" s="100"/>
      <c r="D59" s="135" t="str">
        <f>IF(COUNTIFS('Order level'!$I:$I,"delivered",'Order level'!$G:$G,'Discounts Summary'!$C59)=0,"",COUNTIFS('Order level'!$I:$I,"delivered",'Order level'!$G:$G,'Discounts Summary'!$C59))</f>
        <v/>
      </c>
      <c r="E59" s="213" t="str">
        <f>IF(SUMIFS('Order level'!$O:$O,'Order level'!$I:$I,"Delivered",'Order level'!$G:$G,'Discounts Summary'!$C59)=0,"",SUMIFS('Order level'!$O:$O,'Order level'!$I:$I,"Delivered",'Order level'!$G:$G,'Discounts Summary'!$C59))</f>
        <v/>
      </c>
      <c r="F59" s="157" t="str">
        <f>IF(SUMIF('Order level'!$G:$G,$C59,'Order level'!R:R)=0,"",SUMIF('Order level'!$G:$G,$C59,'Order level'!R:R))</f>
        <v/>
      </c>
      <c r="G59" s="157" t="str">
        <f t="shared" si="3"/>
        <v/>
      </c>
      <c r="H59" s="136" t="str">
        <f t="shared" si="4"/>
        <v/>
      </c>
    </row>
    <row r="60" spans="3:8" ht="16" x14ac:dyDescent="0.15">
      <c r="C60" s="100"/>
      <c r="D60" s="135" t="str">
        <f>IF(COUNTIFS('Order level'!$I:$I,"delivered",'Order level'!$G:$G,'Discounts Summary'!$C60)=0,"",COUNTIFS('Order level'!$I:$I,"delivered",'Order level'!$G:$G,'Discounts Summary'!$C60))</f>
        <v/>
      </c>
      <c r="E60" s="213" t="str">
        <f>IF(SUMIFS('Order level'!$O:$O,'Order level'!$I:$I,"Delivered",'Order level'!$G:$G,'Discounts Summary'!$C60)=0,"",SUMIFS('Order level'!$O:$O,'Order level'!$I:$I,"Delivered",'Order level'!$G:$G,'Discounts Summary'!$C60))</f>
        <v/>
      </c>
      <c r="F60" s="157" t="str">
        <f>IF(SUMIF('Order level'!$G:$G,$C60,'Order level'!R:R)=0,"",SUMIF('Order level'!$G:$G,$C60,'Order level'!R:R))</f>
        <v/>
      </c>
      <c r="G60" s="157" t="str">
        <f t="shared" si="3"/>
        <v/>
      </c>
      <c r="H60" s="136" t="str">
        <f t="shared" si="4"/>
        <v/>
      </c>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outlinePr summaryBelow="0" summaryRight="0"/>
  </sheetPr>
  <dimension ref="A1:W967"/>
  <sheetViews>
    <sheetView showGridLines="0" workbookViewId="0">
      <selection sqref="A1:C1"/>
    </sheetView>
  </sheetViews>
  <sheetFormatPr baseColWidth="10" defaultColWidth="12.6640625" defaultRowHeight="15.75" customHeight="1" x14ac:dyDescent="0.15"/>
  <cols>
    <col min="1" max="1" style="112" width="12.6640625" collapsed="false"/>
    <col min="2" max="2" customWidth="true" style="124" width="41.6640625" collapsed="false"/>
    <col min="3" max="3" customWidth="true" style="124" width="92.83203125" collapsed="false"/>
    <col min="4" max="16384" style="112" width="12.6640625" collapsed="false"/>
  </cols>
  <sheetData>
    <row r="1" spans="1:23" ht="25" customHeight="1" x14ac:dyDescent="0.15">
      <c r="A1" s="306" t="s">
        <v>15</v>
      </c>
      <c r="B1" s="307"/>
      <c r="C1" s="307"/>
      <c r="D1" s="111"/>
      <c r="E1" s="111"/>
      <c r="F1" s="111"/>
      <c r="G1" s="111"/>
      <c r="H1" s="111"/>
      <c r="I1" s="111"/>
      <c r="J1" s="111"/>
      <c r="K1" s="111"/>
      <c r="L1" s="111"/>
      <c r="M1" s="111"/>
      <c r="N1" s="111"/>
      <c r="O1" s="111"/>
      <c r="P1" s="111"/>
      <c r="Q1" s="111"/>
      <c r="R1" s="111"/>
      <c r="S1" s="111"/>
      <c r="T1" s="111"/>
      <c r="U1" s="111"/>
      <c r="V1" s="111"/>
      <c r="W1" s="111"/>
    </row>
    <row r="2" spans="1:23" ht="25" customHeight="1" x14ac:dyDescent="0.15">
      <c r="A2" s="81" t="str">
        <f>Summary!C27</f>
        <v>Descriptions of the terms used in the Order level tab</v>
      </c>
      <c r="B2" s="125"/>
      <c r="C2" s="125"/>
      <c r="D2" s="111"/>
      <c r="E2" s="111"/>
      <c r="F2" s="111"/>
      <c r="G2" s="111"/>
      <c r="H2" s="111"/>
      <c r="I2" s="111"/>
      <c r="J2" s="111"/>
      <c r="K2" s="111"/>
      <c r="L2" s="111"/>
      <c r="M2" s="111"/>
      <c r="N2" s="111"/>
      <c r="O2" s="111"/>
      <c r="P2" s="111"/>
      <c r="Q2" s="111"/>
      <c r="R2" s="111"/>
      <c r="S2" s="111"/>
      <c r="T2" s="111"/>
      <c r="U2" s="111"/>
      <c r="V2" s="111"/>
      <c r="W2" s="111"/>
    </row>
    <row r="3" spans="1:23" ht="28" customHeight="1" x14ac:dyDescent="0.15">
      <c r="A3" s="108" t="s">
        <v>114</v>
      </c>
      <c r="B3" s="110" t="s">
        <v>115</v>
      </c>
      <c r="C3" s="110" t="s">
        <v>116</v>
      </c>
      <c r="D3" s="111"/>
      <c r="E3" s="111"/>
      <c r="F3" s="111"/>
      <c r="G3" s="111"/>
      <c r="H3" s="111"/>
      <c r="I3" s="111"/>
      <c r="J3" s="111"/>
      <c r="K3" s="111"/>
      <c r="L3" s="111"/>
      <c r="M3" s="111"/>
      <c r="N3" s="111"/>
      <c r="O3" s="111"/>
      <c r="P3" s="111"/>
      <c r="Q3" s="111"/>
      <c r="R3" s="111"/>
      <c r="S3" s="111"/>
      <c r="T3" s="111"/>
      <c r="U3" s="111"/>
      <c r="V3" s="111"/>
      <c r="W3" s="111"/>
    </row>
    <row r="4" spans="1:23" ht="16" x14ac:dyDescent="0.15">
      <c r="A4" s="113">
        <v>1</v>
      </c>
      <c r="B4" s="116" t="s">
        <v>118</v>
      </c>
      <c r="C4" s="117" t="s">
        <v>152</v>
      </c>
      <c r="D4" s="111"/>
      <c r="E4" s="111"/>
      <c r="F4" s="111"/>
      <c r="G4" s="111"/>
      <c r="H4" s="111"/>
      <c r="I4" s="111"/>
      <c r="J4" s="111"/>
      <c r="K4" s="111"/>
      <c r="L4" s="111"/>
      <c r="M4" s="111"/>
      <c r="N4" s="111"/>
      <c r="O4" s="111"/>
      <c r="P4" s="111"/>
      <c r="Q4" s="111"/>
      <c r="R4" s="111"/>
      <c r="S4" s="111"/>
      <c r="T4" s="111"/>
      <c r="U4" s="111"/>
      <c r="V4" s="111"/>
      <c r="W4" s="111"/>
    </row>
    <row r="5" spans="1:23" ht="16" x14ac:dyDescent="0.15">
      <c r="A5" s="113">
        <v>2</v>
      </c>
      <c r="B5" s="116" t="s">
        <v>83</v>
      </c>
      <c r="C5" s="116" t="s">
        <v>187</v>
      </c>
      <c r="D5" s="111"/>
      <c r="E5" s="111"/>
      <c r="F5" s="111"/>
      <c r="G5" s="111"/>
      <c r="H5" s="111"/>
      <c r="I5" s="111"/>
      <c r="J5" s="111"/>
      <c r="K5" s="111"/>
      <c r="L5" s="111"/>
      <c r="M5" s="111"/>
      <c r="N5" s="111"/>
      <c r="O5" s="111"/>
      <c r="P5" s="111"/>
      <c r="Q5" s="111"/>
      <c r="R5" s="111"/>
      <c r="S5" s="111"/>
      <c r="T5" s="111"/>
      <c r="U5" s="111"/>
      <c r="V5" s="111"/>
      <c r="W5" s="111"/>
    </row>
    <row r="6" spans="1:23" ht="16" x14ac:dyDescent="0.15">
      <c r="A6" s="113">
        <v>3</v>
      </c>
      <c r="B6" s="118" t="s">
        <v>153</v>
      </c>
      <c r="C6" s="117" t="s">
        <v>154</v>
      </c>
      <c r="D6" s="111"/>
      <c r="E6" s="111"/>
      <c r="F6" s="111"/>
      <c r="G6" s="111"/>
      <c r="H6" s="111"/>
      <c r="I6" s="111"/>
      <c r="J6" s="111"/>
      <c r="K6" s="111"/>
      <c r="L6" s="111"/>
      <c r="M6" s="111"/>
      <c r="N6" s="111"/>
      <c r="O6" s="111"/>
      <c r="P6" s="111"/>
      <c r="Q6" s="111"/>
      <c r="R6" s="111"/>
      <c r="S6" s="111"/>
      <c r="T6" s="111"/>
      <c r="U6" s="111"/>
      <c r="V6" s="111"/>
      <c r="W6" s="111"/>
    </row>
    <row r="7" spans="1:23" ht="16" x14ac:dyDescent="0.15">
      <c r="A7" s="113">
        <v>4</v>
      </c>
      <c r="B7" s="118" t="s">
        <v>155</v>
      </c>
      <c r="C7" s="117" t="s">
        <v>156</v>
      </c>
      <c r="D7" s="111"/>
      <c r="E7" s="111"/>
      <c r="F7" s="111"/>
      <c r="G7" s="111"/>
      <c r="H7" s="111"/>
      <c r="I7" s="111"/>
      <c r="J7" s="111"/>
      <c r="K7" s="111"/>
      <c r="L7" s="111"/>
      <c r="M7" s="111"/>
      <c r="N7" s="111"/>
      <c r="O7" s="111"/>
      <c r="P7" s="111"/>
      <c r="Q7" s="111"/>
      <c r="R7" s="111"/>
      <c r="S7" s="111"/>
      <c r="T7" s="111"/>
      <c r="U7" s="111"/>
      <c r="V7" s="111"/>
      <c r="W7" s="111"/>
    </row>
    <row r="8" spans="1:23" ht="16" x14ac:dyDescent="0.15">
      <c r="A8" s="113">
        <v>5</v>
      </c>
      <c r="B8" s="118" t="s">
        <v>150</v>
      </c>
      <c r="C8" s="117" t="s">
        <v>188</v>
      </c>
      <c r="D8" s="111"/>
      <c r="E8" s="111"/>
      <c r="F8" s="111"/>
      <c r="G8" s="111"/>
      <c r="H8" s="111"/>
      <c r="I8" s="111"/>
      <c r="J8" s="111"/>
      <c r="K8" s="111"/>
      <c r="L8" s="111"/>
      <c r="M8" s="111"/>
      <c r="N8" s="111"/>
      <c r="O8" s="111"/>
      <c r="P8" s="111"/>
      <c r="Q8" s="111"/>
      <c r="R8" s="111"/>
      <c r="S8" s="111"/>
      <c r="T8" s="111"/>
      <c r="U8" s="111"/>
      <c r="V8" s="111"/>
      <c r="W8" s="111"/>
    </row>
    <row r="9" spans="1:23" ht="30" x14ac:dyDescent="0.15">
      <c r="A9" s="114" t="s">
        <v>117</v>
      </c>
      <c r="B9" s="119" t="s">
        <v>123</v>
      </c>
      <c r="C9" s="120" t="s">
        <v>157</v>
      </c>
      <c r="D9" s="111"/>
      <c r="E9" s="111"/>
      <c r="F9" s="111"/>
      <c r="G9" s="111"/>
      <c r="H9" s="111"/>
      <c r="I9" s="111"/>
      <c r="J9" s="111"/>
      <c r="K9" s="111"/>
      <c r="L9" s="111"/>
      <c r="M9" s="111"/>
      <c r="N9" s="111"/>
      <c r="O9" s="111"/>
      <c r="P9" s="111"/>
      <c r="Q9" s="111"/>
      <c r="R9" s="111"/>
      <c r="S9" s="111"/>
      <c r="T9" s="111"/>
      <c r="U9" s="111"/>
      <c r="V9" s="111"/>
      <c r="W9" s="111"/>
    </row>
    <row r="10" spans="1:23" ht="30" x14ac:dyDescent="0.15">
      <c r="A10" s="113">
        <v>6</v>
      </c>
      <c r="B10" s="116" t="s">
        <v>87</v>
      </c>
      <c r="C10" s="117" t="s">
        <v>158</v>
      </c>
      <c r="D10" s="111"/>
      <c r="E10" s="111"/>
      <c r="F10" s="111"/>
      <c r="G10" s="111"/>
      <c r="H10" s="111"/>
      <c r="I10" s="111"/>
      <c r="J10" s="111"/>
      <c r="K10" s="111"/>
      <c r="L10" s="111"/>
      <c r="M10" s="111"/>
      <c r="N10" s="111"/>
      <c r="O10" s="111"/>
      <c r="P10" s="111"/>
      <c r="Q10" s="111"/>
      <c r="R10" s="111"/>
      <c r="S10" s="111"/>
      <c r="T10" s="111"/>
      <c r="U10" s="111"/>
      <c r="V10" s="111"/>
      <c r="W10" s="111"/>
    </row>
    <row r="11" spans="1:23" ht="30" x14ac:dyDescent="0.15">
      <c r="A11" s="113">
        <v>7</v>
      </c>
      <c r="B11" s="116" t="s">
        <v>88</v>
      </c>
      <c r="C11" s="117" t="s">
        <v>159</v>
      </c>
      <c r="D11" s="111"/>
      <c r="E11" s="111"/>
      <c r="F11" s="111"/>
      <c r="G11" s="111"/>
      <c r="H11" s="111"/>
      <c r="I11" s="111"/>
      <c r="J11" s="111"/>
      <c r="K11" s="111"/>
      <c r="L11" s="111"/>
      <c r="M11" s="111"/>
      <c r="N11" s="111"/>
      <c r="O11" s="111"/>
      <c r="P11" s="111"/>
      <c r="Q11" s="111"/>
      <c r="R11" s="111"/>
      <c r="S11" s="111"/>
      <c r="T11" s="111"/>
      <c r="U11" s="111"/>
      <c r="V11" s="111"/>
      <c r="W11" s="111"/>
    </row>
    <row r="12" spans="1:23" ht="30" x14ac:dyDescent="0.15">
      <c r="A12" s="113">
        <v>8</v>
      </c>
      <c r="B12" s="116" t="s">
        <v>89</v>
      </c>
      <c r="C12" s="117" t="s">
        <v>160</v>
      </c>
      <c r="D12" s="111"/>
      <c r="E12" s="111"/>
      <c r="F12" s="111"/>
      <c r="G12" s="111"/>
      <c r="H12" s="111"/>
      <c r="I12" s="111"/>
      <c r="J12" s="111"/>
      <c r="K12" s="111"/>
      <c r="L12" s="111"/>
      <c r="M12" s="111"/>
      <c r="N12" s="111"/>
      <c r="O12" s="111"/>
      <c r="P12" s="111"/>
      <c r="Q12" s="111"/>
      <c r="R12" s="111"/>
      <c r="S12" s="111"/>
      <c r="T12" s="111"/>
      <c r="U12" s="111"/>
      <c r="V12" s="111"/>
      <c r="W12" s="111"/>
    </row>
    <row r="13" spans="1:23" ht="30" x14ac:dyDescent="0.15">
      <c r="A13" s="115" t="s">
        <v>119</v>
      </c>
      <c r="B13" s="121" t="s">
        <v>161</v>
      </c>
      <c r="C13" s="122" t="s">
        <v>162</v>
      </c>
      <c r="D13" s="111"/>
      <c r="E13" s="111"/>
      <c r="F13" s="111"/>
      <c r="G13" s="111"/>
      <c r="H13" s="111"/>
      <c r="I13" s="111"/>
      <c r="J13" s="111"/>
      <c r="K13" s="111"/>
      <c r="L13" s="111"/>
      <c r="M13" s="111"/>
      <c r="N13" s="111"/>
      <c r="O13" s="111"/>
      <c r="P13" s="111"/>
      <c r="Q13" s="111"/>
      <c r="R13" s="111"/>
      <c r="S13" s="111"/>
      <c r="T13" s="111"/>
      <c r="U13" s="111"/>
      <c r="V13" s="111"/>
      <c r="W13" s="111"/>
    </row>
    <row r="14" spans="1:23" ht="30" x14ac:dyDescent="0.15">
      <c r="A14" s="113">
        <v>9</v>
      </c>
      <c r="B14" s="118" t="s">
        <v>163</v>
      </c>
      <c r="C14" s="116" t="s">
        <v>124</v>
      </c>
      <c r="D14" s="111"/>
      <c r="E14" s="111"/>
      <c r="F14" s="111"/>
      <c r="G14" s="111"/>
      <c r="H14" s="111"/>
      <c r="I14" s="111"/>
      <c r="J14" s="111"/>
      <c r="K14" s="111"/>
      <c r="L14" s="111"/>
      <c r="M14" s="111"/>
      <c r="N14" s="111"/>
      <c r="O14" s="111"/>
      <c r="P14" s="111"/>
      <c r="Q14" s="111"/>
      <c r="R14" s="111"/>
      <c r="S14" s="111"/>
      <c r="T14" s="111"/>
      <c r="U14" s="111"/>
      <c r="V14" s="111"/>
      <c r="W14" s="111"/>
    </row>
    <row r="15" spans="1:23" ht="30" x14ac:dyDescent="0.15">
      <c r="A15" s="113">
        <v>10</v>
      </c>
      <c r="B15" s="116" t="s">
        <v>125</v>
      </c>
      <c r="C15" s="117" t="s">
        <v>164</v>
      </c>
      <c r="D15" s="111"/>
      <c r="E15" s="111"/>
      <c r="F15" s="111"/>
      <c r="G15" s="111"/>
      <c r="H15" s="111"/>
      <c r="I15" s="111"/>
      <c r="J15" s="111"/>
      <c r="K15" s="111"/>
      <c r="L15" s="111"/>
      <c r="M15" s="111"/>
      <c r="N15" s="111"/>
      <c r="O15" s="111"/>
      <c r="P15" s="111"/>
      <c r="Q15" s="111"/>
      <c r="R15" s="111"/>
      <c r="S15" s="111"/>
      <c r="T15" s="111"/>
      <c r="U15" s="111"/>
      <c r="V15" s="111"/>
      <c r="W15" s="111"/>
    </row>
    <row r="16" spans="1:23" ht="16" x14ac:dyDescent="0.15">
      <c r="A16" s="113">
        <v>11</v>
      </c>
      <c r="B16" s="116" t="s">
        <v>92</v>
      </c>
      <c r="C16" s="117" t="s">
        <v>186</v>
      </c>
      <c r="D16" s="111"/>
      <c r="E16" s="111"/>
      <c r="F16" s="111"/>
      <c r="G16" s="111"/>
      <c r="H16" s="111"/>
      <c r="I16" s="111"/>
      <c r="J16" s="111"/>
      <c r="K16" s="111"/>
      <c r="L16" s="111"/>
      <c r="M16" s="111"/>
      <c r="N16" s="111"/>
      <c r="O16" s="111"/>
      <c r="P16" s="111"/>
      <c r="Q16" s="111"/>
      <c r="R16" s="111"/>
      <c r="S16" s="111"/>
      <c r="T16" s="111"/>
      <c r="U16" s="111"/>
      <c r="V16" s="111"/>
      <c r="W16" s="111"/>
    </row>
    <row r="17" spans="1:23" ht="30" x14ac:dyDescent="0.15">
      <c r="A17" s="113">
        <v>12</v>
      </c>
      <c r="B17" s="116" t="s">
        <v>126</v>
      </c>
      <c r="C17" s="117" t="s">
        <v>127</v>
      </c>
      <c r="D17" s="111"/>
      <c r="E17" s="111"/>
      <c r="F17" s="111"/>
      <c r="G17" s="111"/>
      <c r="H17" s="111"/>
      <c r="I17" s="111"/>
      <c r="J17" s="111"/>
      <c r="K17" s="111"/>
      <c r="L17" s="111"/>
      <c r="M17" s="111"/>
      <c r="N17" s="111"/>
      <c r="O17" s="111"/>
      <c r="P17" s="111"/>
      <c r="Q17" s="111"/>
      <c r="R17" s="111"/>
      <c r="S17" s="111"/>
      <c r="T17" s="111"/>
      <c r="U17" s="111"/>
      <c r="V17" s="111"/>
      <c r="W17" s="111"/>
    </row>
    <row r="18" spans="1:23" ht="30" x14ac:dyDescent="0.15">
      <c r="A18" s="113">
        <v>13</v>
      </c>
      <c r="B18" s="116" t="s">
        <v>165</v>
      </c>
      <c r="C18" s="118" t="s">
        <v>166</v>
      </c>
      <c r="D18" s="111"/>
      <c r="E18" s="111"/>
      <c r="F18" s="111"/>
      <c r="G18" s="111"/>
      <c r="H18" s="111"/>
      <c r="I18" s="111"/>
      <c r="J18" s="111"/>
      <c r="K18" s="111"/>
      <c r="L18" s="111"/>
      <c r="M18" s="111"/>
      <c r="N18" s="111"/>
      <c r="O18" s="111"/>
      <c r="P18" s="111"/>
      <c r="Q18" s="111"/>
      <c r="R18" s="111"/>
      <c r="S18" s="111"/>
      <c r="T18" s="111"/>
      <c r="U18" s="111"/>
      <c r="V18" s="111"/>
      <c r="W18" s="111"/>
    </row>
    <row r="19" spans="1:23" ht="30" x14ac:dyDescent="0.15">
      <c r="A19" s="113">
        <v>14</v>
      </c>
      <c r="B19" s="116" t="s">
        <v>167</v>
      </c>
      <c r="C19" s="117" t="s">
        <v>168</v>
      </c>
      <c r="D19" s="111"/>
      <c r="E19" s="111"/>
      <c r="F19" s="111"/>
      <c r="G19" s="111"/>
      <c r="H19" s="111"/>
      <c r="I19" s="111"/>
      <c r="J19" s="111"/>
      <c r="K19" s="111"/>
      <c r="L19" s="111"/>
      <c r="M19" s="111"/>
      <c r="N19" s="111"/>
      <c r="O19" s="111"/>
      <c r="P19" s="111"/>
      <c r="Q19" s="111"/>
      <c r="R19" s="111"/>
      <c r="S19" s="111"/>
      <c r="T19" s="111"/>
      <c r="U19" s="111"/>
      <c r="V19" s="111"/>
      <c r="W19" s="111"/>
    </row>
    <row r="20" spans="1:23" ht="30" x14ac:dyDescent="0.15">
      <c r="A20" s="113">
        <v>15</v>
      </c>
      <c r="B20" s="116" t="s">
        <v>96</v>
      </c>
      <c r="C20" s="117" t="s">
        <v>169</v>
      </c>
      <c r="D20" s="111"/>
      <c r="E20" s="111"/>
      <c r="F20" s="111"/>
      <c r="G20" s="111"/>
      <c r="H20" s="111"/>
      <c r="I20" s="111"/>
      <c r="J20" s="111"/>
      <c r="K20" s="111"/>
      <c r="L20" s="111"/>
      <c r="M20" s="111"/>
      <c r="N20" s="111"/>
      <c r="O20" s="111"/>
      <c r="P20" s="111"/>
      <c r="Q20" s="111"/>
      <c r="R20" s="111"/>
      <c r="S20" s="111"/>
      <c r="T20" s="111"/>
      <c r="U20" s="111"/>
      <c r="V20" s="111"/>
      <c r="W20" s="111"/>
    </row>
    <row r="21" spans="1:23" ht="30" x14ac:dyDescent="0.15">
      <c r="A21" s="113">
        <v>16</v>
      </c>
      <c r="B21" s="116" t="s">
        <v>97</v>
      </c>
      <c r="C21" s="117" t="s">
        <v>170</v>
      </c>
      <c r="D21" s="111"/>
      <c r="E21" s="111"/>
      <c r="F21" s="111"/>
      <c r="G21" s="111"/>
      <c r="H21" s="111"/>
      <c r="I21" s="111"/>
      <c r="J21" s="111"/>
      <c r="K21" s="111"/>
      <c r="L21" s="111"/>
      <c r="M21" s="111"/>
      <c r="N21" s="111"/>
      <c r="O21" s="111"/>
      <c r="P21" s="111"/>
      <c r="Q21" s="111"/>
      <c r="R21" s="111"/>
      <c r="S21" s="111"/>
      <c r="T21" s="111"/>
      <c r="U21" s="111"/>
      <c r="V21" s="111"/>
      <c r="W21" s="111"/>
    </row>
    <row r="22" spans="1:23" ht="16" x14ac:dyDescent="0.15">
      <c r="A22" s="113">
        <v>17</v>
      </c>
      <c r="B22" s="116" t="s">
        <v>171</v>
      </c>
      <c r="C22" s="117" t="s">
        <v>128</v>
      </c>
      <c r="D22" s="111"/>
      <c r="E22" s="111"/>
      <c r="F22" s="111"/>
      <c r="G22" s="111"/>
      <c r="H22" s="111"/>
      <c r="I22" s="111"/>
      <c r="J22" s="111"/>
      <c r="K22" s="111"/>
      <c r="L22" s="111"/>
      <c r="M22" s="111"/>
      <c r="N22" s="111"/>
      <c r="O22" s="111"/>
      <c r="P22" s="111"/>
      <c r="Q22" s="111"/>
      <c r="R22" s="111"/>
      <c r="S22" s="111"/>
      <c r="T22" s="111"/>
      <c r="U22" s="111"/>
      <c r="V22" s="111"/>
      <c r="W22" s="111"/>
    </row>
    <row r="23" spans="1:23" ht="30" x14ac:dyDescent="0.15">
      <c r="A23" s="113">
        <v>18</v>
      </c>
      <c r="B23" s="116" t="s">
        <v>129</v>
      </c>
      <c r="C23" s="117" t="s">
        <v>130</v>
      </c>
      <c r="D23" s="111"/>
      <c r="E23" s="111"/>
      <c r="F23" s="111"/>
      <c r="G23" s="111"/>
      <c r="H23" s="111"/>
      <c r="I23" s="111"/>
      <c r="J23" s="111"/>
      <c r="K23" s="111"/>
      <c r="L23" s="111"/>
      <c r="M23" s="111"/>
      <c r="N23" s="111"/>
      <c r="O23" s="111"/>
      <c r="P23" s="111"/>
      <c r="Q23" s="111"/>
      <c r="R23" s="111"/>
      <c r="S23" s="111"/>
      <c r="T23" s="111"/>
      <c r="U23" s="111"/>
      <c r="V23" s="111"/>
      <c r="W23" s="111"/>
    </row>
    <row r="24" spans="1:23" ht="16" x14ac:dyDescent="0.15">
      <c r="A24" s="113">
        <v>19</v>
      </c>
      <c r="B24" s="116" t="s">
        <v>100</v>
      </c>
      <c r="C24" s="117" t="s">
        <v>172</v>
      </c>
      <c r="D24" s="111"/>
      <c r="E24" s="111"/>
      <c r="F24" s="111"/>
      <c r="G24" s="111"/>
      <c r="H24" s="111"/>
      <c r="I24" s="111"/>
      <c r="J24" s="111"/>
      <c r="K24" s="111"/>
      <c r="L24" s="111"/>
      <c r="M24" s="111"/>
      <c r="N24" s="111"/>
      <c r="O24" s="111"/>
      <c r="P24" s="111"/>
      <c r="Q24" s="111"/>
      <c r="R24" s="111"/>
      <c r="S24" s="111"/>
      <c r="T24" s="111"/>
      <c r="U24" s="111"/>
      <c r="V24" s="111"/>
      <c r="W24" s="111"/>
    </row>
    <row r="25" spans="1:23" ht="45" x14ac:dyDescent="0.15">
      <c r="A25" s="113">
        <v>20</v>
      </c>
      <c r="B25" s="116" t="s">
        <v>131</v>
      </c>
      <c r="C25" s="117" t="s">
        <v>132</v>
      </c>
      <c r="D25" s="111"/>
      <c r="E25" s="111"/>
      <c r="F25" s="111"/>
      <c r="G25" s="111"/>
      <c r="H25" s="111"/>
      <c r="I25" s="111"/>
      <c r="J25" s="111"/>
      <c r="K25" s="111"/>
      <c r="L25" s="111"/>
      <c r="M25" s="111"/>
      <c r="N25" s="111"/>
      <c r="O25" s="111"/>
      <c r="P25" s="111"/>
      <c r="Q25" s="111"/>
      <c r="R25" s="111"/>
      <c r="S25" s="111"/>
      <c r="T25" s="111"/>
      <c r="U25" s="111"/>
      <c r="V25" s="111"/>
      <c r="W25" s="111"/>
    </row>
    <row r="26" spans="1:23" ht="16" x14ac:dyDescent="0.15">
      <c r="A26" s="113">
        <v>21</v>
      </c>
      <c r="B26" s="116" t="s">
        <v>4</v>
      </c>
      <c r="C26" s="117" t="s">
        <v>173</v>
      </c>
      <c r="D26" s="111"/>
      <c r="E26" s="111"/>
      <c r="F26" s="111"/>
      <c r="G26" s="111"/>
      <c r="H26" s="111"/>
      <c r="I26" s="111"/>
      <c r="J26" s="111"/>
      <c r="K26" s="111"/>
      <c r="L26" s="111"/>
      <c r="M26" s="111"/>
      <c r="N26" s="111"/>
      <c r="O26" s="111"/>
      <c r="P26" s="111"/>
      <c r="Q26" s="111"/>
      <c r="R26" s="111"/>
      <c r="S26" s="111"/>
      <c r="T26" s="111"/>
      <c r="U26" s="111"/>
      <c r="V26" s="111"/>
      <c r="W26" s="111"/>
    </row>
    <row r="27" spans="1:23" ht="30" x14ac:dyDescent="0.15">
      <c r="A27" s="113">
        <v>22</v>
      </c>
      <c r="B27" s="116" t="s">
        <v>133</v>
      </c>
      <c r="C27" s="117" t="s">
        <v>174</v>
      </c>
      <c r="D27" s="111"/>
      <c r="E27" s="111"/>
      <c r="F27" s="111"/>
      <c r="G27" s="111"/>
      <c r="H27" s="111"/>
      <c r="I27" s="111"/>
      <c r="J27" s="111"/>
      <c r="K27" s="111"/>
      <c r="L27" s="111"/>
      <c r="M27" s="111"/>
      <c r="N27" s="111"/>
      <c r="O27" s="111"/>
      <c r="P27" s="111"/>
      <c r="Q27" s="111"/>
      <c r="R27" s="111"/>
      <c r="S27" s="111"/>
      <c r="T27" s="111"/>
      <c r="U27" s="111"/>
      <c r="V27" s="111"/>
      <c r="W27" s="111"/>
    </row>
    <row r="28" spans="1:23" ht="16" x14ac:dyDescent="0.15">
      <c r="A28" s="113">
        <v>23</v>
      </c>
      <c r="B28" s="116" t="s">
        <v>102</v>
      </c>
      <c r="C28" s="117" t="s">
        <v>175</v>
      </c>
      <c r="D28" s="111"/>
      <c r="E28" s="111"/>
      <c r="F28" s="111"/>
      <c r="G28" s="111"/>
      <c r="H28" s="111"/>
      <c r="I28" s="111"/>
      <c r="J28" s="111"/>
      <c r="K28" s="111"/>
      <c r="L28" s="111"/>
      <c r="M28" s="111"/>
      <c r="N28" s="111"/>
      <c r="O28" s="111"/>
      <c r="P28" s="111"/>
      <c r="Q28" s="111"/>
      <c r="R28" s="111"/>
      <c r="S28" s="111"/>
      <c r="T28" s="111"/>
      <c r="U28" s="111"/>
      <c r="V28" s="111"/>
      <c r="W28" s="111"/>
    </row>
    <row r="29" spans="1:23" ht="16" x14ac:dyDescent="0.15">
      <c r="A29" s="113">
        <v>24</v>
      </c>
      <c r="B29" s="116" t="s">
        <v>103</v>
      </c>
      <c r="C29" s="117" t="s">
        <v>134</v>
      </c>
      <c r="D29" s="111"/>
      <c r="E29" s="111"/>
      <c r="F29" s="111"/>
      <c r="G29" s="111"/>
      <c r="H29" s="111"/>
      <c r="I29" s="111"/>
      <c r="J29" s="111"/>
      <c r="K29" s="111"/>
      <c r="L29" s="111"/>
      <c r="M29" s="111"/>
      <c r="N29" s="111"/>
      <c r="O29" s="111"/>
      <c r="P29" s="111"/>
      <c r="Q29" s="111"/>
      <c r="R29" s="111"/>
      <c r="S29" s="111"/>
      <c r="T29" s="111"/>
      <c r="U29" s="111"/>
      <c r="V29" s="111"/>
      <c r="W29" s="111"/>
    </row>
    <row r="30" spans="1:23" ht="16" x14ac:dyDescent="0.15">
      <c r="A30" s="113">
        <v>25</v>
      </c>
      <c r="B30" s="116" t="s">
        <v>104</v>
      </c>
      <c r="C30" s="117" t="s">
        <v>135</v>
      </c>
      <c r="D30" s="111"/>
      <c r="E30" s="111"/>
      <c r="F30" s="111"/>
      <c r="G30" s="111"/>
      <c r="H30" s="111"/>
      <c r="I30" s="111"/>
      <c r="J30" s="111"/>
      <c r="K30" s="111"/>
      <c r="L30" s="111"/>
      <c r="M30" s="111"/>
      <c r="N30" s="111"/>
      <c r="O30" s="111"/>
      <c r="P30" s="111"/>
      <c r="Q30" s="111"/>
      <c r="R30" s="111"/>
      <c r="S30" s="111"/>
      <c r="T30" s="111"/>
      <c r="U30" s="111"/>
      <c r="V30" s="111"/>
      <c r="W30" s="111"/>
    </row>
    <row r="31" spans="1:23" ht="16" x14ac:dyDescent="0.15">
      <c r="A31" s="114" t="s">
        <v>120</v>
      </c>
      <c r="B31" s="119" t="s">
        <v>176</v>
      </c>
      <c r="C31" s="120" t="s">
        <v>177</v>
      </c>
      <c r="D31" s="111"/>
      <c r="E31" s="111"/>
      <c r="F31" s="111"/>
      <c r="G31" s="111"/>
      <c r="H31" s="111"/>
      <c r="I31" s="111"/>
      <c r="J31" s="111"/>
      <c r="K31" s="111"/>
      <c r="L31" s="111"/>
      <c r="M31" s="111"/>
      <c r="N31" s="111"/>
      <c r="O31" s="111"/>
      <c r="P31" s="111"/>
      <c r="Q31" s="111"/>
      <c r="R31" s="111"/>
      <c r="S31" s="111"/>
      <c r="T31" s="111"/>
      <c r="U31" s="111"/>
      <c r="V31" s="111"/>
      <c r="W31" s="111"/>
    </row>
    <row r="32" spans="1:23" ht="30" x14ac:dyDescent="0.15">
      <c r="A32" s="114" t="s">
        <v>121</v>
      </c>
      <c r="B32" s="119" t="s">
        <v>178</v>
      </c>
      <c r="C32" s="120" t="s">
        <v>179</v>
      </c>
      <c r="D32" s="111"/>
      <c r="E32" s="111"/>
      <c r="F32" s="111"/>
      <c r="G32" s="111"/>
      <c r="H32" s="111"/>
      <c r="I32" s="111"/>
      <c r="J32" s="111"/>
      <c r="K32" s="111"/>
      <c r="L32" s="111"/>
      <c r="M32" s="111"/>
      <c r="N32" s="111"/>
      <c r="O32" s="111"/>
      <c r="P32" s="111"/>
      <c r="Q32" s="111"/>
      <c r="R32" s="111"/>
      <c r="S32" s="111"/>
      <c r="T32" s="111"/>
      <c r="U32" s="111"/>
      <c r="V32" s="111"/>
      <c r="W32" s="111"/>
    </row>
    <row r="33" spans="1:23" ht="30" x14ac:dyDescent="0.15">
      <c r="A33" s="114" t="s">
        <v>122</v>
      </c>
      <c r="B33" s="119" t="s">
        <v>180</v>
      </c>
      <c r="C33" s="120" t="s">
        <v>181</v>
      </c>
      <c r="D33" s="111"/>
      <c r="E33" s="111"/>
      <c r="F33" s="111"/>
      <c r="G33" s="111"/>
      <c r="H33" s="111"/>
      <c r="I33" s="111"/>
      <c r="J33" s="111"/>
      <c r="K33" s="111"/>
      <c r="L33" s="111"/>
      <c r="M33" s="111"/>
      <c r="N33" s="111"/>
      <c r="O33" s="111"/>
      <c r="P33" s="111"/>
      <c r="Q33" s="111"/>
      <c r="R33" s="111"/>
      <c r="S33" s="111"/>
      <c r="T33" s="111"/>
      <c r="U33" s="111"/>
      <c r="V33" s="111"/>
      <c r="W33" s="111"/>
    </row>
    <row r="34" spans="1:23" ht="30" x14ac:dyDescent="0.15">
      <c r="A34" s="113">
        <v>26</v>
      </c>
      <c r="B34" s="123" t="s">
        <v>107</v>
      </c>
      <c r="C34" s="123" t="s">
        <v>182</v>
      </c>
      <c r="D34" s="111"/>
      <c r="E34" s="111"/>
      <c r="F34" s="111"/>
      <c r="G34" s="111"/>
      <c r="H34" s="111"/>
      <c r="I34" s="111"/>
      <c r="J34" s="111"/>
      <c r="K34" s="111"/>
      <c r="L34" s="111"/>
      <c r="M34" s="111"/>
      <c r="N34" s="111"/>
      <c r="O34" s="111"/>
      <c r="P34" s="111"/>
      <c r="Q34" s="111"/>
      <c r="R34" s="111"/>
      <c r="S34" s="111"/>
      <c r="T34" s="111"/>
      <c r="U34" s="111"/>
      <c r="V34" s="111"/>
      <c r="W34" s="111"/>
    </row>
    <row r="35" spans="1:23" ht="16" x14ac:dyDescent="0.15">
      <c r="A35" s="113">
        <v>27</v>
      </c>
      <c r="B35" s="123" t="s">
        <v>108</v>
      </c>
      <c r="C35" s="123" t="s">
        <v>183</v>
      </c>
      <c r="D35" s="111"/>
      <c r="E35" s="111"/>
      <c r="F35" s="111"/>
      <c r="G35" s="111"/>
      <c r="H35" s="111"/>
      <c r="I35" s="111"/>
      <c r="J35" s="111"/>
      <c r="K35" s="111"/>
      <c r="L35" s="111"/>
      <c r="M35" s="111"/>
      <c r="N35" s="111"/>
      <c r="O35" s="111"/>
      <c r="P35" s="111"/>
      <c r="Q35" s="111"/>
      <c r="R35" s="111"/>
      <c r="S35" s="111"/>
      <c r="T35" s="111"/>
      <c r="U35" s="111"/>
      <c r="V35" s="111"/>
      <c r="W35" s="111"/>
    </row>
    <row r="36" spans="1:23" ht="16" x14ac:dyDescent="0.15">
      <c r="A36" s="113">
        <v>28</v>
      </c>
      <c r="B36" s="123" t="s">
        <v>109</v>
      </c>
      <c r="C36" s="123" t="s">
        <v>184</v>
      </c>
      <c r="D36" s="111"/>
      <c r="E36" s="111"/>
      <c r="F36" s="111"/>
      <c r="G36" s="111"/>
      <c r="H36" s="111"/>
      <c r="I36" s="111"/>
      <c r="J36" s="111"/>
      <c r="K36" s="111"/>
      <c r="L36" s="111"/>
      <c r="M36" s="111"/>
      <c r="N36" s="111"/>
      <c r="O36" s="111"/>
      <c r="P36" s="111"/>
      <c r="Q36" s="111"/>
      <c r="R36" s="111"/>
      <c r="S36" s="111"/>
      <c r="T36" s="111"/>
      <c r="U36" s="111"/>
      <c r="V36" s="111"/>
      <c r="W36" s="111"/>
    </row>
    <row r="37" spans="1:23" ht="16" x14ac:dyDescent="0.15">
      <c r="A37" s="113">
        <v>29</v>
      </c>
      <c r="B37" s="123" t="s">
        <v>147</v>
      </c>
      <c r="C37" s="123" t="s">
        <v>185</v>
      </c>
      <c r="D37" s="111"/>
      <c r="E37" s="111"/>
      <c r="F37" s="111"/>
      <c r="G37" s="111"/>
      <c r="H37" s="111"/>
      <c r="I37" s="111"/>
      <c r="J37" s="111"/>
      <c r="K37" s="111"/>
      <c r="L37" s="111"/>
      <c r="M37" s="111"/>
      <c r="N37" s="111"/>
      <c r="O37" s="111"/>
      <c r="P37" s="111"/>
      <c r="Q37" s="111"/>
      <c r="R37" s="111"/>
      <c r="S37" s="111"/>
      <c r="T37" s="111"/>
      <c r="U37" s="111"/>
      <c r="V37" s="111"/>
      <c r="W37" s="111"/>
    </row>
    <row r="38" spans="1:23" ht="16" x14ac:dyDescent="0.15">
      <c r="A38" s="111"/>
      <c r="B38" s="109"/>
      <c r="C38" s="109"/>
      <c r="D38" s="111"/>
      <c r="E38" s="111"/>
      <c r="F38" s="111"/>
      <c r="G38" s="111"/>
      <c r="H38" s="111"/>
      <c r="I38" s="111"/>
      <c r="J38" s="111"/>
      <c r="K38" s="111"/>
      <c r="L38" s="111"/>
      <c r="M38" s="111"/>
      <c r="N38" s="111"/>
      <c r="O38" s="111"/>
      <c r="P38" s="111"/>
      <c r="Q38" s="111"/>
      <c r="R38" s="111"/>
      <c r="S38" s="111"/>
      <c r="T38" s="111"/>
      <c r="U38" s="111"/>
      <c r="V38" s="111"/>
      <c r="W38" s="111"/>
    </row>
    <row r="39" spans="1:23" ht="16" x14ac:dyDescent="0.15">
      <c r="A39" s="111"/>
      <c r="B39" s="109"/>
      <c r="C39" s="109"/>
      <c r="D39" s="111"/>
      <c r="E39" s="111"/>
      <c r="F39" s="111"/>
      <c r="G39" s="111"/>
      <c r="H39" s="111"/>
      <c r="I39" s="111"/>
      <c r="J39" s="111"/>
      <c r="K39" s="111"/>
      <c r="L39" s="111"/>
      <c r="M39" s="111"/>
      <c r="N39" s="111"/>
      <c r="O39" s="111"/>
      <c r="P39" s="111"/>
      <c r="Q39" s="111"/>
      <c r="R39" s="111"/>
      <c r="S39" s="111"/>
      <c r="T39" s="111"/>
      <c r="U39" s="111"/>
      <c r="V39" s="111"/>
      <c r="W39" s="111"/>
    </row>
    <row r="40" spans="1:23" ht="16" x14ac:dyDescent="0.15">
      <c r="A40" s="111"/>
      <c r="B40" s="109"/>
      <c r="C40" s="109"/>
      <c r="D40" s="111"/>
      <c r="E40" s="111"/>
      <c r="F40" s="111"/>
      <c r="G40" s="111"/>
      <c r="H40" s="111"/>
      <c r="I40" s="111"/>
      <c r="J40" s="111"/>
      <c r="K40" s="111"/>
      <c r="L40" s="111"/>
      <c r="M40" s="111"/>
      <c r="N40" s="111"/>
      <c r="O40" s="111"/>
      <c r="P40" s="111"/>
      <c r="Q40" s="111"/>
      <c r="R40" s="111"/>
      <c r="S40" s="111"/>
      <c r="T40" s="111"/>
      <c r="U40" s="111"/>
      <c r="V40" s="111"/>
      <c r="W40" s="111"/>
    </row>
    <row r="41" spans="1:23" ht="16" x14ac:dyDescent="0.15">
      <c r="A41" s="111"/>
      <c r="B41" s="109"/>
      <c r="C41" s="109"/>
      <c r="D41" s="111"/>
      <c r="E41" s="111"/>
      <c r="F41" s="111"/>
      <c r="G41" s="111"/>
      <c r="H41" s="111"/>
      <c r="I41" s="111"/>
      <c r="J41" s="111"/>
      <c r="K41" s="111"/>
      <c r="L41" s="111"/>
      <c r="M41" s="111"/>
      <c r="N41" s="111"/>
      <c r="O41" s="111"/>
      <c r="P41" s="111"/>
      <c r="Q41" s="111"/>
      <c r="R41" s="111"/>
      <c r="S41" s="111"/>
      <c r="T41" s="111"/>
      <c r="U41" s="111"/>
      <c r="V41" s="111"/>
      <c r="W41" s="111"/>
    </row>
    <row r="42" spans="1:23" ht="16" x14ac:dyDescent="0.15">
      <c r="A42" s="111"/>
      <c r="B42" s="109"/>
      <c r="C42" s="109"/>
      <c r="D42" s="111"/>
      <c r="E42" s="111"/>
      <c r="F42" s="111"/>
      <c r="G42" s="111"/>
      <c r="H42" s="111"/>
      <c r="I42" s="111"/>
      <c r="J42" s="111"/>
      <c r="K42" s="111"/>
      <c r="L42" s="111"/>
      <c r="M42" s="111"/>
      <c r="N42" s="111"/>
      <c r="O42" s="111"/>
      <c r="P42" s="111"/>
      <c r="Q42" s="111"/>
      <c r="R42" s="111"/>
      <c r="S42" s="111"/>
      <c r="T42" s="111"/>
      <c r="U42" s="111"/>
      <c r="V42" s="111"/>
      <c r="W42" s="111"/>
    </row>
    <row r="43" spans="1:23" ht="16" x14ac:dyDescent="0.15">
      <c r="A43" s="111"/>
      <c r="B43" s="109"/>
      <c r="C43" s="109"/>
      <c r="D43" s="111"/>
      <c r="E43" s="111"/>
      <c r="F43" s="111"/>
      <c r="G43" s="111"/>
      <c r="H43" s="111"/>
      <c r="I43" s="111"/>
      <c r="J43" s="111"/>
      <c r="K43" s="111"/>
      <c r="L43" s="111"/>
      <c r="M43" s="111"/>
      <c r="N43" s="111"/>
      <c r="O43" s="111"/>
      <c r="P43" s="111"/>
      <c r="Q43" s="111"/>
      <c r="R43" s="111"/>
      <c r="S43" s="111"/>
      <c r="T43" s="111"/>
      <c r="U43" s="111"/>
      <c r="V43" s="111"/>
      <c r="W43" s="111"/>
    </row>
    <row r="44" spans="1:23" ht="16" x14ac:dyDescent="0.15">
      <c r="A44" s="111"/>
      <c r="B44" s="109"/>
      <c r="C44" s="109"/>
      <c r="D44" s="111"/>
      <c r="E44" s="111"/>
      <c r="F44" s="111"/>
      <c r="G44" s="111"/>
      <c r="H44" s="111"/>
      <c r="I44" s="111"/>
      <c r="J44" s="111"/>
      <c r="K44" s="111"/>
      <c r="L44" s="111"/>
      <c r="M44" s="111"/>
      <c r="N44" s="111"/>
      <c r="O44" s="111"/>
      <c r="P44" s="111"/>
      <c r="Q44" s="111"/>
      <c r="R44" s="111"/>
      <c r="S44" s="111"/>
      <c r="T44" s="111"/>
      <c r="U44" s="111"/>
      <c r="V44" s="111"/>
      <c r="W44" s="111"/>
    </row>
    <row r="45" spans="1:23" ht="16" x14ac:dyDescent="0.15">
      <c r="A45" s="111"/>
      <c r="B45" s="109"/>
      <c r="C45" s="109"/>
      <c r="D45" s="111"/>
      <c r="E45" s="111"/>
      <c r="F45" s="111"/>
      <c r="G45" s="111"/>
      <c r="H45" s="111"/>
      <c r="I45" s="111"/>
      <c r="J45" s="111"/>
      <c r="K45" s="111"/>
      <c r="L45" s="111"/>
      <c r="M45" s="111"/>
      <c r="N45" s="111"/>
      <c r="O45" s="111"/>
      <c r="P45" s="111"/>
      <c r="Q45" s="111"/>
      <c r="R45" s="111"/>
      <c r="S45" s="111"/>
      <c r="T45" s="111"/>
      <c r="U45" s="111"/>
      <c r="V45" s="111"/>
      <c r="W45" s="111"/>
    </row>
    <row r="46" spans="1:23" ht="16" x14ac:dyDescent="0.15">
      <c r="A46" s="111"/>
      <c r="B46" s="109"/>
      <c r="C46" s="109"/>
      <c r="D46" s="111"/>
      <c r="E46" s="111"/>
      <c r="F46" s="111"/>
      <c r="G46" s="111"/>
      <c r="H46" s="111"/>
      <c r="I46" s="111"/>
      <c r="J46" s="111"/>
      <c r="K46" s="111"/>
      <c r="L46" s="111"/>
      <c r="M46" s="111"/>
      <c r="N46" s="111"/>
      <c r="O46" s="111"/>
      <c r="P46" s="111"/>
      <c r="Q46" s="111"/>
      <c r="R46" s="111"/>
      <c r="S46" s="111"/>
      <c r="T46" s="111"/>
      <c r="U46" s="111"/>
      <c r="V46" s="111"/>
      <c r="W46" s="111"/>
    </row>
    <row r="47" spans="1:23" ht="16" x14ac:dyDescent="0.15">
      <c r="A47" s="111"/>
      <c r="B47" s="109"/>
      <c r="C47" s="109"/>
      <c r="D47" s="111"/>
      <c r="E47" s="111"/>
      <c r="F47" s="111"/>
      <c r="G47" s="111"/>
      <c r="H47" s="111"/>
      <c r="I47" s="111"/>
      <c r="J47" s="111"/>
      <c r="K47" s="111"/>
      <c r="L47" s="111"/>
      <c r="M47" s="111"/>
      <c r="N47" s="111"/>
      <c r="O47" s="111"/>
      <c r="P47" s="111"/>
      <c r="Q47" s="111"/>
      <c r="R47" s="111"/>
      <c r="S47" s="111"/>
      <c r="T47" s="111"/>
      <c r="U47" s="111"/>
      <c r="V47" s="111"/>
      <c r="W47" s="111"/>
    </row>
    <row r="48" spans="1:23" ht="16" x14ac:dyDescent="0.15">
      <c r="A48" s="111"/>
      <c r="B48" s="109"/>
      <c r="C48" s="109"/>
      <c r="D48" s="111"/>
      <c r="E48" s="111"/>
      <c r="F48" s="111"/>
      <c r="G48" s="111"/>
      <c r="H48" s="111"/>
      <c r="I48" s="111"/>
      <c r="J48" s="111"/>
      <c r="K48" s="111"/>
      <c r="L48" s="111"/>
      <c r="M48" s="111"/>
      <c r="N48" s="111"/>
      <c r="O48" s="111"/>
      <c r="P48" s="111"/>
      <c r="Q48" s="111"/>
      <c r="R48" s="111"/>
      <c r="S48" s="111"/>
      <c r="T48" s="111"/>
      <c r="U48" s="111"/>
      <c r="V48" s="111"/>
      <c r="W48" s="111"/>
    </row>
    <row r="49" spans="1:23" ht="16" x14ac:dyDescent="0.15">
      <c r="A49" s="111"/>
      <c r="B49" s="109"/>
      <c r="C49" s="109"/>
      <c r="D49" s="111"/>
      <c r="E49" s="111"/>
      <c r="F49" s="111"/>
      <c r="G49" s="111"/>
      <c r="H49" s="111"/>
      <c r="I49" s="111"/>
      <c r="J49" s="111"/>
      <c r="K49" s="111"/>
      <c r="L49" s="111"/>
      <c r="M49" s="111"/>
      <c r="N49" s="111"/>
      <c r="O49" s="111"/>
      <c r="P49" s="111"/>
      <c r="Q49" s="111"/>
      <c r="R49" s="111"/>
      <c r="S49" s="111"/>
      <c r="T49" s="111"/>
      <c r="U49" s="111"/>
      <c r="V49" s="111"/>
      <c r="W49" s="111"/>
    </row>
    <row r="50" spans="1:23" ht="16" x14ac:dyDescent="0.15">
      <c r="A50" s="111"/>
      <c r="B50" s="109"/>
      <c r="C50" s="109"/>
      <c r="D50" s="111"/>
      <c r="E50" s="111"/>
      <c r="F50" s="111"/>
      <c r="G50" s="111"/>
      <c r="H50" s="111"/>
      <c r="I50" s="111"/>
      <c r="J50" s="111"/>
      <c r="K50" s="111"/>
      <c r="L50" s="111"/>
      <c r="M50" s="111"/>
      <c r="N50" s="111"/>
      <c r="O50" s="111"/>
      <c r="P50" s="111"/>
      <c r="Q50" s="111"/>
      <c r="R50" s="111"/>
      <c r="S50" s="111"/>
      <c r="T50" s="111"/>
      <c r="U50" s="111"/>
      <c r="V50" s="111"/>
      <c r="W50" s="111"/>
    </row>
    <row r="51" spans="1:23" ht="16" x14ac:dyDescent="0.15">
      <c r="A51" s="111"/>
      <c r="B51" s="109"/>
      <c r="C51" s="109"/>
      <c r="D51" s="111"/>
      <c r="E51" s="111"/>
      <c r="F51" s="111"/>
      <c r="G51" s="111"/>
      <c r="H51" s="111"/>
      <c r="I51" s="111"/>
      <c r="J51" s="111"/>
      <c r="K51" s="111"/>
      <c r="L51" s="111"/>
      <c r="M51" s="111"/>
      <c r="N51" s="111"/>
      <c r="O51" s="111"/>
      <c r="P51" s="111"/>
      <c r="Q51" s="111"/>
      <c r="R51" s="111"/>
      <c r="S51" s="111"/>
      <c r="T51" s="111"/>
      <c r="U51" s="111"/>
      <c r="V51" s="111"/>
      <c r="W51" s="111"/>
    </row>
    <row r="52" spans="1:23" ht="16" x14ac:dyDescent="0.15">
      <c r="A52" s="111"/>
      <c r="B52" s="109"/>
      <c r="C52" s="109"/>
      <c r="D52" s="111"/>
      <c r="E52" s="111"/>
      <c r="F52" s="111"/>
      <c r="G52" s="111"/>
      <c r="H52" s="111"/>
      <c r="I52" s="111"/>
      <c r="J52" s="111"/>
      <c r="K52" s="111"/>
      <c r="L52" s="111"/>
      <c r="M52" s="111"/>
      <c r="N52" s="111"/>
      <c r="O52" s="111"/>
      <c r="P52" s="111"/>
      <c r="Q52" s="111"/>
      <c r="R52" s="111"/>
      <c r="S52" s="111"/>
      <c r="T52" s="111"/>
      <c r="U52" s="111"/>
      <c r="V52" s="111"/>
      <c r="W52" s="111"/>
    </row>
    <row r="53" spans="1:23" ht="16" x14ac:dyDescent="0.15">
      <c r="A53" s="111"/>
      <c r="B53" s="109"/>
      <c r="C53" s="109"/>
      <c r="D53" s="111"/>
      <c r="E53" s="111"/>
      <c r="F53" s="111"/>
      <c r="G53" s="111"/>
      <c r="H53" s="111"/>
      <c r="I53" s="111"/>
      <c r="J53" s="111"/>
      <c r="K53" s="111"/>
      <c r="L53" s="111"/>
      <c r="M53" s="111"/>
      <c r="N53" s="111"/>
      <c r="O53" s="111"/>
      <c r="P53" s="111"/>
      <c r="Q53" s="111"/>
      <c r="R53" s="111"/>
      <c r="S53" s="111"/>
      <c r="T53" s="111"/>
      <c r="U53" s="111"/>
      <c r="V53" s="111"/>
      <c r="W53" s="111"/>
    </row>
    <row r="54" spans="1:23" ht="16" x14ac:dyDescent="0.15">
      <c r="A54" s="111"/>
      <c r="B54" s="109"/>
      <c r="C54" s="109"/>
      <c r="D54" s="111"/>
      <c r="E54" s="111"/>
      <c r="F54" s="111"/>
      <c r="G54" s="111"/>
      <c r="H54" s="111"/>
      <c r="I54" s="111"/>
      <c r="J54" s="111"/>
      <c r="K54" s="111"/>
      <c r="L54" s="111"/>
      <c r="M54" s="111"/>
      <c r="N54" s="111"/>
      <c r="O54" s="111"/>
      <c r="P54" s="111"/>
      <c r="Q54" s="111"/>
      <c r="R54" s="111"/>
      <c r="S54" s="111"/>
      <c r="T54" s="111"/>
      <c r="U54" s="111"/>
      <c r="V54" s="111"/>
      <c r="W54" s="111"/>
    </row>
    <row r="55" spans="1:23" ht="16" x14ac:dyDescent="0.15">
      <c r="A55" s="111"/>
      <c r="B55" s="109"/>
      <c r="C55" s="109"/>
      <c r="D55" s="111"/>
      <c r="E55" s="111"/>
      <c r="F55" s="111"/>
      <c r="G55" s="111"/>
      <c r="H55" s="111"/>
      <c r="I55" s="111"/>
      <c r="J55" s="111"/>
      <c r="K55" s="111"/>
      <c r="L55" s="111"/>
      <c r="M55" s="111"/>
      <c r="N55" s="111"/>
      <c r="O55" s="111"/>
      <c r="P55" s="111"/>
      <c r="Q55" s="111"/>
      <c r="R55" s="111"/>
      <c r="S55" s="111"/>
      <c r="T55" s="111"/>
      <c r="U55" s="111"/>
      <c r="V55" s="111"/>
      <c r="W55" s="111"/>
    </row>
    <row r="56" spans="1:23" ht="16" x14ac:dyDescent="0.15">
      <c r="A56" s="111"/>
      <c r="B56" s="109"/>
      <c r="C56" s="109"/>
      <c r="D56" s="111"/>
      <c r="E56" s="111"/>
      <c r="F56" s="111"/>
      <c r="G56" s="111"/>
      <c r="H56" s="111"/>
      <c r="I56" s="111"/>
      <c r="J56" s="111"/>
      <c r="K56" s="111"/>
      <c r="L56" s="111"/>
      <c r="M56" s="111"/>
      <c r="N56" s="111"/>
      <c r="O56" s="111"/>
      <c r="P56" s="111"/>
      <c r="Q56" s="111"/>
      <c r="R56" s="111"/>
      <c r="S56" s="111"/>
      <c r="T56" s="111"/>
      <c r="U56" s="111"/>
      <c r="V56" s="111"/>
      <c r="W56" s="111"/>
    </row>
    <row r="57" spans="1:23" ht="16" x14ac:dyDescent="0.15">
      <c r="A57" s="111"/>
      <c r="B57" s="109"/>
      <c r="C57" s="109"/>
      <c r="D57" s="111"/>
      <c r="E57" s="111"/>
      <c r="F57" s="111"/>
      <c r="G57" s="111"/>
      <c r="H57" s="111"/>
      <c r="I57" s="111"/>
      <c r="J57" s="111"/>
      <c r="K57" s="111"/>
      <c r="L57" s="111"/>
      <c r="M57" s="111"/>
      <c r="N57" s="111"/>
      <c r="O57" s="111"/>
      <c r="P57" s="111"/>
      <c r="Q57" s="111"/>
      <c r="R57" s="111"/>
      <c r="S57" s="111"/>
      <c r="T57" s="111"/>
      <c r="U57" s="111"/>
      <c r="V57" s="111"/>
      <c r="W57" s="111"/>
    </row>
    <row r="58" spans="1:23" ht="16" x14ac:dyDescent="0.15">
      <c r="A58" s="111"/>
      <c r="B58" s="109"/>
      <c r="C58" s="109"/>
      <c r="D58" s="111"/>
      <c r="E58" s="111"/>
      <c r="F58" s="111"/>
      <c r="G58" s="111"/>
      <c r="H58" s="111"/>
      <c r="I58" s="111"/>
      <c r="J58" s="111"/>
      <c r="K58" s="111"/>
      <c r="L58" s="111"/>
      <c r="M58" s="111"/>
      <c r="N58" s="111"/>
      <c r="O58" s="111"/>
      <c r="P58" s="111"/>
      <c r="Q58" s="111"/>
      <c r="R58" s="111"/>
      <c r="S58" s="111"/>
      <c r="T58" s="111"/>
      <c r="U58" s="111"/>
      <c r="V58" s="111"/>
      <c r="W58" s="111"/>
    </row>
    <row r="59" spans="1:23" ht="16" x14ac:dyDescent="0.15">
      <c r="A59" s="111"/>
      <c r="B59" s="109"/>
      <c r="C59" s="109"/>
      <c r="D59" s="111"/>
      <c r="E59" s="111"/>
      <c r="F59" s="111"/>
      <c r="G59" s="111"/>
      <c r="H59" s="111"/>
      <c r="I59" s="111"/>
      <c r="J59" s="111"/>
      <c r="K59" s="111"/>
      <c r="L59" s="111"/>
      <c r="M59" s="111"/>
      <c r="N59" s="111"/>
      <c r="O59" s="111"/>
      <c r="P59" s="111"/>
      <c r="Q59" s="111"/>
      <c r="R59" s="111"/>
      <c r="S59" s="111"/>
      <c r="T59" s="111"/>
      <c r="U59" s="111"/>
      <c r="V59" s="111"/>
      <c r="W59" s="111"/>
    </row>
    <row r="60" spans="1:23" ht="16" x14ac:dyDescent="0.15">
      <c r="A60" s="111"/>
      <c r="B60" s="109"/>
      <c r="C60" s="109"/>
      <c r="D60" s="111"/>
      <c r="E60" s="111"/>
      <c r="F60" s="111"/>
      <c r="G60" s="111"/>
      <c r="H60" s="111"/>
      <c r="I60" s="111"/>
      <c r="J60" s="111"/>
      <c r="K60" s="111"/>
      <c r="L60" s="111"/>
      <c r="M60" s="111"/>
      <c r="N60" s="111"/>
      <c r="O60" s="111"/>
      <c r="P60" s="111"/>
      <c r="Q60" s="111"/>
      <c r="R60" s="111"/>
      <c r="S60" s="111"/>
      <c r="T60" s="111"/>
      <c r="U60" s="111"/>
      <c r="V60" s="111"/>
      <c r="W60" s="111"/>
    </row>
    <row r="61" spans="1:23" ht="16" x14ac:dyDescent="0.15">
      <c r="A61" s="111"/>
      <c r="B61" s="109"/>
      <c r="C61" s="109"/>
      <c r="D61" s="111"/>
      <c r="E61" s="111"/>
      <c r="F61" s="111"/>
      <c r="G61" s="111"/>
      <c r="H61" s="111"/>
      <c r="I61" s="111"/>
      <c r="J61" s="111"/>
      <c r="K61" s="111"/>
      <c r="L61" s="111"/>
      <c r="M61" s="111"/>
      <c r="N61" s="111"/>
      <c r="O61" s="111"/>
      <c r="P61" s="111"/>
      <c r="Q61" s="111"/>
      <c r="R61" s="111"/>
      <c r="S61" s="111"/>
      <c r="T61" s="111"/>
      <c r="U61" s="111"/>
      <c r="V61" s="111"/>
      <c r="W61" s="111"/>
    </row>
    <row r="62" spans="1:23" ht="16" x14ac:dyDescent="0.15">
      <c r="A62" s="111"/>
      <c r="B62" s="109"/>
      <c r="C62" s="109"/>
      <c r="D62" s="111"/>
      <c r="E62" s="111"/>
      <c r="F62" s="111"/>
      <c r="G62" s="111"/>
      <c r="H62" s="111"/>
      <c r="I62" s="111"/>
      <c r="J62" s="111"/>
      <c r="K62" s="111"/>
      <c r="L62" s="111"/>
      <c r="M62" s="111"/>
      <c r="N62" s="111"/>
      <c r="O62" s="111"/>
      <c r="P62" s="111"/>
      <c r="Q62" s="111"/>
      <c r="R62" s="111"/>
      <c r="S62" s="111"/>
      <c r="T62" s="111"/>
      <c r="U62" s="111"/>
      <c r="V62" s="111"/>
      <c r="W62" s="111"/>
    </row>
    <row r="63" spans="1:23" ht="16" x14ac:dyDescent="0.15">
      <c r="A63" s="111"/>
      <c r="B63" s="109"/>
      <c r="C63" s="109"/>
      <c r="D63" s="111"/>
      <c r="E63" s="111"/>
      <c r="F63" s="111"/>
      <c r="G63" s="111"/>
      <c r="H63" s="111"/>
      <c r="I63" s="111"/>
      <c r="J63" s="111"/>
      <c r="K63" s="111"/>
      <c r="L63" s="111"/>
      <c r="M63" s="111"/>
      <c r="N63" s="111"/>
      <c r="O63" s="111"/>
      <c r="P63" s="111"/>
      <c r="Q63" s="111"/>
      <c r="R63" s="111"/>
      <c r="S63" s="111"/>
      <c r="T63" s="111"/>
      <c r="U63" s="111"/>
      <c r="V63" s="111"/>
      <c r="W63" s="111"/>
    </row>
    <row r="64" spans="1:23" ht="16" x14ac:dyDescent="0.15">
      <c r="A64" s="111"/>
      <c r="B64" s="109"/>
      <c r="C64" s="109"/>
      <c r="D64" s="111"/>
      <c r="E64" s="111"/>
      <c r="F64" s="111"/>
      <c r="G64" s="111"/>
      <c r="H64" s="111"/>
      <c r="I64" s="111"/>
      <c r="J64" s="111"/>
      <c r="K64" s="111"/>
      <c r="L64" s="111"/>
      <c r="M64" s="111"/>
      <c r="N64" s="111"/>
      <c r="O64" s="111"/>
      <c r="P64" s="111"/>
      <c r="Q64" s="111"/>
      <c r="R64" s="111"/>
      <c r="S64" s="111"/>
      <c r="T64" s="111"/>
      <c r="U64" s="111"/>
      <c r="V64" s="111"/>
      <c r="W64" s="111"/>
    </row>
    <row r="65" spans="1:23" ht="16" x14ac:dyDescent="0.15">
      <c r="A65" s="111"/>
      <c r="B65" s="109"/>
      <c r="C65" s="109"/>
      <c r="D65" s="111"/>
      <c r="E65" s="111"/>
      <c r="F65" s="111"/>
      <c r="G65" s="111"/>
      <c r="H65" s="111"/>
      <c r="I65" s="111"/>
      <c r="J65" s="111"/>
      <c r="K65" s="111"/>
      <c r="L65" s="111"/>
      <c r="M65" s="111"/>
      <c r="N65" s="111"/>
      <c r="O65" s="111"/>
      <c r="P65" s="111"/>
      <c r="Q65" s="111"/>
      <c r="R65" s="111"/>
      <c r="S65" s="111"/>
      <c r="T65" s="111"/>
      <c r="U65" s="111"/>
      <c r="V65" s="111"/>
      <c r="W65" s="111"/>
    </row>
    <row r="66" spans="1:23" ht="16" x14ac:dyDescent="0.15">
      <c r="A66" s="111"/>
      <c r="B66" s="109"/>
      <c r="C66" s="109"/>
      <c r="D66" s="111"/>
      <c r="E66" s="111"/>
      <c r="F66" s="111"/>
      <c r="G66" s="111"/>
      <c r="H66" s="111"/>
      <c r="I66" s="111"/>
      <c r="J66" s="111"/>
      <c r="K66" s="111"/>
      <c r="L66" s="111"/>
      <c r="M66" s="111"/>
      <c r="N66" s="111"/>
      <c r="O66" s="111"/>
      <c r="P66" s="111"/>
      <c r="Q66" s="111"/>
      <c r="R66" s="111"/>
      <c r="S66" s="111"/>
      <c r="T66" s="111"/>
      <c r="U66" s="111"/>
      <c r="V66" s="111"/>
      <c r="W66" s="111"/>
    </row>
    <row r="67" spans="1:23" ht="16" x14ac:dyDescent="0.15">
      <c r="A67" s="111"/>
      <c r="B67" s="109"/>
      <c r="C67" s="109"/>
      <c r="D67" s="111"/>
      <c r="E67" s="111"/>
      <c r="F67" s="111"/>
      <c r="G67" s="111"/>
      <c r="H67" s="111"/>
      <c r="I67" s="111"/>
      <c r="J67" s="111"/>
      <c r="K67" s="111"/>
      <c r="L67" s="111"/>
      <c r="M67" s="111"/>
      <c r="N67" s="111"/>
      <c r="O67" s="111"/>
      <c r="P67" s="111"/>
      <c r="Q67" s="111"/>
      <c r="R67" s="111"/>
      <c r="S67" s="111"/>
      <c r="T67" s="111"/>
      <c r="U67" s="111"/>
      <c r="V67" s="111"/>
      <c r="W67" s="111"/>
    </row>
    <row r="68" spans="1:23" ht="16" x14ac:dyDescent="0.15">
      <c r="A68" s="111"/>
      <c r="B68" s="109"/>
      <c r="C68" s="109"/>
      <c r="D68" s="111"/>
      <c r="E68" s="111"/>
      <c r="F68" s="111"/>
      <c r="G68" s="111"/>
      <c r="H68" s="111"/>
      <c r="I68" s="111"/>
      <c r="J68" s="111"/>
      <c r="K68" s="111"/>
      <c r="L68" s="111"/>
      <c r="M68" s="111"/>
      <c r="N68" s="111"/>
      <c r="O68" s="111"/>
      <c r="P68" s="111"/>
      <c r="Q68" s="111"/>
      <c r="R68" s="111"/>
      <c r="S68" s="111"/>
      <c r="T68" s="111"/>
      <c r="U68" s="111"/>
      <c r="V68" s="111"/>
      <c r="W68" s="111"/>
    </row>
    <row r="69" spans="1:23" ht="16" x14ac:dyDescent="0.15">
      <c r="A69" s="111"/>
      <c r="B69" s="109"/>
      <c r="C69" s="109"/>
      <c r="D69" s="111"/>
      <c r="E69" s="111"/>
      <c r="F69" s="111"/>
      <c r="G69" s="111"/>
      <c r="H69" s="111"/>
      <c r="I69" s="111"/>
      <c r="J69" s="111"/>
      <c r="K69" s="111"/>
      <c r="L69" s="111"/>
      <c r="M69" s="111"/>
      <c r="N69" s="111"/>
      <c r="O69" s="111"/>
      <c r="P69" s="111"/>
      <c r="Q69" s="111"/>
      <c r="R69" s="111"/>
      <c r="S69" s="111"/>
      <c r="T69" s="111"/>
      <c r="U69" s="111"/>
      <c r="V69" s="111"/>
      <c r="W69" s="111"/>
    </row>
    <row r="70" spans="1:23" ht="16" x14ac:dyDescent="0.15">
      <c r="A70" s="111"/>
      <c r="B70" s="109"/>
      <c r="C70" s="109"/>
      <c r="D70" s="111"/>
      <c r="E70" s="111"/>
      <c r="F70" s="111"/>
      <c r="G70" s="111"/>
      <c r="H70" s="111"/>
      <c r="I70" s="111"/>
      <c r="J70" s="111"/>
      <c r="K70" s="111"/>
      <c r="L70" s="111"/>
      <c r="M70" s="111"/>
      <c r="N70" s="111"/>
      <c r="O70" s="111"/>
      <c r="P70" s="111"/>
      <c r="Q70" s="111"/>
      <c r="R70" s="111"/>
      <c r="S70" s="111"/>
      <c r="T70" s="111"/>
      <c r="U70" s="111"/>
      <c r="V70" s="111"/>
      <c r="W70" s="111"/>
    </row>
    <row r="71" spans="1:23" ht="16" x14ac:dyDescent="0.15">
      <c r="A71" s="111"/>
      <c r="B71" s="109"/>
      <c r="C71" s="109"/>
      <c r="D71" s="111"/>
      <c r="E71" s="111"/>
      <c r="F71" s="111"/>
      <c r="G71" s="111"/>
      <c r="H71" s="111"/>
      <c r="I71" s="111"/>
      <c r="J71" s="111"/>
      <c r="K71" s="111"/>
      <c r="L71" s="111"/>
      <c r="M71" s="111"/>
      <c r="N71" s="111"/>
      <c r="O71" s="111"/>
      <c r="P71" s="111"/>
      <c r="Q71" s="111"/>
      <c r="R71" s="111"/>
      <c r="S71" s="111"/>
      <c r="T71" s="111"/>
      <c r="U71" s="111"/>
      <c r="V71" s="111"/>
      <c r="W71" s="111"/>
    </row>
    <row r="72" spans="1:23" ht="16" x14ac:dyDescent="0.15">
      <c r="A72" s="111"/>
      <c r="B72" s="109"/>
      <c r="C72" s="109"/>
      <c r="D72" s="111"/>
      <c r="E72" s="111"/>
      <c r="F72" s="111"/>
      <c r="G72" s="111"/>
      <c r="H72" s="111"/>
      <c r="I72" s="111"/>
      <c r="J72" s="111"/>
      <c r="K72" s="111"/>
      <c r="L72" s="111"/>
      <c r="M72" s="111"/>
      <c r="N72" s="111"/>
      <c r="O72" s="111"/>
      <c r="P72" s="111"/>
      <c r="Q72" s="111"/>
      <c r="R72" s="111"/>
      <c r="S72" s="111"/>
      <c r="T72" s="111"/>
      <c r="U72" s="111"/>
      <c r="V72" s="111"/>
      <c r="W72" s="111"/>
    </row>
    <row r="73" spans="1:23" ht="16" x14ac:dyDescent="0.15">
      <c r="A73" s="111"/>
      <c r="B73" s="109"/>
      <c r="C73" s="109"/>
      <c r="D73" s="111"/>
      <c r="E73" s="111"/>
      <c r="F73" s="111"/>
      <c r="G73" s="111"/>
      <c r="H73" s="111"/>
      <c r="I73" s="111"/>
      <c r="J73" s="111"/>
      <c r="K73" s="111"/>
      <c r="L73" s="111"/>
      <c r="M73" s="111"/>
      <c r="N73" s="111"/>
      <c r="O73" s="111"/>
      <c r="P73" s="111"/>
      <c r="Q73" s="111"/>
      <c r="R73" s="111"/>
      <c r="S73" s="111"/>
      <c r="T73" s="111"/>
      <c r="U73" s="111"/>
      <c r="V73" s="111"/>
      <c r="W73" s="111"/>
    </row>
    <row r="74" spans="1:23" ht="16" x14ac:dyDescent="0.15">
      <c r="A74" s="111"/>
      <c r="B74" s="109"/>
      <c r="C74" s="109"/>
      <c r="D74" s="111"/>
      <c r="E74" s="111"/>
      <c r="F74" s="111"/>
      <c r="G74" s="111"/>
      <c r="H74" s="111"/>
      <c r="I74" s="111"/>
      <c r="J74" s="111"/>
      <c r="K74" s="111"/>
      <c r="L74" s="111"/>
      <c r="M74" s="111"/>
      <c r="N74" s="111"/>
      <c r="O74" s="111"/>
      <c r="P74" s="111"/>
      <c r="Q74" s="111"/>
      <c r="R74" s="111"/>
      <c r="S74" s="111"/>
      <c r="T74" s="111"/>
      <c r="U74" s="111"/>
      <c r="V74" s="111"/>
      <c r="W74" s="111"/>
    </row>
    <row r="75" spans="1:23" ht="16" x14ac:dyDescent="0.15">
      <c r="A75" s="111"/>
      <c r="B75" s="109"/>
      <c r="C75" s="109"/>
      <c r="D75" s="111"/>
      <c r="E75" s="111"/>
      <c r="F75" s="111"/>
      <c r="G75" s="111"/>
      <c r="H75" s="111"/>
      <c r="I75" s="111"/>
      <c r="J75" s="111"/>
      <c r="K75" s="111"/>
      <c r="L75" s="111"/>
      <c r="M75" s="111"/>
      <c r="N75" s="111"/>
      <c r="O75" s="111"/>
      <c r="P75" s="111"/>
      <c r="Q75" s="111"/>
      <c r="R75" s="111"/>
      <c r="S75" s="111"/>
      <c r="T75" s="111"/>
      <c r="U75" s="111"/>
      <c r="V75" s="111"/>
      <c r="W75" s="111"/>
    </row>
    <row r="76" spans="1:23" ht="16" x14ac:dyDescent="0.15">
      <c r="A76" s="111"/>
      <c r="B76" s="109"/>
      <c r="C76" s="109"/>
      <c r="D76" s="111"/>
      <c r="E76" s="111"/>
      <c r="F76" s="111"/>
      <c r="G76" s="111"/>
      <c r="H76" s="111"/>
      <c r="I76" s="111"/>
      <c r="J76" s="111"/>
      <c r="K76" s="111"/>
      <c r="L76" s="111"/>
      <c r="M76" s="111"/>
      <c r="N76" s="111"/>
      <c r="O76" s="111"/>
      <c r="P76" s="111"/>
      <c r="Q76" s="111"/>
      <c r="R76" s="111"/>
      <c r="S76" s="111"/>
      <c r="T76" s="111"/>
      <c r="U76" s="111"/>
      <c r="V76" s="111"/>
      <c r="W76" s="111"/>
    </row>
    <row r="77" spans="1:23" ht="16" x14ac:dyDescent="0.15">
      <c r="A77" s="111"/>
      <c r="B77" s="109"/>
      <c r="C77" s="109"/>
      <c r="D77" s="111"/>
      <c r="E77" s="111"/>
      <c r="F77" s="111"/>
      <c r="G77" s="111"/>
      <c r="H77" s="111"/>
      <c r="I77" s="111"/>
      <c r="J77" s="111"/>
      <c r="K77" s="111"/>
      <c r="L77" s="111"/>
      <c r="M77" s="111"/>
      <c r="N77" s="111"/>
      <c r="O77" s="111"/>
      <c r="P77" s="111"/>
      <c r="Q77" s="111"/>
      <c r="R77" s="111"/>
      <c r="S77" s="111"/>
      <c r="T77" s="111"/>
      <c r="U77" s="111"/>
      <c r="V77" s="111"/>
      <c r="W77" s="111"/>
    </row>
    <row r="78" spans="1:23" ht="16" x14ac:dyDescent="0.15">
      <c r="A78" s="111"/>
      <c r="B78" s="109"/>
      <c r="C78" s="109"/>
      <c r="D78" s="111"/>
      <c r="E78" s="111"/>
      <c r="F78" s="111"/>
      <c r="G78" s="111"/>
      <c r="H78" s="111"/>
      <c r="I78" s="111"/>
      <c r="J78" s="111"/>
      <c r="K78" s="111"/>
      <c r="L78" s="111"/>
      <c r="M78" s="111"/>
      <c r="N78" s="111"/>
      <c r="O78" s="111"/>
      <c r="P78" s="111"/>
      <c r="Q78" s="111"/>
      <c r="R78" s="111"/>
      <c r="S78" s="111"/>
      <c r="T78" s="111"/>
      <c r="U78" s="111"/>
      <c r="V78" s="111"/>
      <c r="W78" s="111"/>
    </row>
    <row r="79" spans="1:23" ht="16" x14ac:dyDescent="0.15">
      <c r="A79" s="111"/>
      <c r="B79" s="109"/>
      <c r="C79" s="109"/>
      <c r="D79" s="111"/>
      <c r="E79" s="111"/>
      <c r="F79" s="111"/>
      <c r="G79" s="111"/>
      <c r="H79" s="111"/>
      <c r="I79" s="111"/>
      <c r="J79" s="111"/>
      <c r="K79" s="111"/>
      <c r="L79" s="111"/>
      <c r="M79" s="111"/>
      <c r="N79" s="111"/>
      <c r="O79" s="111"/>
      <c r="P79" s="111"/>
      <c r="Q79" s="111"/>
      <c r="R79" s="111"/>
      <c r="S79" s="111"/>
      <c r="T79" s="111"/>
      <c r="U79" s="111"/>
      <c r="V79" s="111"/>
      <c r="W79" s="111"/>
    </row>
    <row r="80" spans="1:23" ht="16" x14ac:dyDescent="0.15">
      <c r="A80" s="111"/>
      <c r="B80" s="109"/>
      <c r="C80" s="109"/>
      <c r="D80" s="111"/>
      <c r="E80" s="111"/>
      <c r="F80" s="111"/>
      <c r="G80" s="111"/>
      <c r="H80" s="111"/>
      <c r="I80" s="111"/>
      <c r="J80" s="111"/>
      <c r="K80" s="111"/>
      <c r="L80" s="111"/>
      <c r="M80" s="111"/>
      <c r="N80" s="111"/>
      <c r="O80" s="111"/>
      <c r="P80" s="111"/>
      <c r="Q80" s="111"/>
      <c r="R80" s="111"/>
      <c r="S80" s="111"/>
      <c r="T80" s="111"/>
      <c r="U80" s="111"/>
      <c r="V80" s="111"/>
      <c r="W80" s="111"/>
    </row>
    <row r="81" spans="1:23" ht="16" x14ac:dyDescent="0.15">
      <c r="A81" s="111"/>
      <c r="B81" s="109"/>
      <c r="C81" s="109"/>
      <c r="D81" s="111"/>
      <c r="E81" s="111"/>
      <c r="F81" s="111"/>
      <c r="G81" s="111"/>
      <c r="H81" s="111"/>
      <c r="I81" s="111"/>
      <c r="J81" s="111"/>
      <c r="K81" s="111"/>
      <c r="L81" s="111"/>
      <c r="M81" s="111"/>
      <c r="N81" s="111"/>
      <c r="O81" s="111"/>
      <c r="P81" s="111"/>
      <c r="Q81" s="111"/>
      <c r="R81" s="111"/>
      <c r="S81" s="111"/>
      <c r="T81" s="111"/>
      <c r="U81" s="111"/>
      <c r="V81" s="111"/>
      <c r="W81" s="111"/>
    </row>
    <row r="82" spans="1:23" ht="16" x14ac:dyDescent="0.15">
      <c r="A82" s="111"/>
      <c r="B82" s="109"/>
      <c r="C82" s="109"/>
      <c r="D82" s="111"/>
      <c r="E82" s="111"/>
      <c r="F82" s="111"/>
      <c r="G82" s="111"/>
      <c r="H82" s="111"/>
      <c r="I82" s="111"/>
      <c r="J82" s="111"/>
      <c r="K82" s="111"/>
      <c r="L82" s="111"/>
      <c r="M82" s="111"/>
      <c r="N82" s="111"/>
      <c r="O82" s="111"/>
      <c r="P82" s="111"/>
      <c r="Q82" s="111"/>
      <c r="R82" s="111"/>
      <c r="S82" s="111"/>
      <c r="T82" s="111"/>
      <c r="U82" s="111"/>
      <c r="V82" s="111"/>
      <c r="W82" s="111"/>
    </row>
    <row r="83" spans="1:23" ht="16" x14ac:dyDescent="0.15">
      <c r="A83" s="111"/>
      <c r="B83" s="109"/>
      <c r="C83" s="109"/>
      <c r="D83" s="111"/>
      <c r="E83" s="111"/>
      <c r="F83" s="111"/>
      <c r="G83" s="111"/>
      <c r="H83" s="111"/>
      <c r="I83" s="111"/>
      <c r="J83" s="111"/>
      <c r="K83" s="111"/>
      <c r="L83" s="111"/>
      <c r="M83" s="111"/>
      <c r="N83" s="111"/>
      <c r="O83" s="111"/>
      <c r="P83" s="111"/>
      <c r="Q83" s="111"/>
      <c r="R83" s="111"/>
      <c r="S83" s="111"/>
      <c r="T83" s="111"/>
      <c r="U83" s="111"/>
      <c r="V83" s="111"/>
      <c r="W83" s="111"/>
    </row>
    <row r="84" spans="1:23" ht="16" x14ac:dyDescent="0.15">
      <c r="A84" s="111"/>
      <c r="B84" s="109"/>
      <c r="C84" s="109"/>
      <c r="D84" s="111"/>
      <c r="E84" s="111"/>
      <c r="F84" s="111"/>
      <c r="G84" s="111"/>
      <c r="H84" s="111"/>
      <c r="I84" s="111"/>
      <c r="J84" s="111"/>
      <c r="K84" s="111"/>
      <c r="L84" s="111"/>
      <c r="M84" s="111"/>
      <c r="N84" s="111"/>
      <c r="O84" s="111"/>
      <c r="P84" s="111"/>
      <c r="Q84" s="111"/>
      <c r="R84" s="111"/>
      <c r="S84" s="111"/>
      <c r="T84" s="111"/>
      <c r="U84" s="111"/>
      <c r="V84" s="111"/>
      <c r="W84" s="111"/>
    </row>
    <row r="85" spans="1:23" ht="16" x14ac:dyDescent="0.15">
      <c r="A85" s="111"/>
      <c r="B85" s="109"/>
      <c r="C85" s="109"/>
      <c r="D85" s="111"/>
      <c r="E85" s="111"/>
      <c r="F85" s="111"/>
      <c r="G85" s="111"/>
      <c r="H85" s="111"/>
      <c r="I85" s="111"/>
      <c r="J85" s="111"/>
      <c r="K85" s="111"/>
      <c r="L85" s="111"/>
      <c r="M85" s="111"/>
      <c r="N85" s="111"/>
      <c r="O85" s="111"/>
      <c r="P85" s="111"/>
      <c r="Q85" s="111"/>
      <c r="R85" s="111"/>
      <c r="S85" s="111"/>
      <c r="T85" s="111"/>
      <c r="U85" s="111"/>
      <c r="V85" s="111"/>
      <c r="W85" s="111"/>
    </row>
    <row r="86" spans="1:23" ht="16" x14ac:dyDescent="0.15">
      <c r="A86" s="111"/>
      <c r="B86" s="109"/>
      <c r="C86" s="109"/>
      <c r="D86" s="111"/>
      <c r="E86" s="111"/>
      <c r="F86" s="111"/>
      <c r="G86" s="111"/>
      <c r="H86" s="111"/>
      <c r="I86" s="111"/>
      <c r="J86" s="111"/>
      <c r="K86" s="111"/>
      <c r="L86" s="111"/>
      <c r="M86" s="111"/>
      <c r="N86" s="111"/>
      <c r="O86" s="111"/>
      <c r="P86" s="111"/>
      <c r="Q86" s="111"/>
      <c r="R86" s="111"/>
      <c r="S86" s="111"/>
      <c r="T86" s="111"/>
      <c r="U86" s="111"/>
      <c r="V86" s="111"/>
      <c r="W86" s="111"/>
    </row>
    <row r="87" spans="1:23" ht="16" x14ac:dyDescent="0.15">
      <c r="A87" s="111"/>
      <c r="B87" s="109"/>
      <c r="C87" s="109"/>
      <c r="D87" s="111"/>
      <c r="E87" s="111"/>
      <c r="F87" s="111"/>
      <c r="G87" s="111"/>
      <c r="H87" s="111"/>
      <c r="I87" s="111"/>
      <c r="J87" s="111"/>
      <c r="K87" s="111"/>
      <c r="L87" s="111"/>
      <c r="M87" s="111"/>
      <c r="N87" s="111"/>
      <c r="O87" s="111"/>
      <c r="P87" s="111"/>
      <c r="Q87" s="111"/>
      <c r="R87" s="111"/>
      <c r="S87" s="111"/>
      <c r="T87" s="111"/>
      <c r="U87" s="111"/>
      <c r="V87" s="111"/>
      <c r="W87" s="111"/>
    </row>
    <row r="88" spans="1:23" ht="16" x14ac:dyDescent="0.15">
      <c r="A88" s="111"/>
      <c r="B88" s="109"/>
      <c r="C88" s="109"/>
      <c r="D88" s="111"/>
      <c r="E88" s="111"/>
      <c r="F88" s="111"/>
      <c r="G88" s="111"/>
      <c r="H88" s="111"/>
      <c r="I88" s="111"/>
      <c r="J88" s="111"/>
      <c r="K88" s="111"/>
      <c r="L88" s="111"/>
      <c r="M88" s="111"/>
      <c r="N88" s="111"/>
      <c r="O88" s="111"/>
      <c r="P88" s="111"/>
      <c r="Q88" s="111"/>
      <c r="R88" s="111"/>
      <c r="S88" s="111"/>
      <c r="T88" s="111"/>
      <c r="U88" s="111"/>
      <c r="V88" s="111"/>
      <c r="W88" s="111"/>
    </row>
    <row r="89" spans="1:23" ht="16" x14ac:dyDescent="0.15">
      <c r="A89" s="111"/>
      <c r="B89" s="109"/>
      <c r="C89" s="109"/>
      <c r="D89" s="111"/>
      <c r="E89" s="111"/>
      <c r="F89" s="111"/>
      <c r="G89" s="111"/>
      <c r="H89" s="111"/>
      <c r="I89" s="111"/>
      <c r="J89" s="111"/>
      <c r="K89" s="111"/>
      <c r="L89" s="111"/>
      <c r="M89" s="111"/>
      <c r="N89" s="111"/>
      <c r="O89" s="111"/>
      <c r="P89" s="111"/>
      <c r="Q89" s="111"/>
      <c r="R89" s="111"/>
      <c r="S89" s="111"/>
      <c r="T89" s="111"/>
      <c r="U89" s="111"/>
      <c r="V89" s="111"/>
      <c r="W89" s="111"/>
    </row>
    <row r="90" spans="1:23" ht="16" x14ac:dyDescent="0.15">
      <c r="A90" s="111"/>
      <c r="B90" s="109"/>
      <c r="C90" s="109"/>
      <c r="D90" s="111"/>
      <c r="E90" s="111"/>
      <c r="F90" s="111"/>
      <c r="G90" s="111"/>
      <c r="H90" s="111"/>
      <c r="I90" s="111"/>
      <c r="J90" s="111"/>
      <c r="K90" s="111"/>
      <c r="L90" s="111"/>
      <c r="M90" s="111"/>
      <c r="N90" s="111"/>
      <c r="O90" s="111"/>
      <c r="P90" s="111"/>
      <c r="Q90" s="111"/>
      <c r="R90" s="111"/>
      <c r="S90" s="111"/>
      <c r="T90" s="111"/>
      <c r="U90" s="111"/>
      <c r="V90" s="111"/>
      <c r="W90" s="111"/>
    </row>
    <row r="91" spans="1:23" ht="16" x14ac:dyDescent="0.15">
      <c r="A91" s="111"/>
      <c r="B91" s="109"/>
      <c r="C91" s="109"/>
      <c r="D91" s="111"/>
      <c r="E91" s="111"/>
      <c r="F91" s="111"/>
      <c r="G91" s="111"/>
      <c r="H91" s="111"/>
      <c r="I91" s="111"/>
      <c r="J91" s="111"/>
      <c r="K91" s="111"/>
      <c r="L91" s="111"/>
      <c r="M91" s="111"/>
      <c r="N91" s="111"/>
      <c r="O91" s="111"/>
      <c r="P91" s="111"/>
      <c r="Q91" s="111"/>
      <c r="R91" s="111"/>
      <c r="S91" s="111"/>
      <c r="T91" s="111"/>
      <c r="U91" s="111"/>
      <c r="V91" s="111"/>
      <c r="W91" s="111"/>
    </row>
    <row r="92" spans="1:23" ht="16" x14ac:dyDescent="0.15">
      <c r="A92" s="111"/>
      <c r="B92" s="109"/>
      <c r="C92" s="109"/>
      <c r="D92" s="111"/>
      <c r="E92" s="111"/>
      <c r="F92" s="111"/>
      <c r="G92" s="111"/>
      <c r="H92" s="111"/>
      <c r="I92" s="111"/>
      <c r="J92" s="111"/>
      <c r="K92" s="111"/>
      <c r="L92" s="111"/>
      <c r="M92" s="111"/>
      <c r="N92" s="111"/>
      <c r="O92" s="111"/>
      <c r="P92" s="111"/>
      <c r="Q92" s="111"/>
      <c r="R92" s="111"/>
      <c r="S92" s="111"/>
      <c r="T92" s="111"/>
      <c r="U92" s="111"/>
      <c r="V92" s="111"/>
      <c r="W92" s="111"/>
    </row>
    <row r="93" spans="1:23" ht="16" x14ac:dyDescent="0.15">
      <c r="A93" s="111"/>
      <c r="B93" s="109"/>
      <c r="C93" s="109"/>
      <c r="D93" s="111"/>
      <c r="E93" s="111"/>
      <c r="F93" s="111"/>
      <c r="G93" s="111"/>
      <c r="H93" s="111"/>
      <c r="I93" s="111"/>
      <c r="J93" s="111"/>
      <c r="K93" s="111"/>
      <c r="L93" s="111"/>
      <c r="M93" s="111"/>
      <c r="N93" s="111"/>
      <c r="O93" s="111"/>
      <c r="P93" s="111"/>
      <c r="Q93" s="111"/>
      <c r="R93" s="111"/>
      <c r="S93" s="111"/>
      <c r="T93" s="111"/>
      <c r="U93" s="111"/>
      <c r="V93" s="111"/>
      <c r="W93" s="111"/>
    </row>
    <row r="94" spans="1:23" ht="16" x14ac:dyDescent="0.15">
      <c r="A94" s="111"/>
      <c r="B94" s="109"/>
      <c r="C94" s="109"/>
      <c r="D94" s="111"/>
      <c r="E94" s="111"/>
      <c r="F94" s="111"/>
      <c r="G94" s="111"/>
      <c r="H94" s="111"/>
      <c r="I94" s="111"/>
      <c r="J94" s="111"/>
      <c r="K94" s="111"/>
      <c r="L94" s="111"/>
      <c r="M94" s="111"/>
      <c r="N94" s="111"/>
      <c r="O94" s="111"/>
      <c r="P94" s="111"/>
      <c r="Q94" s="111"/>
      <c r="R94" s="111"/>
      <c r="S94" s="111"/>
      <c r="T94" s="111"/>
      <c r="U94" s="111"/>
      <c r="V94" s="111"/>
      <c r="W94" s="111"/>
    </row>
    <row r="95" spans="1:23" ht="16" x14ac:dyDescent="0.15">
      <c r="A95" s="111"/>
      <c r="B95" s="109"/>
      <c r="C95" s="109"/>
      <c r="D95" s="111"/>
      <c r="E95" s="111"/>
      <c r="F95" s="111"/>
      <c r="G95" s="111"/>
      <c r="H95" s="111"/>
      <c r="I95" s="111"/>
      <c r="J95" s="111"/>
      <c r="K95" s="111"/>
      <c r="L95" s="111"/>
      <c r="M95" s="111"/>
      <c r="N95" s="111"/>
      <c r="O95" s="111"/>
      <c r="P95" s="111"/>
      <c r="Q95" s="111"/>
      <c r="R95" s="111"/>
      <c r="S95" s="111"/>
      <c r="T95" s="111"/>
      <c r="U95" s="111"/>
      <c r="V95" s="111"/>
      <c r="W95" s="111"/>
    </row>
    <row r="96" spans="1:23" ht="16" x14ac:dyDescent="0.15">
      <c r="A96" s="111"/>
      <c r="B96" s="109"/>
      <c r="C96" s="109"/>
      <c r="D96" s="111"/>
      <c r="E96" s="111"/>
      <c r="F96" s="111"/>
      <c r="G96" s="111"/>
      <c r="H96" s="111"/>
      <c r="I96" s="111"/>
      <c r="J96" s="111"/>
      <c r="K96" s="111"/>
      <c r="L96" s="111"/>
      <c r="M96" s="111"/>
      <c r="N96" s="111"/>
      <c r="O96" s="111"/>
      <c r="P96" s="111"/>
      <c r="Q96" s="111"/>
      <c r="R96" s="111"/>
      <c r="S96" s="111"/>
      <c r="T96" s="111"/>
      <c r="U96" s="111"/>
      <c r="V96" s="111"/>
      <c r="W96" s="111"/>
    </row>
    <row r="97" spans="1:23" ht="16" x14ac:dyDescent="0.15">
      <c r="A97" s="111"/>
      <c r="B97" s="109"/>
      <c r="C97" s="109"/>
      <c r="D97" s="111"/>
      <c r="E97" s="111"/>
      <c r="F97" s="111"/>
      <c r="G97" s="111"/>
      <c r="H97" s="111"/>
      <c r="I97" s="111"/>
      <c r="J97" s="111"/>
      <c r="K97" s="111"/>
      <c r="L97" s="111"/>
      <c r="M97" s="111"/>
      <c r="N97" s="111"/>
      <c r="O97" s="111"/>
      <c r="P97" s="111"/>
      <c r="Q97" s="111"/>
      <c r="R97" s="111"/>
      <c r="S97" s="111"/>
      <c r="T97" s="111"/>
      <c r="U97" s="111"/>
      <c r="V97" s="111"/>
      <c r="W97" s="111"/>
    </row>
    <row r="98" spans="1:23" ht="16" x14ac:dyDescent="0.15">
      <c r="A98" s="111"/>
      <c r="B98" s="109"/>
      <c r="C98" s="109"/>
      <c r="D98" s="111"/>
      <c r="E98" s="111"/>
      <c r="F98" s="111"/>
      <c r="G98" s="111"/>
      <c r="H98" s="111"/>
      <c r="I98" s="111"/>
      <c r="J98" s="111"/>
      <c r="K98" s="111"/>
      <c r="L98" s="111"/>
      <c r="M98" s="111"/>
      <c r="N98" s="111"/>
      <c r="O98" s="111"/>
      <c r="P98" s="111"/>
      <c r="Q98" s="111"/>
      <c r="R98" s="111"/>
      <c r="S98" s="111"/>
      <c r="T98" s="111"/>
      <c r="U98" s="111"/>
      <c r="V98" s="111"/>
      <c r="W98" s="111"/>
    </row>
    <row r="99" spans="1:23" ht="16" x14ac:dyDescent="0.15">
      <c r="A99" s="111"/>
      <c r="B99" s="109"/>
      <c r="C99" s="109"/>
      <c r="D99" s="111"/>
      <c r="E99" s="111"/>
      <c r="F99" s="111"/>
      <c r="G99" s="111"/>
      <c r="H99" s="111"/>
      <c r="I99" s="111"/>
      <c r="J99" s="111"/>
      <c r="K99" s="111"/>
      <c r="L99" s="111"/>
      <c r="M99" s="111"/>
      <c r="N99" s="111"/>
      <c r="O99" s="111"/>
      <c r="P99" s="111"/>
      <c r="Q99" s="111"/>
      <c r="R99" s="111"/>
      <c r="S99" s="111"/>
      <c r="T99" s="111"/>
      <c r="U99" s="111"/>
      <c r="V99" s="111"/>
      <c r="W99" s="111"/>
    </row>
    <row r="100" spans="1:23" ht="16" x14ac:dyDescent="0.15">
      <c r="A100" s="111"/>
      <c r="B100" s="109"/>
      <c r="C100" s="109"/>
      <c r="D100" s="111"/>
      <c r="E100" s="111"/>
      <c r="F100" s="111"/>
      <c r="G100" s="111"/>
      <c r="H100" s="111"/>
      <c r="I100" s="111"/>
      <c r="J100" s="111"/>
      <c r="K100" s="111"/>
      <c r="L100" s="111"/>
      <c r="M100" s="111"/>
      <c r="N100" s="111"/>
      <c r="O100" s="111"/>
      <c r="P100" s="111"/>
      <c r="Q100" s="111"/>
      <c r="R100" s="111"/>
      <c r="S100" s="111"/>
      <c r="T100" s="111"/>
      <c r="U100" s="111"/>
      <c r="V100" s="111"/>
      <c r="W100" s="111"/>
    </row>
    <row r="101" spans="1:23" ht="16" x14ac:dyDescent="0.15">
      <c r="A101" s="111"/>
      <c r="B101" s="109"/>
      <c r="C101" s="109"/>
      <c r="D101" s="111"/>
      <c r="E101" s="111"/>
      <c r="F101" s="111"/>
      <c r="G101" s="111"/>
      <c r="H101" s="111"/>
      <c r="I101" s="111"/>
      <c r="J101" s="111"/>
      <c r="K101" s="111"/>
      <c r="L101" s="111"/>
      <c r="M101" s="111"/>
      <c r="N101" s="111"/>
      <c r="O101" s="111"/>
      <c r="P101" s="111"/>
      <c r="Q101" s="111"/>
      <c r="R101" s="111"/>
      <c r="S101" s="111"/>
      <c r="T101" s="111"/>
      <c r="U101" s="111"/>
      <c r="V101" s="111"/>
      <c r="W101" s="111"/>
    </row>
    <row r="102" spans="1:23" ht="16" x14ac:dyDescent="0.15">
      <c r="A102" s="111"/>
      <c r="B102" s="109"/>
      <c r="C102" s="109"/>
      <c r="D102" s="111"/>
      <c r="E102" s="111"/>
      <c r="F102" s="111"/>
      <c r="G102" s="111"/>
      <c r="H102" s="111"/>
      <c r="I102" s="111"/>
      <c r="J102" s="111"/>
      <c r="K102" s="111"/>
      <c r="L102" s="111"/>
      <c r="M102" s="111"/>
      <c r="N102" s="111"/>
      <c r="O102" s="111"/>
      <c r="P102" s="111"/>
      <c r="Q102" s="111"/>
      <c r="R102" s="111"/>
      <c r="S102" s="111"/>
      <c r="T102" s="111"/>
      <c r="U102" s="111"/>
      <c r="V102" s="111"/>
      <c r="W102" s="111"/>
    </row>
    <row r="103" spans="1:23" ht="16" x14ac:dyDescent="0.15">
      <c r="A103" s="111"/>
      <c r="B103" s="109"/>
      <c r="C103" s="109"/>
      <c r="D103" s="111"/>
      <c r="E103" s="111"/>
      <c r="F103" s="111"/>
      <c r="G103" s="111"/>
      <c r="H103" s="111"/>
      <c r="I103" s="111"/>
      <c r="J103" s="111"/>
      <c r="K103" s="111"/>
      <c r="L103" s="111"/>
      <c r="M103" s="111"/>
      <c r="N103" s="111"/>
      <c r="O103" s="111"/>
      <c r="P103" s="111"/>
      <c r="Q103" s="111"/>
      <c r="R103" s="111"/>
      <c r="S103" s="111"/>
      <c r="T103" s="111"/>
      <c r="U103" s="111"/>
      <c r="V103" s="111"/>
      <c r="W103" s="111"/>
    </row>
    <row r="104" spans="1:23" ht="16" x14ac:dyDescent="0.15">
      <c r="A104" s="111"/>
      <c r="B104" s="109"/>
      <c r="C104" s="109"/>
      <c r="D104" s="111"/>
      <c r="E104" s="111"/>
      <c r="F104" s="111"/>
      <c r="G104" s="111"/>
      <c r="H104" s="111"/>
      <c r="I104" s="111"/>
      <c r="J104" s="111"/>
      <c r="K104" s="111"/>
      <c r="L104" s="111"/>
      <c r="M104" s="111"/>
      <c r="N104" s="111"/>
      <c r="O104" s="111"/>
      <c r="P104" s="111"/>
      <c r="Q104" s="111"/>
      <c r="R104" s="111"/>
      <c r="S104" s="111"/>
      <c r="T104" s="111"/>
      <c r="U104" s="111"/>
      <c r="V104" s="111"/>
      <c r="W104" s="111"/>
    </row>
    <row r="105" spans="1:23" ht="16" x14ac:dyDescent="0.15">
      <c r="A105" s="111"/>
      <c r="B105" s="109"/>
      <c r="C105" s="109"/>
      <c r="D105" s="111"/>
      <c r="E105" s="111"/>
      <c r="F105" s="111"/>
      <c r="G105" s="111"/>
      <c r="H105" s="111"/>
      <c r="I105" s="111"/>
      <c r="J105" s="111"/>
      <c r="K105" s="111"/>
      <c r="L105" s="111"/>
      <c r="M105" s="111"/>
      <c r="N105" s="111"/>
      <c r="O105" s="111"/>
      <c r="P105" s="111"/>
      <c r="Q105" s="111"/>
      <c r="R105" s="111"/>
      <c r="S105" s="111"/>
      <c r="T105" s="111"/>
      <c r="U105" s="111"/>
      <c r="V105" s="111"/>
      <c r="W105" s="111"/>
    </row>
    <row r="106" spans="1:23" ht="16" x14ac:dyDescent="0.15">
      <c r="A106" s="111"/>
      <c r="B106" s="109"/>
      <c r="C106" s="109"/>
      <c r="D106" s="111"/>
      <c r="E106" s="111"/>
      <c r="F106" s="111"/>
      <c r="G106" s="111"/>
      <c r="H106" s="111"/>
      <c r="I106" s="111"/>
      <c r="J106" s="111"/>
      <c r="K106" s="111"/>
      <c r="L106" s="111"/>
      <c r="M106" s="111"/>
      <c r="N106" s="111"/>
      <c r="O106" s="111"/>
      <c r="P106" s="111"/>
      <c r="Q106" s="111"/>
      <c r="R106" s="111"/>
      <c r="S106" s="111"/>
      <c r="T106" s="111"/>
      <c r="U106" s="111"/>
      <c r="V106" s="111"/>
      <c r="W106" s="111"/>
    </row>
    <row r="107" spans="1:23" ht="16" x14ac:dyDescent="0.15">
      <c r="A107" s="111"/>
      <c r="B107" s="109"/>
      <c r="C107" s="109"/>
      <c r="D107" s="111"/>
      <c r="E107" s="111"/>
      <c r="F107" s="111"/>
      <c r="G107" s="111"/>
      <c r="H107" s="111"/>
      <c r="I107" s="111"/>
      <c r="J107" s="111"/>
      <c r="K107" s="111"/>
      <c r="L107" s="111"/>
      <c r="M107" s="111"/>
      <c r="N107" s="111"/>
      <c r="O107" s="111"/>
      <c r="P107" s="111"/>
      <c r="Q107" s="111"/>
      <c r="R107" s="111"/>
      <c r="S107" s="111"/>
      <c r="T107" s="111"/>
      <c r="U107" s="111"/>
      <c r="V107" s="111"/>
      <c r="W107" s="111"/>
    </row>
    <row r="108" spans="1:23" ht="16" x14ac:dyDescent="0.15">
      <c r="A108" s="111"/>
      <c r="B108" s="109"/>
      <c r="C108" s="109"/>
      <c r="D108" s="111"/>
      <c r="E108" s="111"/>
      <c r="F108" s="111"/>
      <c r="G108" s="111"/>
      <c r="H108" s="111"/>
      <c r="I108" s="111"/>
      <c r="J108" s="111"/>
      <c r="K108" s="111"/>
      <c r="L108" s="111"/>
      <c r="M108" s="111"/>
      <c r="N108" s="111"/>
      <c r="O108" s="111"/>
      <c r="P108" s="111"/>
      <c r="Q108" s="111"/>
      <c r="R108" s="111"/>
      <c r="S108" s="111"/>
      <c r="T108" s="111"/>
      <c r="U108" s="111"/>
      <c r="V108" s="111"/>
      <c r="W108" s="111"/>
    </row>
    <row r="109" spans="1:23" ht="16" x14ac:dyDescent="0.15">
      <c r="A109" s="111"/>
      <c r="B109" s="109"/>
      <c r="C109" s="109"/>
      <c r="D109" s="111"/>
      <c r="E109" s="111"/>
      <c r="F109" s="111"/>
      <c r="G109" s="111"/>
      <c r="H109" s="111"/>
      <c r="I109" s="111"/>
      <c r="J109" s="111"/>
      <c r="K109" s="111"/>
      <c r="L109" s="111"/>
      <c r="M109" s="111"/>
      <c r="N109" s="111"/>
      <c r="O109" s="111"/>
      <c r="P109" s="111"/>
      <c r="Q109" s="111"/>
      <c r="R109" s="111"/>
      <c r="S109" s="111"/>
      <c r="T109" s="111"/>
      <c r="U109" s="111"/>
      <c r="V109" s="111"/>
      <c r="W109" s="111"/>
    </row>
    <row r="110" spans="1:23" ht="16" x14ac:dyDescent="0.15">
      <c r="A110" s="111"/>
      <c r="B110" s="109"/>
      <c r="C110" s="109"/>
      <c r="D110" s="111"/>
      <c r="E110" s="111"/>
      <c r="F110" s="111"/>
      <c r="G110" s="111"/>
      <c r="H110" s="111"/>
      <c r="I110" s="111"/>
      <c r="J110" s="111"/>
      <c r="K110" s="111"/>
      <c r="L110" s="111"/>
      <c r="M110" s="111"/>
      <c r="N110" s="111"/>
      <c r="O110" s="111"/>
      <c r="P110" s="111"/>
      <c r="Q110" s="111"/>
      <c r="R110" s="111"/>
      <c r="S110" s="111"/>
      <c r="T110" s="111"/>
      <c r="U110" s="111"/>
      <c r="V110" s="111"/>
      <c r="W110" s="111"/>
    </row>
    <row r="111" spans="1:23" ht="16" x14ac:dyDescent="0.15">
      <c r="A111" s="111"/>
      <c r="B111" s="109"/>
      <c r="C111" s="109"/>
      <c r="D111" s="111"/>
      <c r="E111" s="111"/>
      <c r="F111" s="111"/>
      <c r="G111" s="111"/>
      <c r="H111" s="111"/>
      <c r="I111" s="111"/>
      <c r="J111" s="111"/>
      <c r="K111" s="111"/>
      <c r="L111" s="111"/>
      <c r="M111" s="111"/>
      <c r="N111" s="111"/>
      <c r="O111" s="111"/>
      <c r="P111" s="111"/>
      <c r="Q111" s="111"/>
      <c r="R111" s="111"/>
      <c r="S111" s="111"/>
      <c r="T111" s="111"/>
      <c r="U111" s="111"/>
      <c r="V111" s="111"/>
      <c r="W111" s="111"/>
    </row>
    <row r="112" spans="1:23" ht="16" x14ac:dyDescent="0.15">
      <c r="A112" s="111"/>
      <c r="B112" s="109"/>
      <c r="C112" s="109"/>
      <c r="D112" s="111"/>
      <c r="E112" s="111"/>
      <c r="F112" s="111"/>
      <c r="G112" s="111"/>
      <c r="H112" s="111"/>
      <c r="I112" s="111"/>
      <c r="J112" s="111"/>
      <c r="K112" s="111"/>
      <c r="L112" s="111"/>
      <c r="M112" s="111"/>
      <c r="N112" s="111"/>
      <c r="O112" s="111"/>
      <c r="P112" s="111"/>
      <c r="Q112" s="111"/>
      <c r="R112" s="111"/>
      <c r="S112" s="111"/>
      <c r="T112" s="111"/>
      <c r="U112" s="111"/>
      <c r="V112" s="111"/>
      <c r="W112" s="111"/>
    </row>
    <row r="113" spans="1:23" ht="16" x14ac:dyDescent="0.15">
      <c r="A113" s="111"/>
      <c r="B113" s="109"/>
      <c r="C113" s="109"/>
      <c r="D113" s="111"/>
      <c r="E113" s="111"/>
      <c r="F113" s="111"/>
      <c r="G113" s="111"/>
      <c r="H113" s="111"/>
      <c r="I113" s="111"/>
      <c r="J113" s="111"/>
      <c r="K113" s="111"/>
      <c r="L113" s="111"/>
      <c r="M113" s="111"/>
      <c r="N113" s="111"/>
      <c r="O113" s="111"/>
      <c r="P113" s="111"/>
      <c r="Q113" s="111"/>
      <c r="R113" s="111"/>
      <c r="S113" s="111"/>
      <c r="T113" s="111"/>
      <c r="U113" s="111"/>
      <c r="V113" s="111"/>
      <c r="W113" s="111"/>
    </row>
    <row r="114" spans="1:23" ht="16" x14ac:dyDescent="0.15">
      <c r="A114" s="111"/>
      <c r="B114" s="109"/>
      <c r="C114" s="109"/>
      <c r="D114" s="111"/>
      <c r="E114" s="111"/>
      <c r="F114" s="111"/>
      <c r="G114" s="111"/>
      <c r="H114" s="111"/>
      <c r="I114" s="111"/>
      <c r="J114" s="111"/>
      <c r="K114" s="111"/>
      <c r="L114" s="111"/>
      <c r="M114" s="111"/>
      <c r="N114" s="111"/>
      <c r="O114" s="111"/>
      <c r="P114" s="111"/>
      <c r="Q114" s="111"/>
      <c r="R114" s="111"/>
      <c r="S114" s="111"/>
      <c r="T114" s="111"/>
      <c r="U114" s="111"/>
      <c r="V114" s="111"/>
      <c r="W114" s="111"/>
    </row>
    <row r="115" spans="1:23" ht="16" x14ac:dyDescent="0.15">
      <c r="A115" s="111"/>
      <c r="B115" s="109"/>
      <c r="C115" s="109"/>
      <c r="D115" s="111"/>
      <c r="E115" s="111"/>
      <c r="F115" s="111"/>
      <c r="G115" s="111"/>
      <c r="H115" s="111"/>
      <c r="I115" s="111"/>
      <c r="J115" s="111"/>
      <c r="K115" s="111"/>
      <c r="L115" s="111"/>
      <c r="M115" s="111"/>
      <c r="N115" s="111"/>
      <c r="O115" s="111"/>
      <c r="P115" s="111"/>
      <c r="Q115" s="111"/>
      <c r="R115" s="111"/>
      <c r="S115" s="111"/>
      <c r="T115" s="111"/>
      <c r="U115" s="111"/>
      <c r="V115" s="111"/>
      <c r="W115" s="111"/>
    </row>
    <row r="116" spans="1:23" ht="16" x14ac:dyDescent="0.15">
      <c r="A116" s="111"/>
      <c r="B116" s="109"/>
      <c r="C116" s="109"/>
      <c r="D116" s="111"/>
      <c r="E116" s="111"/>
      <c r="F116" s="111"/>
      <c r="G116" s="111"/>
      <c r="H116" s="111"/>
      <c r="I116" s="111"/>
      <c r="J116" s="111"/>
      <c r="K116" s="111"/>
      <c r="L116" s="111"/>
      <c r="M116" s="111"/>
      <c r="N116" s="111"/>
      <c r="O116" s="111"/>
      <c r="P116" s="111"/>
      <c r="Q116" s="111"/>
      <c r="R116" s="111"/>
      <c r="S116" s="111"/>
      <c r="T116" s="111"/>
      <c r="U116" s="111"/>
      <c r="V116" s="111"/>
      <c r="W116" s="111"/>
    </row>
    <row r="117" spans="1:23" ht="16" x14ac:dyDescent="0.15">
      <c r="A117" s="111"/>
      <c r="B117" s="109"/>
      <c r="C117" s="109"/>
      <c r="D117" s="111"/>
      <c r="E117" s="111"/>
      <c r="F117" s="111"/>
      <c r="G117" s="111"/>
      <c r="H117" s="111"/>
      <c r="I117" s="111"/>
      <c r="J117" s="111"/>
      <c r="K117" s="111"/>
      <c r="L117" s="111"/>
      <c r="M117" s="111"/>
      <c r="N117" s="111"/>
      <c r="O117" s="111"/>
      <c r="P117" s="111"/>
      <c r="Q117" s="111"/>
      <c r="R117" s="111"/>
      <c r="S117" s="111"/>
      <c r="T117" s="111"/>
      <c r="U117" s="111"/>
      <c r="V117" s="111"/>
      <c r="W117" s="111"/>
    </row>
    <row r="118" spans="1:23" ht="16" x14ac:dyDescent="0.15">
      <c r="A118" s="111"/>
      <c r="B118" s="109"/>
      <c r="C118" s="109"/>
      <c r="D118" s="111"/>
      <c r="E118" s="111"/>
      <c r="F118" s="111"/>
      <c r="G118" s="111"/>
      <c r="H118" s="111"/>
      <c r="I118" s="111"/>
      <c r="J118" s="111"/>
      <c r="K118" s="111"/>
      <c r="L118" s="111"/>
      <c r="M118" s="111"/>
      <c r="N118" s="111"/>
      <c r="O118" s="111"/>
      <c r="P118" s="111"/>
      <c r="Q118" s="111"/>
      <c r="R118" s="111"/>
      <c r="S118" s="111"/>
      <c r="T118" s="111"/>
      <c r="U118" s="111"/>
      <c r="V118" s="111"/>
      <c r="W118" s="111"/>
    </row>
    <row r="119" spans="1:23" ht="16" x14ac:dyDescent="0.15">
      <c r="A119" s="111"/>
      <c r="B119" s="109"/>
      <c r="C119" s="109"/>
      <c r="D119" s="111"/>
      <c r="E119" s="111"/>
      <c r="F119" s="111"/>
      <c r="G119" s="111"/>
      <c r="H119" s="111"/>
      <c r="I119" s="111"/>
      <c r="J119" s="111"/>
      <c r="K119" s="111"/>
      <c r="L119" s="111"/>
      <c r="M119" s="111"/>
      <c r="N119" s="111"/>
      <c r="O119" s="111"/>
      <c r="P119" s="111"/>
      <c r="Q119" s="111"/>
      <c r="R119" s="111"/>
      <c r="S119" s="111"/>
      <c r="T119" s="111"/>
      <c r="U119" s="111"/>
      <c r="V119" s="111"/>
      <c r="W119" s="111"/>
    </row>
    <row r="120" spans="1:23" ht="16" x14ac:dyDescent="0.15">
      <c r="A120" s="111"/>
      <c r="B120" s="109"/>
      <c r="C120" s="109"/>
      <c r="D120" s="111"/>
      <c r="E120" s="111"/>
      <c r="F120" s="111"/>
      <c r="G120" s="111"/>
      <c r="H120" s="111"/>
      <c r="I120" s="111"/>
      <c r="J120" s="111"/>
      <c r="K120" s="111"/>
      <c r="L120" s="111"/>
      <c r="M120" s="111"/>
      <c r="N120" s="111"/>
      <c r="O120" s="111"/>
      <c r="P120" s="111"/>
      <c r="Q120" s="111"/>
      <c r="R120" s="111"/>
      <c r="S120" s="111"/>
      <c r="T120" s="111"/>
      <c r="U120" s="111"/>
      <c r="V120" s="111"/>
      <c r="W120" s="111"/>
    </row>
    <row r="121" spans="1:23" ht="16" x14ac:dyDescent="0.15">
      <c r="A121" s="111"/>
      <c r="B121" s="109"/>
      <c r="C121" s="109"/>
      <c r="D121" s="111"/>
      <c r="E121" s="111"/>
      <c r="F121" s="111"/>
      <c r="G121" s="111"/>
      <c r="H121" s="111"/>
      <c r="I121" s="111"/>
      <c r="J121" s="111"/>
      <c r="K121" s="111"/>
      <c r="L121" s="111"/>
      <c r="M121" s="111"/>
      <c r="N121" s="111"/>
      <c r="O121" s="111"/>
      <c r="P121" s="111"/>
      <c r="Q121" s="111"/>
      <c r="R121" s="111"/>
      <c r="S121" s="111"/>
      <c r="T121" s="111"/>
      <c r="U121" s="111"/>
      <c r="V121" s="111"/>
      <c r="W121" s="111"/>
    </row>
    <row r="122" spans="1:23" ht="16" x14ac:dyDescent="0.15">
      <c r="A122" s="111"/>
      <c r="B122" s="109"/>
      <c r="C122" s="109"/>
      <c r="D122" s="111"/>
      <c r="E122" s="111"/>
      <c r="F122" s="111"/>
      <c r="G122" s="111"/>
      <c r="H122" s="111"/>
      <c r="I122" s="111"/>
      <c r="J122" s="111"/>
      <c r="K122" s="111"/>
      <c r="L122" s="111"/>
      <c r="M122" s="111"/>
      <c r="N122" s="111"/>
      <c r="O122" s="111"/>
      <c r="P122" s="111"/>
      <c r="Q122" s="111"/>
      <c r="R122" s="111"/>
      <c r="S122" s="111"/>
      <c r="T122" s="111"/>
      <c r="U122" s="111"/>
      <c r="V122" s="111"/>
      <c r="W122" s="111"/>
    </row>
    <row r="123" spans="1:23" ht="16" x14ac:dyDescent="0.15">
      <c r="A123" s="111"/>
      <c r="B123" s="109"/>
      <c r="C123" s="109"/>
      <c r="D123" s="111"/>
      <c r="E123" s="111"/>
      <c r="F123" s="111"/>
      <c r="G123" s="111"/>
      <c r="H123" s="111"/>
      <c r="I123" s="111"/>
      <c r="J123" s="111"/>
      <c r="K123" s="111"/>
      <c r="L123" s="111"/>
      <c r="M123" s="111"/>
      <c r="N123" s="111"/>
      <c r="O123" s="111"/>
      <c r="P123" s="111"/>
      <c r="Q123" s="111"/>
      <c r="R123" s="111"/>
      <c r="S123" s="111"/>
      <c r="T123" s="111"/>
      <c r="U123" s="111"/>
      <c r="V123" s="111"/>
      <c r="W123" s="111"/>
    </row>
    <row r="124" spans="1:23" ht="16" x14ac:dyDescent="0.15">
      <c r="A124" s="111"/>
      <c r="B124" s="109"/>
      <c r="C124" s="109"/>
      <c r="D124" s="111"/>
      <c r="E124" s="111"/>
      <c r="F124" s="111"/>
      <c r="G124" s="111"/>
      <c r="H124" s="111"/>
      <c r="I124" s="111"/>
      <c r="J124" s="111"/>
      <c r="K124" s="111"/>
      <c r="L124" s="111"/>
      <c r="M124" s="111"/>
      <c r="N124" s="111"/>
      <c r="O124" s="111"/>
      <c r="P124" s="111"/>
      <c r="Q124" s="111"/>
      <c r="R124" s="111"/>
      <c r="S124" s="111"/>
      <c r="T124" s="111"/>
      <c r="U124" s="111"/>
      <c r="V124" s="111"/>
      <c r="W124" s="111"/>
    </row>
    <row r="125" spans="1:23" ht="16" x14ac:dyDescent="0.15">
      <c r="A125" s="111"/>
      <c r="B125" s="109"/>
      <c r="C125" s="109"/>
      <c r="D125" s="111"/>
      <c r="E125" s="111"/>
      <c r="F125" s="111"/>
      <c r="G125" s="111"/>
      <c r="H125" s="111"/>
      <c r="I125" s="111"/>
      <c r="J125" s="111"/>
      <c r="K125" s="111"/>
      <c r="L125" s="111"/>
      <c r="M125" s="111"/>
      <c r="N125" s="111"/>
      <c r="O125" s="111"/>
      <c r="P125" s="111"/>
      <c r="Q125" s="111"/>
      <c r="R125" s="111"/>
      <c r="S125" s="111"/>
      <c r="T125" s="111"/>
      <c r="U125" s="111"/>
      <c r="V125" s="111"/>
      <c r="W125" s="111"/>
    </row>
    <row r="126" spans="1:23" ht="16" x14ac:dyDescent="0.15">
      <c r="A126" s="111"/>
      <c r="B126" s="109"/>
      <c r="C126" s="109"/>
      <c r="D126" s="111"/>
      <c r="E126" s="111"/>
      <c r="F126" s="111"/>
      <c r="G126" s="111"/>
      <c r="H126" s="111"/>
      <c r="I126" s="111"/>
      <c r="J126" s="111"/>
      <c r="K126" s="111"/>
      <c r="L126" s="111"/>
      <c r="M126" s="111"/>
      <c r="N126" s="111"/>
      <c r="O126" s="111"/>
      <c r="P126" s="111"/>
      <c r="Q126" s="111"/>
      <c r="R126" s="111"/>
      <c r="S126" s="111"/>
      <c r="T126" s="111"/>
      <c r="U126" s="111"/>
      <c r="V126" s="111"/>
      <c r="W126" s="111"/>
    </row>
    <row r="127" spans="1:23" ht="16" x14ac:dyDescent="0.15">
      <c r="A127" s="111"/>
      <c r="B127" s="109"/>
      <c r="C127" s="109"/>
      <c r="D127" s="111"/>
      <c r="E127" s="111"/>
      <c r="F127" s="111"/>
      <c r="G127" s="111"/>
      <c r="H127" s="111"/>
      <c r="I127" s="111"/>
      <c r="J127" s="111"/>
      <c r="K127" s="111"/>
      <c r="L127" s="111"/>
      <c r="M127" s="111"/>
      <c r="N127" s="111"/>
      <c r="O127" s="111"/>
      <c r="P127" s="111"/>
      <c r="Q127" s="111"/>
      <c r="R127" s="111"/>
      <c r="S127" s="111"/>
      <c r="T127" s="111"/>
      <c r="U127" s="111"/>
      <c r="V127" s="111"/>
      <c r="W127" s="111"/>
    </row>
    <row r="128" spans="1:23" ht="16" x14ac:dyDescent="0.15">
      <c r="A128" s="111"/>
      <c r="B128" s="109"/>
      <c r="C128" s="109"/>
      <c r="D128" s="111"/>
      <c r="E128" s="111"/>
      <c r="F128" s="111"/>
      <c r="G128" s="111"/>
      <c r="H128" s="111"/>
      <c r="I128" s="111"/>
      <c r="J128" s="111"/>
      <c r="K128" s="111"/>
      <c r="L128" s="111"/>
      <c r="M128" s="111"/>
      <c r="N128" s="111"/>
      <c r="O128" s="111"/>
      <c r="P128" s="111"/>
      <c r="Q128" s="111"/>
      <c r="R128" s="111"/>
      <c r="S128" s="111"/>
      <c r="T128" s="111"/>
      <c r="U128" s="111"/>
      <c r="V128" s="111"/>
      <c r="W128" s="111"/>
    </row>
    <row r="129" spans="1:23" ht="16" x14ac:dyDescent="0.15">
      <c r="A129" s="111"/>
      <c r="B129" s="109"/>
      <c r="C129" s="109"/>
      <c r="D129" s="111"/>
      <c r="E129" s="111"/>
      <c r="F129" s="111"/>
      <c r="G129" s="111"/>
      <c r="H129" s="111"/>
      <c r="I129" s="111"/>
      <c r="J129" s="111"/>
      <c r="K129" s="111"/>
      <c r="L129" s="111"/>
      <c r="M129" s="111"/>
      <c r="N129" s="111"/>
      <c r="O129" s="111"/>
      <c r="P129" s="111"/>
      <c r="Q129" s="111"/>
      <c r="R129" s="111"/>
      <c r="S129" s="111"/>
      <c r="T129" s="111"/>
      <c r="U129" s="111"/>
      <c r="V129" s="111"/>
      <c r="W129" s="111"/>
    </row>
    <row r="130" spans="1:23" ht="16" x14ac:dyDescent="0.15">
      <c r="A130" s="111"/>
      <c r="B130" s="109"/>
      <c r="C130" s="109"/>
      <c r="D130" s="111"/>
      <c r="E130" s="111"/>
      <c r="F130" s="111"/>
      <c r="G130" s="111"/>
      <c r="H130" s="111"/>
      <c r="I130" s="111"/>
      <c r="J130" s="111"/>
      <c r="K130" s="111"/>
      <c r="L130" s="111"/>
      <c r="M130" s="111"/>
      <c r="N130" s="111"/>
      <c r="O130" s="111"/>
      <c r="P130" s="111"/>
      <c r="Q130" s="111"/>
      <c r="R130" s="111"/>
      <c r="S130" s="111"/>
      <c r="T130" s="111"/>
      <c r="U130" s="111"/>
      <c r="V130" s="111"/>
      <c r="W130" s="111"/>
    </row>
    <row r="131" spans="1:23" ht="16" x14ac:dyDescent="0.15">
      <c r="A131" s="111"/>
      <c r="B131" s="109"/>
      <c r="C131" s="109"/>
      <c r="D131" s="111"/>
      <c r="E131" s="111"/>
      <c r="F131" s="111"/>
      <c r="G131" s="111"/>
      <c r="H131" s="111"/>
      <c r="I131" s="111"/>
      <c r="J131" s="111"/>
      <c r="K131" s="111"/>
      <c r="L131" s="111"/>
      <c r="M131" s="111"/>
      <c r="N131" s="111"/>
      <c r="O131" s="111"/>
      <c r="P131" s="111"/>
      <c r="Q131" s="111"/>
      <c r="R131" s="111"/>
      <c r="S131" s="111"/>
      <c r="T131" s="111"/>
      <c r="U131" s="111"/>
      <c r="V131" s="111"/>
      <c r="W131" s="111"/>
    </row>
    <row r="132" spans="1:23" ht="16" x14ac:dyDescent="0.15">
      <c r="A132" s="111"/>
      <c r="B132" s="109"/>
      <c r="C132" s="109"/>
      <c r="D132" s="111"/>
      <c r="E132" s="111"/>
      <c r="F132" s="111"/>
      <c r="G132" s="111"/>
      <c r="H132" s="111"/>
      <c r="I132" s="111"/>
      <c r="J132" s="111"/>
      <c r="K132" s="111"/>
      <c r="L132" s="111"/>
      <c r="M132" s="111"/>
      <c r="N132" s="111"/>
      <c r="O132" s="111"/>
      <c r="P132" s="111"/>
      <c r="Q132" s="111"/>
      <c r="R132" s="111"/>
      <c r="S132" s="111"/>
      <c r="T132" s="111"/>
      <c r="U132" s="111"/>
      <c r="V132" s="111"/>
      <c r="W132" s="111"/>
    </row>
    <row r="133" spans="1:23" ht="16" x14ac:dyDescent="0.15">
      <c r="A133" s="111"/>
      <c r="B133" s="109"/>
      <c r="C133" s="109"/>
      <c r="D133" s="111"/>
      <c r="E133" s="111"/>
      <c r="F133" s="111"/>
      <c r="G133" s="111"/>
      <c r="H133" s="111"/>
      <c r="I133" s="111"/>
      <c r="J133" s="111"/>
      <c r="K133" s="111"/>
      <c r="L133" s="111"/>
      <c r="M133" s="111"/>
      <c r="N133" s="111"/>
      <c r="O133" s="111"/>
      <c r="P133" s="111"/>
      <c r="Q133" s="111"/>
      <c r="R133" s="111"/>
      <c r="S133" s="111"/>
      <c r="T133" s="111"/>
      <c r="U133" s="111"/>
      <c r="V133" s="111"/>
      <c r="W133" s="111"/>
    </row>
    <row r="134" spans="1:23" ht="16" x14ac:dyDescent="0.15">
      <c r="A134" s="111"/>
      <c r="B134" s="109"/>
      <c r="C134" s="109"/>
      <c r="D134" s="111"/>
      <c r="E134" s="111"/>
      <c r="F134" s="111"/>
      <c r="G134" s="111"/>
      <c r="H134" s="111"/>
      <c r="I134" s="111"/>
      <c r="J134" s="111"/>
      <c r="K134" s="111"/>
      <c r="L134" s="111"/>
      <c r="M134" s="111"/>
      <c r="N134" s="111"/>
      <c r="O134" s="111"/>
      <c r="P134" s="111"/>
      <c r="Q134" s="111"/>
      <c r="R134" s="111"/>
      <c r="S134" s="111"/>
      <c r="T134" s="111"/>
      <c r="U134" s="111"/>
      <c r="V134" s="111"/>
      <c r="W134" s="111"/>
    </row>
    <row r="135" spans="1:23" ht="16" x14ac:dyDescent="0.15">
      <c r="A135" s="111"/>
      <c r="B135" s="109"/>
      <c r="C135" s="109"/>
      <c r="D135" s="111"/>
      <c r="E135" s="111"/>
      <c r="F135" s="111"/>
      <c r="G135" s="111"/>
      <c r="H135" s="111"/>
      <c r="I135" s="111"/>
      <c r="J135" s="111"/>
      <c r="K135" s="111"/>
      <c r="L135" s="111"/>
      <c r="M135" s="111"/>
      <c r="N135" s="111"/>
      <c r="O135" s="111"/>
      <c r="P135" s="111"/>
      <c r="Q135" s="111"/>
      <c r="R135" s="111"/>
      <c r="S135" s="111"/>
      <c r="T135" s="111"/>
      <c r="U135" s="111"/>
      <c r="V135" s="111"/>
      <c r="W135" s="111"/>
    </row>
    <row r="136" spans="1:23" ht="16" x14ac:dyDescent="0.15">
      <c r="A136" s="111"/>
      <c r="B136" s="109"/>
      <c r="C136" s="109"/>
      <c r="D136" s="111"/>
      <c r="E136" s="111"/>
      <c r="F136" s="111"/>
      <c r="G136" s="111"/>
      <c r="H136" s="111"/>
      <c r="I136" s="111"/>
      <c r="J136" s="111"/>
      <c r="K136" s="111"/>
      <c r="L136" s="111"/>
      <c r="M136" s="111"/>
      <c r="N136" s="111"/>
      <c r="O136" s="111"/>
      <c r="P136" s="111"/>
      <c r="Q136" s="111"/>
      <c r="R136" s="111"/>
      <c r="S136" s="111"/>
      <c r="T136" s="111"/>
      <c r="U136" s="111"/>
      <c r="V136" s="111"/>
      <c r="W136" s="111"/>
    </row>
    <row r="137" spans="1:23" ht="16" x14ac:dyDescent="0.15">
      <c r="A137" s="111"/>
      <c r="B137" s="109"/>
      <c r="C137" s="109"/>
      <c r="D137" s="111"/>
      <c r="E137" s="111"/>
      <c r="F137" s="111"/>
      <c r="G137" s="111"/>
      <c r="H137" s="111"/>
      <c r="I137" s="111"/>
      <c r="J137" s="111"/>
      <c r="K137" s="111"/>
      <c r="L137" s="111"/>
      <c r="M137" s="111"/>
      <c r="N137" s="111"/>
      <c r="O137" s="111"/>
      <c r="P137" s="111"/>
      <c r="Q137" s="111"/>
      <c r="R137" s="111"/>
      <c r="S137" s="111"/>
      <c r="T137" s="111"/>
      <c r="U137" s="111"/>
      <c r="V137" s="111"/>
      <c r="W137" s="111"/>
    </row>
    <row r="138" spans="1:23" ht="16" x14ac:dyDescent="0.15">
      <c r="A138" s="111"/>
      <c r="B138" s="109"/>
      <c r="C138" s="109"/>
      <c r="D138" s="111"/>
      <c r="E138" s="111"/>
      <c r="F138" s="111"/>
      <c r="G138" s="111"/>
      <c r="H138" s="111"/>
      <c r="I138" s="111"/>
      <c r="J138" s="111"/>
      <c r="K138" s="111"/>
      <c r="L138" s="111"/>
      <c r="M138" s="111"/>
      <c r="N138" s="111"/>
      <c r="O138" s="111"/>
      <c r="P138" s="111"/>
      <c r="Q138" s="111"/>
      <c r="R138" s="111"/>
      <c r="S138" s="111"/>
      <c r="T138" s="111"/>
      <c r="U138" s="111"/>
      <c r="V138" s="111"/>
      <c r="W138" s="111"/>
    </row>
    <row r="139" spans="1:23" ht="16" x14ac:dyDescent="0.15">
      <c r="A139" s="111"/>
      <c r="B139" s="109"/>
      <c r="C139" s="109"/>
      <c r="D139" s="111"/>
      <c r="E139" s="111"/>
      <c r="F139" s="111"/>
      <c r="G139" s="111"/>
      <c r="H139" s="111"/>
      <c r="I139" s="111"/>
      <c r="J139" s="111"/>
      <c r="K139" s="111"/>
      <c r="L139" s="111"/>
      <c r="M139" s="111"/>
      <c r="N139" s="111"/>
      <c r="O139" s="111"/>
      <c r="P139" s="111"/>
      <c r="Q139" s="111"/>
      <c r="R139" s="111"/>
      <c r="S139" s="111"/>
      <c r="T139" s="111"/>
      <c r="U139" s="111"/>
      <c r="V139" s="111"/>
      <c r="W139" s="111"/>
    </row>
    <row r="140" spans="1:23" ht="16" x14ac:dyDescent="0.15">
      <c r="A140" s="111"/>
      <c r="B140" s="109"/>
      <c r="C140" s="109"/>
      <c r="D140" s="111"/>
      <c r="E140" s="111"/>
      <c r="F140" s="111"/>
      <c r="G140" s="111"/>
      <c r="H140" s="111"/>
      <c r="I140" s="111"/>
      <c r="J140" s="111"/>
      <c r="K140" s="111"/>
      <c r="L140" s="111"/>
      <c r="M140" s="111"/>
      <c r="N140" s="111"/>
      <c r="O140" s="111"/>
      <c r="P140" s="111"/>
      <c r="Q140" s="111"/>
      <c r="R140" s="111"/>
      <c r="S140" s="111"/>
      <c r="T140" s="111"/>
      <c r="U140" s="111"/>
      <c r="V140" s="111"/>
      <c r="W140" s="111"/>
    </row>
    <row r="141" spans="1:23" ht="16" x14ac:dyDescent="0.15">
      <c r="A141" s="111"/>
      <c r="B141" s="109"/>
      <c r="C141" s="109"/>
      <c r="D141" s="111"/>
      <c r="E141" s="111"/>
      <c r="F141" s="111"/>
      <c r="G141" s="111"/>
      <c r="H141" s="111"/>
      <c r="I141" s="111"/>
      <c r="J141" s="111"/>
      <c r="K141" s="111"/>
      <c r="L141" s="111"/>
      <c r="M141" s="111"/>
      <c r="N141" s="111"/>
      <c r="O141" s="111"/>
      <c r="P141" s="111"/>
      <c r="Q141" s="111"/>
      <c r="R141" s="111"/>
      <c r="S141" s="111"/>
      <c r="T141" s="111"/>
      <c r="U141" s="111"/>
      <c r="V141" s="111"/>
      <c r="W141" s="111"/>
    </row>
    <row r="142" spans="1:23" ht="16" x14ac:dyDescent="0.15">
      <c r="A142" s="111"/>
      <c r="B142" s="109"/>
      <c r="C142" s="109"/>
      <c r="D142" s="111"/>
      <c r="E142" s="111"/>
      <c r="F142" s="111"/>
      <c r="G142" s="111"/>
      <c r="H142" s="111"/>
      <c r="I142" s="111"/>
      <c r="J142" s="111"/>
      <c r="K142" s="111"/>
      <c r="L142" s="111"/>
      <c r="M142" s="111"/>
      <c r="N142" s="111"/>
      <c r="O142" s="111"/>
      <c r="P142" s="111"/>
      <c r="Q142" s="111"/>
      <c r="R142" s="111"/>
      <c r="S142" s="111"/>
      <c r="T142" s="111"/>
      <c r="U142" s="111"/>
      <c r="V142" s="111"/>
      <c r="W142" s="111"/>
    </row>
    <row r="143" spans="1:23" ht="16" x14ac:dyDescent="0.15">
      <c r="A143" s="111"/>
      <c r="B143" s="109"/>
      <c r="C143" s="109"/>
      <c r="D143" s="111"/>
      <c r="E143" s="111"/>
      <c r="F143" s="111"/>
      <c r="G143" s="111"/>
      <c r="H143" s="111"/>
      <c r="I143" s="111"/>
      <c r="J143" s="111"/>
      <c r="K143" s="111"/>
      <c r="L143" s="111"/>
      <c r="M143" s="111"/>
      <c r="N143" s="111"/>
      <c r="O143" s="111"/>
      <c r="P143" s="111"/>
      <c r="Q143" s="111"/>
      <c r="R143" s="111"/>
      <c r="S143" s="111"/>
      <c r="T143" s="111"/>
      <c r="U143" s="111"/>
      <c r="V143" s="111"/>
      <c r="W143" s="111"/>
    </row>
    <row r="144" spans="1:23" ht="16" x14ac:dyDescent="0.15">
      <c r="A144" s="111"/>
      <c r="B144" s="109"/>
      <c r="C144" s="109"/>
      <c r="D144" s="111"/>
      <c r="E144" s="111"/>
      <c r="F144" s="111"/>
      <c r="G144" s="111"/>
      <c r="H144" s="111"/>
      <c r="I144" s="111"/>
      <c r="J144" s="111"/>
      <c r="K144" s="111"/>
      <c r="L144" s="111"/>
      <c r="M144" s="111"/>
      <c r="N144" s="111"/>
      <c r="O144" s="111"/>
      <c r="P144" s="111"/>
      <c r="Q144" s="111"/>
      <c r="R144" s="111"/>
      <c r="S144" s="111"/>
      <c r="T144" s="111"/>
      <c r="U144" s="111"/>
      <c r="V144" s="111"/>
      <c r="W144" s="111"/>
    </row>
    <row r="145" spans="1:23" ht="16" x14ac:dyDescent="0.15">
      <c r="A145" s="111"/>
      <c r="B145" s="109"/>
      <c r="C145" s="109"/>
      <c r="D145" s="111"/>
      <c r="E145" s="111"/>
      <c r="F145" s="111"/>
      <c r="G145" s="111"/>
      <c r="H145" s="111"/>
      <c r="I145" s="111"/>
      <c r="J145" s="111"/>
      <c r="K145" s="111"/>
      <c r="L145" s="111"/>
      <c r="M145" s="111"/>
      <c r="N145" s="111"/>
      <c r="O145" s="111"/>
      <c r="P145" s="111"/>
      <c r="Q145" s="111"/>
      <c r="R145" s="111"/>
      <c r="S145" s="111"/>
      <c r="T145" s="111"/>
      <c r="U145" s="111"/>
      <c r="V145" s="111"/>
      <c r="W145" s="111"/>
    </row>
    <row r="146" spans="1:23" ht="16" x14ac:dyDescent="0.15">
      <c r="A146" s="111"/>
      <c r="B146" s="109"/>
      <c r="C146" s="109"/>
      <c r="D146" s="111"/>
      <c r="E146" s="111"/>
      <c r="F146" s="111"/>
      <c r="G146" s="111"/>
      <c r="H146" s="111"/>
      <c r="I146" s="111"/>
      <c r="J146" s="111"/>
      <c r="K146" s="111"/>
      <c r="L146" s="111"/>
      <c r="M146" s="111"/>
      <c r="N146" s="111"/>
      <c r="O146" s="111"/>
      <c r="P146" s="111"/>
      <c r="Q146" s="111"/>
      <c r="R146" s="111"/>
      <c r="S146" s="111"/>
      <c r="T146" s="111"/>
      <c r="U146" s="111"/>
      <c r="V146" s="111"/>
      <c r="W146" s="111"/>
    </row>
    <row r="147" spans="1:23" ht="16" x14ac:dyDescent="0.15">
      <c r="A147" s="111"/>
      <c r="B147" s="109"/>
      <c r="C147" s="109"/>
      <c r="D147" s="111"/>
      <c r="E147" s="111"/>
      <c r="F147" s="111"/>
      <c r="G147" s="111"/>
      <c r="H147" s="111"/>
      <c r="I147" s="111"/>
      <c r="J147" s="111"/>
      <c r="K147" s="111"/>
      <c r="L147" s="111"/>
      <c r="M147" s="111"/>
      <c r="N147" s="111"/>
      <c r="O147" s="111"/>
      <c r="P147" s="111"/>
      <c r="Q147" s="111"/>
      <c r="R147" s="111"/>
      <c r="S147" s="111"/>
      <c r="T147" s="111"/>
      <c r="U147" s="111"/>
      <c r="V147" s="111"/>
      <c r="W147" s="111"/>
    </row>
    <row r="148" spans="1:23" ht="16" x14ac:dyDescent="0.15">
      <c r="A148" s="111"/>
      <c r="B148" s="109"/>
      <c r="C148" s="109"/>
      <c r="D148" s="111"/>
      <c r="E148" s="111"/>
      <c r="F148" s="111"/>
      <c r="G148" s="111"/>
      <c r="H148" s="111"/>
      <c r="I148" s="111"/>
      <c r="J148" s="111"/>
      <c r="K148" s="111"/>
      <c r="L148" s="111"/>
      <c r="M148" s="111"/>
      <c r="N148" s="111"/>
      <c r="O148" s="111"/>
      <c r="P148" s="111"/>
      <c r="Q148" s="111"/>
      <c r="R148" s="111"/>
      <c r="S148" s="111"/>
      <c r="T148" s="111"/>
      <c r="U148" s="111"/>
      <c r="V148" s="111"/>
      <c r="W148" s="111"/>
    </row>
    <row r="149" spans="1:23" ht="16" x14ac:dyDescent="0.15">
      <c r="A149" s="111"/>
      <c r="B149" s="109"/>
      <c r="C149" s="109"/>
      <c r="D149" s="111"/>
      <c r="E149" s="111"/>
      <c r="F149" s="111"/>
      <c r="G149" s="111"/>
      <c r="H149" s="111"/>
      <c r="I149" s="111"/>
      <c r="J149" s="111"/>
      <c r="K149" s="111"/>
      <c r="L149" s="111"/>
      <c r="M149" s="111"/>
      <c r="N149" s="111"/>
      <c r="O149" s="111"/>
      <c r="P149" s="111"/>
      <c r="Q149" s="111"/>
      <c r="R149" s="111"/>
      <c r="S149" s="111"/>
      <c r="T149" s="111"/>
      <c r="U149" s="111"/>
      <c r="V149" s="111"/>
      <c r="W149" s="111"/>
    </row>
    <row r="150" spans="1:23" ht="16" x14ac:dyDescent="0.15">
      <c r="A150" s="111"/>
      <c r="B150" s="109"/>
      <c r="C150" s="109"/>
      <c r="D150" s="111"/>
      <c r="E150" s="111"/>
      <c r="F150" s="111"/>
      <c r="G150" s="111"/>
      <c r="H150" s="111"/>
      <c r="I150" s="111"/>
      <c r="J150" s="111"/>
      <c r="K150" s="111"/>
      <c r="L150" s="111"/>
      <c r="M150" s="111"/>
      <c r="N150" s="111"/>
      <c r="O150" s="111"/>
      <c r="P150" s="111"/>
      <c r="Q150" s="111"/>
      <c r="R150" s="111"/>
      <c r="S150" s="111"/>
      <c r="T150" s="111"/>
      <c r="U150" s="111"/>
      <c r="V150" s="111"/>
      <c r="W150" s="111"/>
    </row>
    <row r="151" spans="1:23" ht="16" x14ac:dyDescent="0.15">
      <c r="A151" s="111"/>
      <c r="B151" s="109"/>
      <c r="C151" s="109"/>
      <c r="D151" s="111"/>
      <c r="E151" s="111"/>
      <c r="F151" s="111"/>
      <c r="G151" s="111"/>
      <c r="H151" s="111"/>
      <c r="I151" s="111"/>
      <c r="J151" s="111"/>
      <c r="K151" s="111"/>
      <c r="L151" s="111"/>
      <c r="M151" s="111"/>
      <c r="N151" s="111"/>
      <c r="O151" s="111"/>
      <c r="P151" s="111"/>
      <c r="Q151" s="111"/>
      <c r="R151" s="111"/>
      <c r="S151" s="111"/>
      <c r="T151" s="111"/>
      <c r="U151" s="111"/>
      <c r="V151" s="111"/>
      <c r="W151" s="111"/>
    </row>
    <row r="152" spans="1:23" ht="16" x14ac:dyDescent="0.15">
      <c r="A152" s="111"/>
      <c r="B152" s="109"/>
      <c r="C152" s="109"/>
      <c r="D152" s="111"/>
      <c r="E152" s="111"/>
      <c r="F152" s="111"/>
      <c r="G152" s="111"/>
      <c r="H152" s="111"/>
      <c r="I152" s="111"/>
      <c r="J152" s="111"/>
      <c r="K152" s="111"/>
      <c r="L152" s="111"/>
      <c r="M152" s="111"/>
      <c r="N152" s="111"/>
      <c r="O152" s="111"/>
      <c r="P152" s="111"/>
      <c r="Q152" s="111"/>
      <c r="R152" s="111"/>
      <c r="S152" s="111"/>
      <c r="T152" s="111"/>
      <c r="U152" s="111"/>
      <c r="V152" s="111"/>
      <c r="W152" s="111"/>
    </row>
    <row r="153" spans="1:23" ht="16" x14ac:dyDescent="0.15">
      <c r="A153" s="111"/>
      <c r="B153" s="109"/>
      <c r="C153" s="109"/>
      <c r="D153" s="111"/>
      <c r="E153" s="111"/>
      <c r="F153" s="111"/>
      <c r="G153" s="111"/>
      <c r="H153" s="111"/>
      <c r="I153" s="111"/>
      <c r="J153" s="111"/>
      <c r="K153" s="111"/>
      <c r="L153" s="111"/>
      <c r="M153" s="111"/>
      <c r="N153" s="111"/>
      <c r="O153" s="111"/>
      <c r="P153" s="111"/>
      <c r="Q153" s="111"/>
      <c r="R153" s="111"/>
      <c r="S153" s="111"/>
      <c r="T153" s="111"/>
      <c r="U153" s="111"/>
      <c r="V153" s="111"/>
      <c r="W153" s="111"/>
    </row>
    <row r="154" spans="1:23" ht="16" x14ac:dyDescent="0.15">
      <c r="A154" s="111"/>
      <c r="B154" s="109"/>
      <c r="C154" s="109"/>
      <c r="D154" s="111"/>
      <c r="E154" s="111"/>
      <c r="F154" s="111"/>
      <c r="G154" s="111"/>
      <c r="H154" s="111"/>
      <c r="I154" s="111"/>
      <c r="J154" s="111"/>
      <c r="K154" s="111"/>
      <c r="L154" s="111"/>
      <c r="M154" s="111"/>
      <c r="N154" s="111"/>
      <c r="O154" s="111"/>
      <c r="P154" s="111"/>
      <c r="Q154" s="111"/>
      <c r="R154" s="111"/>
      <c r="S154" s="111"/>
      <c r="T154" s="111"/>
      <c r="U154" s="111"/>
      <c r="V154" s="111"/>
      <c r="W154" s="111"/>
    </row>
    <row r="155" spans="1:23" ht="16" x14ac:dyDescent="0.15">
      <c r="A155" s="111"/>
      <c r="B155" s="109"/>
      <c r="C155" s="109"/>
      <c r="D155" s="111"/>
      <c r="E155" s="111"/>
      <c r="F155" s="111"/>
      <c r="G155" s="111"/>
      <c r="H155" s="111"/>
      <c r="I155" s="111"/>
      <c r="J155" s="111"/>
      <c r="K155" s="111"/>
      <c r="L155" s="111"/>
      <c r="M155" s="111"/>
      <c r="N155" s="111"/>
      <c r="O155" s="111"/>
      <c r="P155" s="111"/>
      <c r="Q155" s="111"/>
      <c r="R155" s="111"/>
      <c r="S155" s="111"/>
      <c r="T155" s="111"/>
      <c r="U155" s="111"/>
      <c r="V155" s="111"/>
      <c r="W155" s="111"/>
    </row>
    <row r="156" spans="1:23" ht="16" x14ac:dyDescent="0.15">
      <c r="A156" s="111"/>
      <c r="B156" s="109"/>
      <c r="C156" s="109"/>
      <c r="D156" s="111"/>
      <c r="E156" s="111"/>
      <c r="F156" s="111"/>
      <c r="G156" s="111"/>
      <c r="H156" s="111"/>
      <c r="I156" s="111"/>
      <c r="J156" s="111"/>
      <c r="K156" s="111"/>
      <c r="L156" s="111"/>
      <c r="M156" s="111"/>
      <c r="N156" s="111"/>
      <c r="O156" s="111"/>
      <c r="P156" s="111"/>
      <c r="Q156" s="111"/>
      <c r="R156" s="111"/>
      <c r="S156" s="111"/>
      <c r="T156" s="111"/>
      <c r="U156" s="111"/>
      <c r="V156" s="111"/>
      <c r="W156" s="111"/>
    </row>
    <row r="157" spans="1:23" ht="16" x14ac:dyDescent="0.15">
      <c r="A157" s="111"/>
      <c r="B157" s="109"/>
      <c r="C157" s="109"/>
      <c r="D157" s="111"/>
      <c r="E157" s="111"/>
      <c r="F157" s="111"/>
      <c r="G157" s="111"/>
      <c r="H157" s="111"/>
      <c r="I157" s="111"/>
      <c r="J157" s="111"/>
      <c r="K157" s="111"/>
      <c r="L157" s="111"/>
      <c r="M157" s="111"/>
      <c r="N157" s="111"/>
      <c r="O157" s="111"/>
      <c r="P157" s="111"/>
      <c r="Q157" s="111"/>
      <c r="R157" s="111"/>
      <c r="S157" s="111"/>
      <c r="T157" s="111"/>
      <c r="U157" s="111"/>
      <c r="V157" s="111"/>
      <c r="W157" s="111"/>
    </row>
    <row r="158" spans="1:23" ht="16" x14ac:dyDescent="0.15">
      <c r="A158" s="111"/>
      <c r="B158" s="109"/>
      <c r="C158" s="109"/>
      <c r="D158" s="111"/>
      <c r="E158" s="111"/>
      <c r="F158" s="111"/>
      <c r="G158" s="111"/>
      <c r="H158" s="111"/>
      <c r="I158" s="111"/>
      <c r="J158" s="111"/>
      <c r="K158" s="111"/>
      <c r="L158" s="111"/>
      <c r="M158" s="111"/>
      <c r="N158" s="111"/>
      <c r="O158" s="111"/>
      <c r="P158" s="111"/>
      <c r="Q158" s="111"/>
      <c r="R158" s="111"/>
      <c r="S158" s="111"/>
      <c r="T158" s="111"/>
      <c r="U158" s="111"/>
      <c r="V158" s="111"/>
      <c r="W158" s="111"/>
    </row>
    <row r="159" spans="1:23" ht="16" x14ac:dyDescent="0.15">
      <c r="A159" s="111"/>
      <c r="B159" s="109"/>
      <c r="C159" s="109"/>
      <c r="D159" s="111"/>
      <c r="E159" s="111"/>
      <c r="F159" s="111"/>
      <c r="G159" s="111"/>
      <c r="H159" s="111"/>
      <c r="I159" s="111"/>
      <c r="J159" s="111"/>
      <c r="K159" s="111"/>
      <c r="L159" s="111"/>
      <c r="M159" s="111"/>
      <c r="N159" s="111"/>
      <c r="O159" s="111"/>
      <c r="P159" s="111"/>
      <c r="Q159" s="111"/>
      <c r="R159" s="111"/>
      <c r="S159" s="111"/>
      <c r="T159" s="111"/>
      <c r="U159" s="111"/>
      <c r="V159" s="111"/>
      <c r="W159" s="111"/>
    </row>
    <row r="160" spans="1:23" ht="16" x14ac:dyDescent="0.15">
      <c r="A160" s="111"/>
      <c r="B160" s="109"/>
      <c r="C160" s="109"/>
      <c r="D160" s="111"/>
      <c r="E160" s="111"/>
      <c r="F160" s="111"/>
      <c r="G160" s="111"/>
      <c r="H160" s="111"/>
      <c r="I160" s="111"/>
      <c r="J160" s="111"/>
      <c r="K160" s="111"/>
      <c r="L160" s="111"/>
      <c r="M160" s="111"/>
      <c r="N160" s="111"/>
      <c r="O160" s="111"/>
      <c r="P160" s="111"/>
      <c r="Q160" s="111"/>
      <c r="R160" s="111"/>
      <c r="S160" s="111"/>
      <c r="T160" s="111"/>
      <c r="U160" s="111"/>
      <c r="V160" s="111"/>
      <c r="W160" s="111"/>
    </row>
    <row r="161" spans="1:23" ht="16" x14ac:dyDescent="0.15">
      <c r="A161" s="111"/>
      <c r="B161" s="109"/>
      <c r="C161" s="109"/>
      <c r="D161" s="111"/>
      <c r="E161" s="111"/>
      <c r="F161" s="111"/>
      <c r="G161" s="111"/>
      <c r="H161" s="111"/>
      <c r="I161" s="111"/>
      <c r="J161" s="111"/>
      <c r="K161" s="111"/>
      <c r="L161" s="111"/>
      <c r="M161" s="111"/>
      <c r="N161" s="111"/>
      <c r="O161" s="111"/>
      <c r="P161" s="111"/>
      <c r="Q161" s="111"/>
      <c r="R161" s="111"/>
      <c r="S161" s="111"/>
      <c r="T161" s="111"/>
      <c r="U161" s="111"/>
      <c r="V161" s="111"/>
      <c r="W161" s="111"/>
    </row>
    <row r="162" spans="1:23" ht="16" x14ac:dyDescent="0.15">
      <c r="A162" s="111"/>
      <c r="B162" s="109"/>
      <c r="C162" s="109"/>
      <c r="D162" s="111"/>
      <c r="E162" s="111"/>
      <c r="F162" s="111"/>
      <c r="G162" s="111"/>
      <c r="H162" s="111"/>
      <c r="I162" s="111"/>
      <c r="J162" s="111"/>
      <c r="K162" s="111"/>
      <c r="L162" s="111"/>
      <c r="M162" s="111"/>
      <c r="N162" s="111"/>
      <c r="O162" s="111"/>
      <c r="P162" s="111"/>
      <c r="Q162" s="111"/>
      <c r="R162" s="111"/>
      <c r="S162" s="111"/>
      <c r="T162" s="111"/>
      <c r="U162" s="111"/>
      <c r="V162" s="111"/>
      <c r="W162" s="111"/>
    </row>
    <row r="163" spans="1:23" ht="16" x14ac:dyDescent="0.15">
      <c r="A163" s="111"/>
      <c r="B163" s="109"/>
      <c r="C163" s="109"/>
      <c r="D163" s="111"/>
      <c r="E163" s="111"/>
      <c r="F163" s="111"/>
      <c r="G163" s="111"/>
      <c r="H163" s="111"/>
      <c r="I163" s="111"/>
      <c r="J163" s="111"/>
      <c r="K163" s="111"/>
      <c r="L163" s="111"/>
      <c r="M163" s="111"/>
      <c r="N163" s="111"/>
      <c r="O163" s="111"/>
      <c r="P163" s="111"/>
      <c r="Q163" s="111"/>
      <c r="R163" s="111"/>
      <c r="S163" s="111"/>
      <c r="T163" s="111"/>
      <c r="U163" s="111"/>
      <c r="V163" s="111"/>
      <c r="W163" s="111"/>
    </row>
    <row r="164" spans="1:23" ht="16" x14ac:dyDescent="0.15">
      <c r="A164" s="111"/>
      <c r="B164" s="109"/>
      <c r="C164" s="109"/>
      <c r="D164" s="111"/>
      <c r="E164" s="111"/>
      <c r="F164" s="111"/>
      <c r="G164" s="111"/>
      <c r="H164" s="111"/>
      <c r="I164" s="111"/>
      <c r="J164" s="111"/>
      <c r="K164" s="111"/>
      <c r="L164" s="111"/>
      <c r="M164" s="111"/>
      <c r="N164" s="111"/>
      <c r="O164" s="111"/>
      <c r="P164" s="111"/>
      <c r="Q164" s="111"/>
      <c r="R164" s="111"/>
      <c r="S164" s="111"/>
      <c r="T164" s="111"/>
      <c r="U164" s="111"/>
      <c r="V164" s="111"/>
      <c r="W164" s="111"/>
    </row>
    <row r="165" spans="1:23" ht="16" x14ac:dyDescent="0.15">
      <c r="A165" s="111"/>
      <c r="B165" s="109"/>
      <c r="C165" s="109"/>
      <c r="D165" s="111"/>
      <c r="E165" s="111"/>
      <c r="F165" s="111"/>
      <c r="G165" s="111"/>
      <c r="H165" s="111"/>
      <c r="I165" s="111"/>
      <c r="J165" s="111"/>
      <c r="K165" s="111"/>
      <c r="L165" s="111"/>
      <c r="M165" s="111"/>
      <c r="N165" s="111"/>
      <c r="O165" s="111"/>
      <c r="P165" s="111"/>
      <c r="Q165" s="111"/>
      <c r="R165" s="111"/>
      <c r="S165" s="111"/>
      <c r="T165" s="111"/>
      <c r="U165" s="111"/>
      <c r="V165" s="111"/>
      <c r="W165" s="111"/>
    </row>
    <row r="166" spans="1:23" ht="16" x14ac:dyDescent="0.15">
      <c r="A166" s="111"/>
      <c r="B166" s="109"/>
      <c r="C166" s="109"/>
      <c r="D166" s="111"/>
      <c r="E166" s="111"/>
      <c r="F166" s="111"/>
      <c r="G166" s="111"/>
      <c r="H166" s="111"/>
      <c r="I166" s="111"/>
      <c r="J166" s="111"/>
      <c r="K166" s="111"/>
      <c r="L166" s="111"/>
      <c r="M166" s="111"/>
      <c r="N166" s="111"/>
      <c r="O166" s="111"/>
      <c r="P166" s="111"/>
      <c r="Q166" s="111"/>
      <c r="R166" s="111"/>
      <c r="S166" s="111"/>
      <c r="T166" s="111"/>
      <c r="U166" s="111"/>
      <c r="V166" s="111"/>
      <c r="W166" s="111"/>
    </row>
    <row r="167" spans="1:23" ht="16" x14ac:dyDescent="0.15">
      <c r="A167" s="111"/>
      <c r="B167" s="109"/>
      <c r="C167" s="109"/>
      <c r="D167" s="111"/>
      <c r="E167" s="111"/>
      <c r="F167" s="111"/>
      <c r="G167" s="111"/>
      <c r="H167" s="111"/>
      <c r="I167" s="111"/>
      <c r="J167" s="111"/>
      <c r="K167" s="111"/>
      <c r="L167" s="111"/>
      <c r="M167" s="111"/>
      <c r="N167" s="111"/>
      <c r="O167" s="111"/>
      <c r="P167" s="111"/>
      <c r="Q167" s="111"/>
      <c r="R167" s="111"/>
      <c r="S167" s="111"/>
      <c r="T167" s="111"/>
      <c r="U167" s="111"/>
      <c r="V167" s="111"/>
      <c r="W167" s="111"/>
    </row>
    <row r="168" spans="1:23" ht="16" x14ac:dyDescent="0.15">
      <c r="A168" s="111"/>
      <c r="B168" s="109"/>
      <c r="C168" s="109"/>
      <c r="D168" s="111"/>
      <c r="E168" s="111"/>
      <c r="F168" s="111"/>
      <c r="G168" s="111"/>
      <c r="H168" s="111"/>
      <c r="I168" s="111"/>
      <c r="J168" s="111"/>
      <c r="K168" s="111"/>
      <c r="L168" s="111"/>
      <c r="M168" s="111"/>
      <c r="N168" s="111"/>
      <c r="O168" s="111"/>
      <c r="P168" s="111"/>
      <c r="Q168" s="111"/>
      <c r="R168" s="111"/>
      <c r="S168" s="111"/>
      <c r="T168" s="111"/>
      <c r="U168" s="111"/>
      <c r="V168" s="111"/>
      <c r="W168" s="111"/>
    </row>
    <row r="169" spans="1:23" ht="16" x14ac:dyDescent="0.15">
      <c r="A169" s="111"/>
      <c r="B169" s="109"/>
      <c r="C169" s="109"/>
      <c r="D169" s="111"/>
      <c r="E169" s="111"/>
      <c r="F169" s="111"/>
      <c r="G169" s="111"/>
      <c r="H169" s="111"/>
      <c r="I169" s="111"/>
      <c r="J169" s="111"/>
      <c r="K169" s="111"/>
      <c r="L169" s="111"/>
      <c r="M169" s="111"/>
      <c r="N169" s="111"/>
      <c r="O169" s="111"/>
      <c r="P169" s="111"/>
      <c r="Q169" s="111"/>
      <c r="R169" s="111"/>
      <c r="S169" s="111"/>
      <c r="T169" s="111"/>
      <c r="U169" s="111"/>
      <c r="V169" s="111"/>
      <c r="W169" s="111"/>
    </row>
    <row r="170" spans="1:23" ht="16" x14ac:dyDescent="0.15">
      <c r="A170" s="111"/>
      <c r="B170" s="109"/>
      <c r="C170" s="109"/>
      <c r="D170" s="111"/>
      <c r="E170" s="111"/>
      <c r="F170" s="111"/>
      <c r="G170" s="111"/>
      <c r="H170" s="111"/>
      <c r="I170" s="111"/>
      <c r="J170" s="111"/>
      <c r="K170" s="111"/>
      <c r="L170" s="111"/>
      <c r="M170" s="111"/>
      <c r="N170" s="111"/>
      <c r="O170" s="111"/>
      <c r="P170" s="111"/>
      <c r="Q170" s="111"/>
      <c r="R170" s="111"/>
      <c r="S170" s="111"/>
      <c r="T170" s="111"/>
      <c r="U170" s="111"/>
      <c r="V170" s="111"/>
      <c r="W170" s="111"/>
    </row>
    <row r="171" spans="1:23" ht="16" x14ac:dyDescent="0.15">
      <c r="A171" s="111"/>
      <c r="B171" s="109"/>
      <c r="C171" s="109"/>
      <c r="D171" s="111"/>
      <c r="E171" s="111"/>
      <c r="F171" s="111"/>
      <c r="G171" s="111"/>
      <c r="H171" s="111"/>
      <c r="I171" s="111"/>
      <c r="J171" s="111"/>
      <c r="K171" s="111"/>
      <c r="L171" s="111"/>
      <c r="M171" s="111"/>
      <c r="N171" s="111"/>
      <c r="O171" s="111"/>
      <c r="P171" s="111"/>
      <c r="Q171" s="111"/>
      <c r="R171" s="111"/>
      <c r="S171" s="111"/>
      <c r="T171" s="111"/>
      <c r="U171" s="111"/>
      <c r="V171" s="111"/>
      <c r="W171" s="111"/>
    </row>
    <row r="172" spans="1:23" ht="16" x14ac:dyDescent="0.15">
      <c r="A172" s="111"/>
      <c r="B172" s="109"/>
      <c r="C172" s="109"/>
      <c r="D172" s="111"/>
      <c r="E172" s="111"/>
      <c r="F172" s="111"/>
      <c r="G172" s="111"/>
      <c r="H172" s="111"/>
      <c r="I172" s="111"/>
      <c r="J172" s="111"/>
      <c r="K172" s="111"/>
      <c r="L172" s="111"/>
      <c r="M172" s="111"/>
      <c r="N172" s="111"/>
      <c r="O172" s="111"/>
      <c r="P172" s="111"/>
      <c r="Q172" s="111"/>
      <c r="R172" s="111"/>
      <c r="S172" s="111"/>
      <c r="T172" s="111"/>
      <c r="U172" s="111"/>
      <c r="V172" s="111"/>
      <c r="W172" s="111"/>
    </row>
    <row r="173" spans="1:23" ht="16" x14ac:dyDescent="0.15">
      <c r="A173" s="111"/>
      <c r="B173" s="109"/>
      <c r="C173" s="109"/>
      <c r="D173" s="111"/>
      <c r="E173" s="111"/>
      <c r="F173" s="111"/>
      <c r="G173" s="111"/>
      <c r="H173" s="111"/>
      <c r="I173" s="111"/>
      <c r="J173" s="111"/>
      <c r="K173" s="111"/>
      <c r="L173" s="111"/>
      <c r="M173" s="111"/>
      <c r="N173" s="111"/>
      <c r="O173" s="111"/>
      <c r="P173" s="111"/>
      <c r="Q173" s="111"/>
      <c r="R173" s="111"/>
      <c r="S173" s="111"/>
      <c r="T173" s="111"/>
      <c r="U173" s="111"/>
      <c r="V173" s="111"/>
      <c r="W173" s="111"/>
    </row>
    <row r="174" spans="1:23" ht="16" x14ac:dyDescent="0.15">
      <c r="A174" s="111"/>
      <c r="B174" s="109"/>
      <c r="C174" s="109"/>
      <c r="D174" s="111"/>
      <c r="E174" s="111"/>
      <c r="F174" s="111"/>
      <c r="G174" s="111"/>
      <c r="H174" s="111"/>
      <c r="I174" s="111"/>
      <c r="J174" s="111"/>
      <c r="K174" s="111"/>
      <c r="L174" s="111"/>
      <c r="M174" s="111"/>
      <c r="N174" s="111"/>
      <c r="O174" s="111"/>
      <c r="P174" s="111"/>
      <c r="Q174" s="111"/>
      <c r="R174" s="111"/>
      <c r="S174" s="111"/>
      <c r="T174" s="111"/>
      <c r="U174" s="111"/>
      <c r="V174" s="111"/>
      <c r="W174" s="111"/>
    </row>
    <row r="175" spans="1:23" ht="16" x14ac:dyDescent="0.15">
      <c r="A175" s="111"/>
      <c r="B175" s="109"/>
      <c r="C175" s="109"/>
      <c r="D175" s="111"/>
      <c r="E175" s="111"/>
      <c r="F175" s="111"/>
      <c r="G175" s="111"/>
      <c r="H175" s="111"/>
      <c r="I175" s="111"/>
      <c r="J175" s="111"/>
      <c r="K175" s="111"/>
      <c r="L175" s="111"/>
      <c r="M175" s="111"/>
      <c r="N175" s="111"/>
      <c r="O175" s="111"/>
      <c r="P175" s="111"/>
      <c r="Q175" s="111"/>
      <c r="R175" s="111"/>
      <c r="S175" s="111"/>
      <c r="T175" s="111"/>
      <c r="U175" s="111"/>
      <c r="V175" s="111"/>
      <c r="W175" s="111"/>
    </row>
    <row r="176" spans="1:23" ht="16" x14ac:dyDescent="0.15">
      <c r="A176" s="111"/>
      <c r="B176" s="109"/>
      <c r="C176" s="109"/>
      <c r="D176" s="111"/>
      <c r="E176" s="111"/>
      <c r="F176" s="111"/>
      <c r="G176" s="111"/>
      <c r="H176" s="111"/>
      <c r="I176" s="111"/>
      <c r="J176" s="111"/>
      <c r="K176" s="111"/>
      <c r="L176" s="111"/>
      <c r="M176" s="111"/>
      <c r="N176" s="111"/>
      <c r="O176" s="111"/>
      <c r="P176" s="111"/>
      <c r="Q176" s="111"/>
      <c r="R176" s="111"/>
      <c r="S176" s="111"/>
      <c r="T176" s="111"/>
      <c r="U176" s="111"/>
      <c r="V176" s="111"/>
      <c r="W176" s="111"/>
    </row>
    <row r="177" spans="1:23" ht="16" x14ac:dyDescent="0.15">
      <c r="A177" s="111"/>
      <c r="B177" s="109"/>
      <c r="C177" s="109"/>
      <c r="D177" s="111"/>
      <c r="E177" s="111"/>
      <c r="F177" s="111"/>
      <c r="G177" s="111"/>
      <c r="H177" s="111"/>
      <c r="I177" s="111"/>
      <c r="J177" s="111"/>
      <c r="K177" s="111"/>
      <c r="L177" s="111"/>
      <c r="M177" s="111"/>
      <c r="N177" s="111"/>
      <c r="O177" s="111"/>
      <c r="P177" s="111"/>
      <c r="Q177" s="111"/>
      <c r="R177" s="111"/>
      <c r="S177" s="111"/>
      <c r="T177" s="111"/>
      <c r="U177" s="111"/>
      <c r="V177" s="111"/>
      <c r="W177" s="111"/>
    </row>
    <row r="178" spans="1:23" ht="16" x14ac:dyDescent="0.15">
      <c r="A178" s="111"/>
      <c r="B178" s="109"/>
      <c r="C178" s="109"/>
      <c r="D178" s="111"/>
      <c r="E178" s="111"/>
      <c r="F178" s="111"/>
      <c r="G178" s="111"/>
      <c r="H178" s="111"/>
      <c r="I178" s="111"/>
      <c r="J178" s="111"/>
      <c r="K178" s="111"/>
      <c r="L178" s="111"/>
      <c r="M178" s="111"/>
      <c r="N178" s="111"/>
      <c r="O178" s="111"/>
      <c r="P178" s="111"/>
      <c r="Q178" s="111"/>
      <c r="R178" s="111"/>
      <c r="S178" s="111"/>
      <c r="T178" s="111"/>
      <c r="U178" s="111"/>
      <c r="V178" s="111"/>
      <c r="W178" s="111"/>
    </row>
    <row r="179" spans="1:23" ht="16" x14ac:dyDescent="0.15">
      <c r="A179" s="111"/>
      <c r="B179" s="109"/>
      <c r="C179" s="109"/>
      <c r="D179" s="111"/>
      <c r="E179" s="111"/>
      <c r="F179" s="111"/>
      <c r="G179" s="111"/>
      <c r="H179" s="111"/>
      <c r="I179" s="111"/>
      <c r="J179" s="111"/>
      <c r="K179" s="111"/>
      <c r="L179" s="111"/>
      <c r="M179" s="111"/>
      <c r="N179" s="111"/>
      <c r="O179" s="111"/>
      <c r="P179" s="111"/>
      <c r="Q179" s="111"/>
      <c r="R179" s="111"/>
      <c r="S179" s="111"/>
      <c r="T179" s="111"/>
      <c r="U179" s="111"/>
      <c r="V179" s="111"/>
      <c r="W179" s="111"/>
    </row>
    <row r="180" spans="1:23" ht="16" x14ac:dyDescent="0.15">
      <c r="A180" s="111"/>
      <c r="B180" s="109"/>
      <c r="C180" s="109"/>
      <c r="D180" s="111"/>
      <c r="E180" s="111"/>
      <c r="F180" s="111"/>
      <c r="G180" s="111"/>
      <c r="H180" s="111"/>
      <c r="I180" s="111"/>
      <c r="J180" s="111"/>
      <c r="K180" s="111"/>
      <c r="L180" s="111"/>
      <c r="M180" s="111"/>
      <c r="N180" s="111"/>
      <c r="O180" s="111"/>
      <c r="P180" s="111"/>
      <c r="Q180" s="111"/>
      <c r="R180" s="111"/>
      <c r="S180" s="111"/>
      <c r="T180" s="111"/>
      <c r="U180" s="111"/>
      <c r="V180" s="111"/>
      <c r="W180" s="111"/>
    </row>
    <row r="181" spans="1:23" ht="16" x14ac:dyDescent="0.15">
      <c r="A181" s="111"/>
      <c r="B181" s="109"/>
      <c r="C181" s="109"/>
      <c r="D181" s="111"/>
      <c r="E181" s="111"/>
      <c r="F181" s="111"/>
      <c r="G181" s="111"/>
      <c r="H181" s="111"/>
      <c r="I181" s="111"/>
      <c r="J181" s="111"/>
      <c r="K181" s="111"/>
      <c r="L181" s="111"/>
      <c r="M181" s="111"/>
      <c r="N181" s="111"/>
      <c r="O181" s="111"/>
      <c r="P181" s="111"/>
      <c r="Q181" s="111"/>
      <c r="R181" s="111"/>
      <c r="S181" s="111"/>
      <c r="T181" s="111"/>
      <c r="U181" s="111"/>
      <c r="V181" s="111"/>
      <c r="W181" s="111"/>
    </row>
    <row r="182" spans="1:23" ht="16" x14ac:dyDescent="0.15">
      <c r="A182" s="111"/>
      <c r="B182" s="109"/>
      <c r="C182" s="109"/>
      <c r="D182" s="111"/>
      <c r="E182" s="111"/>
      <c r="F182" s="111"/>
      <c r="G182" s="111"/>
      <c r="H182" s="111"/>
      <c r="I182" s="111"/>
      <c r="J182" s="111"/>
      <c r="K182" s="111"/>
      <c r="L182" s="111"/>
      <c r="M182" s="111"/>
      <c r="N182" s="111"/>
      <c r="O182" s="111"/>
      <c r="P182" s="111"/>
      <c r="Q182" s="111"/>
      <c r="R182" s="111"/>
      <c r="S182" s="111"/>
      <c r="T182" s="111"/>
      <c r="U182" s="111"/>
      <c r="V182" s="111"/>
      <c r="W182" s="111"/>
    </row>
    <row r="183" spans="1:23" ht="16" x14ac:dyDescent="0.15">
      <c r="A183" s="111"/>
      <c r="B183" s="109"/>
      <c r="C183" s="109"/>
      <c r="D183" s="111"/>
      <c r="E183" s="111"/>
      <c r="F183" s="111"/>
      <c r="G183" s="111"/>
      <c r="H183" s="111"/>
      <c r="I183" s="111"/>
      <c r="J183" s="111"/>
      <c r="K183" s="111"/>
      <c r="L183" s="111"/>
      <c r="M183" s="111"/>
      <c r="N183" s="111"/>
      <c r="O183" s="111"/>
      <c r="P183" s="111"/>
      <c r="Q183" s="111"/>
      <c r="R183" s="111"/>
      <c r="S183" s="111"/>
      <c r="T183" s="111"/>
      <c r="U183" s="111"/>
      <c r="V183" s="111"/>
      <c r="W183" s="111"/>
    </row>
    <row r="184" spans="1:23" ht="16" x14ac:dyDescent="0.15">
      <c r="A184" s="111"/>
      <c r="B184" s="109"/>
      <c r="C184" s="109"/>
      <c r="D184" s="111"/>
      <c r="E184" s="111"/>
      <c r="F184" s="111"/>
      <c r="G184" s="111"/>
      <c r="H184" s="111"/>
      <c r="I184" s="111"/>
      <c r="J184" s="111"/>
      <c r="K184" s="111"/>
      <c r="L184" s="111"/>
      <c r="M184" s="111"/>
      <c r="N184" s="111"/>
      <c r="O184" s="111"/>
      <c r="P184" s="111"/>
      <c r="Q184" s="111"/>
      <c r="R184" s="111"/>
      <c r="S184" s="111"/>
      <c r="T184" s="111"/>
      <c r="U184" s="111"/>
      <c r="V184" s="111"/>
      <c r="W184" s="111"/>
    </row>
    <row r="185" spans="1:23" ht="16" x14ac:dyDescent="0.15">
      <c r="A185" s="111"/>
      <c r="B185" s="109"/>
      <c r="C185" s="109"/>
      <c r="D185" s="111"/>
      <c r="E185" s="111"/>
      <c r="F185" s="111"/>
      <c r="G185" s="111"/>
      <c r="H185" s="111"/>
      <c r="I185" s="111"/>
      <c r="J185" s="111"/>
      <c r="K185" s="111"/>
      <c r="L185" s="111"/>
      <c r="M185" s="111"/>
      <c r="N185" s="111"/>
      <c r="O185" s="111"/>
      <c r="P185" s="111"/>
      <c r="Q185" s="111"/>
      <c r="R185" s="111"/>
      <c r="S185" s="111"/>
      <c r="T185" s="111"/>
      <c r="U185" s="111"/>
      <c r="V185" s="111"/>
      <c r="W185" s="111"/>
    </row>
    <row r="186" spans="1:23" ht="16" x14ac:dyDescent="0.15">
      <c r="A186" s="111"/>
      <c r="B186" s="109"/>
      <c r="C186" s="109"/>
      <c r="D186" s="111"/>
      <c r="E186" s="111"/>
      <c r="F186" s="111"/>
      <c r="G186" s="111"/>
      <c r="H186" s="111"/>
      <c r="I186" s="111"/>
      <c r="J186" s="111"/>
      <c r="K186" s="111"/>
      <c r="L186" s="111"/>
      <c r="M186" s="111"/>
      <c r="N186" s="111"/>
      <c r="O186" s="111"/>
      <c r="P186" s="111"/>
      <c r="Q186" s="111"/>
      <c r="R186" s="111"/>
      <c r="S186" s="111"/>
      <c r="T186" s="111"/>
      <c r="U186" s="111"/>
      <c r="V186" s="111"/>
      <c r="W186" s="111"/>
    </row>
    <row r="187" spans="1:23" ht="16" x14ac:dyDescent="0.15">
      <c r="A187" s="111"/>
      <c r="B187" s="109"/>
      <c r="C187" s="109"/>
      <c r="D187" s="111"/>
      <c r="E187" s="111"/>
      <c r="F187" s="111"/>
      <c r="G187" s="111"/>
      <c r="H187" s="111"/>
      <c r="I187" s="111"/>
      <c r="J187" s="111"/>
      <c r="K187" s="111"/>
      <c r="L187" s="111"/>
      <c r="M187" s="111"/>
      <c r="N187" s="111"/>
      <c r="O187" s="111"/>
      <c r="P187" s="111"/>
      <c r="Q187" s="111"/>
      <c r="R187" s="111"/>
      <c r="S187" s="111"/>
      <c r="T187" s="111"/>
      <c r="U187" s="111"/>
      <c r="V187" s="111"/>
      <c r="W187" s="111"/>
    </row>
    <row r="188" spans="1:23" ht="16" x14ac:dyDescent="0.15">
      <c r="A188" s="111"/>
      <c r="B188" s="109"/>
      <c r="C188" s="109"/>
      <c r="D188" s="111"/>
      <c r="E188" s="111"/>
      <c r="F188" s="111"/>
      <c r="G188" s="111"/>
      <c r="H188" s="111"/>
      <c r="I188" s="111"/>
      <c r="J188" s="111"/>
      <c r="K188" s="111"/>
      <c r="L188" s="111"/>
      <c r="M188" s="111"/>
      <c r="N188" s="111"/>
      <c r="O188" s="111"/>
      <c r="P188" s="111"/>
      <c r="Q188" s="111"/>
      <c r="R188" s="111"/>
      <c r="S188" s="111"/>
      <c r="T188" s="111"/>
      <c r="U188" s="111"/>
      <c r="V188" s="111"/>
      <c r="W188" s="111"/>
    </row>
    <row r="189" spans="1:23" ht="16" x14ac:dyDescent="0.15">
      <c r="A189" s="111"/>
      <c r="B189" s="109"/>
      <c r="C189" s="109"/>
      <c r="D189" s="111"/>
      <c r="E189" s="111"/>
      <c r="F189" s="111"/>
      <c r="G189" s="111"/>
      <c r="H189" s="111"/>
      <c r="I189" s="111"/>
      <c r="J189" s="111"/>
      <c r="K189" s="111"/>
      <c r="L189" s="111"/>
      <c r="M189" s="111"/>
      <c r="N189" s="111"/>
      <c r="O189" s="111"/>
      <c r="P189" s="111"/>
      <c r="Q189" s="111"/>
      <c r="R189" s="111"/>
      <c r="S189" s="111"/>
      <c r="T189" s="111"/>
      <c r="U189" s="111"/>
      <c r="V189" s="111"/>
      <c r="W189" s="111"/>
    </row>
    <row r="190" spans="1:23" ht="16" x14ac:dyDescent="0.15">
      <c r="A190" s="111"/>
      <c r="B190" s="109"/>
      <c r="C190" s="109"/>
      <c r="D190" s="111"/>
      <c r="E190" s="111"/>
      <c r="F190" s="111"/>
      <c r="G190" s="111"/>
      <c r="H190" s="111"/>
      <c r="I190" s="111"/>
      <c r="J190" s="111"/>
      <c r="K190" s="111"/>
      <c r="L190" s="111"/>
      <c r="M190" s="111"/>
      <c r="N190" s="111"/>
      <c r="O190" s="111"/>
      <c r="P190" s="111"/>
      <c r="Q190" s="111"/>
      <c r="R190" s="111"/>
      <c r="S190" s="111"/>
      <c r="T190" s="111"/>
      <c r="U190" s="111"/>
      <c r="V190" s="111"/>
      <c r="W190" s="111"/>
    </row>
    <row r="191" spans="1:23" ht="16" x14ac:dyDescent="0.15">
      <c r="A191" s="111"/>
      <c r="B191" s="109"/>
      <c r="C191" s="109"/>
      <c r="D191" s="111"/>
      <c r="E191" s="111"/>
      <c r="F191" s="111"/>
      <c r="G191" s="111"/>
      <c r="H191" s="111"/>
      <c r="I191" s="111"/>
      <c r="J191" s="111"/>
      <c r="K191" s="111"/>
      <c r="L191" s="111"/>
      <c r="M191" s="111"/>
      <c r="N191" s="111"/>
      <c r="O191" s="111"/>
      <c r="P191" s="111"/>
      <c r="Q191" s="111"/>
      <c r="R191" s="111"/>
      <c r="S191" s="111"/>
      <c r="T191" s="111"/>
      <c r="U191" s="111"/>
      <c r="V191" s="111"/>
      <c r="W191" s="111"/>
    </row>
    <row r="192" spans="1:23" ht="16" x14ac:dyDescent="0.15">
      <c r="A192" s="111"/>
      <c r="B192" s="109"/>
      <c r="C192" s="109"/>
      <c r="D192" s="111"/>
      <c r="E192" s="111"/>
      <c r="F192" s="111"/>
      <c r="G192" s="111"/>
      <c r="H192" s="111"/>
      <c r="I192" s="111"/>
      <c r="J192" s="111"/>
      <c r="K192" s="111"/>
      <c r="L192" s="111"/>
      <c r="M192" s="111"/>
      <c r="N192" s="111"/>
      <c r="O192" s="111"/>
      <c r="P192" s="111"/>
      <c r="Q192" s="111"/>
      <c r="R192" s="111"/>
      <c r="S192" s="111"/>
      <c r="T192" s="111"/>
      <c r="U192" s="111"/>
      <c r="V192" s="111"/>
      <c r="W192" s="111"/>
    </row>
    <row r="193" spans="1:23" ht="16" x14ac:dyDescent="0.15">
      <c r="A193" s="111"/>
      <c r="B193" s="109"/>
      <c r="C193" s="109"/>
      <c r="D193" s="111"/>
      <c r="E193" s="111"/>
      <c r="F193" s="111"/>
      <c r="G193" s="111"/>
      <c r="H193" s="111"/>
      <c r="I193" s="111"/>
      <c r="J193" s="111"/>
      <c r="K193" s="111"/>
      <c r="L193" s="111"/>
      <c r="M193" s="111"/>
      <c r="N193" s="111"/>
      <c r="O193" s="111"/>
      <c r="P193" s="111"/>
      <c r="Q193" s="111"/>
      <c r="R193" s="111"/>
      <c r="S193" s="111"/>
      <c r="T193" s="111"/>
      <c r="U193" s="111"/>
      <c r="V193" s="111"/>
      <c r="W193" s="111"/>
    </row>
    <row r="194" spans="1:23" ht="16" x14ac:dyDescent="0.15">
      <c r="A194" s="111"/>
      <c r="B194" s="109"/>
      <c r="C194" s="109"/>
      <c r="D194" s="111"/>
      <c r="E194" s="111"/>
      <c r="F194" s="111"/>
      <c r="G194" s="111"/>
      <c r="H194" s="111"/>
      <c r="I194" s="111"/>
      <c r="J194" s="111"/>
      <c r="K194" s="111"/>
      <c r="L194" s="111"/>
      <c r="M194" s="111"/>
      <c r="N194" s="111"/>
      <c r="O194" s="111"/>
      <c r="P194" s="111"/>
      <c r="Q194" s="111"/>
      <c r="R194" s="111"/>
      <c r="S194" s="111"/>
      <c r="T194" s="111"/>
      <c r="U194" s="111"/>
      <c r="V194" s="111"/>
      <c r="W194" s="111"/>
    </row>
    <row r="195" spans="1:23" ht="16" x14ac:dyDescent="0.15">
      <c r="A195" s="111"/>
      <c r="B195" s="109"/>
      <c r="C195" s="109"/>
      <c r="D195" s="111"/>
      <c r="E195" s="111"/>
      <c r="F195" s="111"/>
      <c r="G195" s="111"/>
      <c r="H195" s="111"/>
      <c r="I195" s="111"/>
      <c r="J195" s="111"/>
      <c r="K195" s="111"/>
      <c r="L195" s="111"/>
      <c r="M195" s="111"/>
      <c r="N195" s="111"/>
      <c r="O195" s="111"/>
      <c r="P195" s="111"/>
      <c r="Q195" s="111"/>
      <c r="R195" s="111"/>
      <c r="S195" s="111"/>
      <c r="T195" s="111"/>
      <c r="U195" s="111"/>
      <c r="V195" s="111"/>
      <c r="W195" s="111"/>
    </row>
    <row r="196" spans="1:23" ht="16" x14ac:dyDescent="0.15">
      <c r="A196" s="111"/>
      <c r="B196" s="109"/>
      <c r="C196" s="109"/>
      <c r="D196" s="111"/>
      <c r="E196" s="111"/>
      <c r="F196" s="111"/>
      <c r="G196" s="111"/>
      <c r="H196" s="111"/>
      <c r="I196" s="111"/>
      <c r="J196" s="111"/>
      <c r="K196" s="111"/>
      <c r="L196" s="111"/>
      <c r="M196" s="111"/>
      <c r="N196" s="111"/>
      <c r="O196" s="111"/>
      <c r="P196" s="111"/>
      <c r="Q196" s="111"/>
      <c r="R196" s="111"/>
      <c r="S196" s="111"/>
      <c r="T196" s="111"/>
      <c r="U196" s="111"/>
      <c r="V196" s="111"/>
      <c r="W196" s="111"/>
    </row>
    <row r="197" spans="1:23" ht="16" x14ac:dyDescent="0.15">
      <c r="A197" s="111"/>
      <c r="B197" s="109"/>
      <c r="C197" s="109"/>
      <c r="D197" s="111"/>
      <c r="E197" s="111"/>
      <c r="F197" s="111"/>
      <c r="G197" s="111"/>
      <c r="H197" s="111"/>
      <c r="I197" s="111"/>
      <c r="J197" s="111"/>
      <c r="K197" s="111"/>
      <c r="L197" s="111"/>
      <c r="M197" s="111"/>
      <c r="N197" s="111"/>
      <c r="O197" s="111"/>
      <c r="P197" s="111"/>
      <c r="Q197" s="111"/>
      <c r="R197" s="111"/>
      <c r="S197" s="111"/>
      <c r="T197" s="111"/>
      <c r="U197" s="111"/>
      <c r="V197" s="111"/>
      <c r="W197" s="111"/>
    </row>
    <row r="198" spans="1:23" ht="16" x14ac:dyDescent="0.15">
      <c r="A198" s="111"/>
      <c r="B198" s="109"/>
      <c r="C198" s="109"/>
      <c r="D198" s="111"/>
      <c r="E198" s="111"/>
      <c r="F198" s="111"/>
      <c r="G198" s="111"/>
      <c r="H198" s="111"/>
      <c r="I198" s="111"/>
      <c r="J198" s="111"/>
      <c r="K198" s="111"/>
      <c r="L198" s="111"/>
      <c r="M198" s="111"/>
      <c r="N198" s="111"/>
      <c r="O198" s="111"/>
      <c r="P198" s="111"/>
      <c r="Q198" s="111"/>
      <c r="R198" s="111"/>
      <c r="S198" s="111"/>
      <c r="T198" s="111"/>
      <c r="U198" s="111"/>
      <c r="V198" s="111"/>
      <c r="W198" s="111"/>
    </row>
    <row r="199" spans="1:23" ht="16" x14ac:dyDescent="0.15">
      <c r="A199" s="111"/>
      <c r="B199" s="109"/>
      <c r="C199" s="109"/>
      <c r="D199" s="111"/>
      <c r="E199" s="111"/>
      <c r="F199" s="111"/>
      <c r="G199" s="111"/>
      <c r="H199" s="111"/>
      <c r="I199" s="111"/>
      <c r="J199" s="111"/>
      <c r="K199" s="111"/>
      <c r="L199" s="111"/>
      <c r="M199" s="111"/>
      <c r="N199" s="111"/>
      <c r="O199" s="111"/>
      <c r="P199" s="111"/>
      <c r="Q199" s="111"/>
      <c r="R199" s="111"/>
      <c r="S199" s="111"/>
      <c r="T199" s="111"/>
      <c r="U199" s="111"/>
      <c r="V199" s="111"/>
      <c r="W199" s="111"/>
    </row>
    <row r="200" spans="1:23" ht="16" x14ac:dyDescent="0.15">
      <c r="A200" s="111"/>
      <c r="B200" s="109"/>
      <c r="C200" s="109"/>
      <c r="D200" s="111"/>
      <c r="E200" s="111"/>
      <c r="F200" s="111"/>
      <c r="G200" s="111"/>
      <c r="H200" s="111"/>
      <c r="I200" s="111"/>
      <c r="J200" s="111"/>
      <c r="K200" s="111"/>
      <c r="L200" s="111"/>
      <c r="M200" s="111"/>
      <c r="N200" s="111"/>
      <c r="O200" s="111"/>
      <c r="P200" s="111"/>
      <c r="Q200" s="111"/>
      <c r="R200" s="111"/>
      <c r="S200" s="111"/>
      <c r="T200" s="111"/>
      <c r="U200" s="111"/>
      <c r="V200" s="111"/>
      <c r="W200" s="111"/>
    </row>
    <row r="201" spans="1:23" ht="16" x14ac:dyDescent="0.15">
      <c r="A201" s="111"/>
      <c r="B201" s="109"/>
      <c r="C201" s="109"/>
      <c r="D201" s="111"/>
      <c r="E201" s="111"/>
      <c r="F201" s="111"/>
      <c r="G201" s="111"/>
      <c r="H201" s="111"/>
      <c r="I201" s="111"/>
      <c r="J201" s="111"/>
      <c r="K201" s="111"/>
      <c r="L201" s="111"/>
      <c r="M201" s="111"/>
      <c r="N201" s="111"/>
      <c r="O201" s="111"/>
      <c r="P201" s="111"/>
      <c r="Q201" s="111"/>
      <c r="R201" s="111"/>
      <c r="S201" s="111"/>
      <c r="T201" s="111"/>
      <c r="U201" s="111"/>
      <c r="V201" s="111"/>
      <c r="W201" s="111"/>
    </row>
    <row r="202" spans="1:23" ht="16" x14ac:dyDescent="0.15">
      <c r="A202" s="111"/>
      <c r="B202" s="109"/>
      <c r="C202" s="109"/>
      <c r="D202" s="111"/>
      <c r="E202" s="111"/>
      <c r="F202" s="111"/>
      <c r="G202" s="111"/>
      <c r="H202" s="111"/>
      <c r="I202" s="111"/>
      <c r="J202" s="111"/>
      <c r="K202" s="111"/>
      <c r="L202" s="111"/>
      <c r="M202" s="111"/>
      <c r="N202" s="111"/>
      <c r="O202" s="111"/>
      <c r="P202" s="111"/>
      <c r="Q202" s="111"/>
      <c r="R202" s="111"/>
      <c r="S202" s="111"/>
      <c r="T202" s="111"/>
      <c r="U202" s="111"/>
      <c r="V202" s="111"/>
      <c r="W202" s="111"/>
    </row>
    <row r="203" spans="1:23" ht="16" x14ac:dyDescent="0.15">
      <c r="A203" s="111"/>
      <c r="B203" s="109"/>
      <c r="C203" s="109"/>
      <c r="D203" s="111"/>
      <c r="E203" s="111"/>
      <c r="F203" s="111"/>
      <c r="G203" s="111"/>
      <c r="H203" s="111"/>
      <c r="I203" s="111"/>
      <c r="J203" s="111"/>
      <c r="K203" s="111"/>
      <c r="L203" s="111"/>
      <c r="M203" s="111"/>
      <c r="N203" s="111"/>
      <c r="O203" s="111"/>
      <c r="P203" s="111"/>
      <c r="Q203" s="111"/>
      <c r="R203" s="111"/>
      <c r="S203" s="111"/>
      <c r="T203" s="111"/>
      <c r="U203" s="111"/>
      <c r="V203" s="111"/>
      <c r="W203" s="111"/>
    </row>
    <row r="204" spans="1:23" ht="16" x14ac:dyDescent="0.15">
      <c r="A204" s="111"/>
      <c r="B204" s="109"/>
      <c r="C204" s="109"/>
      <c r="D204" s="111"/>
      <c r="E204" s="111"/>
      <c r="F204" s="111"/>
      <c r="G204" s="111"/>
      <c r="H204" s="111"/>
      <c r="I204" s="111"/>
      <c r="J204" s="111"/>
      <c r="K204" s="111"/>
      <c r="L204" s="111"/>
      <c r="M204" s="111"/>
      <c r="N204" s="111"/>
      <c r="O204" s="111"/>
      <c r="P204" s="111"/>
      <c r="Q204" s="111"/>
      <c r="R204" s="111"/>
      <c r="S204" s="111"/>
      <c r="T204" s="111"/>
      <c r="U204" s="111"/>
      <c r="V204" s="111"/>
      <c r="W204" s="111"/>
    </row>
    <row r="205" spans="1:23" ht="16" x14ac:dyDescent="0.15">
      <c r="A205" s="111"/>
      <c r="B205" s="109"/>
      <c r="C205" s="109"/>
      <c r="D205" s="111"/>
      <c r="E205" s="111"/>
      <c r="F205" s="111"/>
      <c r="G205" s="111"/>
      <c r="H205" s="111"/>
      <c r="I205" s="111"/>
      <c r="J205" s="111"/>
      <c r="K205" s="111"/>
      <c r="L205" s="111"/>
      <c r="M205" s="111"/>
      <c r="N205" s="111"/>
      <c r="O205" s="111"/>
      <c r="P205" s="111"/>
      <c r="Q205" s="111"/>
      <c r="R205" s="111"/>
      <c r="S205" s="111"/>
      <c r="T205" s="111"/>
      <c r="U205" s="111"/>
      <c r="V205" s="111"/>
      <c r="W205" s="111"/>
    </row>
    <row r="206" spans="1:23" ht="16" x14ac:dyDescent="0.15">
      <c r="A206" s="111"/>
      <c r="B206" s="109"/>
      <c r="C206" s="109"/>
      <c r="D206" s="111"/>
      <c r="E206" s="111"/>
      <c r="F206" s="111"/>
      <c r="G206" s="111"/>
      <c r="H206" s="111"/>
      <c r="I206" s="111"/>
      <c r="J206" s="111"/>
      <c r="K206" s="111"/>
      <c r="L206" s="111"/>
      <c r="M206" s="111"/>
      <c r="N206" s="111"/>
      <c r="O206" s="111"/>
      <c r="P206" s="111"/>
      <c r="Q206" s="111"/>
      <c r="R206" s="111"/>
      <c r="S206" s="111"/>
      <c r="T206" s="111"/>
      <c r="U206" s="111"/>
      <c r="V206" s="111"/>
      <c r="W206" s="111"/>
    </row>
    <row r="207" spans="1:23" ht="16" x14ac:dyDescent="0.15">
      <c r="A207" s="111"/>
      <c r="B207" s="109"/>
      <c r="C207" s="109"/>
      <c r="D207" s="111"/>
      <c r="E207" s="111"/>
      <c r="F207" s="111"/>
      <c r="G207" s="111"/>
      <c r="H207" s="111"/>
      <c r="I207" s="111"/>
      <c r="J207" s="111"/>
      <c r="K207" s="111"/>
      <c r="L207" s="111"/>
      <c r="M207" s="111"/>
      <c r="N207" s="111"/>
      <c r="O207" s="111"/>
      <c r="P207" s="111"/>
      <c r="Q207" s="111"/>
      <c r="R207" s="111"/>
      <c r="S207" s="111"/>
      <c r="T207" s="111"/>
      <c r="U207" s="111"/>
      <c r="V207" s="111"/>
      <c r="W207" s="111"/>
    </row>
    <row r="208" spans="1:23" ht="16" x14ac:dyDescent="0.15">
      <c r="A208" s="111"/>
      <c r="B208" s="109"/>
      <c r="C208" s="109"/>
      <c r="D208" s="111"/>
      <c r="E208" s="111"/>
      <c r="F208" s="111"/>
      <c r="G208" s="111"/>
      <c r="H208" s="111"/>
      <c r="I208" s="111"/>
      <c r="J208" s="111"/>
      <c r="K208" s="111"/>
      <c r="L208" s="111"/>
      <c r="M208" s="111"/>
      <c r="N208" s="111"/>
      <c r="O208" s="111"/>
      <c r="P208" s="111"/>
      <c r="Q208" s="111"/>
      <c r="R208" s="111"/>
      <c r="S208" s="111"/>
      <c r="T208" s="111"/>
      <c r="U208" s="111"/>
      <c r="V208" s="111"/>
      <c r="W208" s="111"/>
    </row>
    <row r="209" spans="1:23" ht="16" x14ac:dyDescent="0.15">
      <c r="A209" s="111"/>
      <c r="B209" s="109"/>
      <c r="C209" s="109"/>
      <c r="D209" s="111"/>
      <c r="E209" s="111"/>
      <c r="F209" s="111"/>
      <c r="G209" s="111"/>
      <c r="H209" s="111"/>
      <c r="I209" s="111"/>
      <c r="J209" s="111"/>
      <c r="K209" s="111"/>
      <c r="L209" s="111"/>
      <c r="M209" s="111"/>
      <c r="N209" s="111"/>
      <c r="O209" s="111"/>
      <c r="P209" s="111"/>
      <c r="Q209" s="111"/>
      <c r="R209" s="111"/>
      <c r="S209" s="111"/>
      <c r="T209" s="111"/>
      <c r="U209" s="111"/>
      <c r="V209" s="111"/>
      <c r="W209" s="111"/>
    </row>
    <row r="210" spans="1:23" ht="16" x14ac:dyDescent="0.15">
      <c r="A210" s="111"/>
      <c r="B210" s="109"/>
      <c r="C210" s="109"/>
      <c r="D210" s="111"/>
      <c r="E210" s="111"/>
      <c r="F210" s="111"/>
      <c r="G210" s="111"/>
      <c r="H210" s="111"/>
      <c r="I210" s="111"/>
      <c r="J210" s="111"/>
      <c r="K210" s="111"/>
      <c r="L210" s="111"/>
      <c r="M210" s="111"/>
      <c r="N210" s="111"/>
      <c r="O210" s="111"/>
      <c r="P210" s="111"/>
      <c r="Q210" s="111"/>
      <c r="R210" s="111"/>
      <c r="S210" s="111"/>
      <c r="T210" s="111"/>
      <c r="U210" s="111"/>
      <c r="V210" s="111"/>
      <c r="W210" s="111"/>
    </row>
    <row r="211" spans="1:23" ht="16" x14ac:dyDescent="0.15">
      <c r="A211" s="111"/>
      <c r="B211" s="109"/>
      <c r="C211" s="109"/>
      <c r="D211" s="111"/>
      <c r="E211" s="111"/>
      <c r="F211" s="111"/>
      <c r="G211" s="111"/>
      <c r="H211" s="111"/>
      <c r="I211" s="111"/>
      <c r="J211" s="111"/>
      <c r="K211" s="111"/>
      <c r="L211" s="111"/>
      <c r="M211" s="111"/>
      <c r="N211" s="111"/>
      <c r="O211" s="111"/>
      <c r="P211" s="111"/>
      <c r="Q211" s="111"/>
      <c r="R211" s="111"/>
      <c r="S211" s="111"/>
      <c r="T211" s="111"/>
      <c r="U211" s="111"/>
      <c r="V211" s="111"/>
      <c r="W211" s="111"/>
    </row>
    <row r="212" spans="1:23" ht="16" x14ac:dyDescent="0.15">
      <c r="A212" s="111"/>
      <c r="B212" s="109"/>
      <c r="C212" s="109"/>
      <c r="D212" s="111"/>
      <c r="E212" s="111"/>
      <c r="F212" s="111"/>
      <c r="G212" s="111"/>
      <c r="H212" s="111"/>
      <c r="I212" s="111"/>
      <c r="J212" s="111"/>
      <c r="K212" s="111"/>
      <c r="L212" s="111"/>
      <c r="M212" s="111"/>
      <c r="N212" s="111"/>
      <c r="O212" s="111"/>
      <c r="P212" s="111"/>
      <c r="Q212" s="111"/>
      <c r="R212" s="111"/>
      <c r="S212" s="111"/>
      <c r="T212" s="111"/>
      <c r="U212" s="111"/>
      <c r="V212" s="111"/>
      <c r="W212" s="111"/>
    </row>
    <row r="213" spans="1:23" ht="16" x14ac:dyDescent="0.15">
      <c r="A213" s="111"/>
      <c r="B213" s="109"/>
      <c r="C213" s="109"/>
      <c r="D213" s="111"/>
      <c r="E213" s="111"/>
      <c r="F213" s="111"/>
      <c r="G213" s="111"/>
      <c r="H213" s="111"/>
      <c r="I213" s="111"/>
      <c r="J213" s="111"/>
      <c r="K213" s="111"/>
      <c r="L213" s="111"/>
      <c r="M213" s="111"/>
      <c r="N213" s="111"/>
      <c r="O213" s="111"/>
      <c r="P213" s="111"/>
      <c r="Q213" s="111"/>
      <c r="R213" s="111"/>
      <c r="S213" s="111"/>
      <c r="T213" s="111"/>
      <c r="U213" s="111"/>
      <c r="V213" s="111"/>
      <c r="W213" s="111"/>
    </row>
    <row r="214" spans="1:23" ht="16" x14ac:dyDescent="0.15">
      <c r="A214" s="111"/>
      <c r="B214" s="109"/>
      <c r="C214" s="109"/>
      <c r="D214" s="111"/>
      <c r="E214" s="111"/>
      <c r="F214" s="111"/>
      <c r="G214" s="111"/>
      <c r="H214" s="111"/>
      <c r="I214" s="111"/>
      <c r="J214" s="111"/>
      <c r="K214" s="111"/>
      <c r="L214" s="111"/>
      <c r="M214" s="111"/>
      <c r="N214" s="111"/>
      <c r="O214" s="111"/>
      <c r="P214" s="111"/>
      <c r="Q214" s="111"/>
      <c r="R214" s="111"/>
      <c r="S214" s="111"/>
      <c r="T214" s="111"/>
      <c r="U214" s="111"/>
      <c r="V214" s="111"/>
      <c r="W214" s="111"/>
    </row>
    <row r="215" spans="1:23" ht="16" x14ac:dyDescent="0.15">
      <c r="A215" s="111"/>
      <c r="B215" s="109"/>
      <c r="C215" s="109"/>
      <c r="D215" s="111"/>
      <c r="E215" s="111"/>
      <c r="F215" s="111"/>
      <c r="G215" s="111"/>
      <c r="H215" s="111"/>
      <c r="I215" s="111"/>
      <c r="J215" s="111"/>
      <c r="K215" s="111"/>
      <c r="L215" s="111"/>
      <c r="M215" s="111"/>
      <c r="N215" s="111"/>
      <c r="O215" s="111"/>
      <c r="P215" s="111"/>
      <c r="Q215" s="111"/>
      <c r="R215" s="111"/>
      <c r="S215" s="111"/>
      <c r="T215" s="111"/>
      <c r="U215" s="111"/>
      <c r="V215" s="111"/>
      <c r="W215" s="111"/>
    </row>
    <row r="216" spans="1:23" ht="16" x14ac:dyDescent="0.15">
      <c r="A216" s="111"/>
      <c r="B216" s="109"/>
      <c r="C216" s="109"/>
      <c r="D216" s="111"/>
      <c r="E216" s="111"/>
      <c r="F216" s="111"/>
      <c r="G216" s="111"/>
      <c r="H216" s="111"/>
      <c r="I216" s="111"/>
      <c r="J216" s="111"/>
      <c r="K216" s="111"/>
      <c r="L216" s="111"/>
      <c r="M216" s="111"/>
      <c r="N216" s="111"/>
      <c r="O216" s="111"/>
      <c r="P216" s="111"/>
      <c r="Q216" s="111"/>
      <c r="R216" s="111"/>
      <c r="S216" s="111"/>
      <c r="T216" s="111"/>
      <c r="U216" s="111"/>
      <c r="V216" s="111"/>
      <c r="W216" s="111"/>
    </row>
    <row r="217" spans="1:23" ht="16" x14ac:dyDescent="0.15">
      <c r="A217" s="111"/>
      <c r="B217" s="109"/>
      <c r="C217" s="109"/>
      <c r="D217" s="111"/>
      <c r="E217" s="111"/>
      <c r="F217" s="111"/>
      <c r="G217" s="111"/>
      <c r="H217" s="111"/>
      <c r="I217" s="111"/>
      <c r="J217" s="111"/>
      <c r="K217" s="111"/>
      <c r="L217" s="111"/>
      <c r="M217" s="111"/>
      <c r="N217" s="111"/>
      <c r="O217" s="111"/>
      <c r="P217" s="111"/>
      <c r="Q217" s="111"/>
      <c r="R217" s="111"/>
      <c r="S217" s="111"/>
      <c r="T217" s="111"/>
      <c r="U217" s="111"/>
      <c r="V217" s="111"/>
      <c r="W217" s="111"/>
    </row>
    <row r="218" spans="1:23" ht="16" x14ac:dyDescent="0.15">
      <c r="A218" s="111"/>
      <c r="B218" s="109"/>
      <c r="C218" s="109"/>
      <c r="D218" s="111"/>
      <c r="E218" s="111"/>
      <c r="F218" s="111"/>
      <c r="G218" s="111"/>
      <c r="H218" s="111"/>
      <c r="I218" s="111"/>
      <c r="J218" s="111"/>
      <c r="K218" s="111"/>
      <c r="L218" s="111"/>
      <c r="M218" s="111"/>
      <c r="N218" s="111"/>
      <c r="O218" s="111"/>
      <c r="P218" s="111"/>
      <c r="Q218" s="111"/>
      <c r="R218" s="111"/>
      <c r="S218" s="111"/>
      <c r="T218" s="111"/>
      <c r="U218" s="111"/>
      <c r="V218" s="111"/>
      <c r="W218" s="111"/>
    </row>
    <row r="219" spans="1:23" ht="16" x14ac:dyDescent="0.15">
      <c r="A219" s="111"/>
      <c r="B219" s="109"/>
      <c r="C219" s="109"/>
      <c r="D219" s="111"/>
      <c r="E219" s="111"/>
      <c r="F219" s="111"/>
      <c r="G219" s="111"/>
      <c r="H219" s="111"/>
      <c r="I219" s="111"/>
      <c r="J219" s="111"/>
      <c r="K219" s="111"/>
      <c r="L219" s="111"/>
      <c r="M219" s="111"/>
      <c r="N219" s="111"/>
      <c r="O219" s="111"/>
      <c r="P219" s="111"/>
      <c r="Q219" s="111"/>
      <c r="R219" s="111"/>
      <c r="S219" s="111"/>
      <c r="T219" s="111"/>
      <c r="U219" s="111"/>
      <c r="V219" s="111"/>
      <c r="W219" s="111"/>
    </row>
    <row r="220" spans="1:23" ht="16" x14ac:dyDescent="0.15">
      <c r="A220" s="111"/>
      <c r="B220" s="109"/>
      <c r="C220" s="109"/>
      <c r="D220" s="111"/>
      <c r="E220" s="111"/>
      <c r="F220" s="111"/>
      <c r="G220" s="111"/>
      <c r="H220" s="111"/>
      <c r="I220" s="111"/>
      <c r="J220" s="111"/>
      <c r="K220" s="111"/>
      <c r="L220" s="111"/>
      <c r="M220" s="111"/>
      <c r="N220" s="111"/>
      <c r="O220" s="111"/>
      <c r="P220" s="111"/>
      <c r="Q220" s="111"/>
      <c r="R220" s="111"/>
      <c r="S220" s="111"/>
      <c r="T220" s="111"/>
      <c r="U220" s="111"/>
      <c r="V220" s="111"/>
      <c r="W220" s="111"/>
    </row>
    <row r="221" spans="1:23" ht="16" x14ac:dyDescent="0.15">
      <c r="A221" s="111"/>
      <c r="B221" s="109"/>
      <c r="C221" s="109"/>
      <c r="D221" s="111"/>
      <c r="E221" s="111"/>
      <c r="F221" s="111"/>
      <c r="G221" s="111"/>
      <c r="H221" s="111"/>
      <c r="I221" s="111"/>
      <c r="J221" s="111"/>
      <c r="K221" s="111"/>
      <c r="L221" s="111"/>
      <c r="M221" s="111"/>
      <c r="N221" s="111"/>
      <c r="O221" s="111"/>
      <c r="P221" s="111"/>
      <c r="Q221" s="111"/>
      <c r="R221" s="111"/>
      <c r="S221" s="111"/>
      <c r="T221" s="111"/>
      <c r="U221" s="111"/>
      <c r="V221" s="111"/>
      <c r="W221" s="111"/>
    </row>
    <row r="222" spans="1:23" ht="16" x14ac:dyDescent="0.15">
      <c r="A222" s="111"/>
      <c r="B222" s="109"/>
      <c r="C222" s="109"/>
      <c r="D222" s="111"/>
      <c r="E222" s="111"/>
      <c r="F222" s="111"/>
      <c r="G222" s="111"/>
      <c r="H222" s="111"/>
      <c r="I222" s="111"/>
      <c r="J222" s="111"/>
      <c r="K222" s="111"/>
      <c r="L222" s="111"/>
      <c r="M222" s="111"/>
      <c r="N222" s="111"/>
      <c r="O222" s="111"/>
      <c r="P222" s="111"/>
      <c r="Q222" s="111"/>
      <c r="R222" s="111"/>
      <c r="S222" s="111"/>
      <c r="T222" s="111"/>
      <c r="U222" s="111"/>
      <c r="V222" s="111"/>
      <c r="W222" s="111"/>
    </row>
    <row r="223" spans="1:23" ht="16" x14ac:dyDescent="0.15">
      <c r="A223" s="111"/>
      <c r="B223" s="109"/>
      <c r="C223" s="109"/>
      <c r="D223" s="111"/>
      <c r="E223" s="111"/>
      <c r="F223" s="111"/>
      <c r="G223" s="111"/>
      <c r="H223" s="111"/>
      <c r="I223" s="111"/>
      <c r="J223" s="111"/>
      <c r="K223" s="111"/>
      <c r="L223" s="111"/>
      <c r="M223" s="111"/>
      <c r="N223" s="111"/>
      <c r="O223" s="111"/>
      <c r="P223" s="111"/>
      <c r="Q223" s="111"/>
      <c r="R223" s="111"/>
      <c r="S223" s="111"/>
      <c r="T223" s="111"/>
      <c r="U223" s="111"/>
      <c r="V223" s="111"/>
      <c r="W223" s="111"/>
    </row>
    <row r="224" spans="1:23" ht="16" x14ac:dyDescent="0.15">
      <c r="A224" s="111"/>
      <c r="B224" s="109"/>
      <c r="C224" s="109"/>
      <c r="D224" s="111"/>
      <c r="E224" s="111"/>
      <c r="F224" s="111"/>
      <c r="G224" s="111"/>
      <c r="H224" s="111"/>
      <c r="I224" s="111"/>
      <c r="J224" s="111"/>
      <c r="K224" s="111"/>
      <c r="L224" s="111"/>
      <c r="M224" s="111"/>
      <c r="N224" s="111"/>
      <c r="O224" s="111"/>
      <c r="P224" s="111"/>
      <c r="Q224" s="111"/>
      <c r="R224" s="111"/>
      <c r="S224" s="111"/>
      <c r="T224" s="111"/>
      <c r="U224" s="111"/>
      <c r="V224" s="111"/>
      <c r="W224" s="111"/>
    </row>
    <row r="225" spans="1:23" ht="16" x14ac:dyDescent="0.15">
      <c r="A225" s="111"/>
      <c r="B225" s="109"/>
      <c r="C225" s="109"/>
      <c r="D225" s="111"/>
      <c r="E225" s="111"/>
      <c r="F225" s="111"/>
      <c r="G225" s="111"/>
      <c r="H225" s="111"/>
      <c r="I225" s="111"/>
      <c r="J225" s="111"/>
      <c r="K225" s="111"/>
      <c r="L225" s="111"/>
      <c r="M225" s="111"/>
      <c r="N225" s="111"/>
      <c r="O225" s="111"/>
      <c r="P225" s="111"/>
      <c r="Q225" s="111"/>
      <c r="R225" s="111"/>
      <c r="S225" s="111"/>
      <c r="T225" s="111"/>
      <c r="U225" s="111"/>
      <c r="V225" s="111"/>
      <c r="W225" s="111"/>
    </row>
    <row r="226" spans="1:23" ht="16" x14ac:dyDescent="0.15">
      <c r="A226" s="111"/>
      <c r="B226" s="109"/>
      <c r="C226" s="109"/>
      <c r="D226" s="111"/>
      <c r="E226" s="111"/>
      <c r="F226" s="111"/>
      <c r="G226" s="111"/>
      <c r="H226" s="111"/>
      <c r="I226" s="111"/>
      <c r="J226" s="111"/>
      <c r="K226" s="111"/>
      <c r="L226" s="111"/>
      <c r="M226" s="111"/>
      <c r="N226" s="111"/>
      <c r="O226" s="111"/>
      <c r="P226" s="111"/>
      <c r="Q226" s="111"/>
      <c r="R226" s="111"/>
      <c r="S226" s="111"/>
      <c r="T226" s="111"/>
      <c r="U226" s="111"/>
      <c r="V226" s="111"/>
      <c r="W226" s="111"/>
    </row>
    <row r="227" spans="1:23" ht="16" x14ac:dyDescent="0.15">
      <c r="A227" s="111"/>
      <c r="B227" s="109"/>
      <c r="C227" s="109"/>
      <c r="D227" s="111"/>
      <c r="E227" s="111"/>
      <c r="F227" s="111"/>
      <c r="G227" s="111"/>
      <c r="H227" s="111"/>
      <c r="I227" s="111"/>
      <c r="J227" s="111"/>
      <c r="K227" s="111"/>
      <c r="L227" s="111"/>
      <c r="M227" s="111"/>
      <c r="N227" s="111"/>
      <c r="O227" s="111"/>
      <c r="P227" s="111"/>
      <c r="Q227" s="111"/>
      <c r="R227" s="111"/>
      <c r="S227" s="111"/>
      <c r="T227" s="111"/>
      <c r="U227" s="111"/>
      <c r="V227" s="111"/>
      <c r="W227" s="111"/>
    </row>
    <row r="228" spans="1:23" ht="16" x14ac:dyDescent="0.15">
      <c r="A228" s="111"/>
      <c r="B228" s="109"/>
      <c r="C228" s="109"/>
      <c r="D228" s="111"/>
      <c r="E228" s="111"/>
      <c r="F228" s="111"/>
      <c r="G228" s="111"/>
      <c r="H228" s="111"/>
      <c r="I228" s="111"/>
      <c r="J228" s="111"/>
      <c r="K228" s="111"/>
      <c r="L228" s="111"/>
      <c r="M228" s="111"/>
      <c r="N228" s="111"/>
      <c r="O228" s="111"/>
      <c r="P228" s="111"/>
      <c r="Q228" s="111"/>
      <c r="R228" s="111"/>
      <c r="S228" s="111"/>
      <c r="T228" s="111"/>
      <c r="U228" s="111"/>
      <c r="V228" s="111"/>
      <c r="W228" s="111"/>
    </row>
    <row r="229" spans="1:23" ht="16" x14ac:dyDescent="0.15">
      <c r="A229" s="111"/>
      <c r="B229" s="109"/>
      <c r="C229" s="109"/>
      <c r="D229" s="111"/>
      <c r="E229" s="111"/>
      <c r="F229" s="111"/>
      <c r="G229" s="111"/>
      <c r="H229" s="111"/>
      <c r="I229" s="111"/>
      <c r="J229" s="111"/>
      <c r="K229" s="111"/>
      <c r="L229" s="111"/>
      <c r="M229" s="111"/>
      <c r="N229" s="111"/>
      <c r="O229" s="111"/>
      <c r="P229" s="111"/>
      <c r="Q229" s="111"/>
      <c r="R229" s="111"/>
      <c r="S229" s="111"/>
      <c r="T229" s="111"/>
      <c r="U229" s="111"/>
      <c r="V229" s="111"/>
      <c r="W229" s="111"/>
    </row>
    <row r="230" spans="1:23" ht="16" x14ac:dyDescent="0.15">
      <c r="A230" s="111"/>
      <c r="B230" s="109"/>
      <c r="C230" s="109"/>
      <c r="D230" s="111"/>
      <c r="E230" s="111"/>
      <c r="F230" s="111"/>
      <c r="G230" s="111"/>
      <c r="H230" s="111"/>
      <c r="I230" s="111"/>
      <c r="J230" s="111"/>
      <c r="K230" s="111"/>
      <c r="L230" s="111"/>
      <c r="M230" s="111"/>
      <c r="N230" s="111"/>
      <c r="O230" s="111"/>
      <c r="P230" s="111"/>
      <c r="Q230" s="111"/>
      <c r="R230" s="111"/>
      <c r="S230" s="111"/>
      <c r="T230" s="111"/>
      <c r="U230" s="111"/>
      <c r="V230" s="111"/>
      <c r="W230" s="111"/>
    </row>
    <row r="231" spans="1:23" ht="16" x14ac:dyDescent="0.15">
      <c r="A231" s="111"/>
      <c r="B231" s="109"/>
      <c r="C231" s="109"/>
      <c r="D231" s="111"/>
      <c r="E231" s="111"/>
      <c r="F231" s="111"/>
      <c r="G231" s="111"/>
      <c r="H231" s="111"/>
      <c r="I231" s="111"/>
      <c r="J231" s="111"/>
      <c r="K231" s="111"/>
      <c r="L231" s="111"/>
      <c r="M231" s="111"/>
      <c r="N231" s="111"/>
      <c r="O231" s="111"/>
      <c r="P231" s="111"/>
      <c r="Q231" s="111"/>
      <c r="R231" s="111"/>
      <c r="S231" s="111"/>
      <c r="T231" s="111"/>
      <c r="U231" s="111"/>
      <c r="V231" s="111"/>
      <c r="W231" s="111"/>
    </row>
    <row r="232" spans="1:23" ht="16" x14ac:dyDescent="0.15">
      <c r="A232" s="111"/>
      <c r="B232" s="109"/>
      <c r="C232" s="109"/>
      <c r="D232" s="111"/>
      <c r="E232" s="111"/>
      <c r="F232" s="111"/>
      <c r="G232" s="111"/>
      <c r="H232" s="111"/>
      <c r="I232" s="111"/>
      <c r="J232" s="111"/>
      <c r="K232" s="111"/>
      <c r="L232" s="111"/>
      <c r="M232" s="111"/>
      <c r="N232" s="111"/>
      <c r="O232" s="111"/>
      <c r="P232" s="111"/>
      <c r="Q232" s="111"/>
      <c r="R232" s="111"/>
      <c r="S232" s="111"/>
      <c r="T232" s="111"/>
      <c r="U232" s="111"/>
      <c r="V232" s="111"/>
      <c r="W232" s="111"/>
    </row>
    <row r="233" spans="1:23" ht="16" x14ac:dyDescent="0.15">
      <c r="A233" s="111"/>
      <c r="B233" s="109"/>
      <c r="C233" s="109"/>
      <c r="D233" s="111"/>
      <c r="E233" s="111"/>
      <c r="F233" s="111"/>
      <c r="G233" s="111"/>
      <c r="H233" s="111"/>
      <c r="I233" s="111"/>
      <c r="J233" s="111"/>
      <c r="K233" s="111"/>
      <c r="L233" s="111"/>
      <c r="M233" s="111"/>
      <c r="N233" s="111"/>
      <c r="O233" s="111"/>
      <c r="P233" s="111"/>
      <c r="Q233" s="111"/>
      <c r="R233" s="111"/>
      <c r="S233" s="111"/>
      <c r="T233" s="111"/>
      <c r="U233" s="111"/>
      <c r="V233" s="111"/>
      <c r="W233" s="111"/>
    </row>
    <row r="234" spans="1:23" ht="16" x14ac:dyDescent="0.15">
      <c r="A234" s="111"/>
      <c r="B234" s="109"/>
      <c r="C234" s="109"/>
      <c r="D234" s="111"/>
      <c r="E234" s="111"/>
      <c r="F234" s="111"/>
      <c r="G234" s="111"/>
      <c r="H234" s="111"/>
      <c r="I234" s="111"/>
      <c r="J234" s="111"/>
      <c r="K234" s="111"/>
      <c r="L234" s="111"/>
      <c r="M234" s="111"/>
      <c r="N234" s="111"/>
      <c r="O234" s="111"/>
      <c r="P234" s="111"/>
      <c r="Q234" s="111"/>
      <c r="R234" s="111"/>
      <c r="S234" s="111"/>
      <c r="T234" s="111"/>
      <c r="U234" s="111"/>
      <c r="V234" s="111"/>
      <c r="W234" s="111"/>
    </row>
    <row r="235" spans="1:23" ht="16" x14ac:dyDescent="0.15">
      <c r="A235" s="111"/>
      <c r="B235" s="109"/>
      <c r="C235" s="109"/>
      <c r="D235" s="111"/>
      <c r="E235" s="111"/>
      <c r="F235" s="111"/>
      <c r="G235" s="111"/>
      <c r="H235" s="111"/>
      <c r="I235" s="111"/>
      <c r="J235" s="111"/>
      <c r="K235" s="111"/>
      <c r="L235" s="111"/>
      <c r="M235" s="111"/>
      <c r="N235" s="111"/>
      <c r="O235" s="111"/>
      <c r="P235" s="111"/>
      <c r="Q235" s="111"/>
      <c r="R235" s="111"/>
      <c r="S235" s="111"/>
      <c r="T235" s="111"/>
      <c r="U235" s="111"/>
      <c r="V235" s="111"/>
      <c r="W235" s="111"/>
    </row>
    <row r="236" spans="1:23" ht="16" x14ac:dyDescent="0.15">
      <c r="A236" s="111"/>
      <c r="B236" s="109"/>
      <c r="C236" s="109"/>
      <c r="D236" s="111"/>
      <c r="E236" s="111"/>
      <c r="F236" s="111"/>
      <c r="G236" s="111"/>
      <c r="H236" s="111"/>
      <c r="I236" s="111"/>
      <c r="J236" s="111"/>
      <c r="K236" s="111"/>
      <c r="L236" s="111"/>
      <c r="M236" s="111"/>
      <c r="N236" s="111"/>
      <c r="O236" s="111"/>
      <c r="P236" s="111"/>
      <c r="Q236" s="111"/>
      <c r="R236" s="111"/>
      <c r="S236" s="111"/>
      <c r="T236" s="111"/>
      <c r="U236" s="111"/>
      <c r="V236" s="111"/>
      <c r="W236" s="111"/>
    </row>
    <row r="237" spans="1:23" ht="16" x14ac:dyDescent="0.15">
      <c r="A237" s="111"/>
      <c r="B237" s="109"/>
      <c r="C237" s="109"/>
      <c r="D237" s="111"/>
      <c r="E237" s="111"/>
      <c r="F237" s="111"/>
      <c r="G237" s="111"/>
      <c r="H237" s="111"/>
      <c r="I237" s="111"/>
      <c r="J237" s="111"/>
      <c r="K237" s="111"/>
      <c r="L237" s="111"/>
      <c r="M237" s="111"/>
      <c r="N237" s="111"/>
      <c r="O237" s="111"/>
      <c r="P237" s="111"/>
      <c r="Q237" s="111"/>
      <c r="R237" s="111"/>
      <c r="S237" s="111"/>
      <c r="T237" s="111"/>
      <c r="U237" s="111"/>
      <c r="V237" s="111"/>
      <c r="W237" s="111"/>
    </row>
    <row r="238" spans="1:23" ht="16" x14ac:dyDescent="0.15">
      <c r="A238" s="111"/>
      <c r="B238" s="109"/>
      <c r="C238" s="109"/>
      <c r="D238" s="111"/>
      <c r="E238" s="111"/>
      <c r="F238" s="111"/>
      <c r="G238" s="111"/>
      <c r="H238" s="111"/>
      <c r="I238" s="111"/>
      <c r="J238" s="111"/>
      <c r="K238" s="111"/>
      <c r="L238" s="111"/>
      <c r="M238" s="111"/>
      <c r="N238" s="111"/>
      <c r="O238" s="111"/>
      <c r="P238" s="111"/>
      <c r="Q238" s="111"/>
      <c r="R238" s="111"/>
      <c r="S238" s="111"/>
      <c r="T238" s="111"/>
      <c r="U238" s="111"/>
      <c r="V238" s="111"/>
      <c r="W238" s="111"/>
    </row>
    <row r="239" spans="1:23" ht="16" x14ac:dyDescent="0.15">
      <c r="A239" s="111"/>
      <c r="B239" s="109"/>
      <c r="C239" s="109"/>
      <c r="D239" s="111"/>
      <c r="E239" s="111"/>
      <c r="F239" s="111"/>
      <c r="G239" s="111"/>
      <c r="H239" s="111"/>
      <c r="I239" s="111"/>
      <c r="J239" s="111"/>
      <c r="K239" s="111"/>
      <c r="L239" s="111"/>
      <c r="M239" s="111"/>
      <c r="N239" s="111"/>
      <c r="O239" s="111"/>
      <c r="P239" s="111"/>
      <c r="Q239" s="111"/>
      <c r="R239" s="111"/>
      <c r="S239" s="111"/>
      <c r="T239" s="111"/>
      <c r="U239" s="111"/>
      <c r="V239" s="111"/>
      <c r="W239" s="111"/>
    </row>
    <row r="240" spans="1:23" ht="16" x14ac:dyDescent="0.15">
      <c r="A240" s="111"/>
      <c r="B240" s="109"/>
      <c r="C240" s="109"/>
      <c r="D240" s="111"/>
      <c r="E240" s="111"/>
      <c r="F240" s="111"/>
      <c r="G240" s="111"/>
      <c r="H240" s="111"/>
      <c r="I240" s="111"/>
      <c r="J240" s="111"/>
      <c r="K240" s="111"/>
      <c r="L240" s="111"/>
      <c r="M240" s="111"/>
      <c r="N240" s="111"/>
      <c r="O240" s="111"/>
      <c r="P240" s="111"/>
      <c r="Q240" s="111"/>
      <c r="R240" s="111"/>
      <c r="S240" s="111"/>
      <c r="T240" s="111"/>
      <c r="U240" s="111"/>
      <c r="V240" s="111"/>
      <c r="W240" s="111"/>
    </row>
    <row r="241" spans="1:23" ht="16" x14ac:dyDescent="0.15">
      <c r="A241" s="111"/>
      <c r="B241" s="109"/>
      <c r="C241" s="109"/>
      <c r="D241" s="111"/>
      <c r="E241" s="111"/>
      <c r="F241" s="111"/>
      <c r="G241" s="111"/>
      <c r="H241" s="111"/>
      <c r="I241" s="111"/>
      <c r="J241" s="111"/>
      <c r="K241" s="111"/>
      <c r="L241" s="111"/>
      <c r="M241" s="111"/>
      <c r="N241" s="111"/>
      <c r="O241" s="111"/>
      <c r="P241" s="111"/>
      <c r="Q241" s="111"/>
      <c r="R241" s="111"/>
      <c r="S241" s="111"/>
      <c r="T241" s="111"/>
      <c r="U241" s="111"/>
      <c r="V241" s="111"/>
      <c r="W241" s="111"/>
    </row>
    <row r="242" spans="1:23" ht="16" x14ac:dyDescent="0.15">
      <c r="A242" s="111"/>
      <c r="B242" s="109"/>
      <c r="C242" s="109"/>
      <c r="D242" s="111"/>
      <c r="E242" s="111"/>
      <c r="F242" s="111"/>
      <c r="G242" s="111"/>
      <c r="H242" s="111"/>
      <c r="I242" s="111"/>
      <c r="J242" s="111"/>
      <c r="K242" s="111"/>
      <c r="L242" s="111"/>
      <c r="M242" s="111"/>
      <c r="N242" s="111"/>
      <c r="O242" s="111"/>
      <c r="P242" s="111"/>
      <c r="Q242" s="111"/>
      <c r="R242" s="111"/>
      <c r="S242" s="111"/>
      <c r="T242" s="111"/>
      <c r="U242" s="111"/>
      <c r="V242" s="111"/>
      <c r="W242" s="111"/>
    </row>
    <row r="243" spans="1:23" ht="16" x14ac:dyDescent="0.15">
      <c r="A243" s="111"/>
      <c r="B243" s="109"/>
      <c r="C243" s="109"/>
      <c r="D243" s="111"/>
      <c r="E243" s="111"/>
      <c r="F243" s="111"/>
      <c r="G243" s="111"/>
      <c r="H243" s="111"/>
      <c r="I243" s="111"/>
      <c r="J243" s="111"/>
      <c r="K243" s="111"/>
      <c r="L243" s="111"/>
      <c r="M243" s="111"/>
      <c r="N243" s="111"/>
      <c r="O243" s="111"/>
      <c r="P243" s="111"/>
      <c r="Q243" s="111"/>
      <c r="R243" s="111"/>
      <c r="S243" s="111"/>
      <c r="T243" s="111"/>
      <c r="U243" s="111"/>
      <c r="V243" s="111"/>
      <c r="W243" s="111"/>
    </row>
    <row r="244" spans="1:23" ht="16" x14ac:dyDescent="0.15">
      <c r="A244" s="111"/>
      <c r="B244" s="109"/>
      <c r="C244" s="109"/>
      <c r="D244" s="111"/>
      <c r="E244" s="111"/>
      <c r="F244" s="111"/>
      <c r="G244" s="111"/>
      <c r="H244" s="111"/>
      <c r="I244" s="111"/>
      <c r="J244" s="111"/>
      <c r="K244" s="111"/>
      <c r="L244" s="111"/>
      <c r="M244" s="111"/>
      <c r="N244" s="111"/>
      <c r="O244" s="111"/>
      <c r="P244" s="111"/>
      <c r="Q244" s="111"/>
      <c r="R244" s="111"/>
      <c r="S244" s="111"/>
      <c r="T244" s="111"/>
      <c r="U244" s="111"/>
      <c r="V244" s="111"/>
      <c r="W244" s="111"/>
    </row>
    <row r="245" spans="1:23" ht="16" x14ac:dyDescent="0.15">
      <c r="A245" s="111"/>
      <c r="B245" s="109"/>
      <c r="C245" s="109"/>
      <c r="D245" s="111"/>
      <c r="E245" s="111"/>
      <c r="F245" s="111"/>
      <c r="G245" s="111"/>
      <c r="H245" s="111"/>
      <c r="I245" s="111"/>
      <c r="J245" s="111"/>
      <c r="K245" s="111"/>
      <c r="L245" s="111"/>
      <c r="M245" s="111"/>
      <c r="N245" s="111"/>
      <c r="O245" s="111"/>
      <c r="P245" s="111"/>
      <c r="Q245" s="111"/>
      <c r="R245" s="111"/>
      <c r="S245" s="111"/>
      <c r="T245" s="111"/>
      <c r="U245" s="111"/>
      <c r="V245" s="111"/>
      <c r="W245" s="111"/>
    </row>
    <row r="246" spans="1:23" ht="16" x14ac:dyDescent="0.15">
      <c r="A246" s="111"/>
      <c r="B246" s="109"/>
      <c r="C246" s="109"/>
      <c r="D246" s="111"/>
      <c r="E246" s="111"/>
      <c r="F246" s="111"/>
      <c r="G246" s="111"/>
      <c r="H246" s="111"/>
      <c r="I246" s="111"/>
      <c r="J246" s="111"/>
      <c r="K246" s="111"/>
      <c r="L246" s="111"/>
      <c r="M246" s="111"/>
      <c r="N246" s="111"/>
      <c r="O246" s="111"/>
      <c r="P246" s="111"/>
      <c r="Q246" s="111"/>
      <c r="R246" s="111"/>
      <c r="S246" s="111"/>
      <c r="T246" s="111"/>
      <c r="U246" s="111"/>
      <c r="V246" s="111"/>
      <c r="W246" s="111"/>
    </row>
    <row r="247" spans="1:23" ht="16" x14ac:dyDescent="0.15">
      <c r="A247" s="111"/>
      <c r="B247" s="109"/>
      <c r="C247" s="109"/>
      <c r="D247" s="111"/>
      <c r="E247" s="111"/>
      <c r="F247" s="111"/>
      <c r="G247" s="111"/>
      <c r="H247" s="111"/>
      <c r="I247" s="111"/>
      <c r="J247" s="111"/>
      <c r="K247" s="111"/>
      <c r="L247" s="111"/>
      <c r="M247" s="111"/>
      <c r="N247" s="111"/>
      <c r="O247" s="111"/>
      <c r="P247" s="111"/>
      <c r="Q247" s="111"/>
      <c r="R247" s="111"/>
      <c r="S247" s="111"/>
      <c r="T247" s="111"/>
      <c r="U247" s="111"/>
      <c r="V247" s="111"/>
      <c r="W247" s="111"/>
    </row>
    <row r="248" spans="1:23" ht="16" x14ac:dyDescent="0.15">
      <c r="A248" s="111"/>
      <c r="B248" s="109"/>
      <c r="C248" s="109"/>
      <c r="D248" s="111"/>
      <c r="E248" s="111"/>
      <c r="F248" s="111"/>
      <c r="G248" s="111"/>
      <c r="H248" s="111"/>
      <c r="I248" s="111"/>
      <c r="J248" s="111"/>
      <c r="K248" s="111"/>
      <c r="L248" s="111"/>
      <c r="M248" s="111"/>
      <c r="N248" s="111"/>
      <c r="O248" s="111"/>
      <c r="P248" s="111"/>
      <c r="Q248" s="111"/>
      <c r="R248" s="111"/>
      <c r="S248" s="111"/>
      <c r="T248" s="111"/>
      <c r="U248" s="111"/>
      <c r="V248" s="111"/>
      <c r="W248" s="111"/>
    </row>
    <row r="249" spans="1:23" ht="16" x14ac:dyDescent="0.15">
      <c r="A249" s="111"/>
      <c r="B249" s="109"/>
      <c r="C249" s="109"/>
      <c r="D249" s="111"/>
      <c r="E249" s="111"/>
      <c r="F249" s="111"/>
      <c r="G249" s="111"/>
      <c r="H249" s="111"/>
      <c r="I249" s="111"/>
      <c r="J249" s="111"/>
      <c r="K249" s="111"/>
      <c r="L249" s="111"/>
      <c r="M249" s="111"/>
      <c r="N249" s="111"/>
      <c r="O249" s="111"/>
      <c r="P249" s="111"/>
      <c r="Q249" s="111"/>
      <c r="R249" s="111"/>
      <c r="S249" s="111"/>
      <c r="T249" s="111"/>
      <c r="U249" s="111"/>
      <c r="V249" s="111"/>
      <c r="W249" s="111"/>
    </row>
    <row r="250" spans="1:23" ht="16" x14ac:dyDescent="0.15">
      <c r="A250" s="111"/>
      <c r="B250" s="109"/>
      <c r="C250" s="109"/>
      <c r="D250" s="111"/>
      <c r="E250" s="111"/>
      <c r="F250" s="111"/>
      <c r="G250" s="111"/>
      <c r="H250" s="111"/>
      <c r="I250" s="111"/>
      <c r="J250" s="111"/>
      <c r="K250" s="111"/>
      <c r="L250" s="111"/>
      <c r="M250" s="111"/>
      <c r="N250" s="111"/>
      <c r="O250" s="111"/>
      <c r="P250" s="111"/>
      <c r="Q250" s="111"/>
      <c r="R250" s="111"/>
      <c r="S250" s="111"/>
      <c r="T250" s="111"/>
      <c r="U250" s="111"/>
      <c r="V250" s="111"/>
      <c r="W250" s="111"/>
    </row>
    <row r="251" spans="1:23" ht="16" x14ac:dyDescent="0.15">
      <c r="A251" s="111"/>
      <c r="B251" s="109"/>
      <c r="C251" s="109"/>
      <c r="D251" s="111"/>
      <c r="E251" s="111"/>
      <c r="F251" s="111"/>
      <c r="G251" s="111"/>
      <c r="H251" s="111"/>
      <c r="I251" s="111"/>
      <c r="J251" s="111"/>
      <c r="K251" s="111"/>
      <c r="L251" s="111"/>
      <c r="M251" s="111"/>
      <c r="N251" s="111"/>
      <c r="O251" s="111"/>
      <c r="P251" s="111"/>
      <c r="Q251" s="111"/>
      <c r="R251" s="111"/>
      <c r="S251" s="111"/>
      <c r="T251" s="111"/>
      <c r="U251" s="111"/>
      <c r="V251" s="111"/>
      <c r="W251" s="111"/>
    </row>
    <row r="252" spans="1:23" ht="16" x14ac:dyDescent="0.15">
      <c r="A252" s="111"/>
      <c r="B252" s="109"/>
      <c r="C252" s="109"/>
      <c r="D252" s="111"/>
      <c r="E252" s="111"/>
      <c r="F252" s="111"/>
      <c r="G252" s="111"/>
      <c r="H252" s="111"/>
      <c r="I252" s="111"/>
      <c r="J252" s="111"/>
      <c r="K252" s="111"/>
      <c r="L252" s="111"/>
      <c r="M252" s="111"/>
      <c r="N252" s="111"/>
      <c r="O252" s="111"/>
      <c r="P252" s="111"/>
      <c r="Q252" s="111"/>
      <c r="R252" s="111"/>
      <c r="S252" s="111"/>
      <c r="T252" s="111"/>
      <c r="U252" s="111"/>
      <c r="V252" s="111"/>
      <c r="W252" s="111"/>
    </row>
    <row r="253" spans="1:23" ht="16" x14ac:dyDescent="0.15">
      <c r="A253" s="111"/>
      <c r="B253" s="109"/>
      <c r="C253" s="109"/>
      <c r="D253" s="111"/>
      <c r="E253" s="111"/>
      <c r="F253" s="111"/>
      <c r="G253" s="111"/>
      <c r="H253" s="111"/>
      <c r="I253" s="111"/>
      <c r="J253" s="111"/>
      <c r="K253" s="111"/>
      <c r="L253" s="111"/>
      <c r="M253" s="111"/>
      <c r="N253" s="111"/>
      <c r="O253" s="111"/>
      <c r="P253" s="111"/>
      <c r="Q253" s="111"/>
      <c r="R253" s="111"/>
      <c r="S253" s="111"/>
      <c r="T253" s="111"/>
      <c r="U253" s="111"/>
      <c r="V253" s="111"/>
      <c r="W253" s="111"/>
    </row>
    <row r="254" spans="1:23" ht="16" x14ac:dyDescent="0.15">
      <c r="A254" s="111"/>
      <c r="B254" s="109"/>
      <c r="C254" s="109"/>
      <c r="D254" s="111"/>
      <c r="E254" s="111"/>
      <c r="F254" s="111"/>
      <c r="G254" s="111"/>
      <c r="H254" s="111"/>
      <c r="I254" s="111"/>
      <c r="J254" s="111"/>
      <c r="K254" s="111"/>
      <c r="L254" s="111"/>
      <c r="M254" s="111"/>
      <c r="N254" s="111"/>
      <c r="O254" s="111"/>
      <c r="P254" s="111"/>
      <c r="Q254" s="111"/>
      <c r="R254" s="111"/>
      <c r="S254" s="111"/>
      <c r="T254" s="111"/>
      <c r="U254" s="111"/>
      <c r="V254" s="111"/>
      <c r="W254" s="111"/>
    </row>
    <row r="255" spans="1:23" ht="16" x14ac:dyDescent="0.15">
      <c r="A255" s="111"/>
      <c r="B255" s="109"/>
      <c r="C255" s="109"/>
      <c r="D255" s="111"/>
      <c r="E255" s="111"/>
      <c r="F255" s="111"/>
      <c r="G255" s="111"/>
      <c r="H255" s="111"/>
      <c r="I255" s="111"/>
      <c r="J255" s="111"/>
      <c r="K255" s="111"/>
      <c r="L255" s="111"/>
      <c r="M255" s="111"/>
      <c r="N255" s="111"/>
      <c r="O255" s="111"/>
      <c r="P255" s="111"/>
      <c r="Q255" s="111"/>
      <c r="R255" s="111"/>
      <c r="S255" s="111"/>
      <c r="T255" s="111"/>
      <c r="U255" s="111"/>
      <c r="V255" s="111"/>
      <c r="W255" s="111"/>
    </row>
    <row r="256" spans="1:23" ht="16" x14ac:dyDescent="0.15">
      <c r="A256" s="111"/>
      <c r="B256" s="109"/>
      <c r="C256" s="109"/>
      <c r="D256" s="111"/>
      <c r="E256" s="111"/>
      <c r="F256" s="111"/>
      <c r="G256" s="111"/>
      <c r="H256" s="111"/>
      <c r="I256" s="111"/>
      <c r="J256" s="111"/>
      <c r="K256" s="111"/>
      <c r="L256" s="111"/>
      <c r="M256" s="111"/>
      <c r="N256" s="111"/>
      <c r="O256" s="111"/>
      <c r="P256" s="111"/>
      <c r="Q256" s="111"/>
      <c r="R256" s="111"/>
      <c r="S256" s="111"/>
      <c r="T256" s="111"/>
      <c r="U256" s="111"/>
      <c r="V256" s="111"/>
      <c r="W256" s="111"/>
    </row>
    <row r="257" spans="1:23" ht="16" x14ac:dyDescent="0.15">
      <c r="A257" s="111"/>
      <c r="B257" s="109"/>
      <c r="C257" s="109"/>
      <c r="D257" s="111"/>
      <c r="E257" s="111"/>
      <c r="F257" s="111"/>
      <c r="G257" s="111"/>
      <c r="H257" s="111"/>
      <c r="I257" s="111"/>
      <c r="J257" s="111"/>
      <c r="K257" s="111"/>
      <c r="L257" s="111"/>
      <c r="M257" s="111"/>
      <c r="N257" s="111"/>
      <c r="O257" s="111"/>
      <c r="P257" s="111"/>
      <c r="Q257" s="111"/>
      <c r="R257" s="111"/>
      <c r="S257" s="111"/>
      <c r="T257" s="111"/>
      <c r="U257" s="111"/>
      <c r="V257" s="111"/>
      <c r="W257" s="111"/>
    </row>
    <row r="258" spans="1:23" ht="16" x14ac:dyDescent="0.15">
      <c r="A258" s="111"/>
      <c r="B258" s="109"/>
      <c r="C258" s="109"/>
      <c r="D258" s="111"/>
      <c r="E258" s="111"/>
      <c r="F258" s="111"/>
      <c r="G258" s="111"/>
      <c r="H258" s="111"/>
      <c r="I258" s="111"/>
      <c r="J258" s="111"/>
      <c r="K258" s="111"/>
      <c r="L258" s="111"/>
      <c r="M258" s="111"/>
      <c r="N258" s="111"/>
      <c r="O258" s="111"/>
      <c r="P258" s="111"/>
      <c r="Q258" s="111"/>
      <c r="R258" s="111"/>
      <c r="S258" s="111"/>
      <c r="T258" s="111"/>
      <c r="U258" s="111"/>
      <c r="V258" s="111"/>
      <c r="W258" s="111"/>
    </row>
    <row r="259" spans="1:23" ht="16" x14ac:dyDescent="0.15">
      <c r="A259" s="111"/>
      <c r="B259" s="109"/>
      <c r="C259" s="109"/>
      <c r="D259" s="111"/>
      <c r="E259" s="111"/>
      <c r="F259" s="111"/>
      <c r="G259" s="111"/>
      <c r="H259" s="111"/>
      <c r="I259" s="111"/>
      <c r="J259" s="111"/>
      <c r="K259" s="111"/>
      <c r="L259" s="111"/>
      <c r="M259" s="111"/>
      <c r="N259" s="111"/>
      <c r="O259" s="111"/>
      <c r="P259" s="111"/>
      <c r="Q259" s="111"/>
      <c r="R259" s="111"/>
      <c r="S259" s="111"/>
      <c r="T259" s="111"/>
      <c r="U259" s="111"/>
      <c r="V259" s="111"/>
      <c r="W259" s="111"/>
    </row>
    <row r="260" spans="1:23" ht="16" x14ac:dyDescent="0.15">
      <c r="A260" s="111"/>
      <c r="B260" s="109"/>
      <c r="C260" s="109"/>
      <c r="D260" s="111"/>
      <c r="E260" s="111"/>
      <c r="F260" s="111"/>
      <c r="G260" s="111"/>
      <c r="H260" s="111"/>
      <c r="I260" s="111"/>
      <c r="J260" s="111"/>
      <c r="K260" s="111"/>
      <c r="L260" s="111"/>
      <c r="M260" s="111"/>
      <c r="N260" s="111"/>
      <c r="O260" s="111"/>
      <c r="P260" s="111"/>
      <c r="Q260" s="111"/>
      <c r="R260" s="111"/>
      <c r="S260" s="111"/>
      <c r="T260" s="111"/>
      <c r="U260" s="111"/>
      <c r="V260" s="111"/>
      <c r="W260" s="111"/>
    </row>
    <row r="261" spans="1:23" ht="16" x14ac:dyDescent="0.15">
      <c r="A261" s="111"/>
      <c r="B261" s="109"/>
      <c r="C261" s="109"/>
      <c r="D261" s="111"/>
      <c r="E261" s="111"/>
      <c r="F261" s="111"/>
      <c r="G261" s="111"/>
      <c r="H261" s="111"/>
      <c r="I261" s="111"/>
      <c r="J261" s="111"/>
      <c r="K261" s="111"/>
      <c r="L261" s="111"/>
      <c r="M261" s="111"/>
      <c r="N261" s="111"/>
      <c r="O261" s="111"/>
      <c r="P261" s="111"/>
      <c r="Q261" s="111"/>
      <c r="R261" s="111"/>
      <c r="S261" s="111"/>
      <c r="T261" s="111"/>
      <c r="U261" s="111"/>
      <c r="V261" s="111"/>
      <c r="W261" s="111"/>
    </row>
    <row r="262" spans="1:23" ht="16" x14ac:dyDescent="0.15">
      <c r="A262" s="111"/>
      <c r="B262" s="109"/>
      <c r="C262" s="109"/>
      <c r="D262" s="111"/>
      <c r="E262" s="111"/>
      <c r="F262" s="111"/>
      <c r="G262" s="111"/>
      <c r="H262" s="111"/>
      <c r="I262" s="111"/>
      <c r="J262" s="111"/>
      <c r="K262" s="111"/>
      <c r="L262" s="111"/>
      <c r="M262" s="111"/>
      <c r="N262" s="111"/>
      <c r="O262" s="111"/>
      <c r="P262" s="111"/>
      <c r="Q262" s="111"/>
      <c r="R262" s="111"/>
      <c r="S262" s="111"/>
      <c r="T262" s="111"/>
      <c r="U262" s="111"/>
      <c r="V262" s="111"/>
      <c r="W262" s="111"/>
    </row>
    <row r="263" spans="1:23" ht="16" x14ac:dyDescent="0.15">
      <c r="A263" s="111"/>
      <c r="B263" s="109"/>
      <c r="C263" s="109"/>
      <c r="D263" s="111"/>
      <c r="E263" s="111"/>
      <c r="F263" s="111"/>
      <c r="G263" s="111"/>
      <c r="H263" s="111"/>
      <c r="I263" s="111"/>
      <c r="J263" s="111"/>
      <c r="K263" s="111"/>
      <c r="L263" s="111"/>
      <c r="M263" s="111"/>
      <c r="N263" s="111"/>
      <c r="O263" s="111"/>
      <c r="P263" s="111"/>
      <c r="Q263" s="111"/>
      <c r="R263" s="111"/>
      <c r="S263" s="111"/>
      <c r="T263" s="111"/>
      <c r="U263" s="111"/>
      <c r="V263" s="111"/>
      <c r="W263" s="111"/>
    </row>
    <row r="264" spans="1:23" ht="16" x14ac:dyDescent="0.15">
      <c r="A264" s="111"/>
      <c r="B264" s="109"/>
      <c r="C264" s="109"/>
      <c r="D264" s="111"/>
      <c r="E264" s="111"/>
      <c r="F264" s="111"/>
      <c r="G264" s="111"/>
      <c r="H264" s="111"/>
      <c r="I264" s="111"/>
      <c r="J264" s="111"/>
      <c r="K264" s="111"/>
      <c r="L264" s="111"/>
      <c r="M264" s="111"/>
      <c r="N264" s="111"/>
      <c r="O264" s="111"/>
      <c r="P264" s="111"/>
      <c r="Q264" s="111"/>
      <c r="R264" s="111"/>
      <c r="S264" s="111"/>
      <c r="T264" s="111"/>
      <c r="U264" s="111"/>
      <c r="V264" s="111"/>
      <c r="W264" s="111"/>
    </row>
    <row r="265" spans="1:23" ht="16" x14ac:dyDescent="0.15">
      <c r="A265" s="111"/>
      <c r="B265" s="109"/>
      <c r="C265" s="109"/>
      <c r="D265" s="111"/>
      <c r="E265" s="111"/>
      <c r="F265" s="111"/>
      <c r="G265" s="111"/>
      <c r="H265" s="111"/>
      <c r="I265" s="111"/>
      <c r="J265" s="111"/>
      <c r="K265" s="111"/>
      <c r="L265" s="111"/>
      <c r="M265" s="111"/>
      <c r="N265" s="111"/>
      <c r="O265" s="111"/>
      <c r="P265" s="111"/>
      <c r="Q265" s="111"/>
      <c r="R265" s="111"/>
      <c r="S265" s="111"/>
      <c r="T265" s="111"/>
      <c r="U265" s="111"/>
      <c r="V265" s="111"/>
      <c r="W265" s="111"/>
    </row>
    <row r="266" spans="1:23" ht="16" x14ac:dyDescent="0.15">
      <c r="A266" s="111"/>
      <c r="B266" s="109"/>
      <c r="C266" s="109"/>
      <c r="D266" s="111"/>
      <c r="E266" s="111"/>
      <c r="F266" s="111"/>
      <c r="G266" s="111"/>
      <c r="H266" s="111"/>
      <c r="I266" s="111"/>
      <c r="J266" s="111"/>
      <c r="K266" s="111"/>
      <c r="L266" s="111"/>
      <c r="M266" s="111"/>
      <c r="N266" s="111"/>
      <c r="O266" s="111"/>
      <c r="P266" s="111"/>
      <c r="Q266" s="111"/>
      <c r="R266" s="111"/>
      <c r="S266" s="111"/>
      <c r="T266" s="111"/>
      <c r="U266" s="111"/>
      <c r="V266" s="111"/>
      <c r="W266" s="111"/>
    </row>
    <row r="267" spans="1:23" ht="16" x14ac:dyDescent="0.15">
      <c r="A267" s="111"/>
      <c r="B267" s="109"/>
      <c r="C267" s="109"/>
      <c r="D267" s="111"/>
      <c r="E267" s="111"/>
      <c r="F267" s="111"/>
      <c r="G267" s="111"/>
      <c r="H267" s="111"/>
      <c r="I267" s="111"/>
      <c r="J267" s="111"/>
      <c r="K267" s="111"/>
      <c r="L267" s="111"/>
      <c r="M267" s="111"/>
      <c r="N267" s="111"/>
      <c r="O267" s="111"/>
      <c r="P267" s="111"/>
      <c r="Q267" s="111"/>
      <c r="R267" s="111"/>
      <c r="S267" s="111"/>
      <c r="T267" s="111"/>
      <c r="U267" s="111"/>
      <c r="V267" s="111"/>
      <c r="W267" s="111"/>
    </row>
    <row r="268" spans="1:23" ht="16" x14ac:dyDescent="0.15">
      <c r="A268" s="111"/>
      <c r="B268" s="109"/>
      <c r="C268" s="109"/>
      <c r="D268" s="111"/>
      <c r="E268" s="111"/>
      <c r="F268" s="111"/>
      <c r="G268" s="111"/>
      <c r="H268" s="111"/>
      <c r="I268" s="111"/>
      <c r="J268" s="111"/>
      <c r="K268" s="111"/>
      <c r="L268" s="111"/>
      <c r="M268" s="111"/>
      <c r="N268" s="111"/>
      <c r="O268" s="111"/>
      <c r="P268" s="111"/>
      <c r="Q268" s="111"/>
      <c r="R268" s="111"/>
      <c r="S268" s="111"/>
      <c r="T268" s="111"/>
      <c r="U268" s="111"/>
      <c r="V268" s="111"/>
      <c r="W268" s="111"/>
    </row>
    <row r="269" spans="1:23" ht="16" x14ac:dyDescent="0.15">
      <c r="A269" s="111"/>
      <c r="B269" s="109"/>
      <c r="C269" s="109"/>
      <c r="D269" s="111"/>
      <c r="E269" s="111"/>
      <c r="F269" s="111"/>
      <c r="G269" s="111"/>
      <c r="H269" s="111"/>
      <c r="I269" s="111"/>
      <c r="J269" s="111"/>
      <c r="K269" s="111"/>
      <c r="L269" s="111"/>
      <c r="M269" s="111"/>
      <c r="N269" s="111"/>
      <c r="O269" s="111"/>
      <c r="P269" s="111"/>
      <c r="Q269" s="111"/>
      <c r="R269" s="111"/>
      <c r="S269" s="111"/>
      <c r="T269" s="111"/>
      <c r="U269" s="111"/>
      <c r="V269" s="111"/>
      <c r="W269" s="111"/>
    </row>
    <row r="270" spans="1:23" ht="16" x14ac:dyDescent="0.15">
      <c r="A270" s="111"/>
      <c r="B270" s="109"/>
      <c r="C270" s="109"/>
      <c r="D270" s="111"/>
      <c r="E270" s="111"/>
      <c r="F270" s="111"/>
      <c r="G270" s="111"/>
      <c r="H270" s="111"/>
      <c r="I270" s="111"/>
      <c r="J270" s="111"/>
      <c r="K270" s="111"/>
      <c r="L270" s="111"/>
      <c r="M270" s="111"/>
      <c r="N270" s="111"/>
      <c r="O270" s="111"/>
      <c r="P270" s="111"/>
      <c r="Q270" s="111"/>
      <c r="R270" s="111"/>
      <c r="S270" s="111"/>
      <c r="T270" s="111"/>
      <c r="U270" s="111"/>
      <c r="V270" s="111"/>
      <c r="W270" s="111"/>
    </row>
    <row r="271" spans="1:23" ht="16" x14ac:dyDescent="0.15">
      <c r="A271" s="111"/>
      <c r="B271" s="109"/>
      <c r="C271" s="109"/>
      <c r="D271" s="111"/>
      <c r="E271" s="111"/>
      <c r="F271" s="111"/>
      <c r="G271" s="111"/>
      <c r="H271" s="111"/>
      <c r="I271" s="111"/>
      <c r="J271" s="111"/>
      <c r="K271" s="111"/>
      <c r="L271" s="111"/>
      <c r="M271" s="111"/>
      <c r="N271" s="111"/>
      <c r="O271" s="111"/>
      <c r="P271" s="111"/>
      <c r="Q271" s="111"/>
      <c r="R271" s="111"/>
      <c r="S271" s="111"/>
      <c r="T271" s="111"/>
      <c r="U271" s="111"/>
      <c r="V271" s="111"/>
      <c r="W271" s="111"/>
    </row>
    <row r="272" spans="1:23" ht="16" x14ac:dyDescent="0.15">
      <c r="A272" s="111"/>
      <c r="B272" s="109"/>
      <c r="C272" s="109"/>
      <c r="D272" s="111"/>
      <c r="E272" s="111"/>
      <c r="F272" s="111"/>
      <c r="G272" s="111"/>
      <c r="H272" s="111"/>
      <c r="I272" s="111"/>
      <c r="J272" s="111"/>
      <c r="K272" s="111"/>
      <c r="L272" s="111"/>
      <c r="M272" s="111"/>
      <c r="N272" s="111"/>
      <c r="O272" s="111"/>
      <c r="P272" s="111"/>
      <c r="Q272" s="111"/>
      <c r="R272" s="111"/>
      <c r="S272" s="111"/>
      <c r="T272" s="111"/>
      <c r="U272" s="111"/>
      <c r="V272" s="111"/>
      <c r="W272" s="111"/>
    </row>
    <row r="273" spans="1:23" ht="16" x14ac:dyDescent="0.15">
      <c r="A273" s="111"/>
      <c r="B273" s="109"/>
      <c r="C273" s="109"/>
      <c r="D273" s="111"/>
      <c r="E273" s="111"/>
      <c r="F273" s="111"/>
      <c r="G273" s="111"/>
      <c r="H273" s="111"/>
      <c r="I273" s="111"/>
      <c r="J273" s="111"/>
      <c r="K273" s="111"/>
      <c r="L273" s="111"/>
      <c r="M273" s="111"/>
      <c r="N273" s="111"/>
      <c r="O273" s="111"/>
      <c r="P273" s="111"/>
      <c r="Q273" s="111"/>
      <c r="R273" s="111"/>
      <c r="S273" s="111"/>
      <c r="T273" s="111"/>
      <c r="U273" s="111"/>
      <c r="V273" s="111"/>
      <c r="W273" s="111"/>
    </row>
    <row r="274" spans="1:23" ht="16" x14ac:dyDescent="0.15">
      <c r="A274" s="111"/>
      <c r="B274" s="109"/>
      <c r="C274" s="109"/>
      <c r="D274" s="111"/>
      <c r="E274" s="111"/>
      <c r="F274" s="111"/>
      <c r="G274" s="111"/>
      <c r="H274" s="111"/>
      <c r="I274" s="111"/>
      <c r="J274" s="111"/>
      <c r="K274" s="111"/>
      <c r="L274" s="111"/>
      <c r="M274" s="111"/>
      <c r="N274" s="111"/>
      <c r="O274" s="111"/>
      <c r="P274" s="111"/>
      <c r="Q274" s="111"/>
      <c r="R274" s="111"/>
      <c r="S274" s="111"/>
      <c r="T274" s="111"/>
      <c r="U274" s="111"/>
      <c r="V274" s="111"/>
      <c r="W274" s="111"/>
    </row>
    <row r="275" spans="1:23" ht="16" x14ac:dyDescent="0.15">
      <c r="A275" s="111"/>
      <c r="B275" s="109"/>
      <c r="C275" s="109"/>
      <c r="D275" s="111"/>
      <c r="E275" s="111"/>
      <c r="F275" s="111"/>
      <c r="G275" s="111"/>
      <c r="H275" s="111"/>
      <c r="I275" s="111"/>
      <c r="J275" s="111"/>
      <c r="K275" s="111"/>
      <c r="L275" s="111"/>
      <c r="M275" s="111"/>
      <c r="N275" s="111"/>
      <c r="O275" s="111"/>
      <c r="P275" s="111"/>
      <c r="Q275" s="111"/>
      <c r="R275" s="111"/>
      <c r="S275" s="111"/>
      <c r="T275" s="111"/>
      <c r="U275" s="111"/>
      <c r="V275" s="111"/>
      <c r="W275" s="111"/>
    </row>
    <row r="276" spans="1:23" ht="16" x14ac:dyDescent="0.15">
      <c r="A276" s="111"/>
      <c r="B276" s="109"/>
      <c r="C276" s="109"/>
      <c r="D276" s="111"/>
      <c r="E276" s="111"/>
      <c r="F276" s="111"/>
      <c r="G276" s="111"/>
      <c r="H276" s="111"/>
      <c r="I276" s="111"/>
      <c r="J276" s="111"/>
      <c r="K276" s="111"/>
      <c r="L276" s="111"/>
      <c r="M276" s="111"/>
      <c r="N276" s="111"/>
      <c r="O276" s="111"/>
      <c r="P276" s="111"/>
      <c r="Q276" s="111"/>
      <c r="R276" s="111"/>
      <c r="S276" s="111"/>
      <c r="T276" s="111"/>
      <c r="U276" s="111"/>
      <c r="V276" s="111"/>
      <c r="W276" s="111"/>
    </row>
    <row r="277" spans="1:23" ht="16" x14ac:dyDescent="0.15">
      <c r="A277" s="111"/>
      <c r="B277" s="109"/>
      <c r="C277" s="109"/>
      <c r="D277" s="111"/>
      <c r="E277" s="111"/>
      <c r="F277" s="111"/>
      <c r="G277" s="111"/>
      <c r="H277" s="111"/>
      <c r="I277" s="111"/>
      <c r="J277" s="111"/>
      <c r="K277" s="111"/>
      <c r="L277" s="111"/>
      <c r="M277" s="111"/>
      <c r="N277" s="111"/>
      <c r="O277" s="111"/>
      <c r="P277" s="111"/>
      <c r="Q277" s="111"/>
      <c r="R277" s="111"/>
      <c r="S277" s="111"/>
      <c r="T277" s="111"/>
      <c r="U277" s="111"/>
      <c r="V277" s="111"/>
      <c r="W277" s="111"/>
    </row>
    <row r="278" spans="1:23" ht="16" x14ac:dyDescent="0.15">
      <c r="A278" s="111"/>
      <c r="B278" s="109"/>
      <c r="C278" s="109"/>
      <c r="D278" s="111"/>
      <c r="E278" s="111"/>
      <c r="F278" s="111"/>
      <c r="G278" s="111"/>
      <c r="H278" s="111"/>
      <c r="I278" s="111"/>
      <c r="J278" s="111"/>
      <c r="K278" s="111"/>
      <c r="L278" s="111"/>
      <c r="M278" s="111"/>
      <c r="N278" s="111"/>
      <c r="O278" s="111"/>
      <c r="P278" s="111"/>
      <c r="Q278" s="111"/>
      <c r="R278" s="111"/>
      <c r="S278" s="111"/>
      <c r="T278" s="111"/>
      <c r="U278" s="111"/>
      <c r="V278" s="111"/>
      <c r="W278" s="111"/>
    </row>
    <row r="279" spans="1:23" ht="16" x14ac:dyDescent="0.15">
      <c r="A279" s="111"/>
      <c r="B279" s="109"/>
      <c r="C279" s="109"/>
      <c r="D279" s="111"/>
      <c r="E279" s="111"/>
      <c r="F279" s="111"/>
      <c r="G279" s="111"/>
      <c r="H279" s="111"/>
      <c r="I279" s="111"/>
      <c r="J279" s="111"/>
      <c r="K279" s="111"/>
      <c r="L279" s="111"/>
      <c r="M279" s="111"/>
      <c r="N279" s="111"/>
      <c r="O279" s="111"/>
      <c r="P279" s="111"/>
      <c r="Q279" s="111"/>
      <c r="R279" s="111"/>
      <c r="S279" s="111"/>
      <c r="T279" s="111"/>
      <c r="U279" s="111"/>
      <c r="V279" s="111"/>
      <c r="W279" s="111"/>
    </row>
    <row r="280" spans="1:23" ht="16" x14ac:dyDescent="0.15">
      <c r="A280" s="111"/>
      <c r="B280" s="109"/>
      <c r="C280" s="109"/>
      <c r="D280" s="111"/>
      <c r="E280" s="111"/>
      <c r="F280" s="111"/>
      <c r="G280" s="111"/>
      <c r="H280" s="111"/>
      <c r="I280" s="111"/>
      <c r="J280" s="111"/>
      <c r="K280" s="111"/>
      <c r="L280" s="111"/>
      <c r="M280" s="111"/>
      <c r="N280" s="111"/>
      <c r="O280" s="111"/>
      <c r="P280" s="111"/>
      <c r="Q280" s="111"/>
      <c r="R280" s="111"/>
      <c r="S280" s="111"/>
      <c r="T280" s="111"/>
      <c r="U280" s="111"/>
      <c r="V280" s="111"/>
      <c r="W280" s="111"/>
    </row>
    <row r="281" spans="1:23" ht="16" x14ac:dyDescent="0.15">
      <c r="A281" s="111"/>
      <c r="B281" s="109"/>
      <c r="C281" s="109"/>
      <c r="D281" s="111"/>
      <c r="E281" s="111"/>
      <c r="F281" s="111"/>
      <c r="G281" s="111"/>
      <c r="H281" s="111"/>
      <c r="I281" s="111"/>
      <c r="J281" s="111"/>
      <c r="K281" s="111"/>
      <c r="L281" s="111"/>
      <c r="M281" s="111"/>
      <c r="N281" s="111"/>
      <c r="O281" s="111"/>
      <c r="P281" s="111"/>
      <c r="Q281" s="111"/>
      <c r="R281" s="111"/>
      <c r="S281" s="111"/>
      <c r="T281" s="111"/>
      <c r="U281" s="111"/>
      <c r="V281" s="111"/>
      <c r="W281" s="111"/>
    </row>
    <row r="282" spans="1:23" ht="16" x14ac:dyDescent="0.15">
      <c r="A282" s="111"/>
      <c r="B282" s="109"/>
      <c r="C282" s="109"/>
      <c r="D282" s="111"/>
      <c r="E282" s="111"/>
      <c r="F282" s="111"/>
      <c r="G282" s="111"/>
      <c r="H282" s="111"/>
      <c r="I282" s="111"/>
      <c r="J282" s="111"/>
      <c r="K282" s="111"/>
      <c r="L282" s="111"/>
      <c r="M282" s="111"/>
      <c r="N282" s="111"/>
      <c r="O282" s="111"/>
      <c r="P282" s="111"/>
      <c r="Q282" s="111"/>
      <c r="R282" s="111"/>
      <c r="S282" s="111"/>
      <c r="T282" s="111"/>
      <c r="U282" s="111"/>
      <c r="V282" s="111"/>
      <c r="W282" s="111"/>
    </row>
    <row r="283" spans="1:23" ht="16" x14ac:dyDescent="0.15">
      <c r="A283" s="111"/>
      <c r="B283" s="109"/>
      <c r="C283" s="109"/>
      <c r="D283" s="111"/>
      <c r="E283" s="111"/>
      <c r="F283" s="111"/>
      <c r="G283" s="111"/>
      <c r="H283" s="111"/>
      <c r="I283" s="111"/>
      <c r="J283" s="111"/>
      <c r="K283" s="111"/>
      <c r="L283" s="111"/>
      <c r="M283" s="111"/>
      <c r="N283" s="111"/>
      <c r="O283" s="111"/>
      <c r="P283" s="111"/>
      <c r="Q283" s="111"/>
      <c r="R283" s="111"/>
      <c r="S283" s="111"/>
      <c r="T283" s="111"/>
      <c r="U283" s="111"/>
      <c r="V283" s="111"/>
      <c r="W283" s="111"/>
    </row>
    <row r="284" spans="1:23" ht="16" x14ac:dyDescent="0.15">
      <c r="A284" s="111"/>
      <c r="B284" s="109"/>
      <c r="C284" s="109"/>
      <c r="D284" s="111"/>
      <c r="E284" s="111"/>
      <c r="F284" s="111"/>
      <c r="G284" s="111"/>
      <c r="H284" s="111"/>
      <c r="I284" s="111"/>
      <c r="J284" s="111"/>
      <c r="K284" s="111"/>
      <c r="L284" s="111"/>
      <c r="M284" s="111"/>
      <c r="N284" s="111"/>
      <c r="O284" s="111"/>
      <c r="P284" s="111"/>
      <c r="Q284" s="111"/>
      <c r="R284" s="111"/>
      <c r="S284" s="111"/>
      <c r="T284" s="111"/>
      <c r="U284" s="111"/>
      <c r="V284" s="111"/>
      <c r="W284" s="111"/>
    </row>
    <row r="285" spans="1:23" ht="16" x14ac:dyDescent="0.15">
      <c r="A285" s="111"/>
      <c r="B285" s="109"/>
      <c r="C285" s="109"/>
      <c r="D285" s="111"/>
      <c r="E285" s="111"/>
      <c r="F285" s="111"/>
      <c r="G285" s="111"/>
      <c r="H285" s="111"/>
      <c r="I285" s="111"/>
      <c r="J285" s="111"/>
      <c r="K285" s="111"/>
      <c r="L285" s="111"/>
      <c r="M285" s="111"/>
      <c r="N285" s="111"/>
      <c r="O285" s="111"/>
      <c r="P285" s="111"/>
      <c r="Q285" s="111"/>
      <c r="R285" s="111"/>
      <c r="S285" s="111"/>
      <c r="T285" s="111"/>
      <c r="U285" s="111"/>
      <c r="V285" s="111"/>
      <c r="W285" s="111"/>
    </row>
    <row r="286" spans="1:23" ht="16" x14ac:dyDescent="0.15">
      <c r="A286" s="111"/>
      <c r="B286" s="109"/>
      <c r="C286" s="109"/>
      <c r="D286" s="111"/>
      <c r="E286" s="111"/>
      <c r="F286" s="111"/>
      <c r="G286" s="111"/>
      <c r="H286" s="111"/>
      <c r="I286" s="111"/>
      <c r="J286" s="111"/>
      <c r="K286" s="111"/>
      <c r="L286" s="111"/>
      <c r="M286" s="111"/>
      <c r="N286" s="111"/>
      <c r="O286" s="111"/>
      <c r="P286" s="111"/>
      <c r="Q286" s="111"/>
      <c r="R286" s="111"/>
      <c r="S286" s="111"/>
      <c r="T286" s="111"/>
      <c r="U286" s="111"/>
      <c r="V286" s="111"/>
      <c r="W286" s="111"/>
    </row>
    <row r="287" spans="1:23" ht="16" x14ac:dyDescent="0.15">
      <c r="A287" s="111"/>
      <c r="B287" s="109"/>
      <c r="C287" s="109"/>
      <c r="D287" s="111"/>
      <c r="E287" s="111"/>
      <c r="F287" s="111"/>
      <c r="G287" s="111"/>
      <c r="H287" s="111"/>
      <c r="I287" s="111"/>
      <c r="J287" s="111"/>
      <c r="K287" s="111"/>
      <c r="L287" s="111"/>
      <c r="M287" s="111"/>
      <c r="N287" s="111"/>
      <c r="O287" s="111"/>
      <c r="P287" s="111"/>
      <c r="Q287" s="111"/>
      <c r="R287" s="111"/>
      <c r="S287" s="111"/>
      <c r="T287" s="111"/>
      <c r="U287" s="111"/>
      <c r="V287" s="111"/>
      <c r="W287" s="111"/>
    </row>
    <row r="288" spans="1:23" ht="16" x14ac:dyDescent="0.15">
      <c r="A288" s="111"/>
      <c r="B288" s="109"/>
      <c r="C288" s="109"/>
      <c r="D288" s="111"/>
      <c r="E288" s="111"/>
      <c r="F288" s="111"/>
      <c r="G288" s="111"/>
      <c r="H288" s="111"/>
      <c r="I288" s="111"/>
      <c r="J288" s="111"/>
      <c r="K288" s="111"/>
      <c r="L288" s="111"/>
      <c r="M288" s="111"/>
      <c r="N288" s="111"/>
      <c r="O288" s="111"/>
      <c r="P288" s="111"/>
      <c r="Q288" s="111"/>
      <c r="R288" s="111"/>
      <c r="S288" s="111"/>
      <c r="T288" s="111"/>
      <c r="U288" s="111"/>
      <c r="V288" s="111"/>
      <c r="W288" s="111"/>
    </row>
    <row r="289" spans="1:23" ht="16" x14ac:dyDescent="0.15">
      <c r="A289" s="111"/>
      <c r="B289" s="109"/>
      <c r="C289" s="109"/>
      <c r="D289" s="111"/>
      <c r="E289" s="111"/>
      <c r="F289" s="111"/>
      <c r="G289" s="111"/>
      <c r="H289" s="111"/>
      <c r="I289" s="111"/>
      <c r="J289" s="111"/>
      <c r="K289" s="111"/>
      <c r="L289" s="111"/>
      <c r="M289" s="111"/>
      <c r="N289" s="111"/>
      <c r="O289" s="111"/>
      <c r="P289" s="111"/>
      <c r="Q289" s="111"/>
      <c r="R289" s="111"/>
      <c r="S289" s="111"/>
      <c r="T289" s="111"/>
      <c r="U289" s="111"/>
      <c r="V289" s="111"/>
      <c r="W289" s="111"/>
    </row>
    <row r="290" spans="1:23" ht="16" x14ac:dyDescent="0.15">
      <c r="A290" s="111"/>
      <c r="B290" s="109"/>
      <c r="C290" s="109"/>
      <c r="D290" s="111"/>
      <c r="E290" s="111"/>
      <c r="F290" s="111"/>
      <c r="G290" s="111"/>
      <c r="H290" s="111"/>
      <c r="I290" s="111"/>
      <c r="J290" s="111"/>
      <c r="K290" s="111"/>
      <c r="L290" s="111"/>
      <c r="M290" s="111"/>
      <c r="N290" s="111"/>
      <c r="O290" s="111"/>
      <c r="P290" s="111"/>
      <c r="Q290" s="111"/>
      <c r="R290" s="111"/>
      <c r="S290" s="111"/>
      <c r="T290" s="111"/>
      <c r="U290" s="111"/>
      <c r="V290" s="111"/>
      <c r="W290" s="111"/>
    </row>
    <row r="291" spans="1:23" ht="16" x14ac:dyDescent="0.15">
      <c r="A291" s="111"/>
      <c r="B291" s="109"/>
      <c r="C291" s="109"/>
      <c r="D291" s="111"/>
      <c r="E291" s="111"/>
      <c r="F291" s="111"/>
      <c r="G291" s="111"/>
      <c r="H291" s="111"/>
      <c r="I291" s="111"/>
      <c r="J291" s="111"/>
      <c r="K291" s="111"/>
      <c r="L291" s="111"/>
      <c r="M291" s="111"/>
      <c r="N291" s="111"/>
      <c r="O291" s="111"/>
      <c r="P291" s="111"/>
      <c r="Q291" s="111"/>
      <c r="R291" s="111"/>
      <c r="S291" s="111"/>
      <c r="T291" s="111"/>
      <c r="U291" s="111"/>
      <c r="V291" s="111"/>
      <c r="W291" s="111"/>
    </row>
    <row r="292" spans="1:23" ht="16" x14ac:dyDescent="0.15">
      <c r="A292" s="111"/>
      <c r="B292" s="109"/>
      <c r="C292" s="109"/>
      <c r="D292" s="111"/>
      <c r="E292" s="111"/>
      <c r="F292" s="111"/>
      <c r="G292" s="111"/>
      <c r="H292" s="111"/>
      <c r="I292" s="111"/>
      <c r="J292" s="111"/>
      <c r="K292" s="111"/>
      <c r="L292" s="111"/>
      <c r="M292" s="111"/>
      <c r="N292" s="111"/>
      <c r="O292" s="111"/>
      <c r="P292" s="111"/>
      <c r="Q292" s="111"/>
      <c r="R292" s="111"/>
      <c r="S292" s="111"/>
      <c r="T292" s="111"/>
      <c r="U292" s="111"/>
      <c r="V292" s="111"/>
      <c r="W292" s="111"/>
    </row>
    <row r="293" spans="1:23" ht="16" x14ac:dyDescent="0.15">
      <c r="A293" s="111"/>
      <c r="B293" s="109"/>
      <c r="C293" s="109"/>
      <c r="D293" s="111"/>
      <c r="E293" s="111"/>
      <c r="F293" s="111"/>
      <c r="G293" s="111"/>
      <c r="H293" s="111"/>
      <c r="I293" s="111"/>
      <c r="J293" s="111"/>
      <c r="K293" s="111"/>
      <c r="L293" s="111"/>
      <c r="M293" s="111"/>
      <c r="N293" s="111"/>
      <c r="O293" s="111"/>
      <c r="P293" s="111"/>
      <c r="Q293" s="111"/>
      <c r="R293" s="111"/>
      <c r="S293" s="111"/>
      <c r="T293" s="111"/>
      <c r="U293" s="111"/>
      <c r="V293" s="111"/>
      <c r="W293" s="111"/>
    </row>
    <row r="294" spans="1:23" ht="16" x14ac:dyDescent="0.15">
      <c r="A294" s="111"/>
      <c r="B294" s="109"/>
      <c r="C294" s="109"/>
      <c r="D294" s="111"/>
      <c r="E294" s="111"/>
      <c r="F294" s="111"/>
      <c r="G294" s="111"/>
      <c r="H294" s="111"/>
      <c r="I294" s="111"/>
      <c r="J294" s="111"/>
      <c r="K294" s="111"/>
      <c r="L294" s="111"/>
      <c r="M294" s="111"/>
      <c r="N294" s="111"/>
      <c r="O294" s="111"/>
      <c r="P294" s="111"/>
      <c r="Q294" s="111"/>
      <c r="R294" s="111"/>
      <c r="S294" s="111"/>
      <c r="T294" s="111"/>
      <c r="U294" s="111"/>
      <c r="V294" s="111"/>
      <c r="W294" s="111"/>
    </row>
    <row r="295" spans="1:23" ht="16" x14ac:dyDescent="0.15">
      <c r="A295" s="111"/>
      <c r="B295" s="109"/>
      <c r="C295" s="109"/>
      <c r="D295" s="111"/>
      <c r="E295" s="111"/>
      <c r="F295" s="111"/>
      <c r="G295" s="111"/>
      <c r="H295" s="111"/>
      <c r="I295" s="111"/>
      <c r="J295" s="111"/>
      <c r="K295" s="111"/>
      <c r="L295" s="111"/>
      <c r="M295" s="111"/>
      <c r="N295" s="111"/>
      <c r="O295" s="111"/>
      <c r="P295" s="111"/>
      <c r="Q295" s="111"/>
      <c r="R295" s="111"/>
      <c r="S295" s="111"/>
      <c r="T295" s="111"/>
      <c r="U295" s="111"/>
      <c r="V295" s="111"/>
      <c r="W295" s="111"/>
    </row>
    <row r="296" spans="1:23" ht="16" x14ac:dyDescent="0.15">
      <c r="A296" s="111"/>
      <c r="B296" s="109"/>
      <c r="C296" s="109"/>
      <c r="D296" s="111"/>
      <c r="E296" s="111"/>
      <c r="F296" s="111"/>
      <c r="G296" s="111"/>
      <c r="H296" s="111"/>
      <c r="I296" s="111"/>
      <c r="J296" s="111"/>
      <c r="K296" s="111"/>
      <c r="L296" s="111"/>
      <c r="M296" s="111"/>
      <c r="N296" s="111"/>
      <c r="O296" s="111"/>
      <c r="P296" s="111"/>
      <c r="Q296" s="111"/>
      <c r="R296" s="111"/>
      <c r="S296" s="111"/>
      <c r="T296" s="111"/>
      <c r="U296" s="111"/>
      <c r="V296" s="111"/>
      <c r="W296" s="111"/>
    </row>
    <row r="297" spans="1:23" ht="16" x14ac:dyDescent="0.15">
      <c r="A297" s="111"/>
      <c r="B297" s="109"/>
      <c r="C297" s="109"/>
      <c r="D297" s="111"/>
      <c r="E297" s="111"/>
      <c r="F297" s="111"/>
      <c r="G297" s="111"/>
      <c r="H297" s="111"/>
      <c r="I297" s="111"/>
      <c r="J297" s="111"/>
      <c r="K297" s="111"/>
      <c r="L297" s="111"/>
      <c r="M297" s="111"/>
      <c r="N297" s="111"/>
      <c r="O297" s="111"/>
      <c r="P297" s="111"/>
      <c r="Q297" s="111"/>
      <c r="R297" s="111"/>
      <c r="S297" s="111"/>
      <c r="T297" s="111"/>
      <c r="U297" s="111"/>
      <c r="V297" s="111"/>
      <c r="W297" s="111"/>
    </row>
    <row r="298" spans="1:23" ht="16" x14ac:dyDescent="0.15">
      <c r="A298" s="111"/>
      <c r="B298" s="109"/>
      <c r="C298" s="109"/>
      <c r="D298" s="111"/>
      <c r="E298" s="111"/>
      <c r="F298" s="111"/>
      <c r="G298" s="111"/>
      <c r="H298" s="111"/>
      <c r="I298" s="111"/>
      <c r="J298" s="111"/>
      <c r="K298" s="111"/>
      <c r="L298" s="111"/>
      <c r="M298" s="111"/>
      <c r="N298" s="111"/>
      <c r="O298" s="111"/>
      <c r="P298" s="111"/>
      <c r="Q298" s="111"/>
      <c r="R298" s="111"/>
      <c r="S298" s="111"/>
      <c r="T298" s="111"/>
      <c r="U298" s="111"/>
      <c r="V298" s="111"/>
      <c r="W298" s="111"/>
    </row>
    <row r="299" spans="1:23" ht="16" x14ac:dyDescent="0.15">
      <c r="A299" s="111"/>
      <c r="B299" s="109"/>
      <c r="C299" s="109"/>
      <c r="D299" s="111"/>
      <c r="E299" s="111"/>
      <c r="F299" s="111"/>
      <c r="G299" s="111"/>
      <c r="H299" s="111"/>
      <c r="I299" s="111"/>
      <c r="J299" s="111"/>
      <c r="K299" s="111"/>
      <c r="L299" s="111"/>
      <c r="M299" s="111"/>
      <c r="N299" s="111"/>
      <c r="O299" s="111"/>
      <c r="P299" s="111"/>
      <c r="Q299" s="111"/>
      <c r="R299" s="111"/>
      <c r="S299" s="111"/>
      <c r="T299" s="111"/>
      <c r="U299" s="111"/>
      <c r="V299" s="111"/>
      <c r="W299" s="111"/>
    </row>
    <row r="300" spans="1:23" ht="16" x14ac:dyDescent="0.15">
      <c r="A300" s="111"/>
      <c r="B300" s="109"/>
      <c r="C300" s="109"/>
      <c r="D300" s="111"/>
      <c r="E300" s="111"/>
      <c r="F300" s="111"/>
      <c r="G300" s="111"/>
      <c r="H300" s="111"/>
      <c r="I300" s="111"/>
      <c r="J300" s="111"/>
      <c r="K300" s="111"/>
      <c r="L300" s="111"/>
      <c r="M300" s="111"/>
      <c r="N300" s="111"/>
      <c r="O300" s="111"/>
      <c r="P300" s="111"/>
      <c r="Q300" s="111"/>
      <c r="R300" s="111"/>
      <c r="S300" s="111"/>
      <c r="T300" s="111"/>
      <c r="U300" s="111"/>
      <c r="V300" s="111"/>
      <c r="W300" s="111"/>
    </row>
    <row r="301" spans="1:23" ht="16" x14ac:dyDescent="0.15">
      <c r="A301" s="111"/>
      <c r="B301" s="109"/>
      <c r="C301" s="109"/>
      <c r="D301" s="111"/>
      <c r="E301" s="111"/>
      <c r="F301" s="111"/>
      <c r="G301" s="111"/>
      <c r="H301" s="111"/>
      <c r="I301" s="111"/>
      <c r="J301" s="111"/>
      <c r="K301" s="111"/>
      <c r="L301" s="111"/>
      <c r="M301" s="111"/>
      <c r="N301" s="111"/>
      <c r="O301" s="111"/>
      <c r="P301" s="111"/>
      <c r="Q301" s="111"/>
      <c r="R301" s="111"/>
      <c r="S301" s="111"/>
      <c r="T301" s="111"/>
      <c r="U301" s="111"/>
      <c r="V301" s="111"/>
      <c r="W301" s="111"/>
    </row>
    <row r="302" spans="1:23" ht="16" x14ac:dyDescent="0.15">
      <c r="A302" s="111"/>
      <c r="B302" s="109"/>
      <c r="C302" s="109"/>
      <c r="D302" s="111"/>
      <c r="E302" s="111"/>
      <c r="F302" s="111"/>
      <c r="G302" s="111"/>
      <c r="H302" s="111"/>
      <c r="I302" s="111"/>
      <c r="J302" s="111"/>
      <c r="K302" s="111"/>
      <c r="L302" s="111"/>
      <c r="M302" s="111"/>
      <c r="N302" s="111"/>
      <c r="O302" s="111"/>
      <c r="P302" s="111"/>
      <c r="Q302" s="111"/>
      <c r="R302" s="111"/>
      <c r="S302" s="111"/>
      <c r="T302" s="111"/>
      <c r="U302" s="111"/>
      <c r="V302" s="111"/>
      <c r="W302" s="111"/>
    </row>
    <row r="303" spans="1:23" ht="16" x14ac:dyDescent="0.15">
      <c r="A303" s="111"/>
      <c r="B303" s="109"/>
      <c r="C303" s="109"/>
      <c r="D303" s="111"/>
      <c r="E303" s="111"/>
      <c r="F303" s="111"/>
      <c r="G303" s="111"/>
      <c r="H303" s="111"/>
      <c r="I303" s="111"/>
      <c r="J303" s="111"/>
      <c r="K303" s="111"/>
      <c r="L303" s="111"/>
      <c r="M303" s="111"/>
      <c r="N303" s="111"/>
      <c r="O303" s="111"/>
      <c r="P303" s="111"/>
      <c r="Q303" s="111"/>
      <c r="R303" s="111"/>
      <c r="S303" s="111"/>
      <c r="T303" s="111"/>
      <c r="U303" s="111"/>
      <c r="V303" s="111"/>
      <c r="W303" s="111"/>
    </row>
    <row r="304" spans="1:23" ht="16" x14ac:dyDescent="0.15">
      <c r="A304" s="111"/>
      <c r="B304" s="109"/>
      <c r="C304" s="109"/>
      <c r="D304" s="111"/>
      <c r="E304" s="111"/>
      <c r="F304" s="111"/>
      <c r="G304" s="111"/>
      <c r="H304" s="111"/>
      <c r="I304" s="111"/>
      <c r="J304" s="111"/>
      <c r="K304" s="111"/>
      <c r="L304" s="111"/>
      <c r="M304" s="111"/>
      <c r="N304" s="111"/>
      <c r="O304" s="111"/>
      <c r="P304" s="111"/>
      <c r="Q304" s="111"/>
      <c r="R304" s="111"/>
      <c r="S304" s="111"/>
      <c r="T304" s="111"/>
      <c r="U304" s="111"/>
      <c r="V304" s="111"/>
      <c r="W304" s="111"/>
    </row>
    <row r="305" spans="1:23" ht="16" x14ac:dyDescent="0.15">
      <c r="A305" s="111"/>
      <c r="B305" s="109"/>
      <c r="C305" s="109"/>
      <c r="D305" s="111"/>
      <c r="E305" s="111"/>
      <c r="F305" s="111"/>
      <c r="G305" s="111"/>
      <c r="H305" s="111"/>
      <c r="I305" s="111"/>
      <c r="J305" s="111"/>
      <c r="K305" s="111"/>
      <c r="L305" s="111"/>
      <c r="M305" s="111"/>
      <c r="N305" s="111"/>
      <c r="O305" s="111"/>
      <c r="P305" s="111"/>
      <c r="Q305" s="111"/>
      <c r="R305" s="111"/>
      <c r="S305" s="111"/>
      <c r="T305" s="111"/>
      <c r="U305" s="111"/>
      <c r="V305" s="111"/>
      <c r="W305" s="111"/>
    </row>
    <row r="306" spans="1:23" ht="16" x14ac:dyDescent="0.15">
      <c r="A306" s="111"/>
      <c r="B306" s="109"/>
      <c r="C306" s="109"/>
      <c r="D306" s="111"/>
      <c r="E306" s="111"/>
      <c r="F306" s="111"/>
      <c r="G306" s="111"/>
      <c r="H306" s="111"/>
      <c r="I306" s="111"/>
      <c r="J306" s="111"/>
      <c r="K306" s="111"/>
      <c r="L306" s="111"/>
      <c r="M306" s="111"/>
      <c r="N306" s="111"/>
      <c r="O306" s="111"/>
      <c r="P306" s="111"/>
      <c r="Q306" s="111"/>
      <c r="R306" s="111"/>
      <c r="S306" s="111"/>
      <c r="T306" s="111"/>
      <c r="U306" s="111"/>
      <c r="V306" s="111"/>
      <c r="W306" s="111"/>
    </row>
    <row r="307" spans="1:23" ht="16" x14ac:dyDescent="0.15">
      <c r="A307" s="111"/>
      <c r="B307" s="109"/>
      <c r="C307" s="109"/>
      <c r="D307" s="111"/>
      <c r="E307" s="111"/>
      <c r="F307" s="111"/>
      <c r="G307" s="111"/>
      <c r="H307" s="111"/>
      <c r="I307" s="111"/>
      <c r="J307" s="111"/>
      <c r="K307" s="111"/>
      <c r="L307" s="111"/>
      <c r="M307" s="111"/>
      <c r="N307" s="111"/>
      <c r="O307" s="111"/>
      <c r="P307" s="111"/>
      <c r="Q307" s="111"/>
      <c r="R307" s="111"/>
      <c r="S307" s="111"/>
      <c r="T307" s="111"/>
      <c r="U307" s="111"/>
      <c r="V307" s="111"/>
      <c r="W307" s="111"/>
    </row>
    <row r="308" spans="1:23" ht="16" x14ac:dyDescent="0.15">
      <c r="A308" s="111"/>
      <c r="B308" s="109"/>
      <c r="C308" s="109"/>
      <c r="D308" s="111"/>
      <c r="E308" s="111"/>
      <c r="F308" s="111"/>
      <c r="G308" s="111"/>
      <c r="H308" s="111"/>
      <c r="I308" s="111"/>
      <c r="J308" s="111"/>
      <c r="K308" s="111"/>
      <c r="L308" s="111"/>
      <c r="M308" s="111"/>
      <c r="N308" s="111"/>
      <c r="O308" s="111"/>
      <c r="P308" s="111"/>
      <c r="Q308" s="111"/>
      <c r="R308" s="111"/>
      <c r="S308" s="111"/>
      <c r="T308" s="111"/>
      <c r="U308" s="111"/>
      <c r="V308" s="111"/>
      <c r="W308" s="111"/>
    </row>
    <row r="309" spans="1:23" ht="16" x14ac:dyDescent="0.15">
      <c r="A309" s="111"/>
      <c r="B309" s="109"/>
      <c r="C309" s="109"/>
      <c r="D309" s="111"/>
      <c r="E309" s="111"/>
      <c r="F309" s="111"/>
      <c r="G309" s="111"/>
      <c r="H309" s="111"/>
      <c r="I309" s="111"/>
      <c r="J309" s="111"/>
      <c r="K309" s="111"/>
      <c r="L309" s="111"/>
      <c r="M309" s="111"/>
      <c r="N309" s="111"/>
      <c r="O309" s="111"/>
      <c r="P309" s="111"/>
      <c r="Q309" s="111"/>
      <c r="R309" s="111"/>
      <c r="S309" s="111"/>
      <c r="T309" s="111"/>
      <c r="U309" s="111"/>
      <c r="V309" s="111"/>
      <c r="W309" s="111"/>
    </row>
    <row r="310" spans="1:23" ht="16" x14ac:dyDescent="0.15">
      <c r="A310" s="111"/>
      <c r="B310" s="109"/>
      <c r="C310" s="109"/>
      <c r="D310" s="111"/>
      <c r="E310" s="111"/>
      <c r="F310" s="111"/>
      <c r="G310" s="111"/>
      <c r="H310" s="111"/>
      <c r="I310" s="111"/>
      <c r="J310" s="111"/>
      <c r="K310" s="111"/>
      <c r="L310" s="111"/>
      <c r="M310" s="111"/>
      <c r="N310" s="111"/>
      <c r="O310" s="111"/>
      <c r="P310" s="111"/>
      <c r="Q310" s="111"/>
      <c r="R310" s="111"/>
      <c r="S310" s="111"/>
      <c r="T310" s="111"/>
      <c r="U310" s="111"/>
      <c r="V310" s="111"/>
      <c r="W310" s="111"/>
    </row>
    <row r="311" spans="1:23" ht="16" x14ac:dyDescent="0.15">
      <c r="A311" s="111"/>
      <c r="B311" s="109"/>
      <c r="C311" s="109"/>
      <c r="D311" s="111"/>
      <c r="E311" s="111"/>
      <c r="F311" s="111"/>
      <c r="G311" s="111"/>
      <c r="H311" s="111"/>
      <c r="I311" s="111"/>
      <c r="J311" s="111"/>
      <c r="K311" s="111"/>
      <c r="L311" s="111"/>
      <c r="M311" s="111"/>
      <c r="N311" s="111"/>
      <c r="O311" s="111"/>
      <c r="P311" s="111"/>
      <c r="Q311" s="111"/>
      <c r="R311" s="111"/>
      <c r="S311" s="111"/>
      <c r="T311" s="111"/>
      <c r="U311" s="111"/>
      <c r="V311" s="111"/>
      <c r="W311" s="111"/>
    </row>
    <row r="312" spans="1:23" ht="16" x14ac:dyDescent="0.15">
      <c r="A312" s="111"/>
      <c r="B312" s="109"/>
      <c r="C312" s="109"/>
      <c r="D312" s="111"/>
      <c r="E312" s="111"/>
      <c r="F312" s="111"/>
      <c r="G312" s="111"/>
      <c r="H312" s="111"/>
      <c r="I312" s="111"/>
      <c r="J312" s="111"/>
      <c r="K312" s="111"/>
      <c r="L312" s="111"/>
      <c r="M312" s="111"/>
      <c r="N312" s="111"/>
      <c r="O312" s="111"/>
      <c r="P312" s="111"/>
      <c r="Q312" s="111"/>
      <c r="R312" s="111"/>
      <c r="S312" s="111"/>
      <c r="T312" s="111"/>
      <c r="U312" s="111"/>
      <c r="V312" s="111"/>
      <c r="W312" s="111"/>
    </row>
    <row r="313" spans="1:23" ht="16" x14ac:dyDescent="0.15">
      <c r="A313" s="111"/>
      <c r="B313" s="109"/>
      <c r="C313" s="109"/>
      <c r="D313" s="111"/>
      <c r="E313" s="111"/>
      <c r="F313" s="111"/>
      <c r="G313" s="111"/>
      <c r="H313" s="111"/>
      <c r="I313" s="111"/>
      <c r="J313" s="111"/>
      <c r="K313" s="111"/>
      <c r="L313" s="111"/>
      <c r="M313" s="111"/>
      <c r="N313" s="111"/>
      <c r="O313" s="111"/>
      <c r="P313" s="111"/>
      <c r="Q313" s="111"/>
      <c r="R313" s="111"/>
      <c r="S313" s="111"/>
      <c r="T313" s="111"/>
      <c r="U313" s="111"/>
      <c r="V313" s="111"/>
      <c r="W313" s="111"/>
    </row>
    <row r="314" spans="1:23" ht="16" x14ac:dyDescent="0.15">
      <c r="A314" s="111"/>
      <c r="B314" s="109"/>
      <c r="C314" s="109"/>
      <c r="D314" s="111"/>
      <c r="E314" s="111"/>
      <c r="F314" s="111"/>
      <c r="G314" s="111"/>
      <c r="H314" s="111"/>
      <c r="I314" s="111"/>
      <c r="J314" s="111"/>
      <c r="K314" s="111"/>
      <c r="L314" s="111"/>
      <c r="M314" s="111"/>
      <c r="N314" s="111"/>
      <c r="O314" s="111"/>
      <c r="P314" s="111"/>
      <c r="Q314" s="111"/>
      <c r="R314" s="111"/>
      <c r="S314" s="111"/>
      <c r="T314" s="111"/>
      <c r="U314" s="111"/>
      <c r="V314" s="111"/>
      <c r="W314" s="111"/>
    </row>
    <row r="315" spans="1:23" ht="16" x14ac:dyDescent="0.15">
      <c r="A315" s="111"/>
      <c r="B315" s="109"/>
      <c r="C315" s="109"/>
      <c r="D315" s="111"/>
      <c r="E315" s="111"/>
      <c r="F315" s="111"/>
      <c r="G315" s="111"/>
      <c r="H315" s="111"/>
      <c r="I315" s="111"/>
      <c r="J315" s="111"/>
      <c r="K315" s="111"/>
      <c r="L315" s="111"/>
      <c r="M315" s="111"/>
      <c r="N315" s="111"/>
      <c r="O315" s="111"/>
      <c r="P315" s="111"/>
      <c r="Q315" s="111"/>
      <c r="R315" s="111"/>
      <c r="S315" s="111"/>
      <c r="T315" s="111"/>
      <c r="U315" s="111"/>
      <c r="V315" s="111"/>
      <c r="W315" s="111"/>
    </row>
    <row r="316" spans="1:23" ht="16" x14ac:dyDescent="0.15">
      <c r="A316" s="111"/>
      <c r="B316" s="109"/>
      <c r="C316" s="109"/>
      <c r="D316" s="111"/>
      <c r="E316" s="111"/>
      <c r="F316" s="111"/>
      <c r="G316" s="111"/>
      <c r="H316" s="111"/>
      <c r="I316" s="111"/>
      <c r="J316" s="111"/>
      <c r="K316" s="111"/>
      <c r="L316" s="111"/>
      <c r="M316" s="111"/>
      <c r="N316" s="111"/>
      <c r="O316" s="111"/>
      <c r="P316" s="111"/>
      <c r="Q316" s="111"/>
      <c r="R316" s="111"/>
      <c r="S316" s="111"/>
      <c r="T316" s="111"/>
      <c r="U316" s="111"/>
      <c r="V316" s="111"/>
      <c r="W316" s="111"/>
    </row>
    <row r="317" spans="1:23" ht="16" x14ac:dyDescent="0.15">
      <c r="A317" s="111"/>
      <c r="B317" s="109"/>
      <c r="C317" s="109"/>
      <c r="D317" s="111"/>
      <c r="E317" s="111"/>
      <c r="F317" s="111"/>
      <c r="G317" s="111"/>
      <c r="H317" s="111"/>
      <c r="I317" s="111"/>
      <c r="J317" s="111"/>
      <c r="K317" s="111"/>
      <c r="L317" s="111"/>
      <c r="M317" s="111"/>
      <c r="N317" s="111"/>
      <c r="O317" s="111"/>
      <c r="P317" s="111"/>
      <c r="Q317" s="111"/>
      <c r="R317" s="111"/>
      <c r="S317" s="111"/>
      <c r="T317" s="111"/>
      <c r="U317" s="111"/>
      <c r="V317" s="111"/>
      <c r="W317" s="111"/>
    </row>
    <row r="318" spans="1:23" ht="16" x14ac:dyDescent="0.15">
      <c r="A318" s="111"/>
      <c r="B318" s="109"/>
      <c r="C318" s="109"/>
      <c r="D318" s="111"/>
      <c r="E318" s="111"/>
      <c r="F318" s="111"/>
      <c r="G318" s="111"/>
      <c r="H318" s="111"/>
      <c r="I318" s="111"/>
      <c r="J318" s="111"/>
      <c r="K318" s="111"/>
      <c r="L318" s="111"/>
      <c r="M318" s="111"/>
      <c r="N318" s="111"/>
      <c r="O318" s="111"/>
      <c r="P318" s="111"/>
      <c r="Q318" s="111"/>
      <c r="R318" s="111"/>
      <c r="S318" s="111"/>
      <c r="T318" s="111"/>
      <c r="U318" s="111"/>
      <c r="V318" s="111"/>
      <c r="W318" s="111"/>
    </row>
    <row r="319" spans="1:23" ht="16" x14ac:dyDescent="0.15">
      <c r="A319" s="111"/>
      <c r="B319" s="109"/>
      <c r="C319" s="109"/>
      <c r="D319" s="111"/>
      <c r="E319" s="111"/>
      <c r="F319" s="111"/>
      <c r="G319" s="111"/>
      <c r="H319" s="111"/>
      <c r="I319" s="111"/>
      <c r="J319" s="111"/>
      <c r="K319" s="111"/>
      <c r="L319" s="111"/>
      <c r="M319" s="111"/>
      <c r="N319" s="111"/>
      <c r="O319" s="111"/>
      <c r="P319" s="111"/>
      <c r="Q319" s="111"/>
      <c r="R319" s="111"/>
      <c r="S319" s="111"/>
      <c r="T319" s="111"/>
      <c r="U319" s="111"/>
      <c r="V319" s="111"/>
      <c r="W319" s="111"/>
    </row>
    <row r="320" spans="1:23" ht="16" x14ac:dyDescent="0.15">
      <c r="A320" s="111"/>
      <c r="B320" s="109"/>
      <c r="C320" s="109"/>
      <c r="D320" s="111"/>
      <c r="E320" s="111"/>
      <c r="F320" s="111"/>
      <c r="G320" s="111"/>
      <c r="H320" s="111"/>
      <c r="I320" s="111"/>
      <c r="J320" s="111"/>
      <c r="K320" s="111"/>
      <c r="L320" s="111"/>
      <c r="M320" s="111"/>
      <c r="N320" s="111"/>
      <c r="O320" s="111"/>
      <c r="P320" s="111"/>
      <c r="Q320" s="111"/>
      <c r="R320" s="111"/>
      <c r="S320" s="111"/>
      <c r="T320" s="111"/>
      <c r="U320" s="111"/>
      <c r="V320" s="111"/>
      <c r="W320" s="111"/>
    </row>
    <row r="321" spans="1:23" ht="16" x14ac:dyDescent="0.15">
      <c r="A321" s="111"/>
      <c r="B321" s="109"/>
      <c r="C321" s="109"/>
      <c r="D321" s="111"/>
      <c r="E321" s="111"/>
      <c r="F321" s="111"/>
      <c r="G321" s="111"/>
      <c r="H321" s="111"/>
      <c r="I321" s="111"/>
      <c r="J321" s="111"/>
      <c r="K321" s="111"/>
      <c r="L321" s="111"/>
      <c r="M321" s="111"/>
      <c r="N321" s="111"/>
      <c r="O321" s="111"/>
      <c r="P321" s="111"/>
      <c r="Q321" s="111"/>
      <c r="R321" s="111"/>
      <c r="S321" s="111"/>
      <c r="T321" s="111"/>
      <c r="U321" s="111"/>
      <c r="V321" s="111"/>
      <c r="W321" s="111"/>
    </row>
    <row r="322" spans="1:23" ht="16" x14ac:dyDescent="0.15">
      <c r="A322" s="111"/>
      <c r="B322" s="109"/>
      <c r="C322" s="109"/>
      <c r="D322" s="111"/>
      <c r="E322" s="111"/>
      <c r="F322" s="111"/>
      <c r="G322" s="111"/>
      <c r="H322" s="111"/>
      <c r="I322" s="111"/>
      <c r="J322" s="111"/>
      <c r="K322" s="111"/>
      <c r="L322" s="111"/>
      <c r="M322" s="111"/>
      <c r="N322" s="111"/>
      <c r="O322" s="111"/>
      <c r="P322" s="111"/>
      <c r="Q322" s="111"/>
      <c r="R322" s="111"/>
      <c r="S322" s="111"/>
      <c r="T322" s="111"/>
      <c r="U322" s="111"/>
      <c r="V322" s="111"/>
      <c r="W322" s="111"/>
    </row>
    <row r="323" spans="1:23" ht="16" x14ac:dyDescent="0.15">
      <c r="A323" s="111"/>
      <c r="B323" s="109"/>
      <c r="C323" s="109"/>
      <c r="D323" s="111"/>
      <c r="E323" s="111"/>
      <c r="F323" s="111"/>
      <c r="G323" s="111"/>
      <c r="H323" s="111"/>
      <c r="I323" s="111"/>
      <c r="J323" s="111"/>
      <c r="K323" s="111"/>
      <c r="L323" s="111"/>
      <c r="M323" s="111"/>
      <c r="N323" s="111"/>
      <c r="O323" s="111"/>
      <c r="P323" s="111"/>
      <c r="Q323" s="111"/>
      <c r="R323" s="111"/>
      <c r="S323" s="111"/>
      <c r="T323" s="111"/>
      <c r="U323" s="111"/>
      <c r="V323" s="111"/>
      <c r="W323" s="111"/>
    </row>
    <row r="324" spans="1:23" ht="16" x14ac:dyDescent="0.15">
      <c r="A324" s="111"/>
      <c r="B324" s="109"/>
      <c r="C324" s="109"/>
      <c r="D324" s="111"/>
      <c r="E324" s="111"/>
      <c r="F324" s="111"/>
      <c r="G324" s="111"/>
      <c r="H324" s="111"/>
      <c r="I324" s="111"/>
      <c r="J324" s="111"/>
      <c r="K324" s="111"/>
      <c r="L324" s="111"/>
      <c r="M324" s="111"/>
      <c r="N324" s="111"/>
      <c r="O324" s="111"/>
      <c r="P324" s="111"/>
      <c r="Q324" s="111"/>
      <c r="R324" s="111"/>
      <c r="S324" s="111"/>
      <c r="T324" s="111"/>
      <c r="U324" s="111"/>
      <c r="V324" s="111"/>
      <c r="W324" s="111"/>
    </row>
    <row r="325" spans="1:23" ht="16" x14ac:dyDescent="0.15">
      <c r="A325" s="111"/>
      <c r="B325" s="109"/>
      <c r="C325" s="109"/>
      <c r="D325" s="111"/>
      <c r="E325" s="111"/>
      <c r="F325" s="111"/>
      <c r="G325" s="111"/>
      <c r="H325" s="111"/>
      <c r="I325" s="111"/>
      <c r="J325" s="111"/>
      <c r="K325" s="111"/>
      <c r="L325" s="111"/>
      <c r="M325" s="111"/>
      <c r="N325" s="111"/>
      <c r="O325" s="111"/>
      <c r="P325" s="111"/>
      <c r="Q325" s="111"/>
      <c r="R325" s="111"/>
      <c r="S325" s="111"/>
      <c r="T325" s="111"/>
      <c r="U325" s="111"/>
      <c r="V325" s="111"/>
      <c r="W325" s="111"/>
    </row>
    <row r="326" spans="1:23" ht="16" x14ac:dyDescent="0.15">
      <c r="A326" s="111"/>
      <c r="B326" s="109"/>
      <c r="C326" s="109"/>
      <c r="D326" s="111"/>
      <c r="E326" s="111"/>
      <c r="F326" s="111"/>
      <c r="G326" s="111"/>
      <c r="H326" s="111"/>
      <c r="I326" s="111"/>
      <c r="J326" s="111"/>
      <c r="K326" s="111"/>
      <c r="L326" s="111"/>
      <c r="M326" s="111"/>
      <c r="N326" s="111"/>
      <c r="O326" s="111"/>
      <c r="P326" s="111"/>
      <c r="Q326" s="111"/>
      <c r="R326" s="111"/>
      <c r="S326" s="111"/>
      <c r="T326" s="111"/>
      <c r="U326" s="111"/>
      <c r="V326" s="111"/>
      <c r="W326" s="111"/>
    </row>
    <row r="327" spans="1:23" ht="16" x14ac:dyDescent="0.15">
      <c r="A327" s="111"/>
      <c r="B327" s="109"/>
      <c r="C327" s="109"/>
      <c r="D327" s="111"/>
      <c r="E327" s="111"/>
      <c r="F327" s="111"/>
      <c r="G327" s="111"/>
      <c r="H327" s="111"/>
      <c r="I327" s="111"/>
      <c r="J327" s="111"/>
      <c r="K327" s="111"/>
      <c r="L327" s="111"/>
      <c r="M327" s="111"/>
      <c r="N327" s="111"/>
      <c r="O327" s="111"/>
      <c r="P327" s="111"/>
      <c r="Q327" s="111"/>
      <c r="R327" s="111"/>
      <c r="S327" s="111"/>
      <c r="T327" s="111"/>
      <c r="U327" s="111"/>
      <c r="V327" s="111"/>
      <c r="W327" s="111"/>
    </row>
    <row r="328" spans="1:23" ht="16" x14ac:dyDescent="0.15">
      <c r="A328" s="111"/>
      <c r="B328" s="109"/>
      <c r="C328" s="109"/>
      <c r="D328" s="111"/>
      <c r="E328" s="111"/>
      <c r="F328" s="111"/>
      <c r="G328" s="111"/>
      <c r="H328" s="111"/>
      <c r="I328" s="111"/>
      <c r="J328" s="111"/>
      <c r="K328" s="111"/>
      <c r="L328" s="111"/>
      <c r="M328" s="111"/>
      <c r="N328" s="111"/>
      <c r="O328" s="111"/>
      <c r="P328" s="111"/>
      <c r="Q328" s="111"/>
      <c r="R328" s="111"/>
      <c r="S328" s="111"/>
      <c r="T328" s="111"/>
      <c r="U328" s="111"/>
      <c r="V328" s="111"/>
      <c r="W328" s="111"/>
    </row>
    <row r="329" spans="1:23" ht="16" x14ac:dyDescent="0.15">
      <c r="A329" s="111"/>
      <c r="B329" s="109"/>
      <c r="C329" s="109"/>
      <c r="D329" s="111"/>
      <c r="E329" s="111"/>
      <c r="F329" s="111"/>
      <c r="G329" s="111"/>
      <c r="H329" s="111"/>
      <c r="I329" s="111"/>
      <c r="J329" s="111"/>
      <c r="K329" s="111"/>
      <c r="L329" s="111"/>
      <c r="M329" s="111"/>
      <c r="N329" s="111"/>
      <c r="O329" s="111"/>
      <c r="P329" s="111"/>
      <c r="Q329" s="111"/>
      <c r="R329" s="111"/>
      <c r="S329" s="111"/>
      <c r="T329" s="111"/>
      <c r="U329" s="111"/>
      <c r="V329" s="111"/>
      <c r="W329" s="111"/>
    </row>
    <row r="330" spans="1:23" ht="16" x14ac:dyDescent="0.15">
      <c r="A330" s="111"/>
      <c r="B330" s="109"/>
      <c r="C330" s="109"/>
      <c r="D330" s="111"/>
      <c r="E330" s="111"/>
      <c r="F330" s="111"/>
      <c r="G330" s="111"/>
      <c r="H330" s="111"/>
      <c r="I330" s="111"/>
      <c r="J330" s="111"/>
      <c r="K330" s="111"/>
      <c r="L330" s="111"/>
      <c r="M330" s="111"/>
      <c r="N330" s="111"/>
      <c r="O330" s="111"/>
      <c r="P330" s="111"/>
      <c r="Q330" s="111"/>
      <c r="R330" s="111"/>
      <c r="S330" s="111"/>
      <c r="T330" s="111"/>
      <c r="U330" s="111"/>
      <c r="V330" s="111"/>
      <c r="W330" s="111"/>
    </row>
    <row r="331" spans="1:23" ht="16" x14ac:dyDescent="0.15">
      <c r="A331" s="111"/>
      <c r="B331" s="109"/>
      <c r="C331" s="109"/>
      <c r="D331" s="111"/>
      <c r="E331" s="111"/>
      <c r="F331" s="111"/>
      <c r="G331" s="111"/>
      <c r="H331" s="111"/>
      <c r="I331" s="111"/>
      <c r="J331" s="111"/>
      <c r="K331" s="111"/>
      <c r="L331" s="111"/>
      <c r="M331" s="111"/>
      <c r="N331" s="111"/>
      <c r="O331" s="111"/>
      <c r="P331" s="111"/>
      <c r="Q331" s="111"/>
      <c r="R331" s="111"/>
      <c r="S331" s="111"/>
      <c r="T331" s="111"/>
      <c r="U331" s="111"/>
      <c r="V331" s="111"/>
      <c r="W331" s="111"/>
    </row>
    <row r="332" spans="1:23" ht="16" x14ac:dyDescent="0.15">
      <c r="A332" s="111"/>
      <c r="B332" s="109"/>
      <c r="C332" s="109"/>
      <c r="D332" s="111"/>
      <c r="E332" s="111"/>
      <c r="F332" s="111"/>
      <c r="G332" s="111"/>
      <c r="H332" s="111"/>
      <c r="I332" s="111"/>
      <c r="J332" s="111"/>
      <c r="K332" s="111"/>
      <c r="L332" s="111"/>
      <c r="M332" s="111"/>
      <c r="N332" s="111"/>
      <c r="O332" s="111"/>
      <c r="P332" s="111"/>
      <c r="Q332" s="111"/>
      <c r="R332" s="111"/>
      <c r="S332" s="111"/>
      <c r="T332" s="111"/>
      <c r="U332" s="111"/>
      <c r="V332" s="111"/>
      <c r="W332" s="111"/>
    </row>
    <row r="333" spans="1:23" ht="16" x14ac:dyDescent="0.15">
      <c r="A333" s="111"/>
      <c r="B333" s="109"/>
      <c r="C333" s="109"/>
      <c r="D333" s="111"/>
      <c r="E333" s="111"/>
      <c r="F333" s="111"/>
      <c r="G333" s="111"/>
      <c r="H333" s="111"/>
      <c r="I333" s="111"/>
      <c r="J333" s="111"/>
      <c r="K333" s="111"/>
      <c r="L333" s="111"/>
      <c r="M333" s="111"/>
      <c r="N333" s="111"/>
      <c r="O333" s="111"/>
      <c r="P333" s="111"/>
      <c r="Q333" s="111"/>
      <c r="R333" s="111"/>
      <c r="S333" s="111"/>
      <c r="T333" s="111"/>
      <c r="U333" s="111"/>
      <c r="V333" s="111"/>
      <c r="W333" s="111"/>
    </row>
    <row r="334" spans="1:23" ht="16" x14ac:dyDescent="0.15">
      <c r="A334" s="111"/>
      <c r="B334" s="109"/>
      <c r="C334" s="109"/>
      <c r="D334" s="111"/>
      <c r="E334" s="111"/>
      <c r="F334" s="111"/>
      <c r="G334" s="111"/>
      <c r="H334" s="111"/>
      <c r="I334" s="111"/>
      <c r="J334" s="111"/>
      <c r="K334" s="111"/>
      <c r="L334" s="111"/>
      <c r="M334" s="111"/>
      <c r="N334" s="111"/>
      <c r="O334" s="111"/>
      <c r="P334" s="111"/>
      <c r="Q334" s="111"/>
      <c r="R334" s="111"/>
      <c r="S334" s="111"/>
      <c r="T334" s="111"/>
      <c r="U334" s="111"/>
      <c r="V334" s="111"/>
      <c r="W334" s="111"/>
    </row>
    <row r="335" spans="1:23" ht="16" x14ac:dyDescent="0.15">
      <c r="A335" s="111"/>
      <c r="B335" s="109"/>
      <c r="C335" s="109"/>
      <c r="D335" s="111"/>
      <c r="E335" s="111"/>
      <c r="F335" s="111"/>
      <c r="G335" s="111"/>
      <c r="H335" s="111"/>
      <c r="I335" s="111"/>
      <c r="J335" s="111"/>
      <c r="K335" s="111"/>
      <c r="L335" s="111"/>
      <c r="M335" s="111"/>
      <c r="N335" s="111"/>
      <c r="O335" s="111"/>
      <c r="P335" s="111"/>
      <c r="Q335" s="111"/>
      <c r="R335" s="111"/>
      <c r="S335" s="111"/>
      <c r="T335" s="111"/>
      <c r="U335" s="111"/>
      <c r="V335" s="111"/>
      <c r="W335" s="111"/>
    </row>
    <row r="336" spans="1:23" ht="16" x14ac:dyDescent="0.15">
      <c r="A336" s="111"/>
      <c r="B336" s="109"/>
      <c r="C336" s="109"/>
      <c r="D336" s="111"/>
      <c r="E336" s="111"/>
      <c r="F336" s="111"/>
      <c r="G336" s="111"/>
      <c r="H336" s="111"/>
      <c r="I336" s="111"/>
      <c r="J336" s="111"/>
      <c r="K336" s="111"/>
      <c r="L336" s="111"/>
      <c r="M336" s="111"/>
      <c r="N336" s="111"/>
      <c r="O336" s="111"/>
      <c r="P336" s="111"/>
      <c r="Q336" s="111"/>
      <c r="R336" s="111"/>
      <c r="S336" s="111"/>
      <c r="T336" s="111"/>
      <c r="U336" s="111"/>
      <c r="V336" s="111"/>
      <c r="W336" s="111"/>
    </row>
    <row r="337" spans="1:23" ht="16" x14ac:dyDescent="0.15">
      <c r="A337" s="111"/>
      <c r="B337" s="109"/>
      <c r="C337" s="109"/>
      <c r="D337" s="111"/>
      <c r="E337" s="111"/>
      <c r="F337" s="111"/>
      <c r="G337" s="111"/>
      <c r="H337" s="111"/>
      <c r="I337" s="111"/>
      <c r="J337" s="111"/>
      <c r="K337" s="111"/>
      <c r="L337" s="111"/>
      <c r="M337" s="111"/>
      <c r="N337" s="111"/>
      <c r="O337" s="111"/>
      <c r="P337" s="111"/>
      <c r="Q337" s="111"/>
      <c r="R337" s="111"/>
      <c r="S337" s="111"/>
      <c r="T337" s="111"/>
      <c r="U337" s="111"/>
      <c r="V337" s="111"/>
      <c r="W337" s="111"/>
    </row>
    <row r="338" spans="1:23" ht="16" x14ac:dyDescent="0.15">
      <c r="A338" s="111"/>
      <c r="B338" s="109"/>
      <c r="C338" s="109"/>
      <c r="D338" s="111"/>
      <c r="E338" s="111"/>
      <c r="F338" s="111"/>
      <c r="G338" s="111"/>
      <c r="H338" s="111"/>
      <c r="I338" s="111"/>
      <c r="J338" s="111"/>
      <c r="K338" s="111"/>
      <c r="L338" s="111"/>
      <c r="M338" s="111"/>
      <c r="N338" s="111"/>
      <c r="O338" s="111"/>
      <c r="P338" s="111"/>
      <c r="Q338" s="111"/>
      <c r="R338" s="111"/>
      <c r="S338" s="111"/>
      <c r="T338" s="111"/>
      <c r="U338" s="111"/>
      <c r="V338" s="111"/>
      <c r="W338" s="111"/>
    </row>
    <row r="339" spans="1:23" ht="16" x14ac:dyDescent="0.15">
      <c r="A339" s="111"/>
      <c r="B339" s="109"/>
      <c r="C339" s="109"/>
      <c r="D339" s="111"/>
      <c r="E339" s="111"/>
      <c r="F339" s="111"/>
      <c r="G339" s="111"/>
      <c r="H339" s="111"/>
      <c r="I339" s="111"/>
      <c r="J339" s="111"/>
      <c r="K339" s="111"/>
      <c r="L339" s="111"/>
      <c r="M339" s="111"/>
      <c r="N339" s="111"/>
      <c r="O339" s="111"/>
      <c r="P339" s="111"/>
      <c r="Q339" s="111"/>
      <c r="R339" s="111"/>
      <c r="S339" s="111"/>
      <c r="T339" s="111"/>
      <c r="U339" s="111"/>
      <c r="V339" s="111"/>
      <c r="W339" s="111"/>
    </row>
    <row r="340" spans="1:23" ht="16" x14ac:dyDescent="0.15">
      <c r="A340" s="111"/>
      <c r="B340" s="109"/>
      <c r="C340" s="109"/>
      <c r="D340" s="111"/>
      <c r="E340" s="111"/>
      <c r="F340" s="111"/>
      <c r="G340" s="111"/>
      <c r="H340" s="111"/>
      <c r="I340" s="111"/>
      <c r="J340" s="111"/>
      <c r="K340" s="111"/>
      <c r="L340" s="111"/>
      <c r="M340" s="111"/>
      <c r="N340" s="111"/>
      <c r="O340" s="111"/>
      <c r="P340" s="111"/>
      <c r="Q340" s="111"/>
      <c r="R340" s="111"/>
      <c r="S340" s="111"/>
      <c r="T340" s="111"/>
      <c r="U340" s="111"/>
      <c r="V340" s="111"/>
      <c r="W340" s="111"/>
    </row>
    <row r="341" spans="1:23" ht="16" x14ac:dyDescent="0.15">
      <c r="A341" s="111"/>
      <c r="B341" s="109"/>
      <c r="C341" s="109"/>
      <c r="D341" s="111"/>
      <c r="E341" s="111"/>
      <c r="F341" s="111"/>
      <c r="G341" s="111"/>
      <c r="H341" s="111"/>
      <c r="I341" s="111"/>
      <c r="J341" s="111"/>
      <c r="K341" s="111"/>
      <c r="L341" s="111"/>
      <c r="M341" s="111"/>
      <c r="N341" s="111"/>
      <c r="O341" s="111"/>
      <c r="P341" s="111"/>
      <c r="Q341" s="111"/>
      <c r="R341" s="111"/>
      <c r="S341" s="111"/>
      <c r="T341" s="111"/>
      <c r="U341" s="111"/>
      <c r="V341" s="111"/>
      <c r="W341" s="111"/>
    </row>
    <row r="342" spans="1:23" ht="16" x14ac:dyDescent="0.15">
      <c r="A342" s="111"/>
      <c r="B342" s="109"/>
      <c r="C342" s="109"/>
      <c r="D342" s="111"/>
      <c r="E342" s="111"/>
      <c r="F342" s="111"/>
      <c r="G342" s="111"/>
      <c r="H342" s="111"/>
      <c r="I342" s="111"/>
      <c r="J342" s="111"/>
      <c r="K342" s="111"/>
      <c r="L342" s="111"/>
      <c r="M342" s="111"/>
      <c r="N342" s="111"/>
      <c r="O342" s="111"/>
      <c r="P342" s="111"/>
      <c r="Q342" s="111"/>
      <c r="R342" s="111"/>
      <c r="S342" s="111"/>
      <c r="T342" s="111"/>
      <c r="U342" s="111"/>
      <c r="V342" s="111"/>
      <c r="W342" s="111"/>
    </row>
    <row r="343" spans="1:23" ht="16" x14ac:dyDescent="0.15">
      <c r="A343" s="111"/>
      <c r="B343" s="109"/>
      <c r="C343" s="109"/>
      <c r="D343" s="111"/>
      <c r="E343" s="111"/>
      <c r="F343" s="111"/>
      <c r="G343" s="111"/>
      <c r="H343" s="111"/>
      <c r="I343" s="111"/>
      <c r="J343" s="111"/>
      <c r="K343" s="111"/>
      <c r="L343" s="111"/>
      <c r="M343" s="111"/>
      <c r="N343" s="111"/>
      <c r="O343" s="111"/>
      <c r="P343" s="111"/>
      <c r="Q343" s="111"/>
      <c r="R343" s="111"/>
      <c r="S343" s="111"/>
      <c r="T343" s="111"/>
      <c r="U343" s="111"/>
      <c r="V343" s="111"/>
      <c r="W343" s="111"/>
    </row>
    <row r="344" spans="1:23" ht="16" x14ac:dyDescent="0.15">
      <c r="A344" s="111"/>
      <c r="B344" s="109"/>
      <c r="C344" s="109"/>
      <c r="D344" s="111"/>
      <c r="E344" s="111"/>
      <c r="F344" s="111"/>
      <c r="G344" s="111"/>
      <c r="H344" s="111"/>
      <c r="I344" s="111"/>
      <c r="J344" s="111"/>
      <c r="K344" s="111"/>
      <c r="L344" s="111"/>
      <c r="M344" s="111"/>
      <c r="N344" s="111"/>
      <c r="O344" s="111"/>
      <c r="P344" s="111"/>
      <c r="Q344" s="111"/>
      <c r="R344" s="111"/>
      <c r="S344" s="111"/>
      <c r="T344" s="111"/>
      <c r="U344" s="111"/>
      <c r="V344" s="111"/>
      <c r="W344" s="111"/>
    </row>
    <row r="345" spans="1:23" ht="16" x14ac:dyDescent="0.15">
      <c r="A345" s="111"/>
      <c r="B345" s="109"/>
      <c r="C345" s="109"/>
      <c r="D345" s="111"/>
      <c r="E345" s="111"/>
      <c r="F345" s="111"/>
      <c r="G345" s="111"/>
      <c r="H345" s="111"/>
      <c r="I345" s="111"/>
      <c r="J345" s="111"/>
      <c r="K345" s="111"/>
      <c r="L345" s="111"/>
      <c r="M345" s="111"/>
      <c r="N345" s="111"/>
      <c r="O345" s="111"/>
      <c r="P345" s="111"/>
      <c r="Q345" s="111"/>
      <c r="R345" s="111"/>
      <c r="S345" s="111"/>
      <c r="T345" s="111"/>
      <c r="U345" s="111"/>
      <c r="V345" s="111"/>
      <c r="W345" s="111"/>
    </row>
    <row r="346" spans="1:23" ht="16" x14ac:dyDescent="0.15">
      <c r="A346" s="111"/>
      <c r="B346" s="109"/>
      <c r="C346" s="109"/>
      <c r="D346" s="111"/>
      <c r="E346" s="111"/>
      <c r="F346" s="111"/>
      <c r="G346" s="111"/>
      <c r="H346" s="111"/>
      <c r="I346" s="111"/>
      <c r="J346" s="111"/>
      <c r="K346" s="111"/>
      <c r="L346" s="111"/>
      <c r="M346" s="111"/>
      <c r="N346" s="111"/>
      <c r="O346" s="111"/>
      <c r="P346" s="111"/>
      <c r="Q346" s="111"/>
      <c r="R346" s="111"/>
      <c r="S346" s="111"/>
      <c r="T346" s="111"/>
      <c r="U346" s="111"/>
      <c r="V346" s="111"/>
      <c r="W346" s="111"/>
    </row>
    <row r="347" spans="1:23" ht="16" x14ac:dyDescent="0.15">
      <c r="A347" s="111"/>
      <c r="B347" s="109"/>
      <c r="C347" s="109"/>
      <c r="D347" s="111"/>
      <c r="E347" s="111"/>
      <c r="F347" s="111"/>
      <c r="G347" s="111"/>
      <c r="H347" s="111"/>
      <c r="I347" s="111"/>
      <c r="J347" s="111"/>
      <c r="K347" s="111"/>
      <c r="L347" s="111"/>
      <c r="M347" s="111"/>
      <c r="N347" s="111"/>
      <c r="O347" s="111"/>
      <c r="P347" s="111"/>
      <c r="Q347" s="111"/>
      <c r="R347" s="111"/>
      <c r="S347" s="111"/>
      <c r="T347" s="111"/>
      <c r="U347" s="111"/>
      <c r="V347" s="111"/>
      <c r="W347" s="111"/>
    </row>
    <row r="348" spans="1:23" ht="16" x14ac:dyDescent="0.15">
      <c r="A348" s="111"/>
      <c r="B348" s="109"/>
      <c r="C348" s="109"/>
      <c r="D348" s="111"/>
      <c r="E348" s="111"/>
      <c r="F348" s="111"/>
      <c r="G348" s="111"/>
      <c r="H348" s="111"/>
      <c r="I348" s="111"/>
      <c r="J348" s="111"/>
      <c r="K348" s="111"/>
      <c r="L348" s="111"/>
      <c r="M348" s="111"/>
      <c r="N348" s="111"/>
      <c r="O348" s="111"/>
      <c r="P348" s="111"/>
      <c r="Q348" s="111"/>
      <c r="R348" s="111"/>
      <c r="S348" s="111"/>
      <c r="T348" s="111"/>
      <c r="U348" s="111"/>
      <c r="V348" s="111"/>
      <c r="W348" s="111"/>
    </row>
    <row r="349" spans="1:23" ht="16" x14ac:dyDescent="0.15">
      <c r="A349" s="111"/>
      <c r="B349" s="109"/>
      <c r="C349" s="109"/>
      <c r="D349" s="111"/>
      <c r="E349" s="111"/>
      <c r="F349" s="111"/>
      <c r="G349" s="111"/>
      <c r="H349" s="111"/>
      <c r="I349" s="111"/>
      <c r="J349" s="111"/>
      <c r="K349" s="111"/>
      <c r="L349" s="111"/>
      <c r="M349" s="111"/>
      <c r="N349" s="111"/>
      <c r="O349" s="111"/>
      <c r="P349" s="111"/>
      <c r="Q349" s="111"/>
      <c r="R349" s="111"/>
      <c r="S349" s="111"/>
      <c r="T349" s="111"/>
      <c r="U349" s="111"/>
      <c r="V349" s="111"/>
      <c r="W349" s="111"/>
    </row>
    <row r="350" spans="1:23" ht="16" x14ac:dyDescent="0.15">
      <c r="A350" s="111"/>
      <c r="B350" s="109"/>
      <c r="C350" s="109"/>
      <c r="D350" s="111"/>
      <c r="E350" s="111"/>
      <c r="F350" s="111"/>
      <c r="G350" s="111"/>
      <c r="H350" s="111"/>
      <c r="I350" s="111"/>
      <c r="J350" s="111"/>
      <c r="K350" s="111"/>
      <c r="L350" s="111"/>
      <c r="M350" s="111"/>
      <c r="N350" s="111"/>
      <c r="O350" s="111"/>
      <c r="P350" s="111"/>
      <c r="Q350" s="111"/>
      <c r="R350" s="111"/>
      <c r="S350" s="111"/>
      <c r="T350" s="111"/>
      <c r="U350" s="111"/>
      <c r="V350" s="111"/>
      <c r="W350" s="111"/>
    </row>
    <row r="351" spans="1:23" ht="16" x14ac:dyDescent="0.15">
      <c r="A351" s="111"/>
      <c r="B351" s="109"/>
      <c r="C351" s="109"/>
      <c r="D351" s="111"/>
      <c r="E351" s="111"/>
      <c r="F351" s="111"/>
      <c r="G351" s="111"/>
      <c r="H351" s="111"/>
      <c r="I351" s="111"/>
      <c r="J351" s="111"/>
      <c r="K351" s="111"/>
      <c r="L351" s="111"/>
      <c r="M351" s="111"/>
      <c r="N351" s="111"/>
      <c r="O351" s="111"/>
      <c r="P351" s="111"/>
      <c r="Q351" s="111"/>
      <c r="R351" s="111"/>
      <c r="S351" s="111"/>
      <c r="T351" s="111"/>
      <c r="U351" s="111"/>
      <c r="V351" s="111"/>
      <c r="W351" s="111"/>
    </row>
    <row r="352" spans="1:23" ht="16" x14ac:dyDescent="0.15">
      <c r="A352" s="111"/>
      <c r="B352" s="109"/>
      <c r="C352" s="109"/>
      <c r="D352" s="111"/>
      <c r="E352" s="111"/>
      <c r="F352" s="111"/>
      <c r="G352" s="111"/>
      <c r="H352" s="111"/>
      <c r="I352" s="111"/>
      <c r="J352" s="111"/>
      <c r="K352" s="111"/>
      <c r="L352" s="111"/>
      <c r="M352" s="111"/>
      <c r="N352" s="111"/>
      <c r="O352" s="111"/>
      <c r="P352" s="111"/>
      <c r="Q352" s="111"/>
      <c r="R352" s="111"/>
      <c r="S352" s="111"/>
      <c r="T352" s="111"/>
      <c r="U352" s="111"/>
      <c r="V352" s="111"/>
      <c r="W352" s="111"/>
    </row>
    <row r="353" spans="1:23" ht="16" x14ac:dyDescent="0.15">
      <c r="A353" s="111"/>
      <c r="B353" s="109"/>
      <c r="C353" s="109"/>
      <c r="D353" s="111"/>
      <c r="E353" s="111"/>
      <c r="F353" s="111"/>
      <c r="G353" s="111"/>
      <c r="H353" s="111"/>
      <c r="I353" s="111"/>
      <c r="J353" s="111"/>
      <c r="K353" s="111"/>
      <c r="L353" s="111"/>
      <c r="M353" s="111"/>
      <c r="N353" s="111"/>
      <c r="O353" s="111"/>
      <c r="P353" s="111"/>
      <c r="Q353" s="111"/>
      <c r="R353" s="111"/>
      <c r="S353" s="111"/>
      <c r="T353" s="111"/>
      <c r="U353" s="111"/>
      <c r="V353" s="111"/>
      <c r="W353" s="111"/>
    </row>
    <row r="354" spans="1:23" ht="16" x14ac:dyDescent="0.15">
      <c r="A354" s="111"/>
      <c r="B354" s="109"/>
      <c r="C354" s="109"/>
      <c r="D354" s="111"/>
      <c r="E354" s="111"/>
      <c r="F354" s="111"/>
      <c r="G354" s="111"/>
      <c r="H354" s="111"/>
      <c r="I354" s="111"/>
      <c r="J354" s="111"/>
      <c r="K354" s="111"/>
      <c r="L354" s="111"/>
      <c r="M354" s="111"/>
      <c r="N354" s="111"/>
      <c r="O354" s="111"/>
      <c r="P354" s="111"/>
      <c r="Q354" s="111"/>
      <c r="R354" s="111"/>
      <c r="S354" s="111"/>
      <c r="T354" s="111"/>
      <c r="U354" s="111"/>
      <c r="V354" s="111"/>
      <c r="W354" s="111"/>
    </row>
    <row r="355" spans="1:23" ht="16" x14ac:dyDescent="0.15">
      <c r="A355" s="111"/>
      <c r="B355" s="109"/>
      <c r="C355" s="109"/>
      <c r="D355" s="111"/>
      <c r="E355" s="111"/>
      <c r="F355" s="111"/>
      <c r="G355" s="111"/>
      <c r="H355" s="111"/>
      <c r="I355" s="111"/>
      <c r="J355" s="111"/>
      <c r="K355" s="111"/>
      <c r="L355" s="111"/>
      <c r="M355" s="111"/>
      <c r="N355" s="111"/>
      <c r="O355" s="111"/>
      <c r="P355" s="111"/>
      <c r="Q355" s="111"/>
      <c r="R355" s="111"/>
      <c r="S355" s="111"/>
      <c r="T355" s="111"/>
      <c r="U355" s="111"/>
      <c r="V355" s="111"/>
      <c r="W355" s="111"/>
    </row>
    <row r="356" spans="1:23" ht="16" x14ac:dyDescent="0.15">
      <c r="A356" s="111"/>
      <c r="B356" s="109"/>
      <c r="C356" s="109"/>
      <c r="D356" s="111"/>
      <c r="E356" s="111"/>
      <c r="F356" s="111"/>
      <c r="G356" s="111"/>
      <c r="H356" s="111"/>
      <c r="I356" s="111"/>
      <c r="J356" s="111"/>
      <c r="K356" s="111"/>
      <c r="L356" s="111"/>
      <c r="M356" s="111"/>
      <c r="N356" s="111"/>
      <c r="O356" s="111"/>
      <c r="P356" s="111"/>
      <c r="Q356" s="111"/>
      <c r="R356" s="111"/>
      <c r="S356" s="111"/>
      <c r="T356" s="111"/>
      <c r="U356" s="111"/>
      <c r="V356" s="111"/>
      <c r="W356" s="111"/>
    </row>
    <row r="357" spans="1:23" ht="16" x14ac:dyDescent="0.15">
      <c r="A357" s="111"/>
      <c r="B357" s="109"/>
      <c r="C357" s="109"/>
      <c r="D357" s="111"/>
      <c r="E357" s="111"/>
      <c r="F357" s="111"/>
      <c r="G357" s="111"/>
      <c r="H357" s="111"/>
      <c r="I357" s="111"/>
      <c r="J357" s="111"/>
      <c r="K357" s="111"/>
      <c r="L357" s="111"/>
      <c r="M357" s="111"/>
      <c r="N357" s="111"/>
      <c r="O357" s="111"/>
      <c r="P357" s="111"/>
      <c r="Q357" s="111"/>
      <c r="R357" s="111"/>
      <c r="S357" s="111"/>
      <c r="T357" s="111"/>
      <c r="U357" s="111"/>
      <c r="V357" s="111"/>
      <c r="W357" s="111"/>
    </row>
    <row r="358" spans="1:23" ht="16" x14ac:dyDescent="0.15">
      <c r="A358" s="111"/>
      <c r="B358" s="109"/>
      <c r="C358" s="109"/>
      <c r="D358" s="111"/>
      <c r="E358" s="111"/>
      <c r="F358" s="111"/>
      <c r="G358" s="111"/>
      <c r="H358" s="111"/>
      <c r="I358" s="111"/>
      <c r="J358" s="111"/>
      <c r="K358" s="111"/>
      <c r="L358" s="111"/>
      <c r="M358" s="111"/>
      <c r="N358" s="111"/>
      <c r="O358" s="111"/>
      <c r="P358" s="111"/>
      <c r="Q358" s="111"/>
      <c r="R358" s="111"/>
      <c r="S358" s="111"/>
      <c r="T358" s="111"/>
      <c r="U358" s="111"/>
      <c r="V358" s="111"/>
      <c r="W358" s="111"/>
    </row>
    <row r="359" spans="1:23" ht="16" x14ac:dyDescent="0.15">
      <c r="A359" s="111"/>
      <c r="B359" s="109"/>
      <c r="C359" s="109"/>
      <c r="D359" s="111"/>
      <c r="E359" s="111"/>
      <c r="F359" s="111"/>
      <c r="G359" s="111"/>
      <c r="H359" s="111"/>
      <c r="I359" s="111"/>
      <c r="J359" s="111"/>
      <c r="K359" s="111"/>
      <c r="L359" s="111"/>
      <c r="M359" s="111"/>
      <c r="N359" s="111"/>
      <c r="O359" s="111"/>
      <c r="P359" s="111"/>
      <c r="Q359" s="111"/>
      <c r="R359" s="111"/>
      <c r="S359" s="111"/>
      <c r="T359" s="111"/>
      <c r="U359" s="111"/>
      <c r="V359" s="111"/>
      <c r="W359" s="111"/>
    </row>
    <row r="360" spans="1:23" ht="16" x14ac:dyDescent="0.15">
      <c r="A360" s="111"/>
      <c r="B360" s="109"/>
      <c r="C360" s="109"/>
      <c r="D360" s="111"/>
      <c r="E360" s="111"/>
      <c r="F360" s="111"/>
      <c r="G360" s="111"/>
      <c r="H360" s="111"/>
      <c r="I360" s="111"/>
      <c r="J360" s="111"/>
      <c r="K360" s="111"/>
      <c r="L360" s="111"/>
      <c r="M360" s="111"/>
      <c r="N360" s="111"/>
      <c r="O360" s="111"/>
      <c r="P360" s="111"/>
      <c r="Q360" s="111"/>
      <c r="R360" s="111"/>
      <c r="S360" s="111"/>
      <c r="T360" s="111"/>
      <c r="U360" s="111"/>
      <c r="V360" s="111"/>
      <c r="W360" s="111"/>
    </row>
    <row r="361" spans="1:23" ht="16" x14ac:dyDescent="0.15">
      <c r="A361" s="111"/>
      <c r="B361" s="109"/>
      <c r="C361" s="109"/>
      <c r="D361" s="111"/>
      <c r="E361" s="111"/>
      <c r="F361" s="111"/>
      <c r="G361" s="111"/>
      <c r="H361" s="111"/>
      <c r="I361" s="111"/>
      <c r="J361" s="111"/>
      <c r="K361" s="111"/>
      <c r="L361" s="111"/>
      <c r="M361" s="111"/>
      <c r="N361" s="111"/>
      <c r="O361" s="111"/>
      <c r="P361" s="111"/>
      <c r="Q361" s="111"/>
      <c r="R361" s="111"/>
      <c r="S361" s="111"/>
      <c r="T361" s="111"/>
      <c r="U361" s="111"/>
      <c r="V361" s="111"/>
      <c r="W361" s="111"/>
    </row>
    <row r="362" spans="1:23" ht="16" x14ac:dyDescent="0.15">
      <c r="A362" s="111"/>
      <c r="B362" s="109"/>
      <c r="C362" s="109"/>
      <c r="D362" s="111"/>
      <c r="E362" s="111"/>
      <c r="F362" s="111"/>
      <c r="G362" s="111"/>
      <c r="H362" s="111"/>
      <c r="I362" s="111"/>
      <c r="J362" s="111"/>
      <c r="K362" s="111"/>
      <c r="L362" s="111"/>
      <c r="M362" s="111"/>
      <c r="N362" s="111"/>
      <c r="O362" s="111"/>
      <c r="P362" s="111"/>
      <c r="Q362" s="111"/>
      <c r="R362" s="111"/>
      <c r="S362" s="111"/>
      <c r="T362" s="111"/>
      <c r="U362" s="111"/>
      <c r="V362" s="111"/>
      <c r="W362" s="111"/>
    </row>
    <row r="363" spans="1:23" ht="16" x14ac:dyDescent="0.15">
      <c r="A363" s="111"/>
      <c r="B363" s="109"/>
      <c r="C363" s="109"/>
      <c r="D363" s="111"/>
      <c r="E363" s="111"/>
      <c r="F363" s="111"/>
      <c r="G363" s="111"/>
      <c r="H363" s="111"/>
      <c r="I363" s="111"/>
      <c r="J363" s="111"/>
      <c r="K363" s="111"/>
      <c r="L363" s="111"/>
      <c r="M363" s="111"/>
      <c r="N363" s="111"/>
      <c r="O363" s="111"/>
      <c r="P363" s="111"/>
      <c r="Q363" s="111"/>
      <c r="R363" s="111"/>
      <c r="S363" s="111"/>
      <c r="T363" s="111"/>
      <c r="U363" s="111"/>
      <c r="V363" s="111"/>
      <c r="W363" s="111"/>
    </row>
    <row r="364" spans="1:23" ht="16" x14ac:dyDescent="0.15">
      <c r="A364" s="111"/>
      <c r="B364" s="109"/>
      <c r="C364" s="109"/>
      <c r="D364" s="111"/>
      <c r="E364" s="111"/>
      <c r="F364" s="111"/>
      <c r="G364" s="111"/>
      <c r="H364" s="111"/>
      <c r="I364" s="111"/>
      <c r="J364" s="111"/>
      <c r="K364" s="111"/>
      <c r="L364" s="111"/>
      <c r="M364" s="111"/>
      <c r="N364" s="111"/>
      <c r="O364" s="111"/>
      <c r="P364" s="111"/>
      <c r="Q364" s="111"/>
      <c r="R364" s="111"/>
      <c r="S364" s="111"/>
      <c r="T364" s="111"/>
      <c r="U364" s="111"/>
      <c r="V364" s="111"/>
      <c r="W364" s="111"/>
    </row>
    <row r="365" spans="1:23" ht="16" x14ac:dyDescent="0.15">
      <c r="A365" s="111"/>
      <c r="B365" s="109"/>
      <c r="C365" s="109"/>
      <c r="D365" s="111"/>
      <c r="E365" s="111"/>
      <c r="F365" s="111"/>
      <c r="G365" s="111"/>
      <c r="H365" s="111"/>
      <c r="I365" s="111"/>
      <c r="J365" s="111"/>
      <c r="K365" s="111"/>
      <c r="L365" s="111"/>
      <c r="M365" s="111"/>
      <c r="N365" s="111"/>
      <c r="O365" s="111"/>
      <c r="P365" s="111"/>
      <c r="Q365" s="111"/>
      <c r="R365" s="111"/>
      <c r="S365" s="111"/>
      <c r="T365" s="111"/>
      <c r="U365" s="111"/>
      <c r="V365" s="111"/>
      <c r="W365" s="111"/>
    </row>
    <row r="366" spans="1:23" ht="16" x14ac:dyDescent="0.15">
      <c r="A366" s="111"/>
      <c r="B366" s="109"/>
      <c r="C366" s="109"/>
      <c r="D366" s="111"/>
      <c r="E366" s="111"/>
      <c r="F366" s="111"/>
      <c r="G366" s="111"/>
      <c r="H366" s="111"/>
      <c r="I366" s="111"/>
      <c r="J366" s="111"/>
      <c r="K366" s="111"/>
      <c r="L366" s="111"/>
      <c r="M366" s="111"/>
      <c r="N366" s="111"/>
      <c r="O366" s="111"/>
      <c r="P366" s="111"/>
      <c r="Q366" s="111"/>
      <c r="R366" s="111"/>
      <c r="S366" s="111"/>
      <c r="T366" s="111"/>
      <c r="U366" s="111"/>
      <c r="V366" s="111"/>
      <c r="W366" s="111"/>
    </row>
    <row r="367" spans="1:23" ht="16" x14ac:dyDescent="0.15">
      <c r="A367" s="111"/>
      <c r="B367" s="109"/>
      <c r="C367" s="109"/>
      <c r="D367" s="111"/>
      <c r="E367" s="111"/>
      <c r="F367" s="111"/>
      <c r="G367" s="111"/>
      <c r="H367" s="111"/>
      <c r="I367" s="111"/>
      <c r="J367" s="111"/>
      <c r="K367" s="111"/>
      <c r="L367" s="111"/>
      <c r="M367" s="111"/>
      <c r="N367" s="111"/>
      <c r="O367" s="111"/>
      <c r="P367" s="111"/>
      <c r="Q367" s="111"/>
      <c r="R367" s="111"/>
      <c r="S367" s="111"/>
      <c r="T367" s="111"/>
      <c r="U367" s="111"/>
      <c r="V367" s="111"/>
      <c r="W367" s="111"/>
    </row>
    <row r="368" spans="1:23" ht="16" x14ac:dyDescent="0.15">
      <c r="A368" s="111"/>
      <c r="B368" s="109"/>
      <c r="C368" s="109"/>
      <c r="D368" s="111"/>
      <c r="E368" s="111"/>
      <c r="F368" s="111"/>
      <c r="G368" s="111"/>
      <c r="H368" s="111"/>
      <c r="I368" s="111"/>
      <c r="J368" s="111"/>
      <c r="K368" s="111"/>
      <c r="L368" s="111"/>
      <c r="M368" s="111"/>
      <c r="N368" s="111"/>
      <c r="O368" s="111"/>
      <c r="P368" s="111"/>
      <c r="Q368" s="111"/>
      <c r="R368" s="111"/>
      <c r="S368" s="111"/>
      <c r="T368" s="111"/>
      <c r="U368" s="111"/>
      <c r="V368" s="111"/>
      <c r="W368" s="111"/>
    </row>
    <row r="369" spans="1:23" ht="16" x14ac:dyDescent="0.15">
      <c r="A369" s="111"/>
      <c r="B369" s="109"/>
      <c r="C369" s="109"/>
      <c r="D369" s="111"/>
      <c r="E369" s="111"/>
      <c r="F369" s="111"/>
      <c r="G369" s="111"/>
      <c r="H369" s="111"/>
      <c r="I369" s="111"/>
      <c r="J369" s="111"/>
      <c r="K369" s="111"/>
      <c r="L369" s="111"/>
      <c r="M369" s="111"/>
      <c r="N369" s="111"/>
      <c r="O369" s="111"/>
      <c r="P369" s="111"/>
      <c r="Q369" s="111"/>
      <c r="R369" s="111"/>
      <c r="S369" s="111"/>
      <c r="T369" s="111"/>
      <c r="U369" s="111"/>
      <c r="V369" s="111"/>
      <c r="W369" s="111"/>
    </row>
    <row r="370" spans="1:23" ht="16" x14ac:dyDescent="0.15">
      <c r="A370" s="111"/>
      <c r="B370" s="109"/>
      <c r="C370" s="109"/>
      <c r="D370" s="111"/>
      <c r="E370" s="111"/>
      <c r="F370" s="111"/>
      <c r="G370" s="111"/>
      <c r="H370" s="111"/>
      <c r="I370" s="111"/>
      <c r="J370" s="111"/>
      <c r="K370" s="111"/>
      <c r="L370" s="111"/>
      <c r="M370" s="111"/>
      <c r="N370" s="111"/>
      <c r="O370" s="111"/>
      <c r="P370" s="111"/>
      <c r="Q370" s="111"/>
      <c r="R370" s="111"/>
      <c r="S370" s="111"/>
      <c r="T370" s="111"/>
      <c r="U370" s="111"/>
      <c r="V370" s="111"/>
      <c r="W370" s="111"/>
    </row>
    <row r="371" spans="1:23" ht="16" x14ac:dyDescent="0.15">
      <c r="A371" s="111"/>
      <c r="B371" s="109"/>
      <c r="C371" s="109"/>
      <c r="D371" s="111"/>
      <c r="E371" s="111"/>
      <c r="F371" s="111"/>
      <c r="G371" s="111"/>
      <c r="H371" s="111"/>
      <c r="I371" s="111"/>
      <c r="J371" s="111"/>
      <c r="K371" s="111"/>
      <c r="L371" s="111"/>
      <c r="M371" s="111"/>
      <c r="N371" s="111"/>
      <c r="O371" s="111"/>
      <c r="P371" s="111"/>
      <c r="Q371" s="111"/>
      <c r="R371" s="111"/>
      <c r="S371" s="111"/>
      <c r="T371" s="111"/>
      <c r="U371" s="111"/>
      <c r="V371" s="111"/>
      <c r="W371" s="111"/>
    </row>
    <row r="372" spans="1:23" ht="16" x14ac:dyDescent="0.15">
      <c r="A372" s="111"/>
      <c r="B372" s="109"/>
      <c r="C372" s="109"/>
      <c r="D372" s="111"/>
      <c r="E372" s="111"/>
      <c r="F372" s="111"/>
      <c r="G372" s="111"/>
      <c r="H372" s="111"/>
      <c r="I372" s="111"/>
      <c r="J372" s="111"/>
      <c r="K372" s="111"/>
      <c r="L372" s="111"/>
      <c r="M372" s="111"/>
      <c r="N372" s="111"/>
      <c r="O372" s="111"/>
      <c r="P372" s="111"/>
      <c r="Q372" s="111"/>
      <c r="R372" s="111"/>
      <c r="S372" s="111"/>
      <c r="T372" s="111"/>
      <c r="U372" s="111"/>
      <c r="V372" s="111"/>
      <c r="W372" s="111"/>
    </row>
    <row r="373" spans="1:23" ht="16" x14ac:dyDescent="0.15">
      <c r="A373" s="111"/>
      <c r="B373" s="109"/>
      <c r="C373" s="109"/>
      <c r="D373" s="111"/>
      <c r="E373" s="111"/>
      <c r="F373" s="111"/>
      <c r="G373" s="111"/>
      <c r="H373" s="111"/>
      <c r="I373" s="111"/>
      <c r="J373" s="111"/>
      <c r="K373" s="111"/>
      <c r="L373" s="111"/>
      <c r="M373" s="111"/>
      <c r="N373" s="111"/>
      <c r="O373" s="111"/>
      <c r="P373" s="111"/>
      <c r="Q373" s="111"/>
      <c r="R373" s="111"/>
      <c r="S373" s="111"/>
      <c r="T373" s="111"/>
      <c r="U373" s="111"/>
      <c r="V373" s="111"/>
      <c r="W373" s="111"/>
    </row>
    <row r="374" spans="1:23" ht="16" x14ac:dyDescent="0.15">
      <c r="A374" s="111"/>
      <c r="B374" s="109"/>
      <c r="C374" s="109"/>
      <c r="D374" s="111"/>
      <c r="E374" s="111"/>
      <c r="F374" s="111"/>
      <c r="G374" s="111"/>
      <c r="H374" s="111"/>
      <c r="I374" s="111"/>
      <c r="J374" s="111"/>
      <c r="K374" s="111"/>
      <c r="L374" s="111"/>
      <c r="M374" s="111"/>
      <c r="N374" s="111"/>
      <c r="O374" s="111"/>
      <c r="P374" s="111"/>
      <c r="Q374" s="111"/>
      <c r="R374" s="111"/>
      <c r="S374" s="111"/>
      <c r="T374" s="111"/>
      <c r="U374" s="111"/>
      <c r="V374" s="111"/>
      <c r="W374" s="111"/>
    </row>
    <row r="375" spans="1:23" ht="16" x14ac:dyDescent="0.15">
      <c r="A375" s="111"/>
      <c r="B375" s="109"/>
      <c r="C375" s="109"/>
      <c r="D375" s="111"/>
      <c r="E375" s="111"/>
      <c r="F375" s="111"/>
      <c r="G375" s="111"/>
      <c r="H375" s="111"/>
      <c r="I375" s="111"/>
      <c r="J375" s="111"/>
      <c r="K375" s="111"/>
      <c r="L375" s="111"/>
      <c r="M375" s="111"/>
      <c r="N375" s="111"/>
      <c r="O375" s="111"/>
      <c r="P375" s="111"/>
      <c r="Q375" s="111"/>
      <c r="R375" s="111"/>
      <c r="S375" s="111"/>
      <c r="T375" s="111"/>
      <c r="U375" s="111"/>
      <c r="V375" s="111"/>
      <c r="W375" s="111"/>
    </row>
    <row r="376" spans="1:23" ht="16" x14ac:dyDescent="0.15">
      <c r="A376" s="111"/>
      <c r="B376" s="109"/>
      <c r="C376" s="109"/>
      <c r="D376" s="111"/>
      <c r="E376" s="111"/>
      <c r="F376" s="111"/>
      <c r="G376" s="111"/>
      <c r="H376" s="111"/>
      <c r="I376" s="111"/>
      <c r="J376" s="111"/>
      <c r="K376" s="111"/>
      <c r="L376" s="111"/>
      <c r="M376" s="111"/>
      <c r="N376" s="111"/>
      <c r="O376" s="111"/>
      <c r="P376" s="111"/>
      <c r="Q376" s="111"/>
      <c r="R376" s="111"/>
      <c r="S376" s="111"/>
      <c r="T376" s="111"/>
      <c r="U376" s="111"/>
      <c r="V376" s="111"/>
      <c r="W376" s="111"/>
    </row>
    <row r="377" spans="1:23" ht="16" x14ac:dyDescent="0.15">
      <c r="A377" s="111"/>
      <c r="B377" s="109"/>
      <c r="C377" s="109"/>
      <c r="D377" s="111"/>
      <c r="E377" s="111"/>
      <c r="F377" s="111"/>
      <c r="G377" s="111"/>
      <c r="H377" s="111"/>
      <c r="I377" s="111"/>
      <c r="J377" s="111"/>
      <c r="K377" s="111"/>
      <c r="L377" s="111"/>
      <c r="M377" s="111"/>
      <c r="N377" s="111"/>
      <c r="O377" s="111"/>
      <c r="P377" s="111"/>
      <c r="Q377" s="111"/>
      <c r="R377" s="111"/>
      <c r="S377" s="111"/>
      <c r="T377" s="111"/>
      <c r="U377" s="111"/>
      <c r="V377" s="111"/>
      <c r="W377" s="111"/>
    </row>
    <row r="378" spans="1:23" ht="16" x14ac:dyDescent="0.15">
      <c r="A378" s="111"/>
      <c r="B378" s="109"/>
      <c r="C378" s="109"/>
      <c r="D378" s="111"/>
      <c r="E378" s="111"/>
      <c r="F378" s="111"/>
      <c r="G378" s="111"/>
      <c r="H378" s="111"/>
      <c r="I378" s="111"/>
      <c r="J378" s="111"/>
      <c r="K378" s="111"/>
      <c r="L378" s="111"/>
      <c r="M378" s="111"/>
      <c r="N378" s="111"/>
      <c r="O378" s="111"/>
      <c r="P378" s="111"/>
      <c r="Q378" s="111"/>
      <c r="R378" s="111"/>
      <c r="S378" s="111"/>
      <c r="T378" s="111"/>
      <c r="U378" s="111"/>
      <c r="V378" s="111"/>
      <c r="W378" s="111"/>
    </row>
    <row r="379" spans="1:23" ht="16" x14ac:dyDescent="0.15">
      <c r="A379" s="111"/>
      <c r="B379" s="109"/>
      <c r="C379" s="109"/>
      <c r="D379" s="111"/>
      <c r="E379" s="111"/>
      <c r="F379" s="111"/>
      <c r="G379" s="111"/>
      <c r="H379" s="111"/>
      <c r="I379" s="111"/>
      <c r="J379" s="111"/>
      <c r="K379" s="111"/>
      <c r="L379" s="111"/>
      <c r="M379" s="111"/>
      <c r="N379" s="111"/>
      <c r="O379" s="111"/>
      <c r="P379" s="111"/>
      <c r="Q379" s="111"/>
      <c r="R379" s="111"/>
      <c r="S379" s="111"/>
      <c r="T379" s="111"/>
      <c r="U379" s="111"/>
      <c r="V379" s="111"/>
      <c r="W379" s="111"/>
    </row>
    <row r="380" spans="1:23" ht="16" x14ac:dyDescent="0.15">
      <c r="A380" s="111"/>
      <c r="B380" s="109"/>
      <c r="C380" s="109"/>
      <c r="D380" s="111"/>
      <c r="E380" s="111"/>
      <c r="F380" s="111"/>
      <c r="G380" s="111"/>
      <c r="H380" s="111"/>
      <c r="I380" s="111"/>
      <c r="J380" s="111"/>
      <c r="K380" s="111"/>
      <c r="L380" s="111"/>
      <c r="M380" s="111"/>
      <c r="N380" s="111"/>
      <c r="O380" s="111"/>
      <c r="P380" s="111"/>
      <c r="Q380" s="111"/>
      <c r="R380" s="111"/>
      <c r="S380" s="111"/>
      <c r="T380" s="111"/>
      <c r="U380" s="111"/>
      <c r="V380" s="111"/>
      <c r="W380" s="111"/>
    </row>
    <row r="381" spans="1:23" ht="16" x14ac:dyDescent="0.15">
      <c r="A381" s="111"/>
      <c r="B381" s="109"/>
      <c r="C381" s="109"/>
      <c r="D381" s="111"/>
      <c r="E381" s="111"/>
      <c r="F381" s="111"/>
      <c r="G381" s="111"/>
      <c r="H381" s="111"/>
      <c r="I381" s="111"/>
      <c r="J381" s="111"/>
      <c r="K381" s="111"/>
      <c r="L381" s="111"/>
      <c r="M381" s="111"/>
      <c r="N381" s="111"/>
      <c r="O381" s="111"/>
      <c r="P381" s="111"/>
      <c r="Q381" s="111"/>
      <c r="R381" s="111"/>
      <c r="S381" s="111"/>
      <c r="T381" s="111"/>
      <c r="U381" s="111"/>
      <c r="V381" s="111"/>
      <c r="W381" s="111"/>
    </row>
    <row r="382" spans="1:23" ht="16" x14ac:dyDescent="0.15">
      <c r="A382" s="111"/>
      <c r="B382" s="109"/>
      <c r="C382" s="109"/>
      <c r="D382" s="111"/>
      <c r="E382" s="111"/>
      <c r="F382" s="111"/>
      <c r="G382" s="111"/>
      <c r="H382" s="111"/>
      <c r="I382" s="111"/>
      <c r="J382" s="111"/>
      <c r="K382" s="111"/>
      <c r="L382" s="111"/>
      <c r="M382" s="111"/>
      <c r="N382" s="111"/>
      <c r="O382" s="111"/>
      <c r="P382" s="111"/>
      <c r="Q382" s="111"/>
      <c r="R382" s="111"/>
      <c r="S382" s="111"/>
      <c r="T382" s="111"/>
      <c r="U382" s="111"/>
      <c r="V382" s="111"/>
      <c r="W382" s="111"/>
    </row>
    <row r="383" spans="1:23" ht="16" x14ac:dyDescent="0.15">
      <c r="A383" s="111"/>
      <c r="B383" s="109"/>
      <c r="C383" s="109"/>
      <c r="D383" s="111"/>
      <c r="E383" s="111"/>
      <c r="F383" s="111"/>
      <c r="G383" s="111"/>
      <c r="H383" s="111"/>
      <c r="I383" s="111"/>
      <c r="J383" s="111"/>
      <c r="K383" s="111"/>
      <c r="L383" s="111"/>
      <c r="M383" s="111"/>
      <c r="N383" s="111"/>
      <c r="O383" s="111"/>
      <c r="P383" s="111"/>
      <c r="Q383" s="111"/>
      <c r="R383" s="111"/>
      <c r="S383" s="111"/>
      <c r="T383" s="111"/>
      <c r="U383" s="111"/>
      <c r="V383" s="111"/>
      <c r="W383" s="111"/>
    </row>
    <row r="384" spans="1:23" ht="16" x14ac:dyDescent="0.15">
      <c r="A384" s="111"/>
      <c r="B384" s="109"/>
      <c r="C384" s="109"/>
      <c r="D384" s="111"/>
      <c r="E384" s="111"/>
      <c r="F384" s="111"/>
      <c r="G384" s="111"/>
      <c r="H384" s="111"/>
      <c r="I384" s="111"/>
      <c r="J384" s="111"/>
      <c r="K384" s="111"/>
      <c r="L384" s="111"/>
      <c r="M384" s="111"/>
      <c r="N384" s="111"/>
      <c r="O384" s="111"/>
      <c r="P384" s="111"/>
      <c r="Q384" s="111"/>
      <c r="R384" s="111"/>
      <c r="S384" s="111"/>
      <c r="T384" s="111"/>
      <c r="U384" s="111"/>
      <c r="V384" s="111"/>
      <c r="W384" s="111"/>
    </row>
    <row r="385" spans="1:23" ht="16" x14ac:dyDescent="0.15">
      <c r="A385" s="111"/>
      <c r="B385" s="109"/>
      <c r="C385" s="109"/>
      <c r="D385" s="111"/>
      <c r="E385" s="111"/>
      <c r="F385" s="111"/>
      <c r="G385" s="111"/>
      <c r="H385" s="111"/>
      <c r="I385" s="111"/>
      <c r="J385" s="111"/>
      <c r="K385" s="111"/>
      <c r="L385" s="111"/>
      <c r="M385" s="111"/>
      <c r="N385" s="111"/>
      <c r="O385" s="111"/>
      <c r="P385" s="111"/>
      <c r="Q385" s="111"/>
      <c r="R385" s="111"/>
      <c r="S385" s="111"/>
      <c r="T385" s="111"/>
      <c r="U385" s="111"/>
      <c r="V385" s="111"/>
      <c r="W385" s="111"/>
    </row>
    <row r="386" spans="1:23" ht="16" x14ac:dyDescent="0.15">
      <c r="A386" s="111"/>
      <c r="B386" s="109"/>
      <c r="C386" s="109"/>
      <c r="D386" s="111"/>
      <c r="E386" s="111"/>
      <c r="F386" s="111"/>
      <c r="G386" s="111"/>
      <c r="H386" s="111"/>
      <c r="I386" s="111"/>
      <c r="J386" s="111"/>
      <c r="K386" s="111"/>
      <c r="L386" s="111"/>
      <c r="M386" s="111"/>
      <c r="N386" s="111"/>
      <c r="O386" s="111"/>
      <c r="P386" s="111"/>
      <c r="Q386" s="111"/>
      <c r="R386" s="111"/>
      <c r="S386" s="111"/>
      <c r="T386" s="111"/>
      <c r="U386" s="111"/>
      <c r="V386" s="111"/>
      <c r="W386" s="111"/>
    </row>
    <row r="387" spans="1:23" ht="16" x14ac:dyDescent="0.15">
      <c r="A387" s="111"/>
      <c r="B387" s="109"/>
      <c r="C387" s="109"/>
      <c r="D387" s="111"/>
      <c r="E387" s="111"/>
      <c r="F387" s="111"/>
      <c r="G387" s="111"/>
      <c r="H387" s="111"/>
      <c r="I387" s="111"/>
      <c r="J387" s="111"/>
      <c r="K387" s="111"/>
      <c r="L387" s="111"/>
      <c r="M387" s="111"/>
      <c r="N387" s="111"/>
      <c r="O387" s="111"/>
      <c r="P387" s="111"/>
      <c r="Q387" s="111"/>
      <c r="R387" s="111"/>
      <c r="S387" s="111"/>
      <c r="T387" s="111"/>
      <c r="U387" s="111"/>
      <c r="V387" s="111"/>
      <c r="W387" s="111"/>
    </row>
    <row r="388" spans="1:23" ht="16" x14ac:dyDescent="0.15">
      <c r="A388" s="111"/>
      <c r="B388" s="109"/>
      <c r="C388" s="109"/>
      <c r="D388" s="111"/>
      <c r="E388" s="111"/>
      <c r="F388" s="111"/>
      <c r="G388" s="111"/>
      <c r="H388" s="111"/>
      <c r="I388" s="111"/>
      <c r="J388" s="111"/>
      <c r="K388" s="111"/>
      <c r="L388" s="111"/>
      <c r="M388" s="111"/>
      <c r="N388" s="111"/>
      <c r="O388" s="111"/>
      <c r="P388" s="111"/>
      <c r="Q388" s="111"/>
      <c r="R388" s="111"/>
      <c r="S388" s="111"/>
      <c r="T388" s="111"/>
      <c r="U388" s="111"/>
      <c r="V388" s="111"/>
      <c r="W388" s="111"/>
    </row>
    <row r="389" spans="1:23" ht="16" x14ac:dyDescent="0.15">
      <c r="A389" s="111"/>
      <c r="B389" s="109"/>
      <c r="C389" s="109"/>
      <c r="D389" s="111"/>
      <c r="E389" s="111"/>
      <c r="F389" s="111"/>
      <c r="G389" s="111"/>
      <c r="H389" s="111"/>
      <c r="I389" s="111"/>
      <c r="J389" s="111"/>
      <c r="K389" s="111"/>
      <c r="L389" s="111"/>
      <c r="M389" s="111"/>
      <c r="N389" s="111"/>
      <c r="O389" s="111"/>
      <c r="P389" s="111"/>
      <c r="Q389" s="111"/>
      <c r="R389" s="111"/>
      <c r="S389" s="111"/>
      <c r="T389" s="111"/>
      <c r="U389" s="111"/>
      <c r="V389" s="111"/>
      <c r="W389" s="111"/>
    </row>
    <row r="390" spans="1:23" ht="16" x14ac:dyDescent="0.15">
      <c r="A390" s="111"/>
      <c r="B390" s="109"/>
      <c r="C390" s="109"/>
      <c r="D390" s="111"/>
      <c r="E390" s="111"/>
      <c r="F390" s="111"/>
      <c r="G390" s="111"/>
      <c r="H390" s="111"/>
      <c r="I390" s="111"/>
      <c r="J390" s="111"/>
      <c r="K390" s="111"/>
      <c r="L390" s="111"/>
      <c r="M390" s="111"/>
      <c r="N390" s="111"/>
      <c r="O390" s="111"/>
      <c r="P390" s="111"/>
      <c r="Q390" s="111"/>
      <c r="R390" s="111"/>
      <c r="S390" s="111"/>
      <c r="T390" s="111"/>
      <c r="U390" s="111"/>
      <c r="V390" s="111"/>
      <c r="W390" s="111"/>
    </row>
    <row r="391" spans="1:23" ht="16" x14ac:dyDescent="0.15">
      <c r="A391" s="111"/>
      <c r="B391" s="109"/>
      <c r="C391" s="109"/>
      <c r="D391" s="111"/>
      <c r="E391" s="111"/>
      <c r="F391" s="111"/>
      <c r="G391" s="111"/>
      <c r="H391" s="111"/>
      <c r="I391" s="111"/>
      <c r="J391" s="111"/>
      <c r="K391" s="111"/>
      <c r="L391" s="111"/>
      <c r="M391" s="111"/>
      <c r="N391" s="111"/>
      <c r="O391" s="111"/>
      <c r="P391" s="111"/>
      <c r="Q391" s="111"/>
      <c r="R391" s="111"/>
      <c r="S391" s="111"/>
      <c r="T391" s="111"/>
      <c r="U391" s="111"/>
      <c r="V391" s="111"/>
      <c r="W391" s="111"/>
    </row>
    <row r="392" spans="1:23" ht="16" x14ac:dyDescent="0.15">
      <c r="A392" s="111"/>
      <c r="B392" s="109"/>
      <c r="C392" s="109"/>
      <c r="D392" s="111"/>
      <c r="E392" s="111"/>
      <c r="F392" s="111"/>
      <c r="G392" s="111"/>
      <c r="H392" s="111"/>
      <c r="I392" s="111"/>
      <c r="J392" s="111"/>
      <c r="K392" s="111"/>
      <c r="L392" s="111"/>
      <c r="M392" s="111"/>
      <c r="N392" s="111"/>
      <c r="O392" s="111"/>
      <c r="P392" s="111"/>
      <c r="Q392" s="111"/>
      <c r="R392" s="111"/>
      <c r="S392" s="111"/>
      <c r="T392" s="111"/>
      <c r="U392" s="111"/>
      <c r="V392" s="111"/>
      <c r="W392" s="111"/>
    </row>
    <row r="393" spans="1:23" ht="16" x14ac:dyDescent="0.15">
      <c r="A393" s="111"/>
      <c r="B393" s="109"/>
      <c r="C393" s="109"/>
      <c r="D393" s="111"/>
      <c r="E393" s="111"/>
      <c r="F393" s="111"/>
      <c r="G393" s="111"/>
      <c r="H393" s="111"/>
      <c r="I393" s="111"/>
      <c r="J393" s="111"/>
      <c r="K393" s="111"/>
      <c r="L393" s="111"/>
      <c r="M393" s="111"/>
      <c r="N393" s="111"/>
      <c r="O393" s="111"/>
      <c r="P393" s="111"/>
      <c r="Q393" s="111"/>
      <c r="R393" s="111"/>
      <c r="S393" s="111"/>
      <c r="T393" s="111"/>
      <c r="U393" s="111"/>
      <c r="V393" s="111"/>
      <c r="W393" s="111"/>
    </row>
    <row r="394" spans="1:23" ht="16" x14ac:dyDescent="0.15">
      <c r="A394" s="111"/>
      <c r="B394" s="109"/>
      <c r="C394" s="109"/>
      <c r="D394" s="111"/>
      <c r="E394" s="111"/>
      <c r="F394" s="111"/>
      <c r="G394" s="111"/>
      <c r="H394" s="111"/>
      <c r="I394" s="111"/>
      <c r="J394" s="111"/>
      <c r="K394" s="111"/>
      <c r="L394" s="111"/>
      <c r="M394" s="111"/>
      <c r="N394" s="111"/>
      <c r="O394" s="111"/>
      <c r="P394" s="111"/>
      <c r="Q394" s="111"/>
      <c r="R394" s="111"/>
      <c r="S394" s="111"/>
      <c r="T394" s="111"/>
      <c r="U394" s="111"/>
      <c r="V394" s="111"/>
      <c r="W394" s="111"/>
    </row>
    <row r="395" spans="1:23" ht="16" x14ac:dyDescent="0.15">
      <c r="A395" s="111"/>
      <c r="B395" s="109"/>
      <c r="C395" s="109"/>
      <c r="D395" s="111"/>
      <c r="E395" s="111"/>
      <c r="F395" s="111"/>
      <c r="G395" s="111"/>
      <c r="H395" s="111"/>
      <c r="I395" s="111"/>
      <c r="J395" s="111"/>
      <c r="K395" s="111"/>
      <c r="L395" s="111"/>
      <c r="M395" s="111"/>
      <c r="N395" s="111"/>
      <c r="O395" s="111"/>
      <c r="P395" s="111"/>
      <c r="Q395" s="111"/>
      <c r="R395" s="111"/>
      <c r="S395" s="111"/>
      <c r="T395" s="111"/>
      <c r="U395" s="111"/>
      <c r="V395" s="111"/>
      <c r="W395" s="111"/>
    </row>
    <row r="396" spans="1:23" ht="16" x14ac:dyDescent="0.15">
      <c r="A396" s="111"/>
      <c r="B396" s="109"/>
      <c r="C396" s="109"/>
      <c r="D396" s="111"/>
      <c r="E396" s="111"/>
      <c r="F396" s="111"/>
      <c r="G396" s="111"/>
      <c r="H396" s="111"/>
      <c r="I396" s="111"/>
      <c r="J396" s="111"/>
      <c r="K396" s="111"/>
      <c r="L396" s="111"/>
      <c r="M396" s="111"/>
      <c r="N396" s="111"/>
      <c r="O396" s="111"/>
      <c r="P396" s="111"/>
      <c r="Q396" s="111"/>
      <c r="R396" s="111"/>
      <c r="S396" s="111"/>
      <c r="T396" s="111"/>
      <c r="U396" s="111"/>
      <c r="V396" s="111"/>
      <c r="W396" s="111"/>
    </row>
    <row r="397" spans="1:23" ht="16" x14ac:dyDescent="0.15">
      <c r="A397" s="111"/>
      <c r="B397" s="109"/>
      <c r="C397" s="109"/>
      <c r="D397" s="111"/>
      <c r="E397" s="111"/>
      <c r="F397" s="111"/>
      <c r="G397" s="111"/>
      <c r="H397" s="111"/>
      <c r="I397" s="111"/>
      <c r="J397" s="111"/>
      <c r="K397" s="111"/>
      <c r="L397" s="111"/>
      <c r="M397" s="111"/>
      <c r="N397" s="111"/>
      <c r="O397" s="111"/>
      <c r="P397" s="111"/>
      <c r="Q397" s="111"/>
      <c r="R397" s="111"/>
      <c r="S397" s="111"/>
      <c r="T397" s="111"/>
      <c r="U397" s="111"/>
      <c r="V397" s="111"/>
      <c r="W397" s="111"/>
    </row>
    <row r="398" spans="1:23" ht="16" x14ac:dyDescent="0.15">
      <c r="A398" s="111"/>
      <c r="B398" s="109"/>
      <c r="C398" s="109"/>
      <c r="D398" s="111"/>
      <c r="E398" s="111"/>
      <c r="F398" s="111"/>
      <c r="G398" s="111"/>
      <c r="H398" s="111"/>
      <c r="I398" s="111"/>
      <c r="J398" s="111"/>
      <c r="K398" s="111"/>
      <c r="L398" s="111"/>
      <c r="M398" s="111"/>
      <c r="N398" s="111"/>
      <c r="O398" s="111"/>
      <c r="P398" s="111"/>
      <c r="Q398" s="111"/>
      <c r="R398" s="111"/>
      <c r="S398" s="111"/>
      <c r="T398" s="111"/>
      <c r="U398" s="111"/>
      <c r="V398" s="111"/>
      <c r="W398" s="111"/>
    </row>
    <row r="399" spans="1:23" ht="16" x14ac:dyDescent="0.15">
      <c r="A399" s="111"/>
      <c r="B399" s="109"/>
      <c r="C399" s="109"/>
      <c r="D399" s="111"/>
      <c r="E399" s="111"/>
      <c r="F399" s="111"/>
      <c r="G399" s="111"/>
      <c r="H399" s="111"/>
      <c r="I399" s="111"/>
      <c r="J399" s="111"/>
      <c r="K399" s="111"/>
      <c r="L399" s="111"/>
      <c r="M399" s="111"/>
      <c r="N399" s="111"/>
      <c r="O399" s="111"/>
      <c r="P399" s="111"/>
      <c r="Q399" s="111"/>
      <c r="R399" s="111"/>
      <c r="S399" s="111"/>
      <c r="T399" s="111"/>
      <c r="U399" s="111"/>
      <c r="V399" s="111"/>
      <c r="W399" s="111"/>
    </row>
    <row r="400" spans="1:23" ht="16" x14ac:dyDescent="0.15">
      <c r="A400" s="111"/>
      <c r="B400" s="109"/>
      <c r="C400" s="109"/>
      <c r="D400" s="111"/>
      <c r="E400" s="111"/>
      <c r="F400" s="111"/>
      <c r="G400" s="111"/>
      <c r="H400" s="111"/>
      <c r="I400" s="111"/>
      <c r="J400" s="111"/>
      <c r="K400" s="111"/>
      <c r="L400" s="111"/>
      <c r="M400" s="111"/>
      <c r="N400" s="111"/>
      <c r="O400" s="111"/>
      <c r="P400" s="111"/>
      <c r="Q400" s="111"/>
      <c r="R400" s="111"/>
      <c r="S400" s="111"/>
      <c r="T400" s="111"/>
      <c r="U400" s="111"/>
      <c r="V400" s="111"/>
      <c r="W400" s="111"/>
    </row>
    <row r="401" spans="1:23" ht="16" x14ac:dyDescent="0.15">
      <c r="A401" s="111"/>
      <c r="B401" s="109"/>
      <c r="C401" s="109"/>
      <c r="D401" s="111"/>
      <c r="E401" s="111"/>
      <c r="F401" s="111"/>
      <c r="G401" s="111"/>
      <c r="H401" s="111"/>
      <c r="I401" s="111"/>
      <c r="J401" s="111"/>
      <c r="K401" s="111"/>
      <c r="L401" s="111"/>
      <c r="M401" s="111"/>
      <c r="N401" s="111"/>
      <c r="O401" s="111"/>
      <c r="P401" s="111"/>
      <c r="Q401" s="111"/>
      <c r="R401" s="111"/>
      <c r="S401" s="111"/>
      <c r="T401" s="111"/>
      <c r="U401" s="111"/>
      <c r="V401" s="111"/>
      <c r="W401" s="111"/>
    </row>
    <row r="402" spans="1:23" ht="16" x14ac:dyDescent="0.15">
      <c r="A402" s="111"/>
      <c r="B402" s="109"/>
      <c r="C402" s="109"/>
      <c r="D402" s="111"/>
      <c r="E402" s="111"/>
      <c r="F402" s="111"/>
      <c r="G402" s="111"/>
      <c r="H402" s="111"/>
      <c r="I402" s="111"/>
      <c r="J402" s="111"/>
      <c r="K402" s="111"/>
      <c r="L402" s="111"/>
      <c r="M402" s="111"/>
      <c r="N402" s="111"/>
      <c r="O402" s="111"/>
      <c r="P402" s="111"/>
      <c r="Q402" s="111"/>
      <c r="R402" s="111"/>
      <c r="S402" s="111"/>
      <c r="T402" s="111"/>
      <c r="U402" s="111"/>
      <c r="V402" s="111"/>
      <c r="W402" s="111"/>
    </row>
    <row r="403" spans="1:23" ht="16" x14ac:dyDescent="0.15">
      <c r="A403" s="111"/>
      <c r="B403" s="109"/>
      <c r="C403" s="109"/>
      <c r="D403" s="111"/>
      <c r="E403" s="111"/>
      <c r="F403" s="111"/>
      <c r="G403" s="111"/>
      <c r="H403" s="111"/>
      <c r="I403" s="111"/>
      <c r="J403" s="111"/>
      <c r="K403" s="111"/>
      <c r="L403" s="111"/>
      <c r="M403" s="111"/>
      <c r="N403" s="111"/>
      <c r="O403" s="111"/>
      <c r="P403" s="111"/>
      <c r="Q403" s="111"/>
      <c r="R403" s="111"/>
      <c r="S403" s="111"/>
      <c r="T403" s="111"/>
      <c r="U403" s="111"/>
      <c r="V403" s="111"/>
      <c r="W403" s="111"/>
    </row>
    <row r="404" spans="1:23" ht="16" x14ac:dyDescent="0.15">
      <c r="A404" s="111"/>
      <c r="B404" s="109"/>
      <c r="C404" s="109"/>
      <c r="D404" s="111"/>
      <c r="E404" s="111"/>
      <c r="F404" s="111"/>
      <c r="G404" s="111"/>
      <c r="H404" s="111"/>
      <c r="I404" s="111"/>
      <c r="J404" s="111"/>
      <c r="K404" s="111"/>
      <c r="L404" s="111"/>
      <c r="M404" s="111"/>
      <c r="N404" s="111"/>
      <c r="O404" s="111"/>
      <c r="P404" s="111"/>
      <c r="Q404" s="111"/>
      <c r="R404" s="111"/>
      <c r="S404" s="111"/>
      <c r="T404" s="111"/>
      <c r="U404" s="111"/>
      <c r="V404" s="111"/>
      <c r="W404" s="111"/>
    </row>
    <row r="405" spans="1:23" ht="16" x14ac:dyDescent="0.15">
      <c r="A405" s="111"/>
      <c r="B405" s="109"/>
      <c r="C405" s="109"/>
      <c r="D405" s="111"/>
      <c r="E405" s="111"/>
      <c r="F405" s="111"/>
      <c r="G405" s="111"/>
      <c r="H405" s="111"/>
      <c r="I405" s="111"/>
      <c r="J405" s="111"/>
      <c r="K405" s="111"/>
      <c r="L405" s="111"/>
      <c r="M405" s="111"/>
      <c r="N405" s="111"/>
      <c r="O405" s="111"/>
      <c r="P405" s="111"/>
      <c r="Q405" s="111"/>
      <c r="R405" s="111"/>
      <c r="S405" s="111"/>
      <c r="T405" s="111"/>
      <c r="U405" s="111"/>
      <c r="V405" s="111"/>
      <c r="W405" s="111"/>
    </row>
    <row r="406" spans="1:23" ht="16" x14ac:dyDescent="0.15">
      <c r="A406" s="111"/>
      <c r="B406" s="109"/>
      <c r="C406" s="109"/>
      <c r="D406" s="111"/>
      <c r="E406" s="111"/>
      <c r="F406" s="111"/>
      <c r="G406" s="111"/>
      <c r="H406" s="111"/>
      <c r="I406" s="111"/>
      <c r="J406" s="111"/>
      <c r="K406" s="111"/>
      <c r="L406" s="111"/>
      <c r="M406" s="111"/>
      <c r="N406" s="111"/>
      <c r="O406" s="111"/>
      <c r="P406" s="111"/>
      <c r="Q406" s="111"/>
      <c r="R406" s="111"/>
      <c r="S406" s="111"/>
      <c r="T406" s="111"/>
      <c r="U406" s="111"/>
      <c r="V406" s="111"/>
      <c r="W406" s="111"/>
    </row>
    <row r="407" spans="1:23" ht="16" x14ac:dyDescent="0.15">
      <c r="A407" s="111"/>
      <c r="B407" s="109"/>
      <c r="C407" s="109"/>
      <c r="D407" s="111"/>
      <c r="E407" s="111"/>
      <c r="F407" s="111"/>
      <c r="G407" s="111"/>
      <c r="H407" s="111"/>
      <c r="I407" s="111"/>
      <c r="J407" s="111"/>
      <c r="K407" s="111"/>
      <c r="L407" s="111"/>
      <c r="M407" s="111"/>
      <c r="N407" s="111"/>
      <c r="O407" s="111"/>
      <c r="P407" s="111"/>
      <c r="Q407" s="111"/>
      <c r="R407" s="111"/>
      <c r="S407" s="111"/>
      <c r="T407" s="111"/>
      <c r="U407" s="111"/>
      <c r="V407" s="111"/>
      <c r="W407" s="111"/>
    </row>
    <row r="408" spans="1:23" ht="16" x14ac:dyDescent="0.15">
      <c r="A408" s="111"/>
      <c r="B408" s="109"/>
      <c r="C408" s="109"/>
      <c r="D408" s="111"/>
      <c r="E408" s="111"/>
      <c r="F408" s="111"/>
      <c r="G408" s="111"/>
      <c r="H408" s="111"/>
      <c r="I408" s="111"/>
      <c r="J408" s="111"/>
      <c r="K408" s="111"/>
      <c r="L408" s="111"/>
      <c r="M408" s="111"/>
      <c r="N408" s="111"/>
      <c r="O408" s="111"/>
      <c r="P408" s="111"/>
      <c r="Q408" s="111"/>
      <c r="R408" s="111"/>
      <c r="S408" s="111"/>
      <c r="T408" s="111"/>
      <c r="U408" s="111"/>
      <c r="V408" s="111"/>
      <c r="W408" s="111"/>
    </row>
    <row r="409" spans="1:23" ht="16" x14ac:dyDescent="0.15">
      <c r="A409" s="111"/>
      <c r="B409" s="109"/>
      <c r="C409" s="109"/>
      <c r="D409" s="111"/>
      <c r="E409" s="111"/>
      <c r="F409" s="111"/>
      <c r="G409" s="111"/>
      <c r="H409" s="111"/>
      <c r="I409" s="111"/>
      <c r="J409" s="111"/>
      <c r="K409" s="111"/>
      <c r="L409" s="111"/>
      <c r="M409" s="111"/>
      <c r="N409" s="111"/>
      <c r="O409" s="111"/>
      <c r="P409" s="111"/>
      <c r="Q409" s="111"/>
      <c r="R409" s="111"/>
      <c r="S409" s="111"/>
      <c r="T409" s="111"/>
      <c r="U409" s="111"/>
      <c r="V409" s="111"/>
      <c r="W409" s="111"/>
    </row>
    <row r="410" spans="1:23" ht="16" x14ac:dyDescent="0.15">
      <c r="A410" s="111"/>
      <c r="B410" s="109"/>
      <c r="C410" s="109"/>
      <c r="D410" s="111"/>
      <c r="E410" s="111"/>
      <c r="F410" s="111"/>
      <c r="G410" s="111"/>
      <c r="H410" s="111"/>
      <c r="I410" s="111"/>
      <c r="J410" s="111"/>
      <c r="K410" s="111"/>
      <c r="L410" s="111"/>
      <c r="M410" s="111"/>
      <c r="N410" s="111"/>
      <c r="O410" s="111"/>
      <c r="P410" s="111"/>
      <c r="Q410" s="111"/>
      <c r="R410" s="111"/>
      <c r="S410" s="111"/>
      <c r="T410" s="111"/>
      <c r="U410" s="111"/>
      <c r="V410" s="111"/>
      <c r="W410" s="111"/>
    </row>
    <row r="411" spans="1:23" ht="16" x14ac:dyDescent="0.15">
      <c r="A411" s="111"/>
      <c r="B411" s="109"/>
      <c r="C411" s="109"/>
      <c r="D411" s="111"/>
      <c r="E411" s="111"/>
      <c r="F411" s="111"/>
      <c r="G411" s="111"/>
      <c r="H411" s="111"/>
      <c r="I411" s="111"/>
      <c r="J411" s="111"/>
      <c r="K411" s="111"/>
      <c r="L411" s="111"/>
      <c r="M411" s="111"/>
      <c r="N411" s="111"/>
      <c r="O411" s="111"/>
      <c r="P411" s="111"/>
      <c r="Q411" s="111"/>
      <c r="R411" s="111"/>
      <c r="S411" s="111"/>
      <c r="T411" s="111"/>
      <c r="U411" s="111"/>
      <c r="V411" s="111"/>
      <c r="W411" s="111"/>
    </row>
    <row r="412" spans="1:23" ht="16" x14ac:dyDescent="0.15">
      <c r="A412" s="111"/>
      <c r="B412" s="109"/>
      <c r="C412" s="109"/>
      <c r="D412" s="111"/>
      <c r="E412" s="111"/>
      <c r="F412" s="111"/>
      <c r="G412" s="111"/>
      <c r="H412" s="111"/>
      <c r="I412" s="111"/>
      <c r="J412" s="111"/>
      <c r="K412" s="111"/>
      <c r="L412" s="111"/>
      <c r="M412" s="111"/>
      <c r="N412" s="111"/>
      <c r="O412" s="111"/>
      <c r="P412" s="111"/>
      <c r="Q412" s="111"/>
      <c r="R412" s="111"/>
      <c r="S412" s="111"/>
      <c r="T412" s="111"/>
      <c r="U412" s="111"/>
      <c r="V412" s="111"/>
      <c r="W412" s="111"/>
    </row>
    <row r="413" spans="1:23" ht="16" x14ac:dyDescent="0.15">
      <c r="A413" s="111"/>
      <c r="B413" s="109"/>
      <c r="C413" s="109"/>
      <c r="D413" s="111"/>
      <c r="E413" s="111"/>
      <c r="F413" s="111"/>
      <c r="G413" s="111"/>
      <c r="H413" s="111"/>
      <c r="I413" s="111"/>
      <c r="J413" s="111"/>
      <c r="K413" s="111"/>
      <c r="L413" s="111"/>
      <c r="M413" s="111"/>
      <c r="N413" s="111"/>
      <c r="O413" s="111"/>
      <c r="P413" s="111"/>
      <c r="Q413" s="111"/>
      <c r="R413" s="111"/>
      <c r="S413" s="111"/>
      <c r="T413" s="111"/>
      <c r="U413" s="111"/>
      <c r="V413" s="111"/>
      <c r="W413" s="111"/>
    </row>
    <row r="414" spans="1:23" ht="16" x14ac:dyDescent="0.15">
      <c r="A414" s="111"/>
      <c r="B414" s="109"/>
      <c r="C414" s="109"/>
      <c r="D414" s="111"/>
      <c r="E414" s="111"/>
      <c r="F414" s="111"/>
      <c r="G414" s="111"/>
      <c r="H414" s="111"/>
      <c r="I414" s="111"/>
      <c r="J414" s="111"/>
      <c r="K414" s="111"/>
      <c r="L414" s="111"/>
      <c r="M414" s="111"/>
      <c r="N414" s="111"/>
      <c r="O414" s="111"/>
      <c r="P414" s="111"/>
      <c r="Q414" s="111"/>
      <c r="R414" s="111"/>
      <c r="S414" s="111"/>
      <c r="T414" s="111"/>
      <c r="U414" s="111"/>
      <c r="V414" s="111"/>
      <c r="W414" s="111"/>
    </row>
    <row r="415" spans="1:23" ht="16" x14ac:dyDescent="0.15">
      <c r="A415" s="111"/>
      <c r="B415" s="109"/>
      <c r="C415" s="109"/>
      <c r="D415" s="111"/>
      <c r="E415" s="111"/>
      <c r="F415" s="111"/>
      <c r="G415" s="111"/>
      <c r="H415" s="111"/>
      <c r="I415" s="111"/>
      <c r="J415" s="111"/>
      <c r="K415" s="111"/>
      <c r="L415" s="111"/>
      <c r="M415" s="111"/>
      <c r="N415" s="111"/>
      <c r="O415" s="111"/>
      <c r="P415" s="111"/>
      <c r="Q415" s="111"/>
      <c r="R415" s="111"/>
      <c r="S415" s="111"/>
      <c r="T415" s="111"/>
      <c r="U415" s="111"/>
      <c r="V415" s="111"/>
      <c r="W415" s="111"/>
    </row>
    <row r="416" spans="1:23" ht="16" x14ac:dyDescent="0.15">
      <c r="A416" s="111"/>
      <c r="B416" s="109"/>
      <c r="C416" s="109"/>
      <c r="D416" s="111"/>
      <c r="E416" s="111"/>
      <c r="F416" s="111"/>
      <c r="G416" s="111"/>
      <c r="H416" s="111"/>
      <c r="I416" s="111"/>
      <c r="J416" s="111"/>
      <c r="K416" s="111"/>
      <c r="L416" s="111"/>
      <c r="M416" s="111"/>
      <c r="N416" s="111"/>
      <c r="O416" s="111"/>
      <c r="P416" s="111"/>
      <c r="Q416" s="111"/>
      <c r="R416" s="111"/>
      <c r="S416" s="111"/>
      <c r="T416" s="111"/>
      <c r="U416" s="111"/>
      <c r="V416" s="111"/>
      <c r="W416" s="111"/>
    </row>
    <row r="417" spans="1:23" ht="16" x14ac:dyDescent="0.15">
      <c r="A417" s="111"/>
      <c r="B417" s="109"/>
      <c r="C417" s="109"/>
      <c r="D417" s="111"/>
      <c r="E417" s="111"/>
      <c r="F417" s="111"/>
      <c r="G417" s="111"/>
      <c r="H417" s="111"/>
      <c r="I417" s="111"/>
      <c r="J417" s="111"/>
      <c r="K417" s="111"/>
      <c r="L417" s="111"/>
      <c r="M417" s="111"/>
      <c r="N417" s="111"/>
      <c r="O417" s="111"/>
      <c r="P417" s="111"/>
      <c r="Q417" s="111"/>
      <c r="R417" s="111"/>
      <c r="S417" s="111"/>
      <c r="T417" s="111"/>
      <c r="U417" s="111"/>
      <c r="V417" s="111"/>
      <c r="W417" s="111"/>
    </row>
    <row r="418" spans="1:23" ht="16" x14ac:dyDescent="0.15">
      <c r="A418" s="111"/>
      <c r="B418" s="109"/>
      <c r="C418" s="109"/>
      <c r="D418" s="111"/>
      <c r="E418" s="111"/>
      <c r="F418" s="111"/>
      <c r="G418" s="111"/>
      <c r="H418" s="111"/>
      <c r="I418" s="111"/>
      <c r="J418" s="111"/>
      <c r="K418" s="111"/>
      <c r="L418" s="111"/>
      <c r="M418" s="111"/>
      <c r="N418" s="111"/>
      <c r="O418" s="111"/>
      <c r="P418" s="111"/>
      <c r="Q418" s="111"/>
      <c r="R418" s="111"/>
      <c r="S418" s="111"/>
      <c r="T418" s="111"/>
      <c r="U418" s="111"/>
      <c r="V418" s="111"/>
      <c r="W418" s="111"/>
    </row>
    <row r="419" spans="1:23" ht="16" x14ac:dyDescent="0.15">
      <c r="A419" s="111"/>
      <c r="B419" s="109"/>
      <c r="C419" s="109"/>
      <c r="D419" s="111"/>
      <c r="E419" s="111"/>
      <c r="F419" s="111"/>
      <c r="G419" s="111"/>
      <c r="H419" s="111"/>
      <c r="I419" s="111"/>
      <c r="J419" s="111"/>
      <c r="K419" s="111"/>
      <c r="L419" s="111"/>
      <c r="M419" s="111"/>
      <c r="N419" s="111"/>
      <c r="O419" s="111"/>
      <c r="P419" s="111"/>
      <c r="Q419" s="111"/>
      <c r="R419" s="111"/>
      <c r="S419" s="111"/>
      <c r="T419" s="111"/>
      <c r="U419" s="111"/>
      <c r="V419" s="111"/>
      <c r="W419" s="111"/>
    </row>
    <row r="420" spans="1:23" ht="16" x14ac:dyDescent="0.15">
      <c r="A420" s="111"/>
      <c r="B420" s="109"/>
      <c r="C420" s="109"/>
      <c r="D420" s="111"/>
      <c r="E420" s="111"/>
      <c r="F420" s="111"/>
      <c r="G420" s="111"/>
      <c r="H420" s="111"/>
      <c r="I420" s="111"/>
      <c r="J420" s="111"/>
      <c r="K420" s="111"/>
      <c r="L420" s="111"/>
      <c r="M420" s="111"/>
      <c r="N420" s="111"/>
      <c r="O420" s="111"/>
      <c r="P420" s="111"/>
      <c r="Q420" s="111"/>
      <c r="R420" s="111"/>
      <c r="S420" s="111"/>
      <c r="T420" s="111"/>
      <c r="U420" s="111"/>
      <c r="V420" s="111"/>
      <c r="W420" s="111"/>
    </row>
    <row r="421" spans="1:23" ht="16" x14ac:dyDescent="0.15">
      <c r="A421" s="111"/>
      <c r="B421" s="109"/>
      <c r="C421" s="109"/>
      <c r="D421" s="111"/>
      <c r="E421" s="111"/>
      <c r="F421" s="111"/>
      <c r="G421" s="111"/>
      <c r="H421" s="111"/>
      <c r="I421" s="111"/>
      <c r="J421" s="111"/>
      <c r="K421" s="111"/>
      <c r="L421" s="111"/>
      <c r="M421" s="111"/>
      <c r="N421" s="111"/>
      <c r="O421" s="111"/>
      <c r="P421" s="111"/>
      <c r="Q421" s="111"/>
      <c r="R421" s="111"/>
      <c r="S421" s="111"/>
      <c r="T421" s="111"/>
      <c r="U421" s="111"/>
      <c r="V421" s="111"/>
      <c r="W421" s="111"/>
    </row>
    <row r="422" spans="1:23" ht="16" x14ac:dyDescent="0.15">
      <c r="A422" s="111"/>
      <c r="B422" s="109"/>
      <c r="C422" s="109"/>
      <c r="D422" s="111"/>
      <c r="E422" s="111"/>
      <c r="F422" s="111"/>
      <c r="G422" s="111"/>
      <c r="H422" s="111"/>
      <c r="I422" s="111"/>
      <c r="J422" s="111"/>
      <c r="K422" s="111"/>
      <c r="L422" s="111"/>
      <c r="M422" s="111"/>
      <c r="N422" s="111"/>
      <c r="O422" s="111"/>
      <c r="P422" s="111"/>
      <c r="Q422" s="111"/>
      <c r="R422" s="111"/>
      <c r="S422" s="111"/>
      <c r="T422" s="111"/>
      <c r="U422" s="111"/>
      <c r="V422" s="111"/>
      <c r="W422" s="111"/>
    </row>
    <row r="423" spans="1:23" ht="16" x14ac:dyDescent="0.15">
      <c r="A423" s="111"/>
      <c r="B423" s="109"/>
      <c r="C423" s="109"/>
      <c r="D423" s="111"/>
      <c r="E423" s="111"/>
      <c r="F423" s="111"/>
      <c r="G423" s="111"/>
      <c r="H423" s="111"/>
      <c r="I423" s="111"/>
      <c r="J423" s="111"/>
      <c r="K423" s="111"/>
      <c r="L423" s="111"/>
      <c r="M423" s="111"/>
      <c r="N423" s="111"/>
      <c r="O423" s="111"/>
      <c r="P423" s="111"/>
      <c r="Q423" s="111"/>
      <c r="R423" s="111"/>
      <c r="S423" s="111"/>
      <c r="T423" s="111"/>
      <c r="U423" s="111"/>
      <c r="V423" s="111"/>
      <c r="W423" s="111"/>
    </row>
    <row r="424" spans="1:23" ht="16" x14ac:dyDescent="0.15">
      <c r="A424" s="111"/>
      <c r="B424" s="109"/>
      <c r="C424" s="109"/>
      <c r="D424" s="111"/>
      <c r="E424" s="111"/>
      <c r="F424" s="111"/>
      <c r="G424" s="111"/>
      <c r="H424" s="111"/>
      <c r="I424" s="111"/>
      <c r="J424" s="111"/>
      <c r="K424" s="111"/>
      <c r="L424" s="111"/>
      <c r="M424" s="111"/>
      <c r="N424" s="111"/>
      <c r="O424" s="111"/>
      <c r="P424" s="111"/>
      <c r="Q424" s="111"/>
      <c r="R424" s="111"/>
      <c r="S424" s="111"/>
      <c r="T424" s="111"/>
      <c r="U424" s="111"/>
      <c r="V424" s="111"/>
      <c r="W424" s="111"/>
    </row>
    <row r="425" spans="1:23" ht="16" x14ac:dyDescent="0.15">
      <c r="A425" s="111"/>
      <c r="B425" s="109"/>
      <c r="C425" s="109"/>
      <c r="D425" s="111"/>
      <c r="E425" s="111"/>
      <c r="F425" s="111"/>
      <c r="G425" s="111"/>
      <c r="H425" s="111"/>
      <c r="I425" s="111"/>
      <c r="J425" s="111"/>
      <c r="K425" s="111"/>
      <c r="L425" s="111"/>
      <c r="M425" s="111"/>
      <c r="N425" s="111"/>
      <c r="O425" s="111"/>
      <c r="P425" s="111"/>
      <c r="Q425" s="111"/>
      <c r="R425" s="111"/>
      <c r="S425" s="111"/>
      <c r="T425" s="111"/>
      <c r="U425" s="111"/>
      <c r="V425" s="111"/>
      <c r="W425" s="111"/>
    </row>
    <row r="426" spans="1:23" ht="16" x14ac:dyDescent="0.15">
      <c r="A426" s="111"/>
      <c r="B426" s="109"/>
      <c r="C426" s="109"/>
      <c r="D426" s="111"/>
      <c r="E426" s="111"/>
      <c r="F426" s="111"/>
      <c r="G426" s="111"/>
      <c r="H426" s="111"/>
      <c r="I426" s="111"/>
      <c r="J426" s="111"/>
      <c r="K426" s="111"/>
      <c r="L426" s="111"/>
      <c r="M426" s="111"/>
      <c r="N426" s="111"/>
      <c r="O426" s="111"/>
      <c r="P426" s="111"/>
      <c r="Q426" s="111"/>
      <c r="R426" s="111"/>
      <c r="S426" s="111"/>
      <c r="T426" s="111"/>
      <c r="U426" s="111"/>
      <c r="V426" s="111"/>
      <c r="W426" s="111"/>
    </row>
    <row r="427" spans="1:23" ht="16" x14ac:dyDescent="0.15">
      <c r="A427" s="111"/>
      <c r="B427" s="109"/>
      <c r="C427" s="109"/>
      <c r="D427" s="111"/>
      <c r="E427" s="111"/>
      <c r="F427" s="111"/>
      <c r="G427" s="111"/>
      <c r="H427" s="111"/>
      <c r="I427" s="111"/>
      <c r="J427" s="111"/>
      <c r="K427" s="111"/>
      <c r="L427" s="111"/>
      <c r="M427" s="111"/>
      <c r="N427" s="111"/>
      <c r="O427" s="111"/>
      <c r="P427" s="111"/>
      <c r="Q427" s="111"/>
      <c r="R427" s="111"/>
      <c r="S427" s="111"/>
      <c r="T427" s="111"/>
      <c r="U427" s="111"/>
      <c r="V427" s="111"/>
      <c r="W427" s="111"/>
    </row>
    <row r="428" spans="1:23" ht="16" x14ac:dyDescent="0.15">
      <c r="A428" s="111"/>
      <c r="B428" s="109"/>
      <c r="C428" s="109"/>
      <c r="D428" s="111"/>
      <c r="E428" s="111"/>
      <c r="F428" s="111"/>
      <c r="G428" s="111"/>
      <c r="H428" s="111"/>
      <c r="I428" s="111"/>
      <c r="J428" s="111"/>
      <c r="K428" s="111"/>
      <c r="L428" s="111"/>
      <c r="M428" s="111"/>
      <c r="N428" s="111"/>
      <c r="O428" s="111"/>
      <c r="P428" s="111"/>
      <c r="Q428" s="111"/>
      <c r="R428" s="111"/>
      <c r="S428" s="111"/>
      <c r="T428" s="111"/>
      <c r="U428" s="111"/>
      <c r="V428" s="111"/>
      <c r="W428" s="111"/>
    </row>
    <row r="429" spans="1:23" ht="16" x14ac:dyDescent="0.15">
      <c r="A429" s="111"/>
      <c r="B429" s="109"/>
      <c r="C429" s="109"/>
      <c r="D429" s="111"/>
      <c r="E429" s="111"/>
      <c r="F429" s="111"/>
      <c r="G429" s="111"/>
      <c r="H429" s="111"/>
      <c r="I429" s="111"/>
      <c r="J429" s="111"/>
      <c r="K429" s="111"/>
      <c r="L429" s="111"/>
      <c r="M429" s="111"/>
      <c r="N429" s="111"/>
      <c r="O429" s="111"/>
      <c r="P429" s="111"/>
      <c r="Q429" s="111"/>
      <c r="R429" s="111"/>
      <c r="S429" s="111"/>
      <c r="T429" s="111"/>
      <c r="U429" s="111"/>
      <c r="V429" s="111"/>
      <c r="W429" s="111"/>
    </row>
    <row r="430" spans="1:23" ht="16" x14ac:dyDescent="0.15">
      <c r="A430" s="111"/>
      <c r="B430" s="109"/>
      <c r="C430" s="109"/>
      <c r="D430" s="111"/>
      <c r="E430" s="111"/>
      <c r="F430" s="111"/>
      <c r="G430" s="111"/>
      <c r="H430" s="111"/>
      <c r="I430" s="111"/>
      <c r="J430" s="111"/>
      <c r="K430" s="111"/>
      <c r="L430" s="111"/>
      <c r="M430" s="111"/>
      <c r="N430" s="111"/>
      <c r="O430" s="111"/>
      <c r="P430" s="111"/>
      <c r="Q430" s="111"/>
      <c r="R430" s="111"/>
      <c r="S430" s="111"/>
      <c r="T430" s="111"/>
      <c r="U430" s="111"/>
      <c r="V430" s="111"/>
      <c r="W430" s="111"/>
    </row>
    <row r="431" spans="1:23" ht="16" x14ac:dyDescent="0.15">
      <c r="A431" s="111"/>
      <c r="B431" s="109"/>
      <c r="C431" s="109"/>
      <c r="D431" s="111"/>
      <c r="E431" s="111"/>
      <c r="F431" s="111"/>
      <c r="G431" s="111"/>
      <c r="H431" s="111"/>
      <c r="I431" s="111"/>
      <c r="J431" s="111"/>
      <c r="K431" s="111"/>
      <c r="L431" s="111"/>
      <c r="M431" s="111"/>
      <c r="N431" s="111"/>
      <c r="O431" s="111"/>
      <c r="P431" s="111"/>
      <c r="Q431" s="111"/>
      <c r="R431" s="111"/>
      <c r="S431" s="111"/>
      <c r="T431" s="111"/>
      <c r="U431" s="111"/>
      <c r="V431" s="111"/>
      <c r="W431" s="111"/>
    </row>
    <row r="432" spans="1:23" ht="16" x14ac:dyDescent="0.15">
      <c r="A432" s="111"/>
      <c r="B432" s="109"/>
      <c r="C432" s="109"/>
      <c r="D432" s="111"/>
      <c r="E432" s="111"/>
      <c r="F432" s="111"/>
      <c r="G432" s="111"/>
      <c r="H432" s="111"/>
      <c r="I432" s="111"/>
      <c r="J432" s="111"/>
      <c r="K432" s="111"/>
      <c r="L432" s="111"/>
      <c r="M432" s="111"/>
      <c r="N432" s="111"/>
      <c r="O432" s="111"/>
      <c r="P432" s="111"/>
      <c r="Q432" s="111"/>
      <c r="R432" s="111"/>
      <c r="S432" s="111"/>
      <c r="T432" s="111"/>
      <c r="U432" s="111"/>
      <c r="V432" s="111"/>
      <c r="W432" s="111"/>
    </row>
    <row r="433" spans="1:23" ht="16" x14ac:dyDescent="0.15">
      <c r="A433" s="111"/>
      <c r="B433" s="109"/>
      <c r="C433" s="109"/>
      <c r="D433" s="111"/>
      <c r="E433" s="111"/>
      <c r="F433" s="111"/>
      <c r="G433" s="111"/>
      <c r="H433" s="111"/>
      <c r="I433" s="111"/>
      <c r="J433" s="111"/>
      <c r="K433" s="111"/>
      <c r="L433" s="111"/>
      <c r="M433" s="111"/>
      <c r="N433" s="111"/>
      <c r="O433" s="111"/>
      <c r="P433" s="111"/>
      <c r="Q433" s="111"/>
      <c r="R433" s="111"/>
      <c r="S433" s="111"/>
      <c r="T433" s="111"/>
      <c r="U433" s="111"/>
      <c r="V433" s="111"/>
      <c r="W433" s="111"/>
    </row>
    <row r="434" spans="1:23" ht="16" x14ac:dyDescent="0.15">
      <c r="A434" s="111"/>
      <c r="B434" s="109"/>
      <c r="C434" s="109"/>
      <c r="D434" s="111"/>
      <c r="E434" s="111"/>
      <c r="F434" s="111"/>
      <c r="G434" s="111"/>
      <c r="H434" s="111"/>
      <c r="I434" s="111"/>
      <c r="J434" s="111"/>
      <c r="K434" s="111"/>
      <c r="L434" s="111"/>
      <c r="M434" s="111"/>
      <c r="N434" s="111"/>
      <c r="O434" s="111"/>
      <c r="P434" s="111"/>
      <c r="Q434" s="111"/>
      <c r="R434" s="111"/>
      <c r="S434" s="111"/>
      <c r="T434" s="111"/>
      <c r="U434" s="111"/>
      <c r="V434" s="111"/>
      <c r="W434" s="111"/>
    </row>
    <row r="435" spans="1:23" ht="16" x14ac:dyDescent="0.15">
      <c r="A435" s="111"/>
      <c r="B435" s="109"/>
      <c r="C435" s="109"/>
      <c r="D435" s="111"/>
      <c r="E435" s="111"/>
      <c r="F435" s="111"/>
      <c r="G435" s="111"/>
      <c r="H435" s="111"/>
      <c r="I435" s="111"/>
      <c r="J435" s="111"/>
      <c r="K435" s="111"/>
      <c r="L435" s="111"/>
      <c r="M435" s="111"/>
      <c r="N435" s="111"/>
      <c r="O435" s="111"/>
      <c r="P435" s="111"/>
      <c r="Q435" s="111"/>
      <c r="R435" s="111"/>
      <c r="S435" s="111"/>
      <c r="T435" s="111"/>
      <c r="U435" s="111"/>
      <c r="V435" s="111"/>
      <c r="W435" s="111"/>
    </row>
    <row r="436" spans="1:23" ht="16" x14ac:dyDescent="0.15">
      <c r="A436" s="111"/>
      <c r="B436" s="109"/>
      <c r="C436" s="109"/>
      <c r="D436" s="111"/>
      <c r="E436" s="111"/>
      <c r="F436" s="111"/>
      <c r="G436" s="111"/>
      <c r="H436" s="111"/>
      <c r="I436" s="111"/>
      <c r="J436" s="111"/>
      <c r="K436" s="111"/>
      <c r="L436" s="111"/>
      <c r="M436" s="111"/>
      <c r="N436" s="111"/>
      <c r="O436" s="111"/>
      <c r="P436" s="111"/>
      <c r="Q436" s="111"/>
      <c r="R436" s="111"/>
      <c r="S436" s="111"/>
      <c r="T436" s="111"/>
      <c r="U436" s="111"/>
      <c r="V436" s="111"/>
      <c r="W436" s="111"/>
    </row>
    <row r="437" spans="1:23" ht="16" x14ac:dyDescent="0.15">
      <c r="A437" s="111"/>
      <c r="B437" s="109"/>
      <c r="C437" s="109"/>
      <c r="D437" s="111"/>
      <c r="E437" s="111"/>
      <c r="F437" s="111"/>
      <c r="G437" s="111"/>
      <c r="H437" s="111"/>
      <c r="I437" s="111"/>
      <c r="J437" s="111"/>
      <c r="K437" s="111"/>
      <c r="L437" s="111"/>
      <c r="M437" s="111"/>
      <c r="N437" s="111"/>
      <c r="O437" s="111"/>
      <c r="P437" s="111"/>
      <c r="Q437" s="111"/>
      <c r="R437" s="111"/>
      <c r="S437" s="111"/>
      <c r="T437" s="111"/>
      <c r="U437" s="111"/>
      <c r="V437" s="111"/>
      <c r="W437" s="111"/>
    </row>
    <row r="438" spans="1:23" ht="16" x14ac:dyDescent="0.15">
      <c r="A438" s="111"/>
      <c r="B438" s="109"/>
      <c r="C438" s="109"/>
      <c r="D438" s="111"/>
      <c r="E438" s="111"/>
      <c r="F438" s="111"/>
      <c r="G438" s="111"/>
      <c r="H438" s="111"/>
      <c r="I438" s="111"/>
      <c r="J438" s="111"/>
      <c r="K438" s="111"/>
      <c r="L438" s="111"/>
      <c r="M438" s="111"/>
      <c r="N438" s="111"/>
      <c r="O438" s="111"/>
      <c r="P438" s="111"/>
      <c r="Q438" s="111"/>
      <c r="R438" s="111"/>
      <c r="S438" s="111"/>
      <c r="T438" s="111"/>
      <c r="U438" s="111"/>
      <c r="V438" s="111"/>
      <c r="W438" s="111"/>
    </row>
    <row r="439" spans="1:23" ht="16" x14ac:dyDescent="0.15">
      <c r="A439" s="111"/>
      <c r="B439" s="109"/>
      <c r="C439" s="109"/>
      <c r="D439" s="111"/>
      <c r="E439" s="111"/>
      <c r="F439" s="111"/>
      <c r="G439" s="111"/>
      <c r="H439" s="111"/>
      <c r="I439" s="111"/>
      <c r="J439" s="111"/>
      <c r="K439" s="111"/>
      <c r="L439" s="111"/>
      <c r="M439" s="111"/>
      <c r="N439" s="111"/>
      <c r="O439" s="111"/>
      <c r="P439" s="111"/>
      <c r="Q439" s="111"/>
      <c r="R439" s="111"/>
      <c r="S439" s="111"/>
      <c r="T439" s="111"/>
      <c r="U439" s="111"/>
      <c r="V439" s="111"/>
      <c r="W439" s="111"/>
    </row>
    <row r="440" spans="1:23" ht="16" x14ac:dyDescent="0.15">
      <c r="A440" s="111"/>
      <c r="B440" s="109"/>
      <c r="C440" s="109"/>
      <c r="D440" s="111"/>
      <c r="E440" s="111"/>
      <c r="F440" s="111"/>
      <c r="G440" s="111"/>
      <c r="H440" s="111"/>
      <c r="I440" s="111"/>
      <c r="J440" s="111"/>
      <c r="K440" s="111"/>
      <c r="L440" s="111"/>
      <c r="M440" s="111"/>
      <c r="N440" s="111"/>
      <c r="O440" s="111"/>
      <c r="P440" s="111"/>
      <c r="Q440" s="111"/>
      <c r="R440" s="111"/>
      <c r="S440" s="111"/>
      <c r="T440" s="111"/>
      <c r="U440" s="111"/>
      <c r="V440" s="111"/>
      <c r="W440" s="111"/>
    </row>
    <row r="441" spans="1:23" ht="16" x14ac:dyDescent="0.15">
      <c r="A441" s="111"/>
      <c r="B441" s="109"/>
      <c r="C441" s="109"/>
      <c r="D441" s="111"/>
      <c r="E441" s="111"/>
      <c r="F441" s="111"/>
      <c r="G441" s="111"/>
      <c r="H441" s="111"/>
      <c r="I441" s="111"/>
      <c r="J441" s="111"/>
      <c r="K441" s="111"/>
      <c r="L441" s="111"/>
      <c r="M441" s="111"/>
      <c r="N441" s="111"/>
      <c r="O441" s="111"/>
      <c r="P441" s="111"/>
      <c r="Q441" s="111"/>
      <c r="R441" s="111"/>
      <c r="S441" s="111"/>
      <c r="T441" s="111"/>
      <c r="U441" s="111"/>
      <c r="V441" s="111"/>
      <c r="W441" s="111"/>
    </row>
    <row r="442" spans="1:23" ht="16" x14ac:dyDescent="0.15">
      <c r="A442" s="111"/>
      <c r="B442" s="109"/>
      <c r="C442" s="109"/>
      <c r="D442" s="111"/>
      <c r="E442" s="111"/>
      <c r="F442" s="111"/>
      <c r="G442" s="111"/>
      <c r="H442" s="111"/>
      <c r="I442" s="111"/>
      <c r="J442" s="111"/>
      <c r="K442" s="111"/>
      <c r="L442" s="111"/>
      <c r="M442" s="111"/>
      <c r="N442" s="111"/>
      <c r="O442" s="111"/>
      <c r="P442" s="111"/>
      <c r="Q442" s="111"/>
      <c r="R442" s="111"/>
      <c r="S442" s="111"/>
      <c r="T442" s="111"/>
      <c r="U442" s="111"/>
      <c r="V442" s="111"/>
      <c r="W442" s="111"/>
    </row>
    <row r="443" spans="1:23" ht="16" x14ac:dyDescent="0.15">
      <c r="A443" s="111"/>
      <c r="B443" s="109"/>
      <c r="C443" s="109"/>
      <c r="D443" s="111"/>
      <c r="E443" s="111"/>
      <c r="F443" s="111"/>
      <c r="G443" s="111"/>
      <c r="H443" s="111"/>
      <c r="I443" s="111"/>
      <c r="J443" s="111"/>
      <c r="K443" s="111"/>
      <c r="L443" s="111"/>
      <c r="M443" s="111"/>
      <c r="N443" s="111"/>
      <c r="O443" s="111"/>
      <c r="P443" s="111"/>
      <c r="Q443" s="111"/>
      <c r="R443" s="111"/>
      <c r="S443" s="111"/>
      <c r="T443" s="111"/>
      <c r="U443" s="111"/>
      <c r="V443" s="111"/>
      <c r="W443" s="111"/>
    </row>
    <row r="444" spans="1:23" ht="16" x14ac:dyDescent="0.15">
      <c r="A444" s="111"/>
      <c r="B444" s="109"/>
      <c r="C444" s="109"/>
      <c r="D444" s="111"/>
      <c r="E444" s="111"/>
      <c r="F444" s="111"/>
      <c r="G444" s="111"/>
      <c r="H444" s="111"/>
      <c r="I444" s="111"/>
      <c r="J444" s="111"/>
      <c r="K444" s="111"/>
      <c r="L444" s="111"/>
      <c r="M444" s="111"/>
      <c r="N444" s="111"/>
      <c r="O444" s="111"/>
      <c r="P444" s="111"/>
      <c r="Q444" s="111"/>
      <c r="R444" s="111"/>
      <c r="S444" s="111"/>
      <c r="T444" s="111"/>
      <c r="U444" s="111"/>
      <c r="V444" s="111"/>
      <c r="W444" s="111"/>
    </row>
    <row r="445" spans="1:23" ht="16" x14ac:dyDescent="0.15">
      <c r="A445" s="111"/>
      <c r="B445" s="109"/>
      <c r="C445" s="109"/>
      <c r="D445" s="111"/>
      <c r="E445" s="111"/>
      <c r="F445" s="111"/>
      <c r="G445" s="111"/>
      <c r="H445" s="111"/>
      <c r="I445" s="111"/>
      <c r="J445" s="111"/>
      <c r="K445" s="111"/>
      <c r="L445" s="111"/>
      <c r="M445" s="111"/>
      <c r="N445" s="111"/>
      <c r="O445" s="111"/>
      <c r="P445" s="111"/>
      <c r="Q445" s="111"/>
      <c r="R445" s="111"/>
      <c r="S445" s="111"/>
      <c r="T445" s="111"/>
      <c r="U445" s="111"/>
      <c r="V445" s="111"/>
      <c r="W445" s="111"/>
    </row>
    <row r="446" spans="1:23" ht="16" x14ac:dyDescent="0.15">
      <c r="A446" s="111"/>
      <c r="B446" s="109"/>
      <c r="C446" s="109"/>
      <c r="D446" s="111"/>
      <c r="E446" s="111"/>
      <c r="F446" s="111"/>
      <c r="G446" s="111"/>
      <c r="H446" s="111"/>
      <c r="I446" s="111"/>
      <c r="J446" s="111"/>
      <c r="K446" s="111"/>
      <c r="L446" s="111"/>
      <c r="M446" s="111"/>
      <c r="N446" s="111"/>
      <c r="O446" s="111"/>
      <c r="P446" s="111"/>
      <c r="Q446" s="111"/>
      <c r="R446" s="111"/>
      <c r="S446" s="111"/>
      <c r="T446" s="111"/>
      <c r="U446" s="111"/>
      <c r="V446" s="111"/>
      <c r="W446" s="111"/>
    </row>
    <row r="447" spans="1:23" ht="16" x14ac:dyDescent="0.15">
      <c r="A447" s="111"/>
      <c r="B447" s="109"/>
      <c r="C447" s="109"/>
      <c r="D447" s="111"/>
      <c r="E447" s="111"/>
      <c r="F447" s="111"/>
      <c r="G447" s="111"/>
      <c r="H447" s="111"/>
      <c r="I447" s="111"/>
      <c r="J447" s="111"/>
      <c r="K447" s="111"/>
      <c r="L447" s="111"/>
      <c r="M447" s="111"/>
      <c r="N447" s="111"/>
      <c r="O447" s="111"/>
      <c r="P447" s="111"/>
      <c r="Q447" s="111"/>
      <c r="R447" s="111"/>
      <c r="S447" s="111"/>
      <c r="T447" s="111"/>
      <c r="U447" s="111"/>
      <c r="V447" s="111"/>
      <c r="W447" s="111"/>
    </row>
    <row r="448" spans="1:23" ht="16" x14ac:dyDescent="0.15">
      <c r="A448" s="111"/>
      <c r="B448" s="109"/>
      <c r="C448" s="109"/>
      <c r="D448" s="111"/>
      <c r="E448" s="111"/>
      <c r="F448" s="111"/>
      <c r="G448" s="111"/>
      <c r="H448" s="111"/>
      <c r="I448" s="111"/>
      <c r="J448" s="111"/>
      <c r="K448" s="111"/>
      <c r="L448" s="111"/>
      <c r="M448" s="111"/>
      <c r="N448" s="111"/>
      <c r="O448" s="111"/>
      <c r="P448" s="111"/>
      <c r="Q448" s="111"/>
      <c r="R448" s="111"/>
      <c r="S448" s="111"/>
      <c r="T448" s="111"/>
      <c r="U448" s="111"/>
      <c r="V448" s="111"/>
      <c r="W448" s="111"/>
    </row>
    <row r="449" spans="1:23" ht="16" x14ac:dyDescent="0.15">
      <c r="A449" s="111"/>
      <c r="B449" s="109"/>
      <c r="C449" s="109"/>
      <c r="D449" s="111"/>
      <c r="E449" s="111"/>
      <c r="F449" s="111"/>
      <c r="G449" s="111"/>
      <c r="H449" s="111"/>
      <c r="I449" s="111"/>
      <c r="J449" s="111"/>
      <c r="K449" s="111"/>
      <c r="L449" s="111"/>
      <c r="M449" s="111"/>
      <c r="N449" s="111"/>
      <c r="O449" s="111"/>
      <c r="P449" s="111"/>
      <c r="Q449" s="111"/>
      <c r="R449" s="111"/>
      <c r="S449" s="111"/>
      <c r="T449" s="111"/>
      <c r="U449" s="111"/>
      <c r="V449" s="111"/>
      <c r="W449" s="111"/>
    </row>
    <row r="450" spans="1:23" ht="16" x14ac:dyDescent="0.15">
      <c r="A450" s="111"/>
      <c r="B450" s="109"/>
      <c r="C450" s="109"/>
      <c r="D450" s="111"/>
      <c r="E450" s="111"/>
      <c r="F450" s="111"/>
      <c r="G450" s="111"/>
      <c r="H450" s="111"/>
      <c r="I450" s="111"/>
      <c r="J450" s="111"/>
      <c r="K450" s="111"/>
      <c r="L450" s="111"/>
      <c r="M450" s="111"/>
      <c r="N450" s="111"/>
      <c r="O450" s="111"/>
      <c r="P450" s="111"/>
      <c r="Q450" s="111"/>
      <c r="R450" s="111"/>
      <c r="S450" s="111"/>
      <c r="T450" s="111"/>
      <c r="U450" s="111"/>
      <c r="V450" s="111"/>
      <c r="W450" s="111"/>
    </row>
    <row r="451" spans="1:23" ht="16" x14ac:dyDescent="0.15">
      <c r="A451" s="111"/>
      <c r="B451" s="109"/>
      <c r="C451" s="109"/>
      <c r="D451" s="111"/>
      <c r="E451" s="111"/>
      <c r="F451" s="111"/>
      <c r="G451" s="111"/>
      <c r="H451" s="111"/>
      <c r="I451" s="111"/>
      <c r="J451" s="111"/>
      <c r="K451" s="111"/>
      <c r="L451" s="111"/>
      <c r="M451" s="111"/>
      <c r="N451" s="111"/>
      <c r="O451" s="111"/>
      <c r="P451" s="111"/>
      <c r="Q451" s="111"/>
      <c r="R451" s="111"/>
      <c r="S451" s="111"/>
      <c r="T451" s="111"/>
      <c r="U451" s="111"/>
      <c r="V451" s="111"/>
      <c r="W451" s="111"/>
    </row>
    <row r="452" spans="1:23" ht="16" x14ac:dyDescent="0.15">
      <c r="A452" s="111"/>
      <c r="B452" s="109"/>
      <c r="C452" s="109"/>
      <c r="D452" s="111"/>
      <c r="E452" s="111"/>
      <c r="F452" s="111"/>
      <c r="G452" s="111"/>
      <c r="H452" s="111"/>
      <c r="I452" s="111"/>
      <c r="J452" s="111"/>
      <c r="K452" s="111"/>
      <c r="L452" s="111"/>
      <c r="M452" s="111"/>
      <c r="N452" s="111"/>
      <c r="O452" s="111"/>
      <c r="P452" s="111"/>
      <c r="Q452" s="111"/>
      <c r="R452" s="111"/>
      <c r="S452" s="111"/>
      <c r="T452" s="111"/>
      <c r="U452" s="111"/>
      <c r="V452" s="111"/>
      <c r="W452" s="111"/>
    </row>
    <row r="453" spans="1:23" ht="16" x14ac:dyDescent="0.15">
      <c r="A453" s="111"/>
      <c r="B453" s="109"/>
      <c r="C453" s="109"/>
      <c r="D453" s="111"/>
      <c r="E453" s="111"/>
      <c r="F453" s="111"/>
      <c r="G453" s="111"/>
      <c r="H453" s="111"/>
      <c r="I453" s="111"/>
      <c r="J453" s="111"/>
      <c r="K453" s="111"/>
      <c r="L453" s="111"/>
      <c r="M453" s="111"/>
      <c r="N453" s="111"/>
      <c r="O453" s="111"/>
      <c r="P453" s="111"/>
      <c r="Q453" s="111"/>
      <c r="R453" s="111"/>
      <c r="S453" s="111"/>
      <c r="T453" s="111"/>
      <c r="U453" s="111"/>
      <c r="V453" s="111"/>
      <c r="W453" s="111"/>
    </row>
    <row r="454" spans="1:23" ht="16" x14ac:dyDescent="0.15">
      <c r="A454" s="111"/>
      <c r="B454" s="109"/>
      <c r="C454" s="109"/>
      <c r="D454" s="111"/>
      <c r="E454" s="111"/>
      <c r="F454" s="111"/>
      <c r="G454" s="111"/>
      <c r="H454" s="111"/>
      <c r="I454" s="111"/>
      <c r="J454" s="111"/>
      <c r="K454" s="111"/>
      <c r="L454" s="111"/>
      <c r="M454" s="111"/>
      <c r="N454" s="111"/>
      <c r="O454" s="111"/>
      <c r="P454" s="111"/>
      <c r="Q454" s="111"/>
      <c r="R454" s="111"/>
      <c r="S454" s="111"/>
      <c r="T454" s="111"/>
      <c r="U454" s="111"/>
      <c r="V454" s="111"/>
      <c r="W454" s="111"/>
    </row>
    <row r="455" spans="1:23" ht="16" x14ac:dyDescent="0.15">
      <c r="A455" s="111"/>
      <c r="B455" s="109"/>
      <c r="C455" s="109"/>
      <c r="D455" s="111"/>
      <c r="E455" s="111"/>
      <c r="F455" s="111"/>
      <c r="G455" s="111"/>
      <c r="H455" s="111"/>
      <c r="I455" s="111"/>
      <c r="J455" s="111"/>
      <c r="K455" s="111"/>
      <c r="L455" s="111"/>
      <c r="M455" s="111"/>
      <c r="N455" s="111"/>
      <c r="O455" s="111"/>
      <c r="P455" s="111"/>
      <c r="Q455" s="111"/>
      <c r="R455" s="111"/>
      <c r="S455" s="111"/>
      <c r="T455" s="111"/>
      <c r="U455" s="111"/>
      <c r="V455" s="111"/>
      <c r="W455" s="111"/>
    </row>
    <row r="456" spans="1:23" ht="16" x14ac:dyDescent="0.15">
      <c r="A456" s="111"/>
      <c r="B456" s="109"/>
      <c r="C456" s="109"/>
      <c r="D456" s="111"/>
      <c r="E456" s="111"/>
      <c r="F456" s="111"/>
      <c r="G456" s="111"/>
      <c r="H456" s="111"/>
      <c r="I456" s="111"/>
      <c r="J456" s="111"/>
      <c r="K456" s="111"/>
      <c r="L456" s="111"/>
      <c r="M456" s="111"/>
      <c r="N456" s="111"/>
      <c r="O456" s="111"/>
      <c r="P456" s="111"/>
      <c r="Q456" s="111"/>
      <c r="R456" s="111"/>
      <c r="S456" s="111"/>
      <c r="T456" s="111"/>
      <c r="U456" s="111"/>
      <c r="V456" s="111"/>
      <c r="W456" s="111"/>
    </row>
    <row r="457" spans="1:23" ht="16" x14ac:dyDescent="0.15">
      <c r="A457" s="111"/>
      <c r="B457" s="109"/>
      <c r="C457" s="109"/>
      <c r="D457" s="111"/>
      <c r="E457" s="111"/>
      <c r="F457" s="111"/>
      <c r="G457" s="111"/>
      <c r="H457" s="111"/>
      <c r="I457" s="111"/>
      <c r="J457" s="111"/>
      <c r="K457" s="111"/>
      <c r="L457" s="111"/>
      <c r="M457" s="111"/>
      <c r="N457" s="111"/>
      <c r="O457" s="111"/>
      <c r="P457" s="111"/>
      <c r="Q457" s="111"/>
      <c r="R457" s="111"/>
      <c r="S457" s="111"/>
      <c r="T457" s="111"/>
      <c r="U457" s="111"/>
      <c r="V457" s="111"/>
      <c r="W457" s="111"/>
    </row>
    <row r="458" spans="1:23" ht="16" x14ac:dyDescent="0.15">
      <c r="A458" s="111"/>
      <c r="B458" s="109"/>
      <c r="C458" s="109"/>
      <c r="D458" s="111"/>
      <c r="E458" s="111"/>
      <c r="F458" s="111"/>
      <c r="G458" s="111"/>
      <c r="H458" s="111"/>
      <c r="I458" s="111"/>
      <c r="J458" s="111"/>
      <c r="K458" s="111"/>
      <c r="L458" s="111"/>
      <c r="M458" s="111"/>
      <c r="N458" s="111"/>
      <c r="O458" s="111"/>
      <c r="P458" s="111"/>
      <c r="Q458" s="111"/>
      <c r="R458" s="111"/>
      <c r="S458" s="111"/>
      <c r="T458" s="111"/>
      <c r="U458" s="111"/>
      <c r="V458" s="111"/>
      <c r="W458" s="111"/>
    </row>
    <row r="459" spans="1:23" ht="16" x14ac:dyDescent="0.15">
      <c r="A459" s="111"/>
      <c r="B459" s="109"/>
      <c r="C459" s="109"/>
      <c r="D459" s="111"/>
      <c r="E459" s="111"/>
      <c r="F459" s="111"/>
      <c r="G459" s="111"/>
      <c r="H459" s="111"/>
      <c r="I459" s="111"/>
      <c r="J459" s="111"/>
      <c r="K459" s="111"/>
      <c r="L459" s="111"/>
      <c r="M459" s="111"/>
      <c r="N459" s="111"/>
      <c r="O459" s="111"/>
      <c r="P459" s="111"/>
      <c r="Q459" s="111"/>
      <c r="R459" s="111"/>
      <c r="S459" s="111"/>
      <c r="T459" s="111"/>
      <c r="U459" s="111"/>
      <c r="V459" s="111"/>
      <c r="W459" s="111"/>
    </row>
    <row r="460" spans="1:23" ht="16" x14ac:dyDescent="0.15">
      <c r="A460" s="111"/>
      <c r="B460" s="109"/>
      <c r="C460" s="109"/>
      <c r="D460" s="111"/>
      <c r="E460" s="111"/>
      <c r="F460" s="111"/>
      <c r="G460" s="111"/>
      <c r="H460" s="111"/>
      <c r="I460" s="111"/>
      <c r="J460" s="111"/>
      <c r="K460" s="111"/>
      <c r="L460" s="111"/>
      <c r="M460" s="111"/>
      <c r="N460" s="111"/>
      <c r="O460" s="111"/>
      <c r="P460" s="111"/>
      <c r="Q460" s="111"/>
      <c r="R460" s="111"/>
      <c r="S460" s="111"/>
      <c r="T460" s="111"/>
      <c r="U460" s="111"/>
      <c r="V460" s="111"/>
      <c r="W460" s="111"/>
    </row>
    <row r="461" spans="1:23" ht="16" x14ac:dyDescent="0.15">
      <c r="A461" s="111"/>
      <c r="B461" s="109"/>
      <c r="C461" s="109"/>
      <c r="D461" s="111"/>
      <c r="E461" s="111"/>
      <c r="F461" s="111"/>
      <c r="G461" s="111"/>
      <c r="H461" s="111"/>
      <c r="I461" s="111"/>
      <c r="J461" s="111"/>
      <c r="K461" s="111"/>
      <c r="L461" s="111"/>
      <c r="M461" s="111"/>
      <c r="N461" s="111"/>
      <c r="O461" s="111"/>
      <c r="P461" s="111"/>
      <c r="Q461" s="111"/>
      <c r="R461" s="111"/>
      <c r="S461" s="111"/>
      <c r="T461" s="111"/>
      <c r="U461" s="111"/>
      <c r="V461" s="111"/>
      <c r="W461" s="111"/>
    </row>
    <row r="462" spans="1:23" ht="16" x14ac:dyDescent="0.15">
      <c r="A462" s="111"/>
      <c r="B462" s="109"/>
      <c r="C462" s="109"/>
      <c r="D462" s="111"/>
      <c r="E462" s="111"/>
      <c r="F462" s="111"/>
      <c r="G462" s="111"/>
      <c r="H462" s="111"/>
      <c r="I462" s="111"/>
      <c r="J462" s="111"/>
      <c r="K462" s="111"/>
      <c r="L462" s="111"/>
      <c r="M462" s="111"/>
      <c r="N462" s="111"/>
      <c r="O462" s="111"/>
      <c r="P462" s="111"/>
      <c r="Q462" s="111"/>
      <c r="R462" s="111"/>
      <c r="S462" s="111"/>
      <c r="T462" s="111"/>
      <c r="U462" s="111"/>
      <c r="V462" s="111"/>
      <c r="W462" s="111"/>
    </row>
    <row r="463" spans="1:23" ht="16" x14ac:dyDescent="0.15">
      <c r="A463" s="111"/>
      <c r="B463" s="109"/>
      <c r="C463" s="109"/>
      <c r="D463" s="111"/>
      <c r="E463" s="111"/>
      <c r="F463" s="111"/>
      <c r="G463" s="111"/>
      <c r="H463" s="111"/>
      <c r="I463" s="111"/>
      <c r="J463" s="111"/>
      <c r="K463" s="111"/>
      <c r="L463" s="111"/>
      <c r="M463" s="111"/>
      <c r="N463" s="111"/>
      <c r="O463" s="111"/>
      <c r="P463" s="111"/>
      <c r="Q463" s="111"/>
      <c r="R463" s="111"/>
      <c r="S463" s="111"/>
      <c r="T463" s="111"/>
      <c r="U463" s="111"/>
      <c r="V463" s="111"/>
      <c r="W463" s="111"/>
    </row>
    <row r="464" spans="1:23" ht="16" x14ac:dyDescent="0.15">
      <c r="A464" s="111"/>
      <c r="B464" s="109"/>
      <c r="C464" s="109"/>
      <c r="D464" s="111"/>
      <c r="E464" s="111"/>
      <c r="F464" s="111"/>
      <c r="G464" s="111"/>
      <c r="H464" s="111"/>
      <c r="I464" s="111"/>
      <c r="J464" s="111"/>
      <c r="K464" s="111"/>
      <c r="L464" s="111"/>
      <c r="M464" s="111"/>
      <c r="N464" s="111"/>
      <c r="O464" s="111"/>
      <c r="P464" s="111"/>
      <c r="Q464" s="111"/>
      <c r="R464" s="111"/>
      <c r="S464" s="111"/>
      <c r="T464" s="111"/>
      <c r="U464" s="111"/>
      <c r="V464" s="111"/>
      <c r="W464" s="111"/>
    </row>
    <row r="465" spans="1:23" ht="16" x14ac:dyDescent="0.15">
      <c r="A465" s="111"/>
      <c r="B465" s="109"/>
      <c r="C465" s="109"/>
      <c r="D465" s="111"/>
      <c r="E465" s="111"/>
      <c r="F465" s="111"/>
      <c r="G465" s="111"/>
      <c r="H465" s="111"/>
      <c r="I465" s="111"/>
      <c r="J465" s="111"/>
      <c r="K465" s="111"/>
      <c r="L465" s="111"/>
      <c r="M465" s="111"/>
      <c r="N465" s="111"/>
      <c r="O465" s="111"/>
      <c r="P465" s="111"/>
      <c r="Q465" s="111"/>
      <c r="R465" s="111"/>
      <c r="S465" s="111"/>
      <c r="T465" s="111"/>
      <c r="U465" s="111"/>
      <c r="V465" s="111"/>
      <c r="W465" s="111"/>
    </row>
    <row r="466" spans="1:23" ht="16" x14ac:dyDescent="0.15">
      <c r="A466" s="111"/>
      <c r="B466" s="109"/>
      <c r="C466" s="109"/>
      <c r="D466" s="111"/>
      <c r="E466" s="111"/>
      <c r="F466" s="111"/>
      <c r="G466" s="111"/>
      <c r="H466" s="111"/>
      <c r="I466" s="111"/>
      <c r="J466" s="111"/>
      <c r="K466" s="111"/>
      <c r="L466" s="111"/>
      <c r="M466" s="111"/>
      <c r="N466" s="111"/>
      <c r="O466" s="111"/>
      <c r="P466" s="111"/>
      <c r="Q466" s="111"/>
      <c r="R466" s="111"/>
      <c r="S466" s="111"/>
      <c r="T466" s="111"/>
      <c r="U466" s="111"/>
      <c r="V466" s="111"/>
      <c r="W466" s="111"/>
    </row>
    <row r="467" spans="1:23" ht="16" x14ac:dyDescent="0.15">
      <c r="A467" s="111"/>
      <c r="B467" s="109"/>
      <c r="C467" s="109"/>
      <c r="D467" s="111"/>
      <c r="E467" s="111"/>
      <c r="F467" s="111"/>
      <c r="G467" s="111"/>
      <c r="H467" s="111"/>
      <c r="I467" s="111"/>
      <c r="J467" s="111"/>
      <c r="K467" s="111"/>
      <c r="L467" s="111"/>
      <c r="M467" s="111"/>
      <c r="N467" s="111"/>
      <c r="O467" s="111"/>
      <c r="P467" s="111"/>
      <c r="Q467" s="111"/>
      <c r="R467" s="111"/>
      <c r="S467" s="111"/>
      <c r="T467" s="111"/>
      <c r="U467" s="111"/>
      <c r="V467" s="111"/>
      <c r="W467" s="111"/>
    </row>
    <row r="468" spans="1:23" ht="16" x14ac:dyDescent="0.15">
      <c r="A468" s="111"/>
      <c r="B468" s="109"/>
      <c r="C468" s="109"/>
      <c r="D468" s="111"/>
      <c r="E468" s="111"/>
      <c r="F468" s="111"/>
      <c r="G468" s="111"/>
      <c r="H468" s="111"/>
      <c r="I468" s="111"/>
      <c r="J468" s="111"/>
      <c r="K468" s="111"/>
      <c r="L468" s="111"/>
      <c r="M468" s="111"/>
      <c r="N468" s="111"/>
      <c r="O468" s="111"/>
      <c r="P468" s="111"/>
      <c r="Q468" s="111"/>
      <c r="R468" s="111"/>
      <c r="S468" s="111"/>
      <c r="T468" s="111"/>
      <c r="U468" s="111"/>
      <c r="V468" s="111"/>
      <c r="W468" s="111"/>
    </row>
    <row r="469" spans="1:23" ht="16" x14ac:dyDescent="0.15">
      <c r="A469" s="111"/>
      <c r="B469" s="109"/>
      <c r="C469" s="109"/>
      <c r="D469" s="111"/>
      <c r="E469" s="111"/>
      <c r="F469" s="111"/>
      <c r="G469" s="111"/>
      <c r="H469" s="111"/>
      <c r="I469" s="111"/>
      <c r="J469" s="111"/>
      <c r="K469" s="111"/>
      <c r="L469" s="111"/>
      <c r="M469" s="111"/>
      <c r="N469" s="111"/>
      <c r="O469" s="111"/>
      <c r="P469" s="111"/>
      <c r="Q469" s="111"/>
      <c r="R469" s="111"/>
      <c r="S469" s="111"/>
      <c r="T469" s="111"/>
      <c r="U469" s="111"/>
      <c r="V469" s="111"/>
      <c r="W469" s="111"/>
    </row>
    <row r="470" spans="1:23" ht="16" x14ac:dyDescent="0.15">
      <c r="A470" s="111"/>
      <c r="B470" s="109"/>
      <c r="C470" s="109"/>
      <c r="D470" s="111"/>
      <c r="E470" s="111"/>
      <c r="F470" s="111"/>
      <c r="G470" s="111"/>
      <c r="H470" s="111"/>
      <c r="I470" s="111"/>
      <c r="J470" s="111"/>
      <c r="K470" s="111"/>
      <c r="L470" s="111"/>
      <c r="M470" s="111"/>
      <c r="N470" s="111"/>
      <c r="O470" s="111"/>
      <c r="P470" s="111"/>
      <c r="Q470" s="111"/>
      <c r="R470" s="111"/>
      <c r="S470" s="111"/>
      <c r="T470" s="111"/>
      <c r="U470" s="111"/>
      <c r="V470" s="111"/>
      <c r="W470" s="111"/>
    </row>
    <row r="471" spans="1:23" ht="16" x14ac:dyDescent="0.15">
      <c r="A471" s="111"/>
      <c r="B471" s="109"/>
      <c r="C471" s="109"/>
      <c r="D471" s="111"/>
      <c r="E471" s="111"/>
      <c r="F471" s="111"/>
      <c r="G471" s="111"/>
      <c r="H471" s="111"/>
      <c r="I471" s="111"/>
      <c r="J471" s="111"/>
      <c r="K471" s="111"/>
      <c r="L471" s="111"/>
      <c r="M471" s="111"/>
      <c r="N471" s="111"/>
      <c r="O471" s="111"/>
      <c r="P471" s="111"/>
      <c r="Q471" s="111"/>
      <c r="R471" s="111"/>
      <c r="S471" s="111"/>
      <c r="T471" s="111"/>
      <c r="U471" s="111"/>
      <c r="V471" s="111"/>
      <c r="W471" s="111"/>
    </row>
    <row r="472" spans="1:23" ht="16" x14ac:dyDescent="0.15">
      <c r="A472" s="111"/>
      <c r="B472" s="109"/>
      <c r="C472" s="109"/>
      <c r="D472" s="111"/>
      <c r="E472" s="111"/>
      <c r="F472" s="111"/>
      <c r="G472" s="111"/>
      <c r="H472" s="111"/>
      <c r="I472" s="111"/>
      <c r="J472" s="111"/>
      <c r="K472" s="111"/>
      <c r="L472" s="111"/>
      <c r="M472" s="111"/>
      <c r="N472" s="111"/>
      <c r="O472" s="111"/>
      <c r="P472" s="111"/>
      <c r="Q472" s="111"/>
      <c r="R472" s="111"/>
      <c r="S472" s="111"/>
      <c r="T472" s="111"/>
      <c r="U472" s="111"/>
      <c r="V472" s="111"/>
      <c r="W472" s="111"/>
    </row>
    <row r="473" spans="1:23" ht="16" x14ac:dyDescent="0.15">
      <c r="A473" s="111"/>
      <c r="B473" s="109"/>
      <c r="C473" s="109"/>
      <c r="D473" s="111"/>
      <c r="E473" s="111"/>
      <c r="F473" s="111"/>
      <c r="G473" s="111"/>
      <c r="H473" s="111"/>
      <c r="I473" s="111"/>
      <c r="J473" s="111"/>
      <c r="K473" s="111"/>
      <c r="L473" s="111"/>
      <c r="M473" s="111"/>
      <c r="N473" s="111"/>
      <c r="O473" s="111"/>
      <c r="P473" s="111"/>
      <c r="Q473" s="111"/>
      <c r="R473" s="111"/>
      <c r="S473" s="111"/>
      <c r="T473" s="111"/>
      <c r="U473" s="111"/>
      <c r="V473" s="111"/>
      <c r="W473" s="111"/>
    </row>
    <row r="474" spans="1:23" ht="16" x14ac:dyDescent="0.15">
      <c r="A474" s="111"/>
      <c r="B474" s="109"/>
      <c r="C474" s="109"/>
      <c r="D474" s="111"/>
      <c r="E474" s="111"/>
      <c r="F474" s="111"/>
      <c r="G474" s="111"/>
      <c r="H474" s="111"/>
      <c r="I474" s="111"/>
      <c r="J474" s="111"/>
      <c r="K474" s="111"/>
      <c r="L474" s="111"/>
      <c r="M474" s="111"/>
      <c r="N474" s="111"/>
      <c r="O474" s="111"/>
      <c r="P474" s="111"/>
      <c r="Q474" s="111"/>
      <c r="R474" s="111"/>
      <c r="S474" s="111"/>
      <c r="T474" s="111"/>
      <c r="U474" s="111"/>
      <c r="V474" s="111"/>
      <c r="W474" s="111"/>
    </row>
    <row r="475" spans="1:23" ht="16" x14ac:dyDescent="0.15">
      <c r="A475" s="111"/>
      <c r="B475" s="109"/>
      <c r="C475" s="109"/>
      <c r="D475" s="111"/>
      <c r="E475" s="111"/>
      <c r="F475" s="111"/>
      <c r="G475" s="111"/>
      <c r="H475" s="111"/>
      <c r="I475" s="111"/>
      <c r="J475" s="111"/>
      <c r="K475" s="111"/>
      <c r="L475" s="111"/>
      <c r="M475" s="111"/>
      <c r="N475" s="111"/>
      <c r="O475" s="111"/>
      <c r="P475" s="111"/>
      <c r="Q475" s="111"/>
      <c r="R475" s="111"/>
      <c r="S475" s="111"/>
      <c r="T475" s="111"/>
      <c r="U475" s="111"/>
      <c r="V475" s="111"/>
      <c r="W475" s="111"/>
    </row>
    <row r="476" spans="1:23" ht="16" x14ac:dyDescent="0.15">
      <c r="A476" s="111"/>
      <c r="B476" s="109"/>
      <c r="C476" s="109"/>
      <c r="D476" s="111"/>
      <c r="E476" s="111"/>
      <c r="F476" s="111"/>
      <c r="G476" s="111"/>
      <c r="H476" s="111"/>
      <c r="I476" s="111"/>
      <c r="J476" s="111"/>
      <c r="K476" s="111"/>
      <c r="L476" s="111"/>
      <c r="M476" s="111"/>
      <c r="N476" s="111"/>
      <c r="O476" s="111"/>
      <c r="P476" s="111"/>
      <c r="Q476" s="111"/>
      <c r="R476" s="111"/>
      <c r="S476" s="111"/>
      <c r="T476" s="111"/>
      <c r="U476" s="111"/>
      <c r="V476" s="111"/>
      <c r="W476" s="111"/>
    </row>
    <row r="477" spans="1:23" ht="16" x14ac:dyDescent="0.15">
      <c r="A477" s="111"/>
      <c r="B477" s="109"/>
      <c r="C477" s="109"/>
      <c r="D477" s="111"/>
      <c r="E477" s="111"/>
      <c r="F477" s="111"/>
      <c r="G477" s="111"/>
      <c r="H477" s="111"/>
      <c r="I477" s="111"/>
      <c r="J477" s="111"/>
      <c r="K477" s="111"/>
      <c r="L477" s="111"/>
      <c r="M477" s="111"/>
      <c r="N477" s="111"/>
      <c r="O477" s="111"/>
      <c r="P477" s="111"/>
      <c r="Q477" s="111"/>
      <c r="R477" s="111"/>
      <c r="S477" s="111"/>
      <c r="T477" s="111"/>
      <c r="U477" s="111"/>
      <c r="V477" s="111"/>
      <c r="W477" s="111"/>
    </row>
    <row r="478" spans="1:23" ht="16" x14ac:dyDescent="0.15">
      <c r="A478" s="111"/>
      <c r="B478" s="109"/>
      <c r="C478" s="109"/>
      <c r="D478" s="111"/>
      <c r="E478" s="111"/>
      <c r="F478" s="111"/>
      <c r="G478" s="111"/>
      <c r="H478" s="111"/>
      <c r="I478" s="111"/>
      <c r="J478" s="111"/>
      <c r="K478" s="111"/>
      <c r="L478" s="111"/>
      <c r="M478" s="111"/>
      <c r="N478" s="111"/>
      <c r="O478" s="111"/>
      <c r="P478" s="111"/>
      <c r="Q478" s="111"/>
      <c r="R478" s="111"/>
      <c r="S478" s="111"/>
      <c r="T478" s="111"/>
      <c r="U478" s="111"/>
      <c r="V478" s="111"/>
      <c r="W478" s="111"/>
    </row>
    <row r="479" spans="1:23" ht="16" x14ac:dyDescent="0.15">
      <c r="A479" s="111"/>
      <c r="B479" s="109"/>
      <c r="C479" s="109"/>
      <c r="D479" s="111"/>
      <c r="E479" s="111"/>
      <c r="F479" s="111"/>
      <c r="G479" s="111"/>
      <c r="H479" s="111"/>
      <c r="I479" s="111"/>
      <c r="J479" s="111"/>
      <c r="K479" s="111"/>
      <c r="L479" s="111"/>
      <c r="M479" s="111"/>
      <c r="N479" s="111"/>
      <c r="O479" s="111"/>
      <c r="P479" s="111"/>
      <c r="Q479" s="111"/>
      <c r="R479" s="111"/>
      <c r="S479" s="111"/>
      <c r="T479" s="111"/>
      <c r="U479" s="111"/>
      <c r="V479" s="111"/>
      <c r="W479" s="111"/>
    </row>
    <row r="480" spans="1:23" ht="16" x14ac:dyDescent="0.15">
      <c r="A480" s="111"/>
      <c r="B480" s="109"/>
      <c r="C480" s="109"/>
      <c r="D480" s="111"/>
      <c r="E480" s="111"/>
      <c r="F480" s="111"/>
      <c r="G480" s="111"/>
      <c r="H480" s="111"/>
      <c r="I480" s="111"/>
      <c r="J480" s="111"/>
      <c r="K480" s="111"/>
      <c r="L480" s="111"/>
      <c r="M480" s="111"/>
      <c r="N480" s="111"/>
      <c r="O480" s="111"/>
      <c r="P480" s="111"/>
      <c r="Q480" s="111"/>
      <c r="R480" s="111"/>
      <c r="S480" s="111"/>
      <c r="T480" s="111"/>
      <c r="U480" s="111"/>
      <c r="V480" s="111"/>
      <c r="W480" s="111"/>
    </row>
    <row r="481" spans="1:23" ht="16" x14ac:dyDescent="0.15">
      <c r="A481" s="111"/>
      <c r="B481" s="109"/>
      <c r="C481" s="109"/>
      <c r="D481" s="111"/>
      <c r="E481" s="111"/>
      <c r="F481" s="111"/>
      <c r="G481" s="111"/>
      <c r="H481" s="111"/>
      <c r="I481" s="111"/>
      <c r="J481" s="111"/>
      <c r="K481" s="111"/>
      <c r="L481" s="111"/>
      <c r="M481" s="111"/>
      <c r="N481" s="111"/>
      <c r="O481" s="111"/>
      <c r="P481" s="111"/>
      <c r="Q481" s="111"/>
      <c r="R481" s="111"/>
      <c r="S481" s="111"/>
      <c r="T481" s="111"/>
      <c r="U481" s="111"/>
      <c r="V481" s="111"/>
      <c r="W481" s="111"/>
    </row>
    <row r="482" spans="1:23" ht="16" x14ac:dyDescent="0.15">
      <c r="A482" s="111"/>
      <c r="B482" s="109"/>
      <c r="C482" s="109"/>
      <c r="D482" s="111"/>
      <c r="E482" s="111"/>
      <c r="F482" s="111"/>
      <c r="G482" s="111"/>
      <c r="H482" s="111"/>
      <c r="I482" s="111"/>
      <c r="J482" s="111"/>
      <c r="K482" s="111"/>
      <c r="L482" s="111"/>
      <c r="M482" s="111"/>
      <c r="N482" s="111"/>
      <c r="O482" s="111"/>
      <c r="P482" s="111"/>
      <c r="Q482" s="111"/>
      <c r="R482" s="111"/>
      <c r="S482" s="111"/>
      <c r="T482" s="111"/>
      <c r="U482" s="111"/>
      <c r="V482" s="111"/>
      <c r="W482" s="111"/>
    </row>
    <row r="483" spans="1:23" ht="16" x14ac:dyDescent="0.15">
      <c r="A483" s="111"/>
      <c r="B483" s="109"/>
      <c r="C483" s="109"/>
      <c r="D483" s="111"/>
      <c r="E483" s="111"/>
      <c r="F483" s="111"/>
      <c r="G483" s="111"/>
      <c r="H483" s="111"/>
      <c r="I483" s="111"/>
      <c r="J483" s="111"/>
      <c r="K483" s="111"/>
      <c r="L483" s="111"/>
      <c r="M483" s="111"/>
      <c r="N483" s="111"/>
      <c r="O483" s="111"/>
      <c r="P483" s="111"/>
      <c r="Q483" s="111"/>
      <c r="R483" s="111"/>
      <c r="S483" s="111"/>
      <c r="T483" s="111"/>
      <c r="U483" s="111"/>
      <c r="V483" s="111"/>
      <c r="W483" s="111"/>
    </row>
    <row r="484" spans="1:23" ht="16" x14ac:dyDescent="0.15">
      <c r="A484" s="111"/>
      <c r="B484" s="109"/>
      <c r="C484" s="109"/>
      <c r="D484" s="111"/>
      <c r="E484" s="111"/>
      <c r="F484" s="111"/>
      <c r="G484" s="111"/>
      <c r="H484" s="111"/>
      <c r="I484" s="111"/>
      <c r="J484" s="111"/>
      <c r="K484" s="111"/>
      <c r="L484" s="111"/>
      <c r="M484" s="111"/>
      <c r="N484" s="111"/>
      <c r="O484" s="111"/>
      <c r="P484" s="111"/>
      <c r="Q484" s="111"/>
      <c r="R484" s="111"/>
      <c r="S484" s="111"/>
      <c r="T484" s="111"/>
      <c r="U484" s="111"/>
      <c r="V484" s="111"/>
      <c r="W484" s="111"/>
    </row>
    <row r="485" spans="1:23" ht="16" x14ac:dyDescent="0.15">
      <c r="A485" s="111"/>
      <c r="B485" s="109"/>
      <c r="C485" s="109"/>
      <c r="D485" s="111"/>
      <c r="E485" s="111"/>
      <c r="F485" s="111"/>
      <c r="G485" s="111"/>
      <c r="H485" s="111"/>
      <c r="I485" s="111"/>
      <c r="J485" s="111"/>
      <c r="K485" s="111"/>
      <c r="L485" s="111"/>
      <c r="M485" s="111"/>
      <c r="N485" s="111"/>
      <c r="O485" s="111"/>
      <c r="P485" s="111"/>
      <c r="Q485" s="111"/>
      <c r="R485" s="111"/>
      <c r="S485" s="111"/>
      <c r="T485" s="111"/>
      <c r="U485" s="111"/>
      <c r="V485" s="111"/>
      <c r="W485" s="111"/>
    </row>
    <row r="486" spans="1:23" ht="16" x14ac:dyDescent="0.15">
      <c r="A486" s="111"/>
      <c r="B486" s="109"/>
      <c r="C486" s="109"/>
      <c r="D486" s="111"/>
      <c r="E486" s="111"/>
      <c r="F486" s="111"/>
      <c r="G486" s="111"/>
      <c r="H486" s="111"/>
      <c r="I486" s="111"/>
      <c r="J486" s="111"/>
      <c r="K486" s="111"/>
      <c r="L486" s="111"/>
      <c r="M486" s="111"/>
      <c r="N486" s="111"/>
      <c r="O486" s="111"/>
      <c r="P486" s="111"/>
      <c r="Q486" s="111"/>
      <c r="R486" s="111"/>
      <c r="S486" s="111"/>
      <c r="T486" s="111"/>
      <c r="U486" s="111"/>
      <c r="V486" s="111"/>
      <c r="W486" s="111"/>
    </row>
    <row r="487" spans="1:23" ht="16" x14ac:dyDescent="0.15">
      <c r="A487" s="111"/>
      <c r="B487" s="109"/>
      <c r="C487" s="109"/>
      <c r="D487" s="111"/>
      <c r="E487" s="111"/>
      <c r="F487" s="111"/>
      <c r="G487" s="111"/>
      <c r="H487" s="111"/>
      <c r="I487" s="111"/>
      <c r="J487" s="111"/>
      <c r="K487" s="111"/>
      <c r="L487" s="111"/>
      <c r="M487" s="111"/>
      <c r="N487" s="111"/>
      <c r="O487" s="111"/>
      <c r="P487" s="111"/>
      <c r="Q487" s="111"/>
      <c r="R487" s="111"/>
      <c r="S487" s="111"/>
      <c r="T487" s="111"/>
      <c r="U487" s="111"/>
      <c r="V487" s="111"/>
      <c r="W487" s="111"/>
    </row>
    <row r="488" spans="1:23" ht="16" x14ac:dyDescent="0.15">
      <c r="A488" s="111"/>
      <c r="B488" s="109"/>
      <c r="C488" s="109"/>
      <c r="D488" s="111"/>
      <c r="E488" s="111"/>
      <c r="F488" s="111"/>
      <c r="G488" s="111"/>
      <c r="H488" s="111"/>
      <c r="I488" s="111"/>
      <c r="J488" s="111"/>
      <c r="K488" s="111"/>
      <c r="L488" s="111"/>
      <c r="M488" s="111"/>
      <c r="N488" s="111"/>
      <c r="O488" s="111"/>
      <c r="P488" s="111"/>
      <c r="Q488" s="111"/>
      <c r="R488" s="111"/>
      <c r="S488" s="111"/>
      <c r="T488" s="111"/>
      <c r="U488" s="111"/>
      <c r="V488" s="111"/>
      <c r="W488" s="111"/>
    </row>
    <row r="489" spans="1:23" ht="16" x14ac:dyDescent="0.15">
      <c r="A489" s="111"/>
      <c r="B489" s="109"/>
      <c r="C489" s="109"/>
      <c r="D489" s="111"/>
      <c r="E489" s="111"/>
      <c r="F489" s="111"/>
      <c r="G489" s="111"/>
      <c r="H489" s="111"/>
      <c r="I489" s="111"/>
      <c r="J489" s="111"/>
      <c r="K489" s="111"/>
      <c r="L489" s="111"/>
      <c r="M489" s="111"/>
      <c r="N489" s="111"/>
      <c r="O489" s="111"/>
      <c r="P489" s="111"/>
      <c r="Q489" s="111"/>
      <c r="R489" s="111"/>
      <c r="S489" s="111"/>
      <c r="T489" s="111"/>
      <c r="U489" s="111"/>
      <c r="V489" s="111"/>
      <c r="W489" s="111"/>
    </row>
    <row r="490" spans="1:23" ht="16" x14ac:dyDescent="0.15">
      <c r="A490" s="111"/>
      <c r="B490" s="109"/>
      <c r="C490" s="109"/>
      <c r="D490" s="111"/>
      <c r="E490" s="111"/>
      <c r="F490" s="111"/>
      <c r="G490" s="111"/>
      <c r="H490" s="111"/>
      <c r="I490" s="111"/>
      <c r="J490" s="111"/>
      <c r="K490" s="111"/>
      <c r="L490" s="111"/>
      <c r="M490" s="111"/>
      <c r="N490" s="111"/>
      <c r="O490" s="111"/>
      <c r="P490" s="111"/>
      <c r="Q490" s="111"/>
      <c r="R490" s="111"/>
      <c r="S490" s="111"/>
      <c r="T490" s="111"/>
      <c r="U490" s="111"/>
      <c r="V490" s="111"/>
      <c r="W490" s="111"/>
    </row>
    <row r="491" spans="1:23" ht="16" x14ac:dyDescent="0.15">
      <c r="A491" s="111"/>
      <c r="B491" s="109"/>
      <c r="C491" s="109"/>
      <c r="D491" s="111"/>
      <c r="E491" s="111"/>
      <c r="F491" s="111"/>
      <c r="G491" s="111"/>
      <c r="H491" s="111"/>
      <c r="I491" s="111"/>
      <c r="J491" s="111"/>
      <c r="K491" s="111"/>
      <c r="L491" s="111"/>
      <c r="M491" s="111"/>
      <c r="N491" s="111"/>
      <c r="O491" s="111"/>
      <c r="P491" s="111"/>
      <c r="Q491" s="111"/>
      <c r="R491" s="111"/>
      <c r="S491" s="111"/>
      <c r="T491" s="111"/>
      <c r="U491" s="111"/>
      <c r="V491" s="111"/>
      <c r="W491" s="111"/>
    </row>
    <row r="492" spans="1:23" ht="16" x14ac:dyDescent="0.15">
      <c r="A492" s="111"/>
      <c r="B492" s="109"/>
      <c r="C492" s="109"/>
      <c r="D492" s="111"/>
      <c r="E492" s="111"/>
      <c r="F492" s="111"/>
      <c r="G492" s="111"/>
      <c r="H492" s="111"/>
      <c r="I492" s="111"/>
      <c r="J492" s="111"/>
      <c r="K492" s="111"/>
      <c r="L492" s="111"/>
      <c r="M492" s="111"/>
      <c r="N492" s="111"/>
      <c r="O492" s="111"/>
      <c r="P492" s="111"/>
      <c r="Q492" s="111"/>
      <c r="R492" s="111"/>
      <c r="S492" s="111"/>
      <c r="T492" s="111"/>
      <c r="U492" s="111"/>
      <c r="V492" s="111"/>
      <c r="W492" s="111"/>
    </row>
    <row r="493" spans="1:23" ht="16" x14ac:dyDescent="0.15">
      <c r="A493" s="111"/>
      <c r="B493" s="109"/>
      <c r="C493" s="109"/>
      <c r="D493" s="111"/>
      <c r="E493" s="111"/>
      <c r="F493" s="111"/>
      <c r="G493" s="111"/>
      <c r="H493" s="111"/>
      <c r="I493" s="111"/>
      <c r="J493" s="111"/>
      <c r="K493" s="111"/>
      <c r="L493" s="111"/>
      <c r="M493" s="111"/>
      <c r="N493" s="111"/>
      <c r="O493" s="111"/>
      <c r="P493" s="111"/>
      <c r="Q493" s="111"/>
      <c r="R493" s="111"/>
      <c r="S493" s="111"/>
      <c r="T493" s="111"/>
      <c r="U493" s="111"/>
      <c r="V493" s="111"/>
      <c r="W493" s="111"/>
    </row>
    <row r="494" spans="1:23" ht="16" x14ac:dyDescent="0.15">
      <c r="A494" s="111"/>
      <c r="B494" s="109"/>
      <c r="C494" s="109"/>
      <c r="D494" s="111"/>
      <c r="E494" s="111"/>
      <c r="F494" s="111"/>
      <c r="G494" s="111"/>
      <c r="H494" s="111"/>
      <c r="I494" s="111"/>
      <c r="J494" s="111"/>
      <c r="K494" s="111"/>
      <c r="L494" s="111"/>
      <c r="M494" s="111"/>
      <c r="N494" s="111"/>
      <c r="O494" s="111"/>
      <c r="P494" s="111"/>
      <c r="Q494" s="111"/>
      <c r="R494" s="111"/>
      <c r="S494" s="111"/>
      <c r="T494" s="111"/>
      <c r="U494" s="111"/>
      <c r="V494" s="111"/>
      <c r="W494" s="111"/>
    </row>
    <row r="495" spans="1:23" ht="16" x14ac:dyDescent="0.15">
      <c r="A495" s="111"/>
      <c r="B495" s="109"/>
      <c r="C495" s="109"/>
      <c r="D495" s="111"/>
      <c r="E495" s="111"/>
      <c r="F495" s="111"/>
      <c r="G495" s="111"/>
      <c r="H495" s="111"/>
      <c r="I495" s="111"/>
      <c r="J495" s="111"/>
      <c r="K495" s="111"/>
      <c r="L495" s="111"/>
      <c r="M495" s="111"/>
      <c r="N495" s="111"/>
      <c r="O495" s="111"/>
      <c r="P495" s="111"/>
      <c r="Q495" s="111"/>
      <c r="R495" s="111"/>
      <c r="S495" s="111"/>
      <c r="T495" s="111"/>
      <c r="U495" s="111"/>
      <c r="V495" s="111"/>
      <c r="W495" s="111"/>
    </row>
    <row r="496" spans="1:23" ht="16" x14ac:dyDescent="0.15">
      <c r="A496" s="111"/>
      <c r="B496" s="109"/>
      <c r="C496" s="109"/>
      <c r="D496" s="111"/>
      <c r="E496" s="111"/>
      <c r="F496" s="111"/>
      <c r="G496" s="111"/>
      <c r="H496" s="111"/>
      <c r="I496" s="111"/>
      <c r="J496" s="111"/>
      <c r="K496" s="111"/>
      <c r="L496" s="111"/>
      <c r="M496" s="111"/>
      <c r="N496" s="111"/>
      <c r="O496" s="111"/>
      <c r="P496" s="111"/>
      <c r="Q496" s="111"/>
      <c r="R496" s="111"/>
      <c r="S496" s="111"/>
      <c r="T496" s="111"/>
      <c r="U496" s="111"/>
      <c r="V496" s="111"/>
      <c r="W496" s="111"/>
    </row>
    <row r="497" spans="1:23" ht="16" x14ac:dyDescent="0.15">
      <c r="A497" s="111"/>
      <c r="B497" s="109"/>
      <c r="C497" s="109"/>
      <c r="D497" s="111"/>
      <c r="E497" s="111"/>
      <c r="F497" s="111"/>
      <c r="G497" s="111"/>
      <c r="H497" s="111"/>
      <c r="I497" s="111"/>
      <c r="J497" s="111"/>
      <c r="K497" s="111"/>
      <c r="L497" s="111"/>
      <c r="M497" s="111"/>
      <c r="N497" s="111"/>
      <c r="O497" s="111"/>
      <c r="P497" s="111"/>
      <c r="Q497" s="111"/>
      <c r="R497" s="111"/>
      <c r="S497" s="111"/>
      <c r="T497" s="111"/>
      <c r="U497" s="111"/>
      <c r="V497" s="111"/>
      <c r="W497" s="111"/>
    </row>
    <row r="498" spans="1:23" ht="16" x14ac:dyDescent="0.15">
      <c r="A498" s="111"/>
      <c r="B498" s="109"/>
      <c r="C498" s="109"/>
      <c r="D498" s="111"/>
      <c r="E498" s="111"/>
      <c r="F498" s="111"/>
      <c r="G498" s="111"/>
      <c r="H498" s="111"/>
      <c r="I498" s="111"/>
      <c r="J498" s="111"/>
      <c r="K498" s="111"/>
      <c r="L498" s="111"/>
      <c r="M498" s="111"/>
      <c r="N498" s="111"/>
      <c r="O498" s="111"/>
      <c r="P498" s="111"/>
      <c r="Q498" s="111"/>
      <c r="R498" s="111"/>
      <c r="S498" s="111"/>
      <c r="T498" s="111"/>
      <c r="U498" s="111"/>
      <c r="V498" s="111"/>
      <c r="W498" s="111"/>
    </row>
    <row r="499" spans="1:23" ht="16" x14ac:dyDescent="0.15">
      <c r="A499" s="111"/>
      <c r="B499" s="109"/>
      <c r="C499" s="109"/>
      <c r="D499" s="111"/>
      <c r="E499" s="111"/>
      <c r="F499" s="111"/>
      <c r="G499" s="111"/>
      <c r="H499" s="111"/>
      <c r="I499" s="111"/>
      <c r="J499" s="111"/>
      <c r="K499" s="111"/>
      <c r="L499" s="111"/>
      <c r="M499" s="111"/>
      <c r="N499" s="111"/>
      <c r="O499" s="111"/>
      <c r="P499" s="111"/>
      <c r="Q499" s="111"/>
      <c r="R499" s="111"/>
      <c r="S499" s="111"/>
      <c r="T499" s="111"/>
      <c r="U499" s="111"/>
      <c r="V499" s="111"/>
      <c r="W499" s="111"/>
    </row>
    <row r="500" spans="1:23" ht="16" x14ac:dyDescent="0.15">
      <c r="A500" s="111"/>
      <c r="B500" s="109"/>
      <c r="C500" s="109"/>
      <c r="D500" s="111"/>
      <c r="E500" s="111"/>
      <c r="F500" s="111"/>
      <c r="G500" s="111"/>
      <c r="H500" s="111"/>
      <c r="I500" s="111"/>
      <c r="J500" s="111"/>
      <c r="K500" s="111"/>
      <c r="L500" s="111"/>
      <c r="M500" s="111"/>
      <c r="N500" s="111"/>
      <c r="O500" s="111"/>
      <c r="P500" s="111"/>
      <c r="Q500" s="111"/>
      <c r="R500" s="111"/>
      <c r="S500" s="111"/>
      <c r="T500" s="111"/>
      <c r="U500" s="111"/>
      <c r="V500" s="111"/>
      <c r="W500" s="111"/>
    </row>
    <row r="501" spans="1:23" ht="16" x14ac:dyDescent="0.15">
      <c r="A501" s="111"/>
      <c r="B501" s="109"/>
      <c r="C501" s="109"/>
      <c r="D501" s="111"/>
      <c r="E501" s="111"/>
      <c r="F501" s="111"/>
      <c r="G501" s="111"/>
      <c r="H501" s="111"/>
      <c r="I501" s="111"/>
      <c r="J501" s="111"/>
      <c r="K501" s="111"/>
      <c r="L501" s="111"/>
      <c r="M501" s="111"/>
      <c r="N501" s="111"/>
      <c r="O501" s="111"/>
      <c r="P501" s="111"/>
      <c r="Q501" s="111"/>
      <c r="R501" s="111"/>
      <c r="S501" s="111"/>
      <c r="T501" s="111"/>
      <c r="U501" s="111"/>
      <c r="V501" s="111"/>
      <c r="W501" s="111"/>
    </row>
    <row r="502" spans="1:23" ht="16" x14ac:dyDescent="0.15">
      <c r="A502" s="111"/>
      <c r="B502" s="109"/>
      <c r="C502" s="109"/>
      <c r="D502" s="111"/>
      <c r="E502" s="111"/>
      <c r="F502" s="111"/>
      <c r="G502" s="111"/>
      <c r="H502" s="111"/>
      <c r="I502" s="111"/>
      <c r="J502" s="111"/>
      <c r="K502" s="111"/>
      <c r="L502" s="111"/>
      <c r="M502" s="111"/>
      <c r="N502" s="111"/>
      <c r="O502" s="111"/>
      <c r="P502" s="111"/>
      <c r="Q502" s="111"/>
      <c r="R502" s="111"/>
      <c r="S502" s="111"/>
      <c r="T502" s="111"/>
      <c r="U502" s="111"/>
      <c r="V502" s="111"/>
      <c r="W502" s="111"/>
    </row>
    <row r="503" spans="1:23" ht="16" x14ac:dyDescent="0.15">
      <c r="A503" s="111"/>
      <c r="B503" s="109"/>
      <c r="C503" s="109"/>
      <c r="D503" s="111"/>
      <c r="E503" s="111"/>
      <c r="F503" s="111"/>
      <c r="G503" s="111"/>
      <c r="H503" s="111"/>
      <c r="I503" s="111"/>
      <c r="J503" s="111"/>
      <c r="K503" s="111"/>
      <c r="L503" s="111"/>
      <c r="M503" s="111"/>
      <c r="N503" s="111"/>
      <c r="O503" s="111"/>
      <c r="P503" s="111"/>
      <c r="Q503" s="111"/>
      <c r="R503" s="111"/>
      <c r="S503" s="111"/>
      <c r="T503" s="111"/>
      <c r="U503" s="111"/>
      <c r="V503" s="111"/>
      <c r="W503" s="111"/>
    </row>
    <row r="504" spans="1:23" ht="16" x14ac:dyDescent="0.15">
      <c r="A504" s="111"/>
      <c r="B504" s="109"/>
      <c r="C504" s="109"/>
      <c r="D504" s="111"/>
      <c r="E504" s="111"/>
      <c r="F504" s="111"/>
      <c r="G504" s="111"/>
      <c r="H504" s="111"/>
      <c r="I504" s="111"/>
      <c r="J504" s="111"/>
      <c r="K504" s="111"/>
      <c r="L504" s="111"/>
      <c r="M504" s="111"/>
      <c r="N504" s="111"/>
      <c r="O504" s="111"/>
      <c r="P504" s="111"/>
      <c r="Q504" s="111"/>
      <c r="R504" s="111"/>
      <c r="S504" s="111"/>
      <c r="T504" s="111"/>
      <c r="U504" s="111"/>
      <c r="V504" s="111"/>
      <c r="W504" s="111"/>
    </row>
    <row r="505" spans="1:23" ht="16" x14ac:dyDescent="0.15">
      <c r="A505" s="111"/>
      <c r="B505" s="109"/>
      <c r="C505" s="109"/>
      <c r="D505" s="111"/>
      <c r="E505" s="111"/>
      <c r="F505" s="111"/>
      <c r="G505" s="111"/>
      <c r="H505" s="111"/>
      <c r="I505" s="111"/>
      <c r="J505" s="111"/>
      <c r="K505" s="111"/>
      <c r="L505" s="111"/>
      <c r="M505" s="111"/>
      <c r="N505" s="111"/>
      <c r="O505" s="111"/>
      <c r="P505" s="111"/>
      <c r="Q505" s="111"/>
      <c r="R505" s="111"/>
      <c r="S505" s="111"/>
      <c r="T505" s="111"/>
      <c r="U505" s="111"/>
      <c r="V505" s="111"/>
      <c r="W505" s="111"/>
    </row>
    <row r="506" spans="1:23" ht="16" x14ac:dyDescent="0.15">
      <c r="A506" s="111"/>
      <c r="B506" s="109"/>
      <c r="C506" s="109"/>
      <c r="D506" s="111"/>
      <c r="E506" s="111"/>
      <c r="F506" s="111"/>
      <c r="G506" s="111"/>
      <c r="H506" s="111"/>
      <c r="I506" s="111"/>
      <c r="J506" s="111"/>
      <c r="K506" s="111"/>
      <c r="L506" s="111"/>
      <c r="M506" s="111"/>
      <c r="N506" s="111"/>
      <c r="O506" s="111"/>
      <c r="P506" s="111"/>
      <c r="Q506" s="111"/>
      <c r="R506" s="111"/>
      <c r="S506" s="111"/>
      <c r="T506" s="111"/>
      <c r="U506" s="111"/>
      <c r="V506" s="111"/>
      <c r="W506" s="111"/>
    </row>
    <row r="507" spans="1:23" ht="16" x14ac:dyDescent="0.15">
      <c r="A507" s="111"/>
      <c r="B507" s="109"/>
      <c r="C507" s="109"/>
      <c r="D507" s="111"/>
      <c r="E507" s="111"/>
      <c r="F507" s="111"/>
      <c r="G507" s="111"/>
      <c r="H507" s="111"/>
      <c r="I507" s="111"/>
      <c r="J507" s="111"/>
      <c r="K507" s="111"/>
      <c r="L507" s="111"/>
      <c r="M507" s="111"/>
      <c r="N507" s="111"/>
      <c r="O507" s="111"/>
      <c r="P507" s="111"/>
      <c r="Q507" s="111"/>
      <c r="R507" s="111"/>
      <c r="S507" s="111"/>
      <c r="T507" s="111"/>
      <c r="U507" s="111"/>
      <c r="V507" s="111"/>
      <c r="W507" s="111"/>
    </row>
    <row r="508" spans="1:23" ht="16" x14ac:dyDescent="0.15">
      <c r="A508" s="111"/>
      <c r="B508" s="109"/>
      <c r="C508" s="109"/>
      <c r="D508" s="111"/>
      <c r="E508" s="111"/>
      <c r="F508" s="111"/>
      <c r="G508" s="111"/>
      <c r="H508" s="111"/>
      <c r="I508" s="111"/>
      <c r="J508" s="111"/>
      <c r="K508" s="111"/>
      <c r="L508" s="111"/>
      <c r="M508" s="111"/>
      <c r="N508" s="111"/>
      <c r="O508" s="111"/>
      <c r="P508" s="111"/>
      <c r="Q508" s="111"/>
      <c r="R508" s="111"/>
      <c r="S508" s="111"/>
      <c r="T508" s="111"/>
      <c r="U508" s="111"/>
      <c r="V508" s="111"/>
      <c r="W508" s="111"/>
    </row>
    <row r="509" spans="1:23" ht="16" x14ac:dyDescent="0.15">
      <c r="A509" s="111"/>
      <c r="B509" s="109"/>
      <c r="C509" s="109"/>
      <c r="D509" s="111"/>
      <c r="E509" s="111"/>
      <c r="F509" s="111"/>
      <c r="G509" s="111"/>
      <c r="H509" s="111"/>
      <c r="I509" s="111"/>
      <c r="J509" s="111"/>
      <c r="K509" s="111"/>
      <c r="L509" s="111"/>
      <c r="M509" s="111"/>
      <c r="N509" s="111"/>
      <c r="O509" s="111"/>
      <c r="P509" s="111"/>
      <c r="Q509" s="111"/>
      <c r="R509" s="111"/>
      <c r="S509" s="111"/>
      <c r="T509" s="111"/>
      <c r="U509" s="111"/>
      <c r="V509" s="111"/>
      <c r="W509" s="111"/>
    </row>
    <row r="510" spans="1:23" ht="16" x14ac:dyDescent="0.15">
      <c r="A510" s="111"/>
      <c r="B510" s="109"/>
      <c r="C510" s="109"/>
      <c r="D510" s="111"/>
      <c r="E510" s="111"/>
      <c r="F510" s="111"/>
      <c r="G510" s="111"/>
      <c r="H510" s="111"/>
      <c r="I510" s="111"/>
      <c r="J510" s="111"/>
      <c r="K510" s="111"/>
      <c r="L510" s="111"/>
      <c r="M510" s="111"/>
      <c r="N510" s="111"/>
      <c r="O510" s="111"/>
      <c r="P510" s="111"/>
      <c r="Q510" s="111"/>
      <c r="R510" s="111"/>
      <c r="S510" s="111"/>
      <c r="T510" s="111"/>
      <c r="U510" s="111"/>
      <c r="V510" s="111"/>
      <c r="W510" s="111"/>
    </row>
    <row r="511" spans="1:23" ht="16" x14ac:dyDescent="0.15">
      <c r="A511" s="111"/>
      <c r="B511" s="109"/>
      <c r="C511" s="109"/>
      <c r="D511" s="111"/>
      <c r="E511" s="111"/>
      <c r="F511" s="111"/>
      <c r="G511" s="111"/>
      <c r="H511" s="111"/>
      <c r="I511" s="111"/>
      <c r="J511" s="111"/>
      <c r="K511" s="111"/>
      <c r="L511" s="111"/>
      <c r="M511" s="111"/>
      <c r="N511" s="111"/>
      <c r="O511" s="111"/>
      <c r="P511" s="111"/>
      <c r="Q511" s="111"/>
      <c r="R511" s="111"/>
      <c r="S511" s="111"/>
      <c r="T511" s="111"/>
      <c r="U511" s="111"/>
      <c r="V511" s="111"/>
      <c r="W511" s="111"/>
    </row>
    <row r="512" spans="1:23" ht="16" x14ac:dyDescent="0.15">
      <c r="A512" s="111"/>
      <c r="B512" s="109"/>
      <c r="C512" s="109"/>
      <c r="D512" s="111"/>
      <c r="E512" s="111"/>
      <c r="F512" s="111"/>
      <c r="G512" s="111"/>
      <c r="H512" s="111"/>
      <c r="I512" s="111"/>
      <c r="J512" s="111"/>
      <c r="K512" s="111"/>
      <c r="L512" s="111"/>
      <c r="M512" s="111"/>
      <c r="N512" s="111"/>
      <c r="O512" s="111"/>
      <c r="P512" s="111"/>
      <c r="Q512" s="111"/>
      <c r="R512" s="111"/>
      <c r="S512" s="111"/>
      <c r="T512" s="111"/>
      <c r="U512" s="111"/>
      <c r="V512" s="111"/>
      <c r="W512" s="111"/>
    </row>
    <row r="513" spans="1:23" ht="16" x14ac:dyDescent="0.15">
      <c r="A513" s="111"/>
      <c r="B513" s="109"/>
      <c r="C513" s="109"/>
      <c r="D513" s="111"/>
      <c r="E513" s="111"/>
      <c r="F513" s="111"/>
      <c r="G513" s="111"/>
      <c r="H513" s="111"/>
      <c r="I513" s="111"/>
      <c r="J513" s="111"/>
      <c r="K513" s="111"/>
      <c r="L513" s="111"/>
      <c r="M513" s="111"/>
      <c r="N513" s="111"/>
      <c r="O513" s="111"/>
      <c r="P513" s="111"/>
      <c r="Q513" s="111"/>
      <c r="R513" s="111"/>
      <c r="S513" s="111"/>
      <c r="T513" s="111"/>
      <c r="U513" s="111"/>
      <c r="V513" s="111"/>
      <c r="W513" s="111"/>
    </row>
    <row r="514" spans="1:23" ht="16" x14ac:dyDescent="0.15">
      <c r="A514" s="111"/>
      <c r="B514" s="109"/>
      <c r="C514" s="109"/>
      <c r="D514" s="111"/>
      <c r="E514" s="111"/>
      <c r="F514" s="111"/>
      <c r="G514" s="111"/>
      <c r="H514" s="111"/>
      <c r="I514" s="111"/>
      <c r="J514" s="111"/>
      <c r="K514" s="111"/>
      <c r="L514" s="111"/>
      <c r="M514" s="111"/>
      <c r="N514" s="111"/>
      <c r="O514" s="111"/>
      <c r="P514" s="111"/>
      <c r="Q514" s="111"/>
      <c r="R514" s="111"/>
      <c r="S514" s="111"/>
      <c r="T514" s="111"/>
      <c r="U514" s="111"/>
      <c r="V514" s="111"/>
      <c r="W514" s="111"/>
    </row>
    <row r="515" spans="1:23" ht="16" x14ac:dyDescent="0.15">
      <c r="A515" s="111"/>
      <c r="B515" s="109"/>
      <c r="C515" s="109"/>
      <c r="D515" s="111"/>
      <c r="E515" s="111"/>
      <c r="F515" s="111"/>
      <c r="G515" s="111"/>
      <c r="H515" s="111"/>
      <c r="I515" s="111"/>
      <c r="J515" s="111"/>
      <c r="K515" s="111"/>
      <c r="L515" s="111"/>
      <c r="M515" s="111"/>
      <c r="N515" s="111"/>
      <c r="O515" s="111"/>
      <c r="P515" s="111"/>
      <c r="Q515" s="111"/>
      <c r="R515" s="111"/>
      <c r="S515" s="111"/>
      <c r="T515" s="111"/>
      <c r="U515" s="111"/>
      <c r="V515" s="111"/>
      <c r="W515" s="111"/>
    </row>
    <row r="516" spans="1:23" ht="16" x14ac:dyDescent="0.15">
      <c r="A516" s="111"/>
      <c r="B516" s="109"/>
      <c r="C516" s="109"/>
      <c r="D516" s="111"/>
      <c r="E516" s="111"/>
      <c r="F516" s="111"/>
      <c r="G516" s="111"/>
      <c r="H516" s="111"/>
      <c r="I516" s="111"/>
      <c r="J516" s="111"/>
      <c r="K516" s="111"/>
      <c r="L516" s="111"/>
      <c r="M516" s="111"/>
      <c r="N516" s="111"/>
      <c r="O516" s="111"/>
      <c r="P516" s="111"/>
      <c r="Q516" s="111"/>
      <c r="R516" s="111"/>
      <c r="S516" s="111"/>
      <c r="T516" s="111"/>
      <c r="U516" s="111"/>
      <c r="V516" s="111"/>
      <c r="W516" s="111"/>
    </row>
    <row r="517" spans="1:23" ht="16" x14ac:dyDescent="0.15">
      <c r="A517" s="111"/>
      <c r="B517" s="109"/>
      <c r="C517" s="109"/>
      <c r="D517" s="111"/>
      <c r="E517" s="111"/>
      <c r="F517" s="111"/>
      <c r="G517" s="111"/>
      <c r="H517" s="111"/>
      <c r="I517" s="111"/>
      <c r="J517" s="111"/>
      <c r="K517" s="111"/>
      <c r="L517" s="111"/>
      <c r="M517" s="111"/>
      <c r="N517" s="111"/>
      <c r="O517" s="111"/>
      <c r="P517" s="111"/>
      <c r="Q517" s="111"/>
      <c r="R517" s="111"/>
      <c r="S517" s="111"/>
      <c r="T517" s="111"/>
      <c r="U517" s="111"/>
      <c r="V517" s="111"/>
      <c r="W517" s="111"/>
    </row>
    <row r="518" spans="1:23" ht="16" x14ac:dyDescent="0.15">
      <c r="A518" s="111"/>
      <c r="B518" s="109"/>
      <c r="C518" s="109"/>
      <c r="D518" s="111"/>
      <c r="E518" s="111"/>
      <c r="F518" s="111"/>
      <c r="G518" s="111"/>
      <c r="H518" s="111"/>
      <c r="I518" s="111"/>
      <c r="J518" s="111"/>
      <c r="K518" s="111"/>
      <c r="L518" s="111"/>
      <c r="M518" s="111"/>
      <c r="N518" s="111"/>
      <c r="O518" s="111"/>
      <c r="P518" s="111"/>
      <c r="Q518" s="111"/>
      <c r="R518" s="111"/>
      <c r="S518" s="111"/>
      <c r="T518" s="111"/>
      <c r="U518" s="111"/>
      <c r="V518" s="111"/>
      <c r="W518" s="111"/>
    </row>
    <row r="519" spans="1:23" ht="16" x14ac:dyDescent="0.15">
      <c r="A519" s="111"/>
      <c r="B519" s="109"/>
      <c r="C519" s="109"/>
      <c r="D519" s="111"/>
      <c r="E519" s="111"/>
      <c r="F519" s="111"/>
      <c r="G519" s="111"/>
      <c r="H519" s="111"/>
      <c r="I519" s="111"/>
      <c r="J519" s="111"/>
      <c r="K519" s="111"/>
      <c r="L519" s="111"/>
      <c r="M519" s="111"/>
      <c r="N519" s="111"/>
      <c r="O519" s="111"/>
      <c r="P519" s="111"/>
      <c r="Q519" s="111"/>
      <c r="R519" s="111"/>
      <c r="S519" s="111"/>
      <c r="T519" s="111"/>
      <c r="U519" s="111"/>
      <c r="V519" s="111"/>
      <c r="W519" s="111"/>
    </row>
    <row r="520" spans="1:23" ht="16" x14ac:dyDescent="0.15">
      <c r="A520" s="111"/>
      <c r="B520" s="109"/>
      <c r="C520" s="109"/>
      <c r="D520" s="111"/>
      <c r="E520" s="111"/>
      <c r="F520" s="111"/>
      <c r="G520" s="111"/>
      <c r="H520" s="111"/>
      <c r="I520" s="111"/>
      <c r="J520" s="111"/>
      <c r="K520" s="111"/>
      <c r="L520" s="111"/>
      <c r="M520" s="111"/>
      <c r="N520" s="111"/>
      <c r="O520" s="111"/>
      <c r="P520" s="111"/>
      <c r="Q520" s="111"/>
      <c r="R520" s="111"/>
      <c r="S520" s="111"/>
      <c r="T520" s="111"/>
      <c r="U520" s="111"/>
      <c r="V520" s="111"/>
      <c r="W520" s="111"/>
    </row>
    <row r="521" spans="1:23" ht="16" x14ac:dyDescent="0.15">
      <c r="A521" s="111"/>
      <c r="B521" s="109"/>
      <c r="C521" s="109"/>
      <c r="D521" s="111"/>
      <c r="E521" s="111"/>
      <c r="F521" s="111"/>
      <c r="G521" s="111"/>
      <c r="H521" s="111"/>
      <c r="I521" s="111"/>
      <c r="J521" s="111"/>
      <c r="K521" s="111"/>
      <c r="L521" s="111"/>
      <c r="M521" s="111"/>
      <c r="N521" s="111"/>
      <c r="O521" s="111"/>
      <c r="P521" s="111"/>
      <c r="Q521" s="111"/>
      <c r="R521" s="111"/>
      <c r="S521" s="111"/>
      <c r="T521" s="111"/>
      <c r="U521" s="111"/>
      <c r="V521" s="111"/>
      <c r="W521" s="111"/>
    </row>
    <row r="522" spans="1:23" ht="16" x14ac:dyDescent="0.15">
      <c r="A522" s="111"/>
      <c r="B522" s="109"/>
      <c r="C522" s="109"/>
      <c r="D522" s="111"/>
      <c r="E522" s="111"/>
      <c r="F522" s="111"/>
      <c r="G522" s="111"/>
      <c r="H522" s="111"/>
      <c r="I522" s="111"/>
      <c r="J522" s="111"/>
      <c r="K522" s="111"/>
      <c r="L522" s="111"/>
      <c r="M522" s="111"/>
      <c r="N522" s="111"/>
      <c r="O522" s="111"/>
      <c r="P522" s="111"/>
      <c r="Q522" s="111"/>
      <c r="R522" s="111"/>
      <c r="S522" s="111"/>
      <c r="T522" s="111"/>
      <c r="U522" s="111"/>
      <c r="V522" s="111"/>
      <c r="W522" s="111"/>
    </row>
    <row r="523" spans="1:23" ht="16" x14ac:dyDescent="0.15">
      <c r="A523" s="111"/>
      <c r="B523" s="109"/>
      <c r="C523" s="109"/>
      <c r="D523" s="111"/>
      <c r="E523" s="111"/>
      <c r="F523" s="111"/>
      <c r="G523" s="111"/>
      <c r="H523" s="111"/>
      <c r="I523" s="111"/>
      <c r="J523" s="111"/>
      <c r="K523" s="111"/>
      <c r="L523" s="111"/>
      <c r="M523" s="111"/>
      <c r="N523" s="111"/>
      <c r="O523" s="111"/>
      <c r="P523" s="111"/>
      <c r="Q523" s="111"/>
      <c r="R523" s="111"/>
      <c r="S523" s="111"/>
      <c r="T523" s="111"/>
      <c r="U523" s="111"/>
      <c r="V523" s="111"/>
      <c r="W523" s="111"/>
    </row>
    <row r="524" spans="1:23" ht="16" x14ac:dyDescent="0.15">
      <c r="A524" s="111"/>
      <c r="B524" s="109"/>
      <c r="C524" s="109"/>
      <c r="D524" s="111"/>
      <c r="E524" s="111"/>
      <c r="F524" s="111"/>
      <c r="G524" s="111"/>
      <c r="H524" s="111"/>
      <c r="I524" s="111"/>
      <c r="J524" s="111"/>
      <c r="K524" s="111"/>
      <c r="L524" s="111"/>
      <c r="M524" s="111"/>
      <c r="N524" s="111"/>
      <c r="O524" s="111"/>
      <c r="P524" s="111"/>
      <c r="Q524" s="111"/>
      <c r="R524" s="111"/>
      <c r="S524" s="111"/>
      <c r="T524" s="111"/>
      <c r="U524" s="111"/>
      <c r="V524" s="111"/>
      <c r="W524" s="111"/>
    </row>
    <row r="525" spans="1:23" ht="16" x14ac:dyDescent="0.15">
      <c r="A525" s="111"/>
      <c r="B525" s="109"/>
      <c r="C525" s="109"/>
      <c r="D525" s="111"/>
      <c r="E525" s="111"/>
      <c r="F525" s="111"/>
      <c r="G525" s="111"/>
      <c r="H525" s="111"/>
      <c r="I525" s="111"/>
      <c r="J525" s="111"/>
      <c r="K525" s="111"/>
      <c r="L525" s="111"/>
      <c r="M525" s="111"/>
      <c r="N525" s="111"/>
      <c r="O525" s="111"/>
      <c r="P525" s="111"/>
      <c r="Q525" s="111"/>
      <c r="R525" s="111"/>
      <c r="S525" s="111"/>
      <c r="T525" s="111"/>
      <c r="U525" s="111"/>
      <c r="V525" s="111"/>
      <c r="W525" s="111"/>
    </row>
    <row r="526" spans="1:23" ht="16" x14ac:dyDescent="0.15">
      <c r="A526" s="111"/>
      <c r="B526" s="109"/>
      <c r="C526" s="109"/>
      <c r="D526" s="111"/>
      <c r="E526" s="111"/>
      <c r="F526" s="111"/>
      <c r="G526" s="111"/>
      <c r="H526" s="111"/>
      <c r="I526" s="111"/>
      <c r="J526" s="111"/>
      <c r="K526" s="111"/>
      <c r="L526" s="111"/>
      <c r="M526" s="111"/>
      <c r="N526" s="111"/>
      <c r="O526" s="111"/>
      <c r="P526" s="111"/>
      <c r="Q526" s="111"/>
      <c r="R526" s="111"/>
      <c r="S526" s="111"/>
      <c r="T526" s="111"/>
      <c r="U526" s="111"/>
      <c r="V526" s="111"/>
      <c r="W526" s="111"/>
    </row>
    <row r="527" spans="1:23" ht="16" x14ac:dyDescent="0.15">
      <c r="A527" s="111"/>
      <c r="B527" s="109"/>
      <c r="C527" s="109"/>
      <c r="D527" s="111"/>
      <c r="E527" s="111"/>
      <c r="F527" s="111"/>
      <c r="G527" s="111"/>
      <c r="H527" s="111"/>
      <c r="I527" s="111"/>
      <c r="J527" s="111"/>
      <c r="K527" s="111"/>
      <c r="L527" s="111"/>
      <c r="M527" s="111"/>
      <c r="N527" s="111"/>
      <c r="O527" s="111"/>
      <c r="P527" s="111"/>
      <c r="Q527" s="111"/>
      <c r="R527" s="111"/>
      <c r="S527" s="111"/>
      <c r="T527" s="111"/>
      <c r="U527" s="111"/>
      <c r="V527" s="111"/>
      <c r="W527" s="111"/>
    </row>
    <row r="528" spans="1:23" ht="16" x14ac:dyDescent="0.15">
      <c r="A528" s="111"/>
      <c r="B528" s="109"/>
      <c r="C528" s="109"/>
      <c r="D528" s="111"/>
      <c r="E528" s="111"/>
      <c r="F528" s="111"/>
      <c r="G528" s="111"/>
      <c r="H528" s="111"/>
      <c r="I528" s="111"/>
      <c r="J528" s="111"/>
      <c r="K528" s="111"/>
      <c r="L528" s="111"/>
      <c r="M528" s="111"/>
      <c r="N528" s="111"/>
      <c r="O528" s="111"/>
      <c r="P528" s="111"/>
      <c r="Q528" s="111"/>
      <c r="R528" s="111"/>
      <c r="S528" s="111"/>
      <c r="T528" s="111"/>
      <c r="U528" s="111"/>
      <c r="V528" s="111"/>
      <c r="W528" s="111"/>
    </row>
    <row r="529" spans="1:23" ht="16" x14ac:dyDescent="0.15">
      <c r="A529" s="111"/>
      <c r="B529" s="109"/>
      <c r="C529" s="109"/>
      <c r="D529" s="111"/>
      <c r="E529" s="111"/>
      <c r="F529" s="111"/>
      <c r="G529" s="111"/>
      <c r="H529" s="111"/>
      <c r="I529" s="111"/>
      <c r="J529" s="111"/>
      <c r="K529" s="111"/>
      <c r="L529" s="111"/>
      <c r="M529" s="111"/>
      <c r="N529" s="111"/>
      <c r="O529" s="111"/>
      <c r="P529" s="111"/>
      <c r="Q529" s="111"/>
      <c r="R529" s="111"/>
      <c r="S529" s="111"/>
      <c r="T529" s="111"/>
      <c r="U529" s="111"/>
      <c r="V529" s="111"/>
      <c r="W529" s="111"/>
    </row>
    <row r="530" spans="1:23" ht="16" x14ac:dyDescent="0.15">
      <c r="A530" s="111"/>
      <c r="B530" s="109"/>
      <c r="C530" s="109"/>
      <c r="D530" s="111"/>
      <c r="E530" s="111"/>
      <c r="F530" s="111"/>
      <c r="G530" s="111"/>
      <c r="H530" s="111"/>
      <c r="I530" s="111"/>
      <c r="J530" s="111"/>
      <c r="K530" s="111"/>
      <c r="L530" s="111"/>
      <c r="M530" s="111"/>
      <c r="N530" s="111"/>
      <c r="O530" s="111"/>
      <c r="P530" s="111"/>
      <c r="Q530" s="111"/>
      <c r="R530" s="111"/>
      <c r="S530" s="111"/>
      <c r="T530" s="111"/>
      <c r="U530" s="111"/>
      <c r="V530" s="111"/>
      <c r="W530" s="111"/>
    </row>
    <row r="531" spans="1:23" ht="16" x14ac:dyDescent="0.15">
      <c r="A531" s="111"/>
      <c r="B531" s="109"/>
      <c r="C531" s="109"/>
      <c r="D531" s="111"/>
      <c r="E531" s="111"/>
      <c r="F531" s="111"/>
      <c r="G531" s="111"/>
      <c r="H531" s="111"/>
      <c r="I531" s="111"/>
      <c r="J531" s="111"/>
      <c r="K531" s="111"/>
      <c r="L531" s="111"/>
      <c r="M531" s="111"/>
      <c r="N531" s="111"/>
      <c r="O531" s="111"/>
      <c r="P531" s="111"/>
      <c r="Q531" s="111"/>
      <c r="R531" s="111"/>
      <c r="S531" s="111"/>
      <c r="T531" s="111"/>
      <c r="U531" s="111"/>
      <c r="V531" s="111"/>
      <c r="W531" s="111"/>
    </row>
    <row r="532" spans="1:23" ht="16" x14ac:dyDescent="0.15">
      <c r="A532" s="111"/>
      <c r="B532" s="109"/>
      <c r="C532" s="109"/>
      <c r="D532" s="111"/>
      <c r="E532" s="111"/>
      <c r="F532" s="111"/>
      <c r="G532" s="111"/>
      <c r="H532" s="111"/>
      <c r="I532" s="111"/>
      <c r="J532" s="111"/>
      <c r="K532" s="111"/>
      <c r="L532" s="111"/>
      <c r="M532" s="111"/>
      <c r="N532" s="111"/>
      <c r="O532" s="111"/>
      <c r="P532" s="111"/>
      <c r="Q532" s="111"/>
      <c r="R532" s="111"/>
      <c r="S532" s="111"/>
      <c r="T532" s="111"/>
      <c r="U532" s="111"/>
      <c r="V532" s="111"/>
      <c r="W532" s="111"/>
    </row>
    <row r="533" spans="1:23" ht="16" x14ac:dyDescent="0.15">
      <c r="A533" s="111"/>
      <c r="B533" s="109"/>
      <c r="C533" s="109"/>
      <c r="D533" s="111"/>
      <c r="E533" s="111"/>
      <c r="F533" s="111"/>
      <c r="G533" s="111"/>
      <c r="H533" s="111"/>
      <c r="I533" s="111"/>
      <c r="J533" s="111"/>
      <c r="K533" s="111"/>
      <c r="L533" s="111"/>
      <c r="M533" s="111"/>
      <c r="N533" s="111"/>
      <c r="O533" s="111"/>
      <c r="P533" s="111"/>
      <c r="Q533" s="111"/>
      <c r="R533" s="111"/>
      <c r="S533" s="111"/>
      <c r="T533" s="111"/>
      <c r="U533" s="111"/>
      <c r="V533" s="111"/>
      <c r="W533" s="111"/>
    </row>
    <row r="534" spans="1:23" ht="16" x14ac:dyDescent="0.15">
      <c r="A534" s="111"/>
      <c r="B534" s="109"/>
      <c r="C534" s="109"/>
      <c r="D534" s="111"/>
      <c r="E534" s="111"/>
      <c r="F534" s="111"/>
      <c r="G534" s="111"/>
      <c r="H534" s="111"/>
      <c r="I534" s="111"/>
      <c r="J534" s="111"/>
      <c r="K534" s="111"/>
      <c r="L534" s="111"/>
      <c r="M534" s="111"/>
      <c r="N534" s="111"/>
      <c r="O534" s="111"/>
      <c r="P534" s="111"/>
      <c r="Q534" s="111"/>
      <c r="R534" s="111"/>
      <c r="S534" s="111"/>
      <c r="T534" s="111"/>
      <c r="U534" s="111"/>
      <c r="V534" s="111"/>
      <c r="W534" s="111"/>
    </row>
    <row r="535" spans="1:23" ht="16" x14ac:dyDescent="0.15">
      <c r="A535" s="111"/>
      <c r="B535" s="109"/>
      <c r="C535" s="109"/>
      <c r="D535" s="111"/>
      <c r="E535" s="111"/>
      <c r="F535" s="111"/>
      <c r="G535" s="111"/>
      <c r="H535" s="111"/>
      <c r="I535" s="111"/>
      <c r="J535" s="111"/>
      <c r="K535" s="111"/>
      <c r="L535" s="111"/>
      <c r="M535" s="111"/>
      <c r="N535" s="111"/>
      <c r="O535" s="111"/>
      <c r="P535" s="111"/>
      <c r="Q535" s="111"/>
      <c r="R535" s="111"/>
      <c r="S535" s="111"/>
      <c r="T535" s="111"/>
      <c r="U535" s="111"/>
      <c r="V535" s="111"/>
      <c r="W535" s="111"/>
    </row>
    <row r="536" spans="1:23" ht="16" x14ac:dyDescent="0.15">
      <c r="A536" s="111"/>
      <c r="B536" s="109"/>
      <c r="C536" s="109"/>
      <c r="D536" s="111"/>
      <c r="E536" s="111"/>
      <c r="F536" s="111"/>
      <c r="G536" s="111"/>
      <c r="H536" s="111"/>
      <c r="I536" s="111"/>
      <c r="J536" s="111"/>
      <c r="K536" s="111"/>
      <c r="L536" s="111"/>
      <c r="M536" s="111"/>
      <c r="N536" s="111"/>
      <c r="O536" s="111"/>
      <c r="P536" s="111"/>
      <c r="Q536" s="111"/>
      <c r="R536" s="111"/>
      <c r="S536" s="111"/>
      <c r="T536" s="111"/>
      <c r="U536" s="111"/>
      <c r="V536" s="111"/>
      <c r="W536" s="111"/>
    </row>
    <row r="537" spans="1:23" ht="16" x14ac:dyDescent="0.15">
      <c r="A537" s="111"/>
      <c r="B537" s="109"/>
      <c r="C537" s="109"/>
      <c r="D537" s="111"/>
      <c r="E537" s="111"/>
      <c r="F537" s="111"/>
      <c r="G537" s="111"/>
      <c r="H537" s="111"/>
      <c r="I537" s="111"/>
      <c r="J537" s="111"/>
      <c r="K537" s="111"/>
      <c r="L537" s="111"/>
      <c r="M537" s="111"/>
      <c r="N537" s="111"/>
      <c r="O537" s="111"/>
      <c r="P537" s="111"/>
      <c r="Q537" s="111"/>
      <c r="R537" s="111"/>
      <c r="S537" s="111"/>
      <c r="T537" s="111"/>
      <c r="U537" s="111"/>
      <c r="V537" s="111"/>
      <c r="W537" s="111"/>
    </row>
    <row r="538" spans="1:23" ht="16" x14ac:dyDescent="0.15">
      <c r="A538" s="111"/>
      <c r="B538" s="109"/>
      <c r="C538" s="109"/>
      <c r="D538" s="111"/>
      <c r="E538" s="111"/>
      <c r="F538" s="111"/>
      <c r="G538" s="111"/>
      <c r="H538" s="111"/>
      <c r="I538" s="111"/>
      <c r="J538" s="111"/>
      <c r="K538" s="111"/>
      <c r="L538" s="111"/>
      <c r="M538" s="111"/>
      <c r="N538" s="111"/>
      <c r="O538" s="111"/>
      <c r="P538" s="111"/>
      <c r="Q538" s="111"/>
      <c r="R538" s="111"/>
      <c r="S538" s="111"/>
      <c r="T538" s="111"/>
      <c r="U538" s="111"/>
      <c r="V538" s="111"/>
      <c r="W538" s="111"/>
    </row>
    <row r="539" spans="1:23" ht="16" x14ac:dyDescent="0.15">
      <c r="A539" s="111"/>
      <c r="B539" s="109"/>
      <c r="C539" s="109"/>
      <c r="D539" s="111"/>
      <c r="E539" s="111"/>
      <c r="F539" s="111"/>
      <c r="G539" s="111"/>
      <c r="H539" s="111"/>
      <c r="I539" s="111"/>
      <c r="J539" s="111"/>
      <c r="K539" s="111"/>
      <c r="L539" s="111"/>
      <c r="M539" s="111"/>
      <c r="N539" s="111"/>
      <c r="O539" s="111"/>
      <c r="P539" s="111"/>
      <c r="Q539" s="111"/>
      <c r="R539" s="111"/>
      <c r="S539" s="111"/>
      <c r="T539" s="111"/>
      <c r="U539" s="111"/>
      <c r="V539" s="111"/>
      <c r="W539" s="111"/>
    </row>
    <row r="540" spans="1:23" ht="16" x14ac:dyDescent="0.15">
      <c r="A540" s="111"/>
      <c r="B540" s="109"/>
      <c r="C540" s="109"/>
      <c r="D540" s="111"/>
      <c r="E540" s="111"/>
      <c r="F540" s="111"/>
      <c r="G540" s="111"/>
      <c r="H540" s="111"/>
      <c r="I540" s="111"/>
      <c r="J540" s="111"/>
      <c r="K540" s="111"/>
      <c r="L540" s="111"/>
      <c r="M540" s="111"/>
      <c r="N540" s="111"/>
      <c r="O540" s="111"/>
      <c r="P540" s="111"/>
      <c r="Q540" s="111"/>
      <c r="R540" s="111"/>
      <c r="S540" s="111"/>
      <c r="T540" s="111"/>
      <c r="U540" s="111"/>
      <c r="V540" s="111"/>
      <c r="W540" s="111"/>
    </row>
    <row r="541" spans="1:23" ht="16" x14ac:dyDescent="0.15">
      <c r="A541" s="111"/>
      <c r="B541" s="109"/>
      <c r="C541" s="109"/>
      <c r="D541" s="111"/>
      <c r="E541" s="111"/>
      <c r="F541" s="111"/>
      <c r="G541" s="111"/>
      <c r="H541" s="111"/>
      <c r="I541" s="111"/>
      <c r="J541" s="111"/>
      <c r="K541" s="111"/>
      <c r="L541" s="111"/>
      <c r="M541" s="111"/>
      <c r="N541" s="111"/>
      <c r="O541" s="111"/>
      <c r="P541" s="111"/>
      <c r="Q541" s="111"/>
      <c r="R541" s="111"/>
      <c r="S541" s="111"/>
      <c r="T541" s="111"/>
      <c r="U541" s="111"/>
      <c r="V541" s="111"/>
      <c r="W541" s="111"/>
    </row>
    <row r="542" spans="1:23" ht="16" x14ac:dyDescent="0.15">
      <c r="A542" s="111"/>
      <c r="B542" s="109"/>
      <c r="C542" s="109"/>
      <c r="D542" s="111"/>
      <c r="E542" s="111"/>
      <c r="F542" s="111"/>
      <c r="G542" s="111"/>
      <c r="H542" s="111"/>
      <c r="I542" s="111"/>
      <c r="J542" s="111"/>
      <c r="K542" s="111"/>
      <c r="L542" s="111"/>
      <c r="M542" s="111"/>
      <c r="N542" s="111"/>
      <c r="O542" s="111"/>
      <c r="P542" s="111"/>
      <c r="Q542" s="111"/>
      <c r="R542" s="111"/>
      <c r="S542" s="111"/>
      <c r="T542" s="111"/>
      <c r="U542" s="111"/>
      <c r="V542" s="111"/>
      <c r="W542" s="111"/>
    </row>
    <row r="543" spans="1:23" ht="16" x14ac:dyDescent="0.15">
      <c r="A543" s="111"/>
      <c r="B543" s="109"/>
      <c r="C543" s="109"/>
      <c r="D543" s="111"/>
      <c r="E543" s="111"/>
      <c r="F543" s="111"/>
      <c r="G543" s="111"/>
      <c r="H543" s="111"/>
      <c r="I543" s="111"/>
      <c r="J543" s="111"/>
      <c r="K543" s="111"/>
      <c r="L543" s="111"/>
      <c r="M543" s="111"/>
      <c r="N543" s="111"/>
      <c r="O543" s="111"/>
      <c r="P543" s="111"/>
      <c r="Q543" s="111"/>
      <c r="R543" s="111"/>
      <c r="S543" s="111"/>
      <c r="T543" s="111"/>
      <c r="U543" s="111"/>
      <c r="V543" s="111"/>
      <c r="W543" s="111"/>
    </row>
    <row r="544" spans="1:23" ht="16" x14ac:dyDescent="0.15">
      <c r="A544" s="111"/>
      <c r="B544" s="109"/>
      <c r="C544" s="109"/>
      <c r="D544" s="111"/>
      <c r="E544" s="111"/>
      <c r="F544" s="111"/>
      <c r="G544" s="111"/>
      <c r="H544" s="111"/>
      <c r="I544" s="111"/>
      <c r="J544" s="111"/>
      <c r="K544" s="111"/>
      <c r="L544" s="111"/>
      <c r="M544" s="111"/>
      <c r="N544" s="111"/>
      <c r="O544" s="111"/>
      <c r="P544" s="111"/>
      <c r="Q544" s="111"/>
      <c r="R544" s="111"/>
      <c r="S544" s="111"/>
      <c r="T544" s="111"/>
      <c r="U544" s="111"/>
      <c r="V544" s="111"/>
      <c r="W544" s="111"/>
    </row>
    <row r="545" spans="1:23" ht="16" x14ac:dyDescent="0.15">
      <c r="A545" s="111"/>
      <c r="B545" s="109"/>
      <c r="C545" s="109"/>
      <c r="D545" s="111"/>
      <c r="E545" s="111"/>
      <c r="F545" s="111"/>
      <c r="G545" s="111"/>
      <c r="H545" s="111"/>
      <c r="I545" s="111"/>
      <c r="J545" s="111"/>
      <c r="K545" s="111"/>
      <c r="L545" s="111"/>
      <c r="M545" s="111"/>
      <c r="N545" s="111"/>
      <c r="O545" s="111"/>
      <c r="P545" s="111"/>
      <c r="Q545" s="111"/>
      <c r="R545" s="111"/>
      <c r="S545" s="111"/>
      <c r="T545" s="111"/>
      <c r="U545" s="111"/>
      <c r="V545" s="111"/>
      <c r="W545" s="111"/>
    </row>
    <row r="546" spans="1:23" ht="16" x14ac:dyDescent="0.15">
      <c r="A546" s="111"/>
      <c r="B546" s="109"/>
      <c r="C546" s="109"/>
      <c r="D546" s="111"/>
      <c r="E546" s="111"/>
      <c r="F546" s="111"/>
      <c r="G546" s="111"/>
      <c r="H546" s="111"/>
      <c r="I546" s="111"/>
      <c r="J546" s="111"/>
      <c r="K546" s="111"/>
      <c r="L546" s="111"/>
      <c r="M546" s="111"/>
      <c r="N546" s="111"/>
      <c r="O546" s="111"/>
      <c r="P546" s="111"/>
      <c r="Q546" s="111"/>
      <c r="R546" s="111"/>
      <c r="S546" s="111"/>
      <c r="T546" s="111"/>
      <c r="U546" s="111"/>
      <c r="V546" s="111"/>
      <c r="W546" s="111"/>
    </row>
    <row r="547" spans="1:23" ht="16" x14ac:dyDescent="0.15">
      <c r="A547" s="111"/>
      <c r="B547" s="109"/>
      <c r="C547" s="109"/>
      <c r="D547" s="111"/>
      <c r="E547" s="111"/>
      <c r="F547" s="111"/>
      <c r="G547" s="111"/>
      <c r="H547" s="111"/>
      <c r="I547" s="111"/>
      <c r="J547" s="111"/>
      <c r="K547" s="111"/>
      <c r="L547" s="111"/>
      <c r="M547" s="111"/>
      <c r="N547" s="111"/>
      <c r="O547" s="111"/>
      <c r="P547" s="111"/>
      <c r="Q547" s="111"/>
      <c r="R547" s="111"/>
      <c r="S547" s="111"/>
      <c r="T547" s="111"/>
      <c r="U547" s="111"/>
      <c r="V547" s="111"/>
      <c r="W547" s="111"/>
    </row>
    <row r="548" spans="1:23" ht="16" x14ac:dyDescent="0.15">
      <c r="A548" s="111"/>
      <c r="B548" s="109"/>
      <c r="C548" s="109"/>
      <c r="D548" s="111"/>
      <c r="E548" s="111"/>
      <c r="F548" s="111"/>
      <c r="G548" s="111"/>
      <c r="H548" s="111"/>
      <c r="I548" s="111"/>
      <c r="J548" s="111"/>
      <c r="K548" s="111"/>
      <c r="L548" s="111"/>
      <c r="M548" s="111"/>
      <c r="N548" s="111"/>
      <c r="O548" s="111"/>
      <c r="P548" s="111"/>
      <c r="Q548" s="111"/>
      <c r="R548" s="111"/>
      <c r="S548" s="111"/>
      <c r="T548" s="111"/>
      <c r="U548" s="111"/>
      <c r="V548" s="111"/>
      <c r="W548" s="111"/>
    </row>
    <row r="549" spans="1:23" ht="16" x14ac:dyDescent="0.15">
      <c r="A549" s="111"/>
      <c r="B549" s="109"/>
      <c r="C549" s="109"/>
      <c r="D549" s="111"/>
      <c r="E549" s="111"/>
      <c r="F549" s="111"/>
      <c r="G549" s="111"/>
      <c r="H549" s="111"/>
      <c r="I549" s="111"/>
      <c r="J549" s="111"/>
      <c r="K549" s="111"/>
      <c r="L549" s="111"/>
      <c r="M549" s="111"/>
      <c r="N549" s="111"/>
      <c r="O549" s="111"/>
      <c r="P549" s="111"/>
      <c r="Q549" s="111"/>
      <c r="R549" s="111"/>
      <c r="S549" s="111"/>
      <c r="T549" s="111"/>
      <c r="U549" s="111"/>
      <c r="V549" s="111"/>
      <c r="W549" s="111"/>
    </row>
    <row r="550" spans="1:23" ht="16" x14ac:dyDescent="0.15">
      <c r="A550" s="111"/>
      <c r="B550" s="109"/>
      <c r="C550" s="109"/>
      <c r="D550" s="111"/>
      <c r="E550" s="111"/>
      <c r="F550" s="111"/>
      <c r="G550" s="111"/>
      <c r="H550" s="111"/>
      <c r="I550" s="111"/>
      <c r="J550" s="111"/>
      <c r="K550" s="111"/>
      <c r="L550" s="111"/>
      <c r="M550" s="111"/>
      <c r="N550" s="111"/>
      <c r="O550" s="111"/>
      <c r="P550" s="111"/>
      <c r="Q550" s="111"/>
      <c r="R550" s="111"/>
      <c r="S550" s="111"/>
      <c r="T550" s="111"/>
      <c r="U550" s="111"/>
      <c r="V550" s="111"/>
      <c r="W550" s="111"/>
    </row>
    <row r="551" spans="1:23" ht="16" x14ac:dyDescent="0.15">
      <c r="A551" s="111"/>
      <c r="B551" s="109"/>
      <c r="C551" s="109"/>
      <c r="D551" s="111"/>
      <c r="E551" s="111"/>
      <c r="F551" s="111"/>
      <c r="G551" s="111"/>
      <c r="H551" s="111"/>
      <c r="I551" s="111"/>
      <c r="J551" s="111"/>
      <c r="K551" s="111"/>
      <c r="L551" s="111"/>
      <c r="M551" s="111"/>
      <c r="N551" s="111"/>
      <c r="O551" s="111"/>
      <c r="P551" s="111"/>
      <c r="Q551" s="111"/>
      <c r="R551" s="111"/>
      <c r="S551" s="111"/>
      <c r="T551" s="111"/>
      <c r="U551" s="111"/>
      <c r="V551" s="111"/>
      <c r="W551" s="111"/>
    </row>
    <row r="552" spans="1:23" ht="16" x14ac:dyDescent="0.15">
      <c r="A552" s="111"/>
      <c r="B552" s="109"/>
      <c r="C552" s="109"/>
      <c r="D552" s="111"/>
      <c r="E552" s="111"/>
      <c r="F552" s="111"/>
      <c r="G552" s="111"/>
      <c r="H552" s="111"/>
      <c r="I552" s="111"/>
      <c r="J552" s="111"/>
      <c r="K552" s="111"/>
      <c r="L552" s="111"/>
      <c r="M552" s="111"/>
      <c r="N552" s="111"/>
      <c r="O552" s="111"/>
      <c r="P552" s="111"/>
      <c r="Q552" s="111"/>
      <c r="R552" s="111"/>
      <c r="S552" s="111"/>
      <c r="T552" s="111"/>
      <c r="U552" s="111"/>
      <c r="V552" s="111"/>
      <c r="W552" s="111"/>
    </row>
    <row r="553" spans="1:23" ht="16" x14ac:dyDescent="0.15">
      <c r="A553" s="111"/>
      <c r="B553" s="109"/>
      <c r="C553" s="109"/>
      <c r="D553" s="111"/>
      <c r="E553" s="111"/>
      <c r="F553" s="111"/>
      <c r="G553" s="111"/>
      <c r="H553" s="111"/>
      <c r="I553" s="111"/>
      <c r="J553" s="111"/>
      <c r="K553" s="111"/>
      <c r="L553" s="111"/>
      <c r="M553" s="111"/>
      <c r="N553" s="111"/>
      <c r="O553" s="111"/>
      <c r="P553" s="111"/>
      <c r="Q553" s="111"/>
      <c r="R553" s="111"/>
      <c r="S553" s="111"/>
      <c r="T553" s="111"/>
      <c r="U553" s="111"/>
      <c r="V553" s="111"/>
      <c r="W553" s="111"/>
    </row>
    <row r="554" spans="1:23" ht="16" x14ac:dyDescent="0.15">
      <c r="A554" s="111"/>
      <c r="B554" s="109"/>
      <c r="C554" s="109"/>
      <c r="D554" s="111"/>
      <c r="E554" s="111"/>
      <c r="F554" s="111"/>
      <c r="G554" s="111"/>
      <c r="H554" s="111"/>
      <c r="I554" s="111"/>
      <c r="J554" s="111"/>
      <c r="K554" s="111"/>
      <c r="L554" s="111"/>
      <c r="M554" s="111"/>
      <c r="N554" s="111"/>
      <c r="O554" s="111"/>
      <c r="P554" s="111"/>
      <c r="Q554" s="111"/>
      <c r="R554" s="111"/>
      <c r="S554" s="111"/>
      <c r="T554" s="111"/>
      <c r="U554" s="111"/>
      <c r="V554" s="111"/>
      <c r="W554" s="111"/>
    </row>
    <row r="555" spans="1:23" ht="16" x14ac:dyDescent="0.15">
      <c r="A555" s="111"/>
      <c r="B555" s="109"/>
      <c r="C555" s="109"/>
      <c r="D555" s="111"/>
      <c r="E555" s="111"/>
      <c r="F555" s="111"/>
      <c r="G555" s="111"/>
      <c r="H555" s="111"/>
      <c r="I555" s="111"/>
      <c r="J555" s="111"/>
      <c r="K555" s="111"/>
      <c r="L555" s="111"/>
      <c r="M555" s="111"/>
      <c r="N555" s="111"/>
      <c r="O555" s="111"/>
      <c r="P555" s="111"/>
      <c r="Q555" s="111"/>
      <c r="R555" s="111"/>
      <c r="S555" s="111"/>
      <c r="T555" s="111"/>
      <c r="U555" s="111"/>
      <c r="V555" s="111"/>
      <c r="W555" s="111"/>
    </row>
    <row r="556" spans="1:23" ht="16" x14ac:dyDescent="0.15">
      <c r="A556" s="111"/>
      <c r="B556" s="109"/>
      <c r="C556" s="109"/>
      <c r="D556" s="111"/>
      <c r="E556" s="111"/>
      <c r="F556" s="111"/>
      <c r="G556" s="111"/>
      <c r="H556" s="111"/>
      <c r="I556" s="111"/>
      <c r="J556" s="111"/>
      <c r="K556" s="111"/>
      <c r="L556" s="111"/>
      <c r="M556" s="111"/>
      <c r="N556" s="111"/>
      <c r="O556" s="111"/>
      <c r="P556" s="111"/>
      <c r="Q556" s="111"/>
      <c r="R556" s="111"/>
      <c r="S556" s="111"/>
      <c r="T556" s="111"/>
      <c r="U556" s="111"/>
      <c r="V556" s="111"/>
      <c r="W556" s="111"/>
    </row>
    <row r="557" spans="1:23" ht="16" x14ac:dyDescent="0.15">
      <c r="A557" s="111"/>
      <c r="B557" s="109"/>
      <c r="C557" s="109"/>
      <c r="D557" s="111"/>
      <c r="E557" s="111"/>
      <c r="F557" s="111"/>
      <c r="G557" s="111"/>
      <c r="H557" s="111"/>
      <c r="I557" s="111"/>
      <c r="J557" s="111"/>
      <c r="K557" s="111"/>
      <c r="L557" s="111"/>
      <c r="M557" s="111"/>
      <c r="N557" s="111"/>
      <c r="O557" s="111"/>
      <c r="P557" s="111"/>
      <c r="Q557" s="111"/>
      <c r="R557" s="111"/>
      <c r="S557" s="111"/>
      <c r="T557" s="111"/>
      <c r="U557" s="111"/>
      <c r="V557" s="111"/>
      <c r="W557" s="111"/>
    </row>
    <row r="558" spans="1:23" ht="16" x14ac:dyDescent="0.15">
      <c r="A558" s="111"/>
      <c r="B558" s="109"/>
      <c r="C558" s="109"/>
      <c r="D558" s="111"/>
      <c r="E558" s="111"/>
      <c r="F558" s="111"/>
      <c r="G558" s="111"/>
      <c r="H558" s="111"/>
      <c r="I558" s="111"/>
      <c r="J558" s="111"/>
      <c r="K558" s="111"/>
      <c r="L558" s="111"/>
      <c r="M558" s="111"/>
      <c r="N558" s="111"/>
      <c r="O558" s="111"/>
      <c r="P558" s="111"/>
      <c r="Q558" s="111"/>
      <c r="R558" s="111"/>
      <c r="S558" s="111"/>
      <c r="T558" s="111"/>
      <c r="U558" s="111"/>
      <c r="V558" s="111"/>
      <c r="W558" s="111"/>
    </row>
    <row r="559" spans="1:23" ht="16" x14ac:dyDescent="0.15">
      <c r="A559" s="111"/>
      <c r="B559" s="109"/>
      <c r="C559" s="109"/>
      <c r="D559" s="111"/>
      <c r="E559" s="111"/>
      <c r="F559" s="111"/>
      <c r="G559" s="111"/>
      <c r="H559" s="111"/>
      <c r="I559" s="111"/>
      <c r="J559" s="111"/>
      <c r="K559" s="111"/>
      <c r="L559" s="111"/>
      <c r="M559" s="111"/>
      <c r="N559" s="111"/>
      <c r="O559" s="111"/>
      <c r="P559" s="111"/>
      <c r="Q559" s="111"/>
      <c r="R559" s="111"/>
      <c r="S559" s="111"/>
      <c r="T559" s="111"/>
      <c r="U559" s="111"/>
      <c r="V559" s="111"/>
      <c r="W559" s="111"/>
    </row>
    <row r="560" spans="1:23" ht="16" x14ac:dyDescent="0.15">
      <c r="A560" s="111"/>
      <c r="B560" s="109"/>
      <c r="C560" s="109"/>
      <c r="D560" s="111"/>
      <c r="E560" s="111"/>
      <c r="F560" s="111"/>
      <c r="G560" s="111"/>
      <c r="H560" s="111"/>
      <c r="I560" s="111"/>
      <c r="J560" s="111"/>
      <c r="K560" s="111"/>
      <c r="L560" s="111"/>
      <c r="M560" s="111"/>
      <c r="N560" s="111"/>
      <c r="O560" s="111"/>
      <c r="P560" s="111"/>
      <c r="Q560" s="111"/>
      <c r="R560" s="111"/>
      <c r="S560" s="111"/>
      <c r="T560" s="111"/>
      <c r="U560" s="111"/>
      <c r="V560" s="111"/>
      <c r="W560" s="111"/>
    </row>
    <row r="561" spans="1:23" ht="16" x14ac:dyDescent="0.15">
      <c r="A561" s="111"/>
      <c r="B561" s="109"/>
      <c r="C561" s="109"/>
      <c r="D561" s="111"/>
      <c r="E561" s="111"/>
      <c r="F561" s="111"/>
      <c r="G561" s="111"/>
      <c r="H561" s="111"/>
      <c r="I561" s="111"/>
      <c r="J561" s="111"/>
      <c r="K561" s="111"/>
      <c r="L561" s="111"/>
      <c r="M561" s="111"/>
      <c r="N561" s="111"/>
      <c r="O561" s="111"/>
      <c r="P561" s="111"/>
      <c r="Q561" s="111"/>
      <c r="R561" s="111"/>
      <c r="S561" s="111"/>
      <c r="T561" s="111"/>
      <c r="U561" s="111"/>
      <c r="V561" s="111"/>
      <c r="W561" s="111"/>
    </row>
    <row r="562" spans="1:23" ht="16" x14ac:dyDescent="0.15">
      <c r="A562" s="111"/>
      <c r="B562" s="109"/>
      <c r="C562" s="109"/>
      <c r="D562" s="111"/>
      <c r="E562" s="111"/>
      <c r="F562" s="111"/>
      <c r="G562" s="111"/>
      <c r="H562" s="111"/>
      <c r="I562" s="111"/>
      <c r="J562" s="111"/>
      <c r="K562" s="111"/>
      <c r="L562" s="111"/>
      <c r="M562" s="111"/>
      <c r="N562" s="111"/>
      <c r="O562" s="111"/>
      <c r="P562" s="111"/>
      <c r="Q562" s="111"/>
      <c r="R562" s="111"/>
      <c r="S562" s="111"/>
      <c r="T562" s="111"/>
      <c r="U562" s="111"/>
      <c r="V562" s="111"/>
      <c r="W562" s="111"/>
    </row>
    <row r="563" spans="1:23" ht="16" x14ac:dyDescent="0.15">
      <c r="A563" s="111"/>
      <c r="B563" s="109"/>
      <c r="C563" s="109"/>
      <c r="D563" s="111"/>
      <c r="E563" s="111"/>
      <c r="F563" s="111"/>
      <c r="G563" s="111"/>
      <c r="H563" s="111"/>
      <c r="I563" s="111"/>
      <c r="J563" s="111"/>
      <c r="K563" s="111"/>
      <c r="L563" s="111"/>
      <c r="M563" s="111"/>
      <c r="N563" s="111"/>
      <c r="O563" s="111"/>
      <c r="P563" s="111"/>
      <c r="Q563" s="111"/>
      <c r="R563" s="111"/>
      <c r="S563" s="111"/>
      <c r="T563" s="111"/>
      <c r="U563" s="111"/>
      <c r="V563" s="111"/>
      <c r="W563" s="111"/>
    </row>
    <row r="564" spans="1:23" ht="16" x14ac:dyDescent="0.15">
      <c r="A564" s="111"/>
      <c r="B564" s="109"/>
      <c r="C564" s="109"/>
      <c r="D564" s="111"/>
      <c r="E564" s="111"/>
      <c r="F564" s="111"/>
      <c r="G564" s="111"/>
      <c r="H564" s="111"/>
      <c r="I564" s="111"/>
      <c r="J564" s="111"/>
      <c r="K564" s="111"/>
      <c r="L564" s="111"/>
      <c r="M564" s="111"/>
      <c r="N564" s="111"/>
      <c r="O564" s="111"/>
      <c r="P564" s="111"/>
      <c r="Q564" s="111"/>
      <c r="R564" s="111"/>
      <c r="S564" s="111"/>
      <c r="T564" s="111"/>
      <c r="U564" s="111"/>
      <c r="V564" s="111"/>
      <c r="W564" s="111"/>
    </row>
    <row r="565" spans="1:23" ht="16" x14ac:dyDescent="0.15">
      <c r="A565" s="111"/>
      <c r="B565" s="109"/>
      <c r="C565" s="109"/>
      <c r="D565" s="111"/>
      <c r="E565" s="111"/>
      <c r="F565" s="111"/>
      <c r="G565" s="111"/>
      <c r="H565" s="111"/>
      <c r="I565" s="111"/>
      <c r="J565" s="111"/>
      <c r="K565" s="111"/>
      <c r="L565" s="111"/>
      <c r="M565" s="111"/>
      <c r="N565" s="111"/>
      <c r="O565" s="111"/>
      <c r="P565" s="111"/>
      <c r="Q565" s="111"/>
      <c r="R565" s="111"/>
      <c r="S565" s="111"/>
      <c r="T565" s="111"/>
      <c r="U565" s="111"/>
      <c r="V565" s="111"/>
      <c r="W565" s="111"/>
    </row>
    <row r="566" spans="1:23" ht="16" x14ac:dyDescent="0.15">
      <c r="A566" s="111"/>
      <c r="B566" s="109"/>
      <c r="C566" s="109"/>
      <c r="D566" s="111"/>
      <c r="E566" s="111"/>
      <c r="F566" s="111"/>
      <c r="G566" s="111"/>
      <c r="H566" s="111"/>
      <c r="I566" s="111"/>
      <c r="J566" s="111"/>
      <c r="K566" s="111"/>
      <c r="L566" s="111"/>
      <c r="M566" s="111"/>
      <c r="N566" s="111"/>
      <c r="O566" s="111"/>
      <c r="P566" s="111"/>
      <c r="Q566" s="111"/>
      <c r="R566" s="111"/>
      <c r="S566" s="111"/>
      <c r="T566" s="111"/>
      <c r="U566" s="111"/>
      <c r="V566" s="111"/>
      <c r="W566" s="111"/>
    </row>
    <row r="567" spans="1:23" ht="16" x14ac:dyDescent="0.15">
      <c r="A567" s="111"/>
      <c r="B567" s="109"/>
      <c r="C567" s="109"/>
      <c r="D567" s="111"/>
      <c r="E567" s="111"/>
      <c r="F567" s="111"/>
      <c r="G567" s="111"/>
      <c r="H567" s="111"/>
      <c r="I567" s="111"/>
      <c r="J567" s="111"/>
      <c r="K567" s="111"/>
      <c r="L567" s="111"/>
      <c r="M567" s="111"/>
      <c r="N567" s="111"/>
      <c r="O567" s="111"/>
      <c r="P567" s="111"/>
      <c r="Q567" s="111"/>
      <c r="R567" s="111"/>
      <c r="S567" s="111"/>
      <c r="T567" s="111"/>
      <c r="U567" s="111"/>
      <c r="V567" s="111"/>
      <c r="W567" s="111"/>
    </row>
    <row r="568" spans="1:23" ht="16" x14ac:dyDescent="0.15">
      <c r="A568" s="111"/>
      <c r="B568" s="109"/>
      <c r="C568" s="109"/>
      <c r="D568" s="111"/>
      <c r="E568" s="111"/>
      <c r="F568" s="111"/>
      <c r="G568" s="111"/>
      <c r="H568" s="111"/>
      <c r="I568" s="111"/>
      <c r="J568" s="111"/>
      <c r="K568" s="111"/>
      <c r="L568" s="111"/>
      <c r="M568" s="111"/>
      <c r="N568" s="111"/>
      <c r="O568" s="111"/>
      <c r="P568" s="111"/>
      <c r="Q568" s="111"/>
      <c r="R568" s="111"/>
      <c r="S568" s="111"/>
      <c r="T568" s="111"/>
      <c r="U568" s="111"/>
      <c r="V568" s="111"/>
      <c r="W568" s="111"/>
    </row>
    <row r="569" spans="1:23" ht="16" x14ac:dyDescent="0.15">
      <c r="A569" s="111"/>
      <c r="B569" s="109"/>
      <c r="C569" s="109"/>
      <c r="D569" s="111"/>
      <c r="E569" s="111"/>
      <c r="F569" s="111"/>
      <c r="G569" s="111"/>
      <c r="H569" s="111"/>
      <c r="I569" s="111"/>
      <c r="J569" s="111"/>
      <c r="K569" s="111"/>
      <c r="L569" s="111"/>
      <c r="M569" s="111"/>
      <c r="N569" s="111"/>
      <c r="O569" s="111"/>
      <c r="P569" s="111"/>
      <c r="Q569" s="111"/>
      <c r="R569" s="111"/>
      <c r="S569" s="111"/>
      <c r="T569" s="111"/>
      <c r="U569" s="111"/>
      <c r="V569" s="111"/>
      <c r="W569" s="111"/>
    </row>
    <row r="570" spans="1:23" ht="16" x14ac:dyDescent="0.15">
      <c r="A570" s="111"/>
      <c r="B570" s="109"/>
      <c r="C570" s="109"/>
      <c r="D570" s="111"/>
      <c r="E570" s="111"/>
      <c r="F570" s="111"/>
      <c r="G570" s="111"/>
      <c r="H570" s="111"/>
      <c r="I570" s="111"/>
      <c r="J570" s="111"/>
      <c r="K570" s="111"/>
      <c r="L570" s="111"/>
      <c r="M570" s="111"/>
      <c r="N570" s="111"/>
      <c r="O570" s="111"/>
      <c r="P570" s="111"/>
      <c r="Q570" s="111"/>
      <c r="R570" s="111"/>
      <c r="S570" s="111"/>
      <c r="T570" s="111"/>
      <c r="U570" s="111"/>
      <c r="V570" s="111"/>
      <c r="W570" s="111"/>
    </row>
    <row r="571" spans="1:23" ht="16" x14ac:dyDescent="0.15">
      <c r="A571" s="111"/>
      <c r="B571" s="109"/>
      <c r="C571" s="109"/>
      <c r="D571" s="111"/>
      <c r="E571" s="111"/>
      <c r="F571" s="111"/>
      <c r="G571" s="111"/>
      <c r="H571" s="111"/>
      <c r="I571" s="111"/>
      <c r="J571" s="111"/>
      <c r="K571" s="111"/>
      <c r="L571" s="111"/>
      <c r="M571" s="111"/>
      <c r="N571" s="111"/>
      <c r="O571" s="111"/>
      <c r="P571" s="111"/>
      <c r="Q571" s="111"/>
      <c r="R571" s="111"/>
      <c r="S571" s="111"/>
      <c r="T571" s="111"/>
      <c r="U571" s="111"/>
      <c r="V571" s="111"/>
      <c r="W571" s="111"/>
    </row>
    <row r="572" spans="1:23" ht="16" x14ac:dyDescent="0.15">
      <c r="A572" s="111"/>
      <c r="B572" s="109"/>
      <c r="C572" s="109"/>
      <c r="D572" s="111"/>
      <c r="E572" s="111"/>
      <c r="F572" s="111"/>
      <c r="G572" s="111"/>
      <c r="H572" s="111"/>
      <c r="I572" s="111"/>
      <c r="J572" s="111"/>
      <c r="K572" s="111"/>
      <c r="L572" s="111"/>
      <c r="M572" s="111"/>
      <c r="N572" s="111"/>
      <c r="O572" s="111"/>
      <c r="P572" s="111"/>
      <c r="Q572" s="111"/>
      <c r="R572" s="111"/>
      <c r="S572" s="111"/>
      <c r="T572" s="111"/>
      <c r="U572" s="111"/>
      <c r="V572" s="111"/>
      <c r="W572" s="111"/>
    </row>
    <row r="573" spans="1:23" ht="16" x14ac:dyDescent="0.15">
      <c r="A573" s="111"/>
      <c r="B573" s="109"/>
      <c r="C573" s="109"/>
      <c r="D573" s="111"/>
      <c r="E573" s="111"/>
      <c r="F573" s="111"/>
      <c r="G573" s="111"/>
      <c r="H573" s="111"/>
      <c r="I573" s="111"/>
      <c r="J573" s="111"/>
      <c r="K573" s="111"/>
      <c r="L573" s="111"/>
      <c r="M573" s="111"/>
      <c r="N573" s="111"/>
      <c r="O573" s="111"/>
      <c r="P573" s="111"/>
      <c r="Q573" s="111"/>
      <c r="R573" s="111"/>
      <c r="S573" s="111"/>
      <c r="T573" s="111"/>
      <c r="U573" s="111"/>
      <c r="V573" s="111"/>
      <c r="W573" s="111"/>
    </row>
    <row r="574" spans="1:23" ht="16" x14ac:dyDescent="0.15">
      <c r="A574" s="111"/>
      <c r="B574" s="109"/>
      <c r="C574" s="109"/>
      <c r="D574" s="111"/>
      <c r="E574" s="111"/>
      <c r="F574" s="111"/>
      <c r="G574" s="111"/>
      <c r="H574" s="111"/>
      <c r="I574" s="111"/>
      <c r="J574" s="111"/>
      <c r="K574" s="111"/>
      <c r="L574" s="111"/>
      <c r="M574" s="111"/>
      <c r="N574" s="111"/>
      <c r="O574" s="111"/>
      <c r="P574" s="111"/>
      <c r="Q574" s="111"/>
      <c r="R574" s="111"/>
      <c r="S574" s="111"/>
      <c r="T574" s="111"/>
      <c r="U574" s="111"/>
      <c r="V574" s="111"/>
      <c r="W574" s="111"/>
    </row>
    <row r="575" spans="1:23" ht="16" x14ac:dyDescent="0.15">
      <c r="A575" s="111"/>
      <c r="B575" s="109"/>
      <c r="C575" s="109"/>
      <c r="D575" s="111"/>
      <c r="E575" s="111"/>
      <c r="F575" s="111"/>
      <c r="G575" s="111"/>
      <c r="H575" s="111"/>
      <c r="I575" s="111"/>
      <c r="J575" s="111"/>
      <c r="K575" s="111"/>
      <c r="L575" s="111"/>
      <c r="M575" s="111"/>
      <c r="N575" s="111"/>
      <c r="O575" s="111"/>
      <c r="P575" s="111"/>
      <c r="Q575" s="111"/>
      <c r="R575" s="111"/>
      <c r="S575" s="111"/>
      <c r="T575" s="111"/>
      <c r="U575" s="111"/>
      <c r="V575" s="111"/>
      <c r="W575" s="111"/>
    </row>
    <row r="576" spans="1:23" ht="16" x14ac:dyDescent="0.15">
      <c r="A576" s="111"/>
      <c r="B576" s="109"/>
      <c r="C576" s="109"/>
      <c r="D576" s="111"/>
      <c r="E576" s="111"/>
      <c r="F576" s="111"/>
      <c r="G576" s="111"/>
      <c r="H576" s="111"/>
      <c r="I576" s="111"/>
      <c r="J576" s="111"/>
      <c r="K576" s="111"/>
      <c r="L576" s="111"/>
      <c r="M576" s="111"/>
      <c r="N576" s="111"/>
      <c r="O576" s="111"/>
      <c r="P576" s="111"/>
      <c r="Q576" s="111"/>
      <c r="R576" s="111"/>
      <c r="S576" s="111"/>
      <c r="T576" s="111"/>
      <c r="U576" s="111"/>
      <c r="V576" s="111"/>
      <c r="W576" s="111"/>
    </row>
    <row r="577" spans="1:23" ht="16" x14ac:dyDescent="0.15">
      <c r="A577" s="111"/>
      <c r="B577" s="109"/>
      <c r="C577" s="109"/>
      <c r="D577" s="111"/>
      <c r="E577" s="111"/>
      <c r="F577" s="111"/>
      <c r="G577" s="111"/>
      <c r="H577" s="111"/>
      <c r="I577" s="111"/>
      <c r="J577" s="111"/>
      <c r="K577" s="111"/>
      <c r="L577" s="111"/>
      <c r="M577" s="111"/>
      <c r="N577" s="111"/>
      <c r="O577" s="111"/>
      <c r="P577" s="111"/>
      <c r="Q577" s="111"/>
      <c r="R577" s="111"/>
      <c r="S577" s="111"/>
      <c r="T577" s="111"/>
      <c r="U577" s="111"/>
      <c r="V577" s="111"/>
      <c r="W577" s="111"/>
    </row>
    <row r="578" spans="1:23" ht="16" x14ac:dyDescent="0.15">
      <c r="A578" s="111"/>
      <c r="B578" s="109"/>
      <c r="C578" s="109"/>
      <c r="D578" s="111"/>
      <c r="E578" s="111"/>
      <c r="F578" s="111"/>
      <c r="G578" s="111"/>
      <c r="H578" s="111"/>
      <c r="I578" s="111"/>
      <c r="J578" s="111"/>
      <c r="K578" s="111"/>
      <c r="L578" s="111"/>
      <c r="M578" s="111"/>
      <c r="N578" s="111"/>
      <c r="O578" s="111"/>
      <c r="P578" s="111"/>
      <c r="Q578" s="111"/>
      <c r="R578" s="111"/>
      <c r="S578" s="111"/>
      <c r="T578" s="111"/>
      <c r="U578" s="111"/>
      <c r="V578" s="111"/>
      <c r="W578" s="111"/>
    </row>
    <row r="579" spans="1:23" ht="16" x14ac:dyDescent="0.15">
      <c r="A579" s="111"/>
      <c r="B579" s="109"/>
      <c r="C579" s="109"/>
      <c r="D579" s="111"/>
      <c r="E579" s="111"/>
      <c r="F579" s="111"/>
      <c r="G579" s="111"/>
      <c r="H579" s="111"/>
      <c r="I579" s="111"/>
      <c r="J579" s="111"/>
      <c r="K579" s="111"/>
      <c r="L579" s="111"/>
      <c r="M579" s="111"/>
      <c r="N579" s="111"/>
      <c r="O579" s="111"/>
      <c r="P579" s="111"/>
      <c r="Q579" s="111"/>
      <c r="R579" s="111"/>
      <c r="S579" s="111"/>
      <c r="T579" s="111"/>
      <c r="U579" s="111"/>
      <c r="V579" s="111"/>
      <c r="W579" s="111"/>
    </row>
    <row r="580" spans="1:23" ht="16" x14ac:dyDescent="0.15">
      <c r="A580" s="111"/>
      <c r="B580" s="109"/>
      <c r="C580" s="109"/>
      <c r="D580" s="111"/>
      <c r="E580" s="111"/>
      <c r="F580" s="111"/>
      <c r="G580" s="111"/>
      <c r="H580" s="111"/>
      <c r="I580" s="111"/>
      <c r="J580" s="111"/>
      <c r="K580" s="111"/>
      <c r="L580" s="111"/>
      <c r="M580" s="111"/>
      <c r="N580" s="111"/>
      <c r="O580" s="111"/>
      <c r="P580" s="111"/>
      <c r="Q580" s="111"/>
      <c r="R580" s="111"/>
      <c r="S580" s="111"/>
      <c r="T580" s="111"/>
      <c r="U580" s="111"/>
      <c r="V580" s="111"/>
      <c r="W580" s="111"/>
    </row>
    <row r="581" spans="1:23" ht="16" x14ac:dyDescent="0.15">
      <c r="A581" s="111"/>
      <c r="B581" s="109"/>
      <c r="C581" s="109"/>
      <c r="D581" s="111"/>
      <c r="E581" s="111"/>
      <c r="F581" s="111"/>
      <c r="G581" s="111"/>
      <c r="H581" s="111"/>
      <c r="I581" s="111"/>
      <c r="J581" s="111"/>
      <c r="K581" s="111"/>
      <c r="L581" s="111"/>
      <c r="M581" s="111"/>
      <c r="N581" s="111"/>
      <c r="O581" s="111"/>
      <c r="P581" s="111"/>
      <c r="Q581" s="111"/>
      <c r="R581" s="111"/>
      <c r="S581" s="111"/>
      <c r="T581" s="111"/>
      <c r="U581" s="111"/>
      <c r="V581" s="111"/>
      <c r="W581" s="111"/>
    </row>
    <row r="582" spans="1:23" ht="16" x14ac:dyDescent="0.15">
      <c r="A582" s="111"/>
      <c r="B582" s="109"/>
      <c r="C582" s="109"/>
      <c r="D582" s="111"/>
      <c r="E582" s="111"/>
      <c r="F582" s="111"/>
      <c r="G582" s="111"/>
      <c r="H582" s="111"/>
      <c r="I582" s="111"/>
      <c r="J582" s="111"/>
      <c r="K582" s="111"/>
      <c r="L582" s="111"/>
      <c r="M582" s="111"/>
      <c r="N582" s="111"/>
      <c r="O582" s="111"/>
      <c r="P582" s="111"/>
      <c r="Q582" s="111"/>
      <c r="R582" s="111"/>
      <c r="S582" s="111"/>
      <c r="T582" s="111"/>
      <c r="U582" s="111"/>
      <c r="V582" s="111"/>
      <c r="W582" s="111"/>
    </row>
    <row r="583" spans="1:23" ht="16" x14ac:dyDescent="0.15">
      <c r="A583" s="111"/>
      <c r="B583" s="109"/>
      <c r="C583" s="109"/>
      <c r="D583" s="111"/>
      <c r="E583" s="111"/>
      <c r="F583" s="111"/>
      <c r="G583" s="111"/>
      <c r="H583" s="111"/>
      <c r="I583" s="111"/>
      <c r="J583" s="111"/>
      <c r="K583" s="111"/>
      <c r="L583" s="111"/>
      <c r="M583" s="111"/>
      <c r="N583" s="111"/>
      <c r="O583" s="111"/>
      <c r="P583" s="111"/>
      <c r="Q583" s="111"/>
      <c r="R583" s="111"/>
      <c r="S583" s="111"/>
      <c r="T583" s="111"/>
      <c r="U583" s="111"/>
      <c r="V583" s="111"/>
      <c r="W583" s="111"/>
    </row>
    <row r="584" spans="1:23" ht="16" x14ac:dyDescent="0.15">
      <c r="A584" s="111"/>
      <c r="B584" s="109"/>
      <c r="C584" s="109"/>
      <c r="D584" s="111"/>
      <c r="E584" s="111"/>
      <c r="F584" s="111"/>
      <c r="G584" s="111"/>
      <c r="H584" s="111"/>
      <c r="I584" s="111"/>
      <c r="J584" s="111"/>
      <c r="K584" s="111"/>
      <c r="L584" s="111"/>
      <c r="M584" s="111"/>
      <c r="N584" s="111"/>
      <c r="O584" s="111"/>
      <c r="P584" s="111"/>
      <c r="Q584" s="111"/>
      <c r="R584" s="111"/>
      <c r="S584" s="111"/>
      <c r="T584" s="111"/>
      <c r="U584" s="111"/>
      <c r="V584" s="111"/>
      <c r="W584" s="111"/>
    </row>
    <row r="585" spans="1:23" ht="16" x14ac:dyDescent="0.15">
      <c r="A585" s="111"/>
      <c r="B585" s="109"/>
      <c r="C585" s="109"/>
      <c r="D585" s="111"/>
      <c r="E585" s="111"/>
      <c r="F585" s="111"/>
      <c r="G585" s="111"/>
      <c r="H585" s="111"/>
      <c r="I585" s="111"/>
      <c r="J585" s="111"/>
      <c r="K585" s="111"/>
      <c r="L585" s="111"/>
      <c r="M585" s="111"/>
      <c r="N585" s="111"/>
      <c r="O585" s="111"/>
      <c r="P585" s="111"/>
      <c r="Q585" s="111"/>
      <c r="R585" s="111"/>
      <c r="S585" s="111"/>
      <c r="T585" s="111"/>
      <c r="U585" s="111"/>
      <c r="V585" s="111"/>
      <c r="W585" s="111"/>
    </row>
    <row r="586" spans="1:23" ht="16" x14ac:dyDescent="0.15">
      <c r="A586" s="111"/>
      <c r="B586" s="109"/>
      <c r="C586" s="109"/>
      <c r="D586" s="111"/>
      <c r="E586" s="111"/>
      <c r="F586" s="111"/>
      <c r="G586" s="111"/>
      <c r="H586" s="111"/>
      <c r="I586" s="111"/>
      <c r="J586" s="111"/>
      <c r="K586" s="111"/>
      <c r="L586" s="111"/>
      <c r="M586" s="111"/>
      <c r="N586" s="111"/>
      <c r="O586" s="111"/>
      <c r="P586" s="111"/>
      <c r="Q586" s="111"/>
      <c r="R586" s="111"/>
      <c r="S586" s="111"/>
      <c r="T586" s="111"/>
      <c r="U586" s="111"/>
      <c r="V586" s="111"/>
      <c r="W586" s="111"/>
    </row>
    <row r="587" spans="1:23" ht="16" x14ac:dyDescent="0.15">
      <c r="A587" s="111"/>
      <c r="B587" s="109"/>
      <c r="C587" s="109"/>
      <c r="D587" s="111"/>
      <c r="E587" s="111"/>
      <c r="F587" s="111"/>
      <c r="G587" s="111"/>
      <c r="H587" s="111"/>
      <c r="I587" s="111"/>
      <c r="J587" s="111"/>
      <c r="K587" s="111"/>
      <c r="L587" s="111"/>
      <c r="M587" s="111"/>
      <c r="N587" s="111"/>
      <c r="O587" s="111"/>
      <c r="P587" s="111"/>
      <c r="Q587" s="111"/>
      <c r="R587" s="111"/>
      <c r="S587" s="111"/>
      <c r="T587" s="111"/>
      <c r="U587" s="111"/>
      <c r="V587" s="111"/>
      <c r="W587" s="111"/>
    </row>
    <row r="588" spans="1:23" ht="16" x14ac:dyDescent="0.15">
      <c r="A588" s="111"/>
      <c r="B588" s="109"/>
      <c r="C588" s="109"/>
      <c r="D588" s="111"/>
      <c r="E588" s="111"/>
      <c r="F588" s="111"/>
      <c r="G588" s="111"/>
      <c r="H588" s="111"/>
      <c r="I588" s="111"/>
      <c r="J588" s="111"/>
      <c r="K588" s="111"/>
      <c r="L588" s="111"/>
      <c r="M588" s="111"/>
      <c r="N588" s="111"/>
      <c r="O588" s="111"/>
      <c r="P588" s="111"/>
      <c r="Q588" s="111"/>
      <c r="R588" s="111"/>
      <c r="S588" s="111"/>
      <c r="T588" s="111"/>
      <c r="U588" s="111"/>
      <c r="V588" s="111"/>
      <c r="W588" s="111"/>
    </row>
    <row r="589" spans="1:23" ht="16" x14ac:dyDescent="0.15">
      <c r="A589" s="111"/>
      <c r="B589" s="109"/>
      <c r="C589" s="109"/>
      <c r="D589" s="111"/>
      <c r="E589" s="111"/>
      <c r="F589" s="111"/>
      <c r="G589" s="111"/>
      <c r="H589" s="111"/>
      <c r="I589" s="111"/>
      <c r="J589" s="111"/>
      <c r="K589" s="111"/>
      <c r="L589" s="111"/>
      <c r="M589" s="111"/>
      <c r="N589" s="111"/>
      <c r="O589" s="111"/>
      <c r="P589" s="111"/>
      <c r="Q589" s="111"/>
      <c r="R589" s="111"/>
      <c r="S589" s="111"/>
      <c r="T589" s="111"/>
      <c r="U589" s="111"/>
      <c r="V589" s="111"/>
      <c r="W589" s="111"/>
    </row>
    <row r="590" spans="1:23" ht="16" x14ac:dyDescent="0.15">
      <c r="A590" s="111"/>
      <c r="B590" s="109"/>
      <c r="C590" s="109"/>
      <c r="D590" s="111"/>
      <c r="E590" s="111"/>
      <c r="F590" s="111"/>
      <c r="G590" s="111"/>
      <c r="H590" s="111"/>
      <c r="I590" s="111"/>
      <c r="J590" s="111"/>
      <c r="K590" s="111"/>
      <c r="L590" s="111"/>
      <c r="M590" s="111"/>
      <c r="N590" s="111"/>
      <c r="O590" s="111"/>
      <c r="P590" s="111"/>
      <c r="Q590" s="111"/>
      <c r="R590" s="111"/>
      <c r="S590" s="111"/>
      <c r="T590" s="111"/>
      <c r="U590" s="111"/>
      <c r="V590" s="111"/>
      <c r="W590" s="111"/>
    </row>
    <row r="591" spans="1:23" ht="16" x14ac:dyDescent="0.15">
      <c r="A591" s="111"/>
      <c r="B591" s="109"/>
      <c r="C591" s="109"/>
      <c r="D591" s="111"/>
      <c r="E591" s="111"/>
      <c r="F591" s="111"/>
      <c r="G591" s="111"/>
      <c r="H591" s="111"/>
      <c r="I591" s="111"/>
      <c r="J591" s="111"/>
      <c r="K591" s="111"/>
      <c r="L591" s="111"/>
      <c r="M591" s="111"/>
      <c r="N591" s="111"/>
      <c r="O591" s="111"/>
      <c r="P591" s="111"/>
      <c r="Q591" s="111"/>
      <c r="R591" s="111"/>
      <c r="S591" s="111"/>
      <c r="T591" s="111"/>
      <c r="U591" s="111"/>
      <c r="V591" s="111"/>
      <c r="W591" s="111"/>
    </row>
    <row r="592" spans="1:23" ht="16" x14ac:dyDescent="0.15">
      <c r="A592" s="111"/>
      <c r="B592" s="109"/>
      <c r="C592" s="109"/>
      <c r="D592" s="111"/>
      <c r="E592" s="111"/>
      <c r="F592" s="111"/>
      <c r="G592" s="111"/>
      <c r="H592" s="111"/>
      <c r="I592" s="111"/>
      <c r="J592" s="111"/>
      <c r="K592" s="111"/>
      <c r="L592" s="111"/>
      <c r="M592" s="111"/>
      <c r="N592" s="111"/>
      <c r="O592" s="111"/>
      <c r="P592" s="111"/>
      <c r="Q592" s="111"/>
      <c r="R592" s="111"/>
      <c r="S592" s="111"/>
      <c r="T592" s="111"/>
      <c r="U592" s="111"/>
      <c r="V592" s="111"/>
      <c r="W592" s="111"/>
    </row>
    <row r="593" spans="1:23" ht="16" x14ac:dyDescent="0.15">
      <c r="A593" s="111"/>
      <c r="B593" s="109"/>
      <c r="C593" s="109"/>
      <c r="D593" s="111"/>
      <c r="E593" s="111"/>
      <c r="F593" s="111"/>
      <c r="G593" s="111"/>
      <c r="H593" s="111"/>
      <c r="I593" s="111"/>
      <c r="J593" s="111"/>
      <c r="K593" s="111"/>
      <c r="L593" s="111"/>
      <c r="M593" s="111"/>
      <c r="N593" s="111"/>
      <c r="O593" s="111"/>
      <c r="P593" s="111"/>
      <c r="Q593" s="111"/>
      <c r="R593" s="111"/>
      <c r="S593" s="111"/>
      <c r="T593" s="111"/>
      <c r="U593" s="111"/>
      <c r="V593" s="111"/>
      <c r="W593" s="111"/>
    </row>
    <row r="594" spans="1:23" ht="16" x14ac:dyDescent="0.15">
      <c r="A594" s="111"/>
      <c r="B594" s="109"/>
      <c r="C594" s="109"/>
      <c r="D594" s="111"/>
      <c r="E594" s="111"/>
      <c r="F594" s="111"/>
      <c r="G594" s="111"/>
      <c r="H594" s="111"/>
      <c r="I594" s="111"/>
      <c r="J594" s="111"/>
      <c r="K594" s="111"/>
      <c r="L594" s="111"/>
      <c r="M594" s="111"/>
      <c r="N594" s="111"/>
      <c r="O594" s="111"/>
      <c r="P594" s="111"/>
      <c r="Q594" s="111"/>
      <c r="R594" s="111"/>
      <c r="S594" s="111"/>
      <c r="T594" s="111"/>
      <c r="U594" s="111"/>
      <c r="V594" s="111"/>
      <c r="W594" s="111"/>
    </row>
    <row r="595" spans="1:23" ht="16" x14ac:dyDescent="0.15">
      <c r="A595" s="111"/>
      <c r="B595" s="109"/>
      <c r="C595" s="109"/>
      <c r="D595" s="111"/>
      <c r="E595" s="111"/>
      <c r="F595" s="111"/>
      <c r="G595" s="111"/>
      <c r="H595" s="111"/>
      <c r="I595" s="111"/>
      <c r="J595" s="111"/>
      <c r="K595" s="111"/>
      <c r="L595" s="111"/>
      <c r="M595" s="111"/>
      <c r="N595" s="111"/>
      <c r="O595" s="111"/>
      <c r="P595" s="111"/>
      <c r="Q595" s="111"/>
      <c r="R595" s="111"/>
      <c r="S595" s="111"/>
      <c r="T595" s="111"/>
      <c r="U595" s="111"/>
      <c r="V595" s="111"/>
      <c r="W595" s="111"/>
    </row>
    <row r="596" spans="1:23" ht="16" x14ac:dyDescent="0.15">
      <c r="A596" s="111"/>
      <c r="B596" s="109"/>
      <c r="C596" s="109"/>
      <c r="D596" s="111"/>
      <c r="E596" s="111"/>
      <c r="F596" s="111"/>
      <c r="G596" s="111"/>
      <c r="H596" s="111"/>
      <c r="I596" s="111"/>
      <c r="J596" s="111"/>
      <c r="K596" s="111"/>
      <c r="L596" s="111"/>
      <c r="M596" s="111"/>
      <c r="N596" s="111"/>
      <c r="O596" s="111"/>
      <c r="P596" s="111"/>
      <c r="Q596" s="111"/>
      <c r="R596" s="111"/>
      <c r="S596" s="111"/>
      <c r="T596" s="111"/>
      <c r="U596" s="111"/>
      <c r="V596" s="111"/>
      <c r="W596" s="111"/>
    </row>
    <row r="597" spans="1:23" ht="16" x14ac:dyDescent="0.15">
      <c r="A597" s="111"/>
      <c r="B597" s="109"/>
      <c r="C597" s="109"/>
      <c r="D597" s="111"/>
      <c r="E597" s="111"/>
      <c r="F597" s="111"/>
      <c r="G597" s="111"/>
      <c r="H597" s="111"/>
      <c r="I597" s="111"/>
      <c r="J597" s="111"/>
      <c r="K597" s="111"/>
      <c r="L597" s="111"/>
      <c r="M597" s="111"/>
      <c r="N597" s="111"/>
      <c r="O597" s="111"/>
      <c r="P597" s="111"/>
      <c r="Q597" s="111"/>
      <c r="R597" s="111"/>
      <c r="S597" s="111"/>
      <c r="T597" s="111"/>
      <c r="U597" s="111"/>
      <c r="V597" s="111"/>
      <c r="W597" s="111"/>
    </row>
    <row r="598" spans="1:23" ht="16" x14ac:dyDescent="0.15">
      <c r="A598" s="111"/>
      <c r="B598" s="109"/>
      <c r="C598" s="109"/>
      <c r="D598" s="111"/>
      <c r="E598" s="111"/>
      <c r="F598" s="111"/>
      <c r="G598" s="111"/>
      <c r="H598" s="111"/>
      <c r="I598" s="111"/>
      <c r="J598" s="111"/>
      <c r="K598" s="111"/>
      <c r="L598" s="111"/>
      <c r="M598" s="111"/>
      <c r="N598" s="111"/>
      <c r="O598" s="111"/>
      <c r="P598" s="111"/>
      <c r="Q598" s="111"/>
      <c r="R598" s="111"/>
      <c r="S598" s="111"/>
      <c r="T598" s="111"/>
      <c r="U598" s="111"/>
      <c r="V598" s="111"/>
      <c r="W598" s="111"/>
    </row>
    <row r="599" spans="1:23" ht="16" x14ac:dyDescent="0.15">
      <c r="A599" s="111"/>
      <c r="B599" s="109"/>
      <c r="C599" s="109"/>
      <c r="D599" s="111"/>
      <c r="E599" s="111"/>
      <c r="F599" s="111"/>
      <c r="G599" s="111"/>
      <c r="H599" s="111"/>
      <c r="I599" s="111"/>
      <c r="J599" s="111"/>
      <c r="K599" s="111"/>
      <c r="L599" s="111"/>
      <c r="M599" s="111"/>
      <c r="N599" s="111"/>
      <c r="O599" s="111"/>
      <c r="P599" s="111"/>
      <c r="Q599" s="111"/>
      <c r="R599" s="111"/>
      <c r="S599" s="111"/>
      <c r="T599" s="111"/>
      <c r="U599" s="111"/>
      <c r="V599" s="111"/>
      <c r="W599" s="111"/>
    </row>
    <row r="600" spans="1:23" ht="16" x14ac:dyDescent="0.15">
      <c r="A600" s="111"/>
      <c r="B600" s="109"/>
      <c r="C600" s="109"/>
      <c r="D600" s="111"/>
      <c r="E600" s="111"/>
      <c r="F600" s="111"/>
      <c r="G600" s="111"/>
      <c r="H600" s="111"/>
      <c r="I600" s="111"/>
      <c r="J600" s="111"/>
      <c r="K600" s="111"/>
      <c r="L600" s="111"/>
      <c r="M600" s="111"/>
      <c r="N600" s="111"/>
      <c r="O600" s="111"/>
      <c r="P600" s="111"/>
      <c r="Q600" s="111"/>
      <c r="R600" s="111"/>
      <c r="S600" s="111"/>
      <c r="T600" s="111"/>
      <c r="U600" s="111"/>
      <c r="V600" s="111"/>
      <c r="W600" s="111"/>
    </row>
    <row r="601" spans="1:23" ht="16" x14ac:dyDescent="0.15">
      <c r="A601" s="111"/>
      <c r="B601" s="109"/>
      <c r="C601" s="109"/>
      <c r="D601" s="111"/>
      <c r="E601" s="111"/>
      <c r="F601" s="111"/>
      <c r="G601" s="111"/>
      <c r="H601" s="111"/>
      <c r="I601" s="111"/>
      <c r="J601" s="111"/>
      <c r="K601" s="111"/>
      <c r="L601" s="111"/>
      <c r="M601" s="111"/>
      <c r="N601" s="111"/>
      <c r="O601" s="111"/>
      <c r="P601" s="111"/>
      <c r="Q601" s="111"/>
      <c r="R601" s="111"/>
      <c r="S601" s="111"/>
      <c r="T601" s="111"/>
      <c r="U601" s="111"/>
      <c r="V601" s="111"/>
      <c r="W601" s="111"/>
    </row>
    <row r="602" spans="1:23" ht="16" x14ac:dyDescent="0.15">
      <c r="A602" s="111"/>
      <c r="B602" s="109"/>
      <c r="C602" s="109"/>
      <c r="D602" s="111"/>
      <c r="E602" s="111"/>
      <c r="F602" s="111"/>
      <c r="G602" s="111"/>
      <c r="H602" s="111"/>
      <c r="I602" s="111"/>
      <c r="J602" s="111"/>
      <c r="K602" s="111"/>
      <c r="L602" s="111"/>
      <c r="M602" s="111"/>
      <c r="N602" s="111"/>
      <c r="O602" s="111"/>
      <c r="P602" s="111"/>
      <c r="Q602" s="111"/>
      <c r="R602" s="111"/>
      <c r="S602" s="111"/>
      <c r="T602" s="111"/>
      <c r="U602" s="111"/>
      <c r="V602" s="111"/>
      <c r="W602" s="111"/>
    </row>
    <row r="603" spans="1:23" ht="16" x14ac:dyDescent="0.15">
      <c r="A603" s="111"/>
      <c r="B603" s="109"/>
      <c r="C603" s="109"/>
      <c r="D603" s="111"/>
      <c r="E603" s="111"/>
      <c r="F603" s="111"/>
      <c r="G603" s="111"/>
      <c r="H603" s="111"/>
      <c r="I603" s="111"/>
      <c r="J603" s="111"/>
      <c r="K603" s="111"/>
      <c r="L603" s="111"/>
      <c r="M603" s="111"/>
      <c r="N603" s="111"/>
      <c r="O603" s="111"/>
      <c r="P603" s="111"/>
      <c r="Q603" s="111"/>
      <c r="R603" s="111"/>
      <c r="S603" s="111"/>
      <c r="T603" s="111"/>
      <c r="U603" s="111"/>
      <c r="V603" s="111"/>
      <c r="W603" s="111"/>
    </row>
    <row r="604" spans="1:23" ht="16" x14ac:dyDescent="0.15">
      <c r="A604" s="111"/>
      <c r="B604" s="109"/>
      <c r="C604" s="109"/>
      <c r="D604" s="111"/>
      <c r="E604" s="111"/>
      <c r="F604" s="111"/>
      <c r="G604" s="111"/>
      <c r="H604" s="111"/>
      <c r="I604" s="111"/>
      <c r="J604" s="111"/>
      <c r="K604" s="111"/>
      <c r="L604" s="111"/>
      <c r="M604" s="111"/>
      <c r="N604" s="111"/>
      <c r="O604" s="111"/>
      <c r="P604" s="111"/>
      <c r="Q604" s="111"/>
      <c r="R604" s="111"/>
      <c r="S604" s="111"/>
      <c r="T604" s="111"/>
      <c r="U604" s="111"/>
      <c r="V604" s="111"/>
      <c r="W604" s="111"/>
    </row>
    <row r="605" spans="1:23" ht="16" x14ac:dyDescent="0.15">
      <c r="A605" s="111"/>
      <c r="B605" s="109"/>
      <c r="C605" s="109"/>
      <c r="D605" s="111"/>
      <c r="E605" s="111"/>
      <c r="F605" s="111"/>
      <c r="G605" s="111"/>
      <c r="H605" s="111"/>
      <c r="I605" s="111"/>
      <c r="J605" s="111"/>
      <c r="K605" s="111"/>
      <c r="L605" s="111"/>
      <c r="M605" s="111"/>
      <c r="N605" s="111"/>
      <c r="O605" s="111"/>
      <c r="P605" s="111"/>
      <c r="Q605" s="111"/>
      <c r="R605" s="111"/>
      <c r="S605" s="111"/>
      <c r="T605" s="111"/>
      <c r="U605" s="111"/>
      <c r="V605" s="111"/>
      <c r="W605" s="111"/>
    </row>
    <row r="606" spans="1:23" ht="16" x14ac:dyDescent="0.15">
      <c r="A606" s="111"/>
      <c r="B606" s="109"/>
      <c r="C606" s="109"/>
      <c r="D606" s="111"/>
      <c r="E606" s="111"/>
      <c r="F606" s="111"/>
      <c r="G606" s="111"/>
      <c r="H606" s="111"/>
      <c r="I606" s="111"/>
      <c r="J606" s="111"/>
      <c r="K606" s="111"/>
      <c r="L606" s="111"/>
      <c r="M606" s="111"/>
      <c r="N606" s="111"/>
      <c r="O606" s="111"/>
      <c r="P606" s="111"/>
      <c r="Q606" s="111"/>
      <c r="R606" s="111"/>
      <c r="S606" s="111"/>
      <c r="T606" s="111"/>
      <c r="U606" s="111"/>
      <c r="V606" s="111"/>
      <c r="W606" s="111"/>
    </row>
    <row r="607" spans="1:23" ht="16" x14ac:dyDescent="0.15">
      <c r="A607" s="111"/>
      <c r="B607" s="109"/>
      <c r="C607" s="109"/>
      <c r="D607" s="111"/>
      <c r="E607" s="111"/>
      <c r="F607" s="111"/>
      <c r="G607" s="111"/>
      <c r="H607" s="111"/>
      <c r="I607" s="111"/>
      <c r="J607" s="111"/>
      <c r="K607" s="111"/>
      <c r="L607" s="111"/>
      <c r="M607" s="111"/>
      <c r="N607" s="111"/>
      <c r="O607" s="111"/>
      <c r="P607" s="111"/>
      <c r="Q607" s="111"/>
      <c r="R607" s="111"/>
      <c r="S607" s="111"/>
      <c r="T607" s="111"/>
      <c r="U607" s="111"/>
      <c r="V607" s="111"/>
      <c r="W607" s="111"/>
    </row>
    <row r="608" spans="1:23" ht="16" x14ac:dyDescent="0.15">
      <c r="A608" s="111"/>
      <c r="B608" s="109"/>
      <c r="C608" s="109"/>
      <c r="D608" s="111"/>
      <c r="E608" s="111"/>
      <c r="F608" s="111"/>
      <c r="G608" s="111"/>
      <c r="H608" s="111"/>
      <c r="I608" s="111"/>
      <c r="J608" s="111"/>
      <c r="K608" s="111"/>
      <c r="L608" s="111"/>
      <c r="M608" s="111"/>
      <c r="N608" s="111"/>
      <c r="O608" s="111"/>
      <c r="P608" s="111"/>
      <c r="Q608" s="111"/>
      <c r="R608" s="111"/>
      <c r="S608" s="111"/>
      <c r="T608" s="111"/>
      <c r="U608" s="111"/>
      <c r="V608" s="111"/>
      <c r="W608" s="111"/>
    </row>
    <row r="609" spans="1:23" ht="16" x14ac:dyDescent="0.15">
      <c r="A609" s="111"/>
      <c r="B609" s="109"/>
      <c r="C609" s="109"/>
      <c r="D609" s="111"/>
      <c r="E609" s="111"/>
      <c r="F609" s="111"/>
      <c r="G609" s="111"/>
      <c r="H609" s="111"/>
      <c r="I609" s="111"/>
      <c r="J609" s="111"/>
      <c r="K609" s="111"/>
      <c r="L609" s="111"/>
      <c r="M609" s="111"/>
      <c r="N609" s="111"/>
      <c r="O609" s="111"/>
      <c r="P609" s="111"/>
      <c r="Q609" s="111"/>
      <c r="R609" s="111"/>
      <c r="S609" s="111"/>
      <c r="T609" s="111"/>
      <c r="U609" s="111"/>
      <c r="V609" s="111"/>
      <c r="W609" s="111"/>
    </row>
    <row r="610" spans="1:23" ht="16" x14ac:dyDescent="0.15">
      <c r="A610" s="111"/>
      <c r="B610" s="109"/>
      <c r="C610" s="109"/>
      <c r="D610" s="111"/>
      <c r="E610" s="111"/>
      <c r="F610" s="111"/>
      <c r="G610" s="111"/>
      <c r="H610" s="111"/>
      <c r="I610" s="111"/>
      <c r="J610" s="111"/>
      <c r="K610" s="111"/>
      <c r="L610" s="111"/>
      <c r="M610" s="111"/>
      <c r="N610" s="111"/>
      <c r="O610" s="111"/>
      <c r="P610" s="111"/>
      <c r="Q610" s="111"/>
      <c r="R610" s="111"/>
      <c r="S610" s="111"/>
      <c r="T610" s="111"/>
      <c r="U610" s="111"/>
      <c r="V610" s="111"/>
      <c r="W610" s="111"/>
    </row>
    <row r="611" spans="1:23" ht="16" x14ac:dyDescent="0.15">
      <c r="A611" s="111"/>
      <c r="B611" s="109"/>
      <c r="C611" s="109"/>
      <c r="D611" s="111"/>
      <c r="E611" s="111"/>
      <c r="F611" s="111"/>
      <c r="G611" s="111"/>
      <c r="H611" s="111"/>
      <c r="I611" s="111"/>
      <c r="J611" s="111"/>
      <c r="K611" s="111"/>
      <c r="L611" s="111"/>
      <c r="M611" s="111"/>
      <c r="N611" s="111"/>
      <c r="O611" s="111"/>
      <c r="P611" s="111"/>
      <c r="Q611" s="111"/>
      <c r="R611" s="111"/>
      <c r="S611" s="111"/>
      <c r="T611" s="111"/>
      <c r="U611" s="111"/>
      <c r="V611" s="111"/>
      <c r="W611" s="111"/>
    </row>
    <row r="612" spans="1:23" ht="16" x14ac:dyDescent="0.15">
      <c r="A612" s="111"/>
      <c r="B612" s="109"/>
      <c r="C612" s="109"/>
      <c r="D612" s="111"/>
      <c r="E612" s="111"/>
      <c r="F612" s="111"/>
      <c r="G612" s="111"/>
      <c r="H612" s="111"/>
      <c r="I612" s="111"/>
      <c r="J612" s="111"/>
      <c r="K612" s="111"/>
      <c r="L612" s="111"/>
      <c r="M612" s="111"/>
      <c r="N612" s="111"/>
      <c r="O612" s="111"/>
      <c r="P612" s="111"/>
      <c r="Q612" s="111"/>
      <c r="R612" s="111"/>
      <c r="S612" s="111"/>
      <c r="T612" s="111"/>
      <c r="U612" s="111"/>
      <c r="V612" s="111"/>
      <c r="W612" s="111"/>
    </row>
    <row r="613" spans="1:23" ht="16" x14ac:dyDescent="0.15">
      <c r="A613" s="111"/>
      <c r="B613" s="109"/>
      <c r="C613" s="109"/>
      <c r="D613" s="111"/>
      <c r="E613" s="111"/>
      <c r="F613" s="111"/>
      <c r="G613" s="111"/>
      <c r="H613" s="111"/>
      <c r="I613" s="111"/>
      <c r="J613" s="111"/>
      <c r="K613" s="111"/>
      <c r="L613" s="111"/>
      <c r="M613" s="111"/>
      <c r="N613" s="111"/>
      <c r="O613" s="111"/>
      <c r="P613" s="111"/>
      <c r="Q613" s="111"/>
      <c r="R613" s="111"/>
      <c r="S613" s="111"/>
      <c r="T613" s="111"/>
      <c r="U613" s="111"/>
      <c r="V613" s="111"/>
      <c r="W613" s="111"/>
    </row>
    <row r="614" spans="1:23" ht="16" x14ac:dyDescent="0.15">
      <c r="A614" s="111"/>
      <c r="B614" s="109"/>
      <c r="C614" s="109"/>
      <c r="D614" s="111"/>
      <c r="E614" s="111"/>
      <c r="F614" s="111"/>
      <c r="G614" s="111"/>
      <c r="H614" s="111"/>
      <c r="I614" s="111"/>
      <c r="J614" s="111"/>
      <c r="K614" s="111"/>
      <c r="L614" s="111"/>
      <c r="M614" s="111"/>
      <c r="N614" s="111"/>
      <c r="O614" s="111"/>
      <c r="P614" s="111"/>
      <c r="Q614" s="111"/>
      <c r="R614" s="111"/>
      <c r="S614" s="111"/>
      <c r="T614" s="111"/>
      <c r="U614" s="111"/>
      <c r="V614" s="111"/>
      <c r="W614" s="111"/>
    </row>
    <row r="615" spans="1:23" ht="16" x14ac:dyDescent="0.15">
      <c r="A615" s="111"/>
      <c r="B615" s="109"/>
      <c r="C615" s="109"/>
      <c r="D615" s="111"/>
      <c r="E615" s="111"/>
      <c r="F615" s="111"/>
      <c r="G615" s="111"/>
      <c r="H615" s="111"/>
      <c r="I615" s="111"/>
      <c r="J615" s="111"/>
      <c r="K615" s="111"/>
      <c r="L615" s="111"/>
      <c r="M615" s="111"/>
      <c r="N615" s="111"/>
      <c r="O615" s="111"/>
      <c r="P615" s="111"/>
      <c r="Q615" s="111"/>
      <c r="R615" s="111"/>
      <c r="S615" s="111"/>
      <c r="T615" s="111"/>
      <c r="U615" s="111"/>
      <c r="V615" s="111"/>
      <c r="W615" s="111"/>
    </row>
    <row r="616" spans="1:23" ht="16" x14ac:dyDescent="0.15">
      <c r="A616" s="111"/>
      <c r="B616" s="109"/>
      <c r="C616" s="109"/>
      <c r="D616" s="111"/>
      <c r="E616" s="111"/>
      <c r="F616" s="111"/>
      <c r="G616" s="111"/>
      <c r="H616" s="111"/>
      <c r="I616" s="111"/>
      <c r="J616" s="111"/>
      <c r="K616" s="111"/>
      <c r="L616" s="111"/>
      <c r="M616" s="111"/>
      <c r="N616" s="111"/>
      <c r="O616" s="111"/>
      <c r="P616" s="111"/>
      <c r="Q616" s="111"/>
      <c r="R616" s="111"/>
      <c r="S616" s="111"/>
      <c r="T616" s="111"/>
      <c r="U616" s="111"/>
      <c r="V616" s="111"/>
      <c r="W616" s="111"/>
    </row>
    <row r="617" spans="1:23" ht="16" x14ac:dyDescent="0.15">
      <c r="A617" s="111"/>
      <c r="B617" s="109"/>
      <c r="C617" s="109"/>
      <c r="D617" s="111"/>
      <c r="E617" s="111"/>
      <c r="F617" s="111"/>
      <c r="G617" s="111"/>
      <c r="H617" s="111"/>
      <c r="I617" s="111"/>
      <c r="J617" s="111"/>
      <c r="K617" s="111"/>
      <c r="L617" s="111"/>
      <c r="M617" s="111"/>
      <c r="N617" s="111"/>
      <c r="O617" s="111"/>
      <c r="P617" s="111"/>
      <c r="Q617" s="111"/>
      <c r="R617" s="111"/>
      <c r="S617" s="111"/>
      <c r="T617" s="111"/>
      <c r="U617" s="111"/>
      <c r="V617" s="111"/>
      <c r="W617" s="111"/>
    </row>
    <row r="618" spans="1:23" ht="16" x14ac:dyDescent="0.15">
      <c r="A618" s="111"/>
      <c r="B618" s="109"/>
      <c r="C618" s="109"/>
      <c r="D618" s="111"/>
      <c r="E618" s="111"/>
      <c r="F618" s="111"/>
      <c r="G618" s="111"/>
      <c r="H618" s="111"/>
      <c r="I618" s="111"/>
      <c r="J618" s="111"/>
      <c r="K618" s="111"/>
      <c r="L618" s="111"/>
      <c r="M618" s="111"/>
      <c r="N618" s="111"/>
      <c r="O618" s="111"/>
      <c r="P618" s="111"/>
      <c r="Q618" s="111"/>
      <c r="R618" s="111"/>
      <c r="S618" s="111"/>
      <c r="T618" s="111"/>
      <c r="U618" s="111"/>
      <c r="V618" s="111"/>
      <c r="W618" s="111"/>
    </row>
    <row r="619" spans="1:23" ht="16" x14ac:dyDescent="0.15">
      <c r="A619" s="111"/>
      <c r="B619" s="109"/>
      <c r="C619" s="109"/>
      <c r="D619" s="111"/>
      <c r="E619" s="111"/>
      <c r="F619" s="111"/>
      <c r="G619" s="111"/>
      <c r="H619" s="111"/>
      <c r="I619" s="111"/>
      <c r="J619" s="111"/>
      <c r="K619" s="111"/>
      <c r="L619" s="111"/>
      <c r="M619" s="111"/>
      <c r="N619" s="111"/>
      <c r="O619" s="111"/>
      <c r="P619" s="111"/>
      <c r="Q619" s="111"/>
      <c r="R619" s="111"/>
      <c r="S619" s="111"/>
      <c r="T619" s="111"/>
      <c r="U619" s="111"/>
      <c r="V619" s="111"/>
      <c r="W619" s="111"/>
    </row>
    <row r="620" spans="1:23" ht="16" x14ac:dyDescent="0.15">
      <c r="A620" s="111"/>
      <c r="B620" s="109"/>
      <c r="C620" s="109"/>
      <c r="D620" s="111"/>
      <c r="E620" s="111"/>
      <c r="F620" s="111"/>
      <c r="G620" s="111"/>
      <c r="H620" s="111"/>
      <c r="I620" s="111"/>
      <c r="J620" s="111"/>
      <c r="K620" s="111"/>
      <c r="L620" s="111"/>
      <c r="M620" s="111"/>
      <c r="N620" s="111"/>
      <c r="O620" s="111"/>
      <c r="P620" s="111"/>
      <c r="Q620" s="111"/>
      <c r="R620" s="111"/>
      <c r="S620" s="111"/>
      <c r="T620" s="111"/>
      <c r="U620" s="111"/>
      <c r="V620" s="111"/>
      <c r="W620" s="111"/>
    </row>
    <row r="621" spans="1:23" ht="16" x14ac:dyDescent="0.15">
      <c r="A621" s="111"/>
      <c r="B621" s="109"/>
      <c r="C621" s="109"/>
      <c r="D621" s="111"/>
      <c r="E621" s="111"/>
      <c r="F621" s="111"/>
      <c r="G621" s="111"/>
      <c r="H621" s="111"/>
      <c r="I621" s="111"/>
      <c r="J621" s="111"/>
      <c r="K621" s="111"/>
      <c r="L621" s="111"/>
      <c r="M621" s="111"/>
      <c r="N621" s="111"/>
      <c r="O621" s="111"/>
      <c r="P621" s="111"/>
      <c r="Q621" s="111"/>
      <c r="R621" s="111"/>
      <c r="S621" s="111"/>
      <c r="T621" s="111"/>
      <c r="U621" s="111"/>
      <c r="V621" s="111"/>
      <c r="W621" s="111"/>
    </row>
    <row r="622" spans="1:23" ht="16" x14ac:dyDescent="0.15">
      <c r="A622" s="111"/>
      <c r="B622" s="109"/>
      <c r="C622" s="109"/>
      <c r="D622" s="111"/>
      <c r="E622" s="111"/>
      <c r="F622" s="111"/>
      <c r="G622" s="111"/>
      <c r="H622" s="111"/>
      <c r="I622" s="111"/>
      <c r="J622" s="111"/>
      <c r="K622" s="111"/>
      <c r="L622" s="111"/>
      <c r="M622" s="111"/>
      <c r="N622" s="111"/>
      <c r="O622" s="111"/>
      <c r="P622" s="111"/>
      <c r="Q622" s="111"/>
      <c r="R622" s="111"/>
      <c r="S622" s="111"/>
      <c r="T622" s="111"/>
      <c r="U622" s="111"/>
      <c r="V622" s="111"/>
      <c r="W622" s="111"/>
    </row>
    <row r="623" spans="1:23" ht="16" x14ac:dyDescent="0.15">
      <c r="A623" s="111"/>
      <c r="B623" s="109"/>
      <c r="C623" s="109"/>
      <c r="D623" s="111"/>
      <c r="E623" s="111"/>
      <c r="F623" s="111"/>
      <c r="G623" s="111"/>
      <c r="H623" s="111"/>
      <c r="I623" s="111"/>
      <c r="J623" s="111"/>
      <c r="K623" s="111"/>
      <c r="L623" s="111"/>
      <c r="M623" s="111"/>
      <c r="N623" s="111"/>
      <c r="O623" s="111"/>
      <c r="P623" s="111"/>
      <c r="Q623" s="111"/>
      <c r="R623" s="111"/>
      <c r="S623" s="111"/>
      <c r="T623" s="111"/>
      <c r="U623" s="111"/>
      <c r="V623" s="111"/>
      <c r="W623" s="111"/>
    </row>
    <row r="624" spans="1:23" ht="16" x14ac:dyDescent="0.15">
      <c r="A624" s="111"/>
      <c r="B624" s="109"/>
      <c r="C624" s="109"/>
      <c r="D624" s="111"/>
      <c r="E624" s="111"/>
      <c r="F624" s="111"/>
      <c r="G624" s="111"/>
      <c r="H624" s="111"/>
      <c r="I624" s="111"/>
      <c r="J624" s="111"/>
      <c r="K624" s="111"/>
      <c r="L624" s="111"/>
      <c r="M624" s="111"/>
      <c r="N624" s="111"/>
      <c r="O624" s="111"/>
      <c r="P624" s="111"/>
      <c r="Q624" s="111"/>
      <c r="R624" s="111"/>
      <c r="S624" s="111"/>
      <c r="T624" s="111"/>
      <c r="U624" s="111"/>
      <c r="V624" s="111"/>
      <c r="W624" s="111"/>
    </row>
    <row r="625" spans="1:23" ht="16" x14ac:dyDescent="0.15">
      <c r="A625" s="111"/>
      <c r="B625" s="109"/>
      <c r="C625" s="109"/>
      <c r="D625" s="111"/>
      <c r="E625" s="111"/>
      <c r="F625" s="111"/>
      <c r="G625" s="111"/>
      <c r="H625" s="111"/>
      <c r="I625" s="111"/>
      <c r="J625" s="111"/>
      <c r="K625" s="111"/>
      <c r="L625" s="111"/>
      <c r="M625" s="111"/>
      <c r="N625" s="111"/>
      <c r="O625" s="111"/>
      <c r="P625" s="111"/>
      <c r="Q625" s="111"/>
      <c r="R625" s="111"/>
      <c r="S625" s="111"/>
      <c r="T625" s="111"/>
      <c r="U625" s="111"/>
      <c r="V625" s="111"/>
      <c r="W625" s="111"/>
    </row>
    <row r="626" spans="1:23" ht="16" x14ac:dyDescent="0.15">
      <c r="A626" s="111"/>
      <c r="B626" s="109"/>
      <c r="C626" s="109"/>
      <c r="D626" s="111"/>
      <c r="E626" s="111"/>
      <c r="F626" s="111"/>
      <c r="G626" s="111"/>
      <c r="H626" s="111"/>
      <c r="I626" s="111"/>
      <c r="J626" s="111"/>
      <c r="K626" s="111"/>
      <c r="L626" s="111"/>
      <c r="M626" s="111"/>
      <c r="N626" s="111"/>
      <c r="O626" s="111"/>
      <c r="P626" s="111"/>
      <c r="Q626" s="111"/>
      <c r="R626" s="111"/>
      <c r="S626" s="111"/>
      <c r="T626" s="111"/>
      <c r="U626" s="111"/>
      <c r="V626" s="111"/>
      <c r="W626" s="111"/>
    </row>
    <row r="627" spans="1:23" ht="16" x14ac:dyDescent="0.15">
      <c r="A627" s="111"/>
      <c r="B627" s="109"/>
      <c r="C627" s="109"/>
      <c r="D627" s="111"/>
      <c r="E627" s="111"/>
      <c r="F627" s="111"/>
      <c r="G627" s="111"/>
      <c r="H627" s="111"/>
      <c r="I627" s="111"/>
      <c r="J627" s="111"/>
      <c r="K627" s="111"/>
      <c r="L627" s="111"/>
      <c r="M627" s="111"/>
      <c r="N627" s="111"/>
      <c r="O627" s="111"/>
      <c r="P627" s="111"/>
      <c r="Q627" s="111"/>
      <c r="R627" s="111"/>
      <c r="S627" s="111"/>
      <c r="T627" s="111"/>
      <c r="U627" s="111"/>
      <c r="V627" s="111"/>
      <c r="W627" s="111"/>
    </row>
    <row r="628" spans="1:23" ht="16" x14ac:dyDescent="0.15">
      <c r="A628" s="111"/>
      <c r="B628" s="109"/>
      <c r="C628" s="109"/>
      <c r="D628" s="111"/>
      <c r="E628" s="111"/>
      <c r="F628" s="111"/>
      <c r="G628" s="111"/>
      <c r="H628" s="111"/>
      <c r="I628" s="111"/>
      <c r="J628" s="111"/>
      <c r="K628" s="111"/>
      <c r="L628" s="111"/>
      <c r="M628" s="111"/>
      <c r="N628" s="111"/>
      <c r="O628" s="111"/>
      <c r="P628" s="111"/>
      <c r="Q628" s="111"/>
      <c r="R628" s="111"/>
      <c r="S628" s="111"/>
      <c r="T628" s="111"/>
      <c r="U628" s="111"/>
      <c r="V628" s="111"/>
      <c r="W628" s="111"/>
    </row>
    <row r="629" spans="1:23" ht="16" x14ac:dyDescent="0.15">
      <c r="A629" s="111"/>
      <c r="B629" s="109"/>
      <c r="C629" s="109"/>
      <c r="D629" s="111"/>
      <c r="E629" s="111"/>
      <c r="F629" s="111"/>
      <c r="G629" s="111"/>
      <c r="H629" s="111"/>
      <c r="I629" s="111"/>
      <c r="J629" s="111"/>
      <c r="K629" s="111"/>
      <c r="L629" s="111"/>
      <c r="M629" s="111"/>
      <c r="N629" s="111"/>
      <c r="O629" s="111"/>
      <c r="P629" s="111"/>
      <c r="Q629" s="111"/>
      <c r="R629" s="111"/>
      <c r="S629" s="111"/>
      <c r="T629" s="111"/>
      <c r="U629" s="111"/>
      <c r="V629" s="111"/>
      <c r="W629" s="111"/>
    </row>
    <row r="630" spans="1:23" ht="16" x14ac:dyDescent="0.15">
      <c r="A630" s="111"/>
      <c r="B630" s="109"/>
      <c r="C630" s="109"/>
      <c r="D630" s="111"/>
      <c r="E630" s="111"/>
      <c r="F630" s="111"/>
      <c r="G630" s="111"/>
      <c r="H630" s="111"/>
      <c r="I630" s="111"/>
      <c r="J630" s="111"/>
      <c r="K630" s="111"/>
      <c r="L630" s="111"/>
      <c r="M630" s="111"/>
      <c r="N630" s="111"/>
      <c r="O630" s="111"/>
      <c r="P630" s="111"/>
      <c r="Q630" s="111"/>
      <c r="R630" s="111"/>
      <c r="S630" s="111"/>
      <c r="T630" s="111"/>
      <c r="U630" s="111"/>
      <c r="V630" s="111"/>
      <c r="W630" s="111"/>
    </row>
    <row r="631" spans="1:23" ht="16" x14ac:dyDescent="0.15">
      <c r="A631" s="111"/>
      <c r="B631" s="109"/>
      <c r="C631" s="109"/>
      <c r="D631" s="111"/>
      <c r="E631" s="111"/>
      <c r="F631" s="111"/>
      <c r="G631" s="111"/>
      <c r="H631" s="111"/>
      <c r="I631" s="111"/>
      <c r="J631" s="111"/>
      <c r="K631" s="111"/>
      <c r="L631" s="111"/>
      <c r="M631" s="111"/>
      <c r="N631" s="111"/>
      <c r="O631" s="111"/>
      <c r="P631" s="111"/>
      <c r="Q631" s="111"/>
      <c r="R631" s="111"/>
      <c r="S631" s="111"/>
      <c r="T631" s="111"/>
      <c r="U631" s="111"/>
      <c r="V631" s="111"/>
      <c r="W631" s="111"/>
    </row>
    <row r="632" spans="1:23" ht="16" x14ac:dyDescent="0.15">
      <c r="A632" s="111"/>
      <c r="B632" s="109"/>
      <c r="C632" s="109"/>
      <c r="D632" s="111"/>
      <c r="E632" s="111"/>
      <c r="F632" s="111"/>
      <c r="G632" s="111"/>
      <c r="H632" s="111"/>
      <c r="I632" s="111"/>
      <c r="J632" s="111"/>
      <c r="K632" s="111"/>
      <c r="L632" s="111"/>
      <c r="M632" s="111"/>
      <c r="N632" s="111"/>
      <c r="O632" s="111"/>
      <c r="P632" s="111"/>
      <c r="Q632" s="111"/>
      <c r="R632" s="111"/>
      <c r="S632" s="111"/>
      <c r="T632" s="111"/>
      <c r="U632" s="111"/>
      <c r="V632" s="111"/>
      <c r="W632" s="111"/>
    </row>
    <row r="633" spans="1:23" ht="16" x14ac:dyDescent="0.15">
      <c r="A633" s="111"/>
      <c r="B633" s="109"/>
      <c r="C633" s="109"/>
      <c r="D633" s="111"/>
      <c r="E633" s="111"/>
      <c r="F633" s="111"/>
      <c r="G633" s="111"/>
      <c r="H633" s="111"/>
      <c r="I633" s="111"/>
      <c r="J633" s="111"/>
      <c r="K633" s="111"/>
      <c r="L633" s="111"/>
      <c r="M633" s="111"/>
      <c r="N633" s="111"/>
      <c r="O633" s="111"/>
      <c r="P633" s="111"/>
      <c r="Q633" s="111"/>
      <c r="R633" s="111"/>
      <c r="S633" s="111"/>
      <c r="T633" s="111"/>
      <c r="U633" s="111"/>
      <c r="V633" s="111"/>
      <c r="W633" s="111"/>
    </row>
    <row r="634" spans="1:23" ht="16" x14ac:dyDescent="0.15">
      <c r="A634" s="111"/>
      <c r="B634" s="109"/>
      <c r="C634" s="109"/>
      <c r="D634" s="111"/>
      <c r="E634" s="111"/>
      <c r="F634" s="111"/>
      <c r="G634" s="111"/>
      <c r="H634" s="111"/>
      <c r="I634" s="111"/>
      <c r="J634" s="111"/>
      <c r="K634" s="111"/>
      <c r="L634" s="111"/>
      <c r="M634" s="111"/>
      <c r="N634" s="111"/>
      <c r="O634" s="111"/>
      <c r="P634" s="111"/>
      <c r="Q634" s="111"/>
      <c r="R634" s="111"/>
      <c r="S634" s="111"/>
      <c r="T634" s="111"/>
      <c r="U634" s="111"/>
      <c r="V634" s="111"/>
      <c r="W634" s="111"/>
    </row>
    <row r="635" spans="1:23" ht="16" x14ac:dyDescent="0.15">
      <c r="A635" s="111"/>
      <c r="B635" s="109"/>
      <c r="C635" s="109"/>
      <c r="D635" s="111"/>
      <c r="E635" s="111"/>
      <c r="F635" s="111"/>
      <c r="G635" s="111"/>
      <c r="H635" s="111"/>
      <c r="I635" s="111"/>
      <c r="J635" s="111"/>
      <c r="K635" s="111"/>
      <c r="L635" s="111"/>
      <c r="M635" s="111"/>
      <c r="N635" s="111"/>
      <c r="O635" s="111"/>
      <c r="P635" s="111"/>
      <c r="Q635" s="111"/>
      <c r="R635" s="111"/>
      <c r="S635" s="111"/>
      <c r="T635" s="111"/>
      <c r="U635" s="111"/>
      <c r="V635" s="111"/>
      <c r="W635" s="111"/>
    </row>
    <row r="636" spans="1:23" ht="16" x14ac:dyDescent="0.15">
      <c r="A636" s="111"/>
      <c r="B636" s="109"/>
      <c r="C636" s="109"/>
      <c r="D636" s="111"/>
      <c r="E636" s="111"/>
      <c r="F636" s="111"/>
      <c r="G636" s="111"/>
      <c r="H636" s="111"/>
      <c r="I636" s="111"/>
      <c r="J636" s="111"/>
      <c r="K636" s="111"/>
      <c r="L636" s="111"/>
      <c r="M636" s="111"/>
      <c r="N636" s="111"/>
      <c r="O636" s="111"/>
      <c r="P636" s="111"/>
      <c r="Q636" s="111"/>
      <c r="R636" s="111"/>
      <c r="S636" s="111"/>
      <c r="T636" s="111"/>
      <c r="U636" s="111"/>
      <c r="V636" s="111"/>
      <c r="W636" s="111"/>
    </row>
    <row r="637" spans="1:23" ht="16" x14ac:dyDescent="0.15">
      <c r="A637" s="111"/>
      <c r="B637" s="109"/>
      <c r="C637" s="109"/>
      <c r="D637" s="111"/>
      <c r="E637" s="111"/>
      <c r="F637" s="111"/>
      <c r="G637" s="111"/>
      <c r="H637" s="111"/>
      <c r="I637" s="111"/>
      <c r="J637" s="111"/>
      <c r="K637" s="111"/>
      <c r="L637" s="111"/>
      <c r="M637" s="111"/>
      <c r="N637" s="111"/>
      <c r="O637" s="111"/>
      <c r="P637" s="111"/>
      <c r="Q637" s="111"/>
      <c r="R637" s="111"/>
      <c r="S637" s="111"/>
      <c r="T637" s="111"/>
      <c r="U637" s="111"/>
      <c r="V637" s="111"/>
      <c r="W637" s="111"/>
    </row>
    <row r="638" spans="1:23" ht="16" x14ac:dyDescent="0.15">
      <c r="A638" s="111"/>
      <c r="B638" s="109"/>
      <c r="C638" s="109"/>
      <c r="D638" s="111"/>
      <c r="E638" s="111"/>
      <c r="F638" s="111"/>
      <c r="G638" s="111"/>
      <c r="H638" s="111"/>
      <c r="I638" s="111"/>
      <c r="J638" s="111"/>
      <c r="K638" s="111"/>
      <c r="L638" s="111"/>
      <c r="M638" s="111"/>
      <c r="N638" s="111"/>
      <c r="O638" s="111"/>
      <c r="P638" s="111"/>
      <c r="Q638" s="111"/>
      <c r="R638" s="111"/>
      <c r="S638" s="111"/>
      <c r="T638" s="111"/>
      <c r="U638" s="111"/>
      <c r="V638" s="111"/>
      <c r="W638" s="111"/>
    </row>
    <row r="639" spans="1:23" ht="16" x14ac:dyDescent="0.15">
      <c r="A639" s="111"/>
      <c r="B639" s="109"/>
      <c r="C639" s="109"/>
      <c r="D639" s="111"/>
      <c r="E639" s="111"/>
      <c r="F639" s="111"/>
      <c r="G639" s="111"/>
      <c r="H639" s="111"/>
      <c r="I639" s="111"/>
      <c r="J639" s="111"/>
      <c r="K639" s="111"/>
      <c r="L639" s="111"/>
      <c r="M639" s="111"/>
      <c r="N639" s="111"/>
      <c r="O639" s="111"/>
      <c r="P639" s="111"/>
      <c r="Q639" s="111"/>
      <c r="R639" s="111"/>
      <c r="S639" s="111"/>
      <c r="T639" s="111"/>
      <c r="U639" s="111"/>
      <c r="V639" s="111"/>
      <c r="W639" s="111"/>
    </row>
    <row r="640" spans="1:23" ht="16" x14ac:dyDescent="0.15">
      <c r="A640" s="111"/>
      <c r="B640" s="109"/>
      <c r="C640" s="109"/>
      <c r="D640" s="111"/>
      <c r="E640" s="111"/>
      <c r="F640" s="111"/>
      <c r="G640" s="111"/>
      <c r="H640" s="111"/>
      <c r="I640" s="111"/>
      <c r="J640" s="111"/>
      <c r="K640" s="111"/>
      <c r="L640" s="111"/>
      <c r="M640" s="111"/>
      <c r="N640" s="111"/>
      <c r="O640" s="111"/>
      <c r="P640" s="111"/>
      <c r="Q640" s="111"/>
      <c r="R640" s="111"/>
      <c r="S640" s="111"/>
      <c r="T640" s="111"/>
      <c r="U640" s="111"/>
      <c r="V640" s="111"/>
      <c r="W640" s="111"/>
    </row>
    <row r="641" spans="1:23" ht="16" x14ac:dyDescent="0.15">
      <c r="A641" s="111"/>
      <c r="B641" s="109"/>
      <c r="C641" s="109"/>
      <c r="D641" s="111"/>
      <c r="E641" s="111"/>
      <c r="F641" s="111"/>
      <c r="G641" s="111"/>
      <c r="H641" s="111"/>
      <c r="I641" s="111"/>
      <c r="J641" s="111"/>
      <c r="K641" s="111"/>
      <c r="L641" s="111"/>
      <c r="M641" s="111"/>
      <c r="N641" s="111"/>
      <c r="O641" s="111"/>
      <c r="P641" s="111"/>
      <c r="Q641" s="111"/>
      <c r="R641" s="111"/>
      <c r="S641" s="111"/>
      <c r="T641" s="111"/>
      <c r="U641" s="111"/>
      <c r="V641" s="111"/>
      <c r="W641" s="111"/>
    </row>
    <row r="642" spans="1:23" ht="16" x14ac:dyDescent="0.15">
      <c r="A642" s="111"/>
      <c r="B642" s="109"/>
      <c r="C642" s="109"/>
      <c r="D642" s="111"/>
      <c r="E642" s="111"/>
      <c r="F642" s="111"/>
      <c r="G642" s="111"/>
      <c r="H642" s="111"/>
      <c r="I642" s="111"/>
      <c r="J642" s="111"/>
      <c r="K642" s="111"/>
      <c r="L642" s="111"/>
      <c r="M642" s="111"/>
      <c r="N642" s="111"/>
      <c r="O642" s="111"/>
      <c r="P642" s="111"/>
      <c r="Q642" s="111"/>
      <c r="R642" s="111"/>
      <c r="S642" s="111"/>
      <c r="T642" s="111"/>
      <c r="U642" s="111"/>
      <c r="V642" s="111"/>
      <c r="W642" s="111"/>
    </row>
    <row r="643" spans="1:23" ht="16" x14ac:dyDescent="0.15">
      <c r="A643" s="111"/>
      <c r="B643" s="109"/>
      <c r="C643" s="109"/>
      <c r="D643" s="111"/>
      <c r="E643" s="111"/>
      <c r="F643" s="111"/>
      <c r="G643" s="111"/>
      <c r="H643" s="111"/>
      <c r="I643" s="111"/>
      <c r="J643" s="111"/>
      <c r="K643" s="111"/>
      <c r="L643" s="111"/>
      <c r="M643" s="111"/>
      <c r="N643" s="111"/>
      <c r="O643" s="111"/>
      <c r="P643" s="111"/>
      <c r="Q643" s="111"/>
      <c r="R643" s="111"/>
      <c r="S643" s="111"/>
      <c r="T643" s="111"/>
      <c r="U643" s="111"/>
      <c r="V643" s="111"/>
      <c r="W643" s="111"/>
    </row>
    <row r="644" spans="1:23" ht="16" x14ac:dyDescent="0.15">
      <c r="A644" s="111"/>
      <c r="B644" s="109"/>
      <c r="C644" s="109"/>
      <c r="D644" s="111"/>
      <c r="E644" s="111"/>
      <c r="F644" s="111"/>
      <c r="G644" s="111"/>
      <c r="H644" s="111"/>
      <c r="I644" s="111"/>
      <c r="J644" s="111"/>
      <c r="K644" s="111"/>
      <c r="L644" s="111"/>
      <c r="M644" s="111"/>
      <c r="N644" s="111"/>
      <c r="O644" s="111"/>
      <c r="P644" s="111"/>
      <c r="Q644" s="111"/>
      <c r="R644" s="111"/>
      <c r="S644" s="111"/>
      <c r="T644" s="111"/>
      <c r="U644" s="111"/>
      <c r="V644" s="111"/>
      <c r="W644" s="111"/>
    </row>
    <row r="645" spans="1:23" ht="16" x14ac:dyDescent="0.15">
      <c r="A645" s="111"/>
      <c r="B645" s="109"/>
      <c r="C645" s="109"/>
      <c r="D645" s="111"/>
      <c r="E645" s="111"/>
      <c r="F645" s="111"/>
      <c r="G645" s="111"/>
      <c r="H645" s="111"/>
      <c r="I645" s="111"/>
      <c r="J645" s="111"/>
      <c r="K645" s="111"/>
      <c r="L645" s="111"/>
      <c r="M645" s="111"/>
      <c r="N645" s="111"/>
      <c r="O645" s="111"/>
      <c r="P645" s="111"/>
      <c r="Q645" s="111"/>
      <c r="R645" s="111"/>
      <c r="S645" s="111"/>
      <c r="T645" s="111"/>
      <c r="U645" s="111"/>
      <c r="V645" s="111"/>
      <c r="W645" s="111"/>
    </row>
    <row r="646" spans="1:23" ht="16" x14ac:dyDescent="0.15">
      <c r="A646" s="111"/>
      <c r="B646" s="109"/>
      <c r="C646" s="109"/>
      <c r="D646" s="111"/>
      <c r="E646" s="111"/>
      <c r="F646" s="111"/>
      <c r="G646" s="111"/>
      <c r="H646" s="111"/>
      <c r="I646" s="111"/>
      <c r="J646" s="111"/>
      <c r="K646" s="111"/>
      <c r="L646" s="111"/>
      <c r="M646" s="111"/>
      <c r="N646" s="111"/>
      <c r="O646" s="111"/>
      <c r="P646" s="111"/>
      <c r="Q646" s="111"/>
      <c r="R646" s="111"/>
      <c r="S646" s="111"/>
      <c r="T646" s="111"/>
      <c r="U646" s="111"/>
      <c r="V646" s="111"/>
      <c r="W646" s="111"/>
    </row>
    <row r="647" spans="1:23" ht="16" x14ac:dyDescent="0.15">
      <c r="A647" s="111"/>
      <c r="B647" s="109"/>
      <c r="C647" s="109"/>
      <c r="D647" s="111"/>
      <c r="E647" s="111"/>
      <c r="F647" s="111"/>
      <c r="G647" s="111"/>
      <c r="H647" s="111"/>
      <c r="I647" s="111"/>
      <c r="J647" s="111"/>
      <c r="K647" s="111"/>
      <c r="L647" s="111"/>
      <c r="M647" s="111"/>
      <c r="N647" s="111"/>
      <c r="O647" s="111"/>
      <c r="P647" s="111"/>
      <c r="Q647" s="111"/>
      <c r="R647" s="111"/>
      <c r="S647" s="111"/>
      <c r="T647" s="111"/>
      <c r="U647" s="111"/>
      <c r="V647" s="111"/>
      <c r="W647" s="111"/>
    </row>
    <row r="648" spans="1:23" ht="16" x14ac:dyDescent="0.15">
      <c r="A648" s="111"/>
      <c r="B648" s="109"/>
      <c r="C648" s="109"/>
      <c r="D648" s="111"/>
      <c r="E648" s="111"/>
      <c r="F648" s="111"/>
      <c r="G648" s="111"/>
      <c r="H648" s="111"/>
      <c r="I648" s="111"/>
      <c r="J648" s="111"/>
      <c r="K648" s="111"/>
      <c r="L648" s="111"/>
      <c r="M648" s="111"/>
      <c r="N648" s="111"/>
      <c r="O648" s="111"/>
      <c r="P648" s="111"/>
      <c r="Q648" s="111"/>
      <c r="R648" s="111"/>
      <c r="S648" s="111"/>
      <c r="T648" s="111"/>
      <c r="U648" s="111"/>
      <c r="V648" s="111"/>
      <c r="W648" s="111"/>
    </row>
    <row r="649" spans="1:23" ht="16" x14ac:dyDescent="0.15">
      <c r="A649" s="111"/>
      <c r="B649" s="109"/>
      <c r="C649" s="109"/>
      <c r="D649" s="111"/>
      <c r="E649" s="111"/>
      <c r="F649" s="111"/>
      <c r="G649" s="111"/>
      <c r="H649" s="111"/>
      <c r="I649" s="111"/>
      <c r="J649" s="111"/>
      <c r="K649" s="111"/>
      <c r="L649" s="111"/>
      <c r="M649" s="111"/>
      <c r="N649" s="111"/>
      <c r="O649" s="111"/>
      <c r="P649" s="111"/>
      <c r="Q649" s="111"/>
      <c r="R649" s="111"/>
      <c r="S649" s="111"/>
      <c r="T649" s="111"/>
      <c r="U649" s="111"/>
      <c r="V649" s="111"/>
      <c r="W649" s="111"/>
    </row>
    <row r="650" spans="1:23" ht="16" x14ac:dyDescent="0.15">
      <c r="A650" s="111"/>
      <c r="B650" s="109"/>
      <c r="C650" s="109"/>
      <c r="D650" s="111"/>
      <c r="E650" s="111"/>
      <c r="F650" s="111"/>
      <c r="G650" s="111"/>
      <c r="H650" s="111"/>
      <c r="I650" s="111"/>
      <c r="J650" s="111"/>
      <c r="K650" s="111"/>
      <c r="L650" s="111"/>
      <c r="M650" s="111"/>
      <c r="N650" s="111"/>
      <c r="O650" s="111"/>
      <c r="P650" s="111"/>
      <c r="Q650" s="111"/>
      <c r="R650" s="111"/>
      <c r="S650" s="111"/>
      <c r="T650" s="111"/>
      <c r="U650" s="111"/>
      <c r="V650" s="111"/>
      <c r="W650" s="111"/>
    </row>
    <row r="651" spans="1:23" ht="16" x14ac:dyDescent="0.15">
      <c r="A651" s="111"/>
      <c r="B651" s="109"/>
      <c r="C651" s="109"/>
      <c r="D651" s="111"/>
      <c r="E651" s="111"/>
      <c r="F651" s="111"/>
      <c r="G651" s="111"/>
      <c r="H651" s="111"/>
      <c r="I651" s="111"/>
      <c r="J651" s="111"/>
      <c r="K651" s="111"/>
      <c r="L651" s="111"/>
      <c r="M651" s="111"/>
      <c r="N651" s="111"/>
      <c r="O651" s="111"/>
      <c r="P651" s="111"/>
      <c r="Q651" s="111"/>
      <c r="R651" s="111"/>
      <c r="S651" s="111"/>
      <c r="T651" s="111"/>
      <c r="U651" s="111"/>
      <c r="V651" s="111"/>
      <c r="W651" s="111"/>
    </row>
    <row r="652" spans="1:23" ht="16" x14ac:dyDescent="0.15">
      <c r="A652" s="111"/>
      <c r="B652" s="109"/>
      <c r="C652" s="109"/>
      <c r="D652" s="111"/>
      <c r="E652" s="111"/>
      <c r="F652" s="111"/>
      <c r="G652" s="111"/>
      <c r="H652" s="111"/>
      <c r="I652" s="111"/>
      <c r="J652" s="111"/>
      <c r="K652" s="111"/>
      <c r="L652" s="111"/>
      <c r="M652" s="111"/>
      <c r="N652" s="111"/>
      <c r="O652" s="111"/>
      <c r="P652" s="111"/>
      <c r="Q652" s="111"/>
      <c r="R652" s="111"/>
      <c r="S652" s="111"/>
      <c r="T652" s="111"/>
      <c r="U652" s="111"/>
      <c r="V652" s="111"/>
      <c r="W652" s="111"/>
    </row>
    <row r="653" spans="1:23" ht="16" x14ac:dyDescent="0.15">
      <c r="A653" s="111"/>
      <c r="B653" s="109"/>
      <c r="C653" s="109"/>
      <c r="D653" s="111"/>
      <c r="E653" s="111"/>
      <c r="F653" s="111"/>
      <c r="G653" s="111"/>
      <c r="H653" s="111"/>
      <c r="I653" s="111"/>
      <c r="J653" s="111"/>
      <c r="K653" s="111"/>
      <c r="L653" s="111"/>
      <c r="M653" s="111"/>
      <c r="N653" s="111"/>
      <c r="O653" s="111"/>
      <c r="P653" s="111"/>
      <c r="Q653" s="111"/>
      <c r="R653" s="111"/>
      <c r="S653" s="111"/>
      <c r="T653" s="111"/>
      <c r="U653" s="111"/>
      <c r="V653" s="111"/>
      <c r="W653" s="111"/>
    </row>
    <row r="654" spans="1:23" ht="16" x14ac:dyDescent="0.15">
      <c r="A654" s="111"/>
      <c r="B654" s="109"/>
      <c r="C654" s="109"/>
      <c r="D654" s="111"/>
      <c r="E654" s="111"/>
      <c r="F654" s="111"/>
      <c r="G654" s="111"/>
      <c r="H654" s="111"/>
      <c r="I654" s="111"/>
      <c r="J654" s="111"/>
      <c r="K654" s="111"/>
      <c r="L654" s="111"/>
      <c r="M654" s="111"/>
      <c r="N654" s="111"/>
      <c r="O654" s="111"/>
      <c r="P654" s="111"/>
      <c r="Q654" s="111"/>
      <c r="R654" s="111"/>
      <c r="S654" s="111"/>
      <c r="T654" s="111"/>
      <c r="U654" s="111"/>
      <c r="V654" s="111"/>
      <c r="W654" s="111"/>
    </row>
    <row r="655" spans="1:23" ht="16" x14ac:dyDescent="0.15">
      <c r="A655" s="111"/>
      <c r="B655" s="109"/>
      <c r="C655" s="109"/>
      <c r="D655" s="111"/>
      <c r="E655" s="111"/>
      <c r="F655" s="111"/>
      <c r="G655" s="111"/>
      <c r="H655" s="111"/>
      <c r="I655" s="111"/>
      <c r="J655" s="111"/>
      <c r="K655" s="111"/>
      <c r="L655" s="111"/>
      <c r="M655" s="111"/>
      <c r="N655" s="111"/>
      <c r="O655" s="111"/>
      <c r="P655" s="111"/>
      <c r="Q655" s="111"/>
      <c r="R655" s="111"/>
      <c r="S655" s="111"/>
      <c r="T655" s="111"/>
      <c r="U655" s="111"/>
      <c r="V655" s="111"/>
      <c r="W655" s="111"/>
    </row>
    <row r="656" spans="1:23" ht="16" x14ac:dyDescent="0.15">
      <c r="A656" s="111"/>
      <c r="B656" s="109"/>
      <c r="C656" s="109"/>
      <c r="D656" s="111"/>
      <c r="E656" s="111"/>
      <c r="F656" s="111"/>
      <c r="G656" s="111"/>
      <c r="H656" s="111"/>
      <c r="I656" s="111"/>
      <c r="J656" s="111"/>
      <c r="K656" s="111"/>
      <c r="L656" s="111"/>
      <c r="M656" s="111"/>
      <c r="N656" s="111"/>
      <c r="O656" s="111"/>
      <c r="P656" s="111"/>
      <c r="Q656" s="111"/>
      <c r="R656" s="111"/>
      <c r="S656" s="111"/>
      <c r="T656" s="111"/>
      <c r="U656" s="111"/>
      <c r="V656" s="111"/>
      <c r="W656" s="111"/>
    </row>
    <row r="657" spans="1:23" ht="16" x14ac:dyDescent="0.15">
      <c r="A657" s="111"/>
      <c r="B657" s="109"/>
      <c r="C657" s="109"/>
      <c r="D657" s="111"/>
      <c r="E657" s="111"/>
      <c r="F657" s="111"/>
      <c r="G657" s="111"/>
      <c r="H657" s="111"/>
      <c r="I657" s="111"/>
      <c r="J657" s="111"/>
      <c r="K657" s="111"/>
      <c r="L657" s="111"/>
      <c r="M657" s="111"/>
      <c r="N657" s="111"/>
      <c r="O657" s="111"/>
      <c r="P657" s="111"/>
      <c r="Q657" s="111"/>
      <c r="R657" s="111"/>
      <c r="S657" s="111"/>
      <c r="T657" s="111"/>
      <c r="U657" s="111"/>
      <c r="V657" s="111"/>
      <c r="W657" s="111"/>
    </row>
    <row r="658" spans="1:23" ht="16" x14ac:dyDescent="0.15">
      <c r="A658" s="111"/>
      <c r="B658" s="109"/>
      <c r="C658" s="109"/>
      <c r="D658" s="111"/>
      <c r="E658" s="111"/>
      <c r="F658" s="111"/>
      <c r="G658" s="111"/>
      <c r="H658" s="111"/>
      <c r="I658" s="111"/>
      <c r="J658" s="111"/>
      <c r="K658" s="111"/>
      <c r="L658" s="111"/>
      <c r="M658" s="111"/>
      <c r="N658" s="111"/>
      <c r="O658" s="111"/>
      <c r="P658" s="111"/>
      <c r="Q658" s="111"/>
      <c r="R658" s="111"/>
      <c r="S658" s="111"/>
      <c r="T658" s="111"/>
      <c r="U658" s="111"/>
      <c r="V658" s="111"/>
      <c r="W658" s="111"/>
    </row>
    <row r="659" spans="1:23" ht="16" x14ac:dyDescent="0.15">
      <c r="A659" s="111"/>
      <c r="B659" s="109"/>
      <c r="C659" s="109"/>
      <c r="D659" s="111"/>
      <c r="E659" s="111"/>
      <c r="F659" s="111"/>
      <c r="G659" s="111"/>
      <c r="H659" s="111"/>
      <c r="I659" s="111"/>
      <c r="J659" s="111"/>
      <c r="K659" s="111"/>
      <c r="L659" s="111"/>
      <c r="M659" s="111"/>
      <c r="N659" s="111"/>
      <c r="O659" s="111"/>
      <c r="P659" s="111"/>
      <c r="Q659" s="111"/>
      <c r="R659" s="111"/>
      <c r="S659" s="111"/>
      <c r="T659" s="111"/>
      <c r="U659" s="111"/>
      <c r="V659" s="111"/>
      <c r="W659" s="111"/>
    </row>
    <row r="660" spans="1:23" ht="16" x14ac:dyDescent="0.15">
      <c r="A660" s="111"/>
      <c r="B660" s="109"/>
      <c r="C660" s="109"/>
      <c r="D660" s="111"/>
      <c r="E660" s="111"/>
      <c r="F660" s="111"/>
      <c r="G660" s="111"/>
      <c r="H660" s="111"/>
      <c r="I660" s="111"/>
      <c r="J660" s="111"/>
      <c r="K660" s="111"/>
      <c r="L660" s="111"/>
      <c r="M660" s="111"/>
      <c r="N660" s="111"/>
      <c r="O660" s="111"/>
      <c r="P660" s="111"/>
      <c r="Q660" s="111"/>
      <c r="R660" s="111"/>
      <c r="S660" s="111"/>
      <c r="T660" s="111"/>
      <c r="U660" s="111"/>
      <c r="V660" s="111"/>
      <c r="W660" s="111"/>
    </row>
    <row r="661" spans="1:23" ht="16" x14ac:dyDescent="0.15">
      <c r="A661" s="111"/>
      <c r="B661" s="109"/>
      <c r="C661" s="109"/>
      <c r="D661" s="111"/>
      <c r="E661" s="111"/>
      <c r="F661" s="111"/>
      <c r="G661" s="111"/>
      <c r="H661" s="111"/>
      <c r="I661" s="111"/>
      <c r="J661" s="111"/>
      <c r="K661" s="111"/>
      <c r="L661" s="111"/>
      <c r="M661" s="111"/>
      <c r="N661" s="111"/>
      <c r="O661" s="111"/>
      <c r="P661" s="111"/>
      <c r="Q661" s="111"/>
      <c r="R661" s="111"/>
      <c r="S661" s="111"/>
      <c r="T661" s="111"/>
      <c r="U661" s="111"/>
      <c r="V661" s="111"/>
      <c r="W661" s="111"/>
    </row>
    <row r="662" spans="1:23" ht="16" x14ac:dyDescent="0.15">
      <c r="A662" s="111"/>
      <c r="B662" s="109"/>
      <c r="C662" s="109"/>
      <c r="D662" s="111"/>
      <c r="E662" s="111"/>
      <c r="F662" s="111"/>
      <c r="G662" s="111"/>
      <c r="H662" s="111"/>
      <c r="I662" s="111"/>
      <c r="J662" s="111"/>
      <c r="K662" s="111"/>
      <c r="L662" s="111"/>
      <c r="M662" s="111"/>
      <c r="N662" s="111"/>
      <c r="O662" s="111"/>
      <c r="P662" s="111"/>
      <c r="Q662" s="111"/>
      <c r="R662" s="111"/>
      <c r="S662" s="111"/>
      <c r="T662" s="111"/>
      <c r="U662" s="111"/>
      <c r="V662" s="111"/>
      <c r="W662" s="111"/>
    </row>
    <row r="663" spans="1:23" ht="16" x14ac:dyDescent="0.15">
      <c r="A663" s="111"/>
      <c r="B663" s="109"/>
      <c r="C663" s="109"/>
      <c r="D663" s="111"/>
      <c r="E663" s="111"/>
      <c r="F663" s="111"/>
      <c r="G663" s="111"/>
      <c r="H663" s="111"/>
      <c r="I663" s="111"/>
      <c r="J663" s="111"/>
      <c r="K663" s="111"/>
      <c r="L663" s="111"/>
      <c r="M663" s="111"/>
      <c r="N663" s="111"/>
      <c r="O663" s="111"/>
      <c r="P663" s="111"/>
      <c r="Q663" s="111"/>
      <c r="R663" s="111"/>
      <c r="S663" s="111"/>
      <c r="T663" s="111"/>
      <c r="U663" s="111"/>
      <c r="V663" s="111"/>
      <c r="W663" s="111"/>
    </row>
    <row r="664" spans="1:23" ht="16" x14ac:dyDescent="0.15">
      <c r="A664" s="111"/>
      <c r="B664" s="109"/>
      <c r="C664" s="109"/>
      <c r="D664" s="111"/>
      <c r="E664" s="111"/>
      <c r="F664" s="111"/>
      <c r="G664" s="111"/>
      <c r="H664" s="111"/>
      <c r="I664" s="111"/>
      <c r="J664" s="111"/>
      <c r="K664" s="111"/>
      <c r="L664" s="111"/>
      <c r="M664" s="111"/>
      <c r="N664" s="111"/>
      <c r="O664" s="111"/>
      <c r="P664" s="111"/>
      <c r="Q664" s="111"/>
      <c r="R664" s="111"/>
      <c r="S664" s="111"/>
      <c r="T664" s="111"/>
      <c r="U664" s="111"/>
      <c r="V664" s="111"/>
      <c r="W664" s="111"/>
    </row>
    <row r="665" spans="1:23" ht="16" x14ac:dyDescent="0.15">
      <c r="A665" s="111"/>
      <c r="B665" s="109"/>
      <c r="C665" s="109"/>
      <c r="D665" s="111"/>
      <c r="E665" s="111"/>
      <c r="F665" s="111"/>
      <c r="G665" s="111"/>
      <c r="H665" s="111"/>
      <c r="I665" s="111"/>
      <c r="J665" s="111"/>
      <c r="K665" s="111"/>
      <c r="L665" s="111"/>
      <c r="M665" s="111"/>
      <c r="N665" s="111"/>
      <c r="O665" s="111"/>
      <c r="P665" s="111"/>
      <c r="Q665" s="111"/>
      <c r="R665" s="111"/>
      <c r="S665" s="111"/>
      <c r="T665" s="111"/>
      <c r="U665" s="111"/>
      <c r="V665" s="111"/>
      <c r="W665" s="111"/>
    </row>
    <row r="666" spans="1:23" ht="16" x14ac:dyDescent="0.15">
      <c r="A666" s="111"/>
      <c r="B666" s="109"/>
      <c r="C666" s="109"/>
      <c r="D666" s="111"/>
      <c r="E666" s="111"/>
      <c r="F666" s="111"/>
      <c r="G666" s="111"/>
      <c r="H666" s="111"/>
      <c r="I666" s="111"/>
      <c r="J666" s="111"/>
      <c r="K666" s="111"/>
      <c r="L666" s="111"/>
      <c r="M666" s="111"/>
      <c r="N666" s="111"/>
      <c r="O666" s="111"/>
      <c r="P666" s="111"/>
      <c r="Q666" s="111"/>
      <c r="R666" s="111"/>
      <c r="S666" s="111"/>
      <c r="T666" s="111"/>
      <c r="U666" s="111"/>
      <c r="V666" s="111"/>
      <c r="W666" s="111"/>
    </row>
    <row r="667" spans="1:23" ht="16" x14ac:dyDescent="0.15">
      <c r="A667" s="111"/>
      <c r="B667" s="109"/>
      <c r="C667" s="109"/>
      <c r="D667" s="111"/>
      <c r="E667" s="111"/>
      <c r="F667" s="111"/>
      <c r="G667" s="111"/>
      <c r="H667" s="111"/>
      <c r="I667" s="111"/>
      <c r="J667" s="111"/>
      <c r="K667" s="111"/>
      <c r="L667" s="111"/>
      <c r="M667" s="111"/>
      <c r="N667" s="111"/>
      <c r="O667" s="111"/>
      <c r="P667" s="111"/>
      <c r="Q667" s="111"/>
      <c r="R667" s="111"/>
      <c r="S667" s="111"/>
      <c r="T667" s="111"/>
      <c r="U667" s="111"/>
      <c r="V667" s="111"/>
      <c r="W667" s="111"/>
    </row>
    <row r="668" spans="1:23" ht="16" x14ac:dyDescent="0.15">
      <c r="A668" s="111"/>
      <c r="B668" s="109"/>
      <c r="C668" s="109"/>
      <c r="D668" s="111"/>
      <c r="E668" s="111"/>
      <c r="F668" s="111"/>
      <c r="G668" s="111"/>
      <c r="H668" s="111"/>
      <c r="I668" s="111"/>
      <c r="J668" s="111"/>
      <c r="K668" s="111"/>
      <c r="L668" s="111"/>
      <c r="M668" s="111"/>
      <c r="N668" s="111"/>
      <c r="O668" s="111"/>
      <c r="P668" s="111"/>
      <c r="Q668" s="111"/>
      <c r="R668" s="111"/>
      <c r="S668" s="111"/>
      <c r="T668" s="111"/>
      <c r="U668" s="111"/>
      <c r="V668" s="111"/>
      <c r="W668" s="111"/>
    </row>
    <row r="669" spans="1:23" ht="16" x14ac:dyDescent="0.15">
      <c r="A669" s="111"/>
      <c r="B669" s="109"/>
      <c r="C669" s="109"/>
      <c r="D669" s="111"/>
      <c r="E669" s="111"/>
      <c r="F669" s="111"/>
      <c r="G669" s="111"/>
      <c r="H669" s="111"/>
      <c r="I669" s="111"/>
      <c r="J669" s="111"/>
      <c r="K669" s="111"/>
      <c r="L669" s="111"/>
      <c r="M669" s="111"/>
      <c r="N669" s="111"/>
      <c r="O669" s="111"/>
      <c r="P669" s="111"/>
      <c r="Q669" s="111"/>
      <c r="R669" s="111"/>
      <c r="S669" s="111"/>
      <c r="T669" s="111"/>
      <c r="U669" s="111"/>
      <c r="V669" s="111"/>
      <c r="W669" s="111"/>
    </row>
    <row r="670" spans="1:23" ht="16" x14ac:dyDescent="0.15">
      <c r="A670" s="111"/>
      <c r="B670" s="109"/>
      <c r="C670" s="109"/>
      <c r="D670" s="111"/>
      <c r="E670" s="111"/>
      <c r="F670" s="111"/>
      <c r="G670" s="111"/>
      <c r="H670" s="111"/>
      <c r="I670" s="111"/>
      <c r="J670" s="111"/>
      <c r="K670" s="111"/>
      <c r="L670" s="111"/>
      <c r="M670" s="111"/>
      <c r="N670" s="111"/>
      <c r="O670" s="111"/>
      <c r="P670" s="111"/>
      <c r="Q670" s="111"/>
      <c r="R670" s="111"/>
      <c r="S670" s="111"/>
      <c r="T670" s="111"/>
      <c r="U670" s="111"/>
      <c r="V670" s="111"/>
      <c r="W670" s="111"/>
    </row>
    <row r="671" spans="1:23" ht="16" x14ac:dyDescent="0.15">
      <c r="A671" s="111"/>
      <c r="B671" s="109"/>
      <c r="C671" s="109"/>
      <c r="D671" s="111"/>
      <c r="E671" s="111"/>
      <c r="F671" s="111"/>
      <c r="G671" s="111"/>
      <c r="H671" s="111"/>
      <c r="I671" s="111"/>
      <c r="J671" s="111"/>
      <c r="K671" s="111"/>
      <c r="L671" s="111"/>
      <c r="M671" s="111"/>
      <c r="N671" s="111"/>
      <c r="O671" s="111"/>
      <c r="P671" s="111"/>
      <c r="Q671" s="111"/>
      <c r="R671" s="111"/>
      <c r="S671" s="111"/>
      <c r="T671" s="111"/>
      <c r="U671" s="111"/>
      <c r="V671" s="111"/>
      <c r="W671" s="111"/>
    </row>
    <row r="672" spans="1:23" ht="16" x14ac:dyDescent="0.15">
      <c r="A672" s="111"/>
      <c r="B672" s="109"/>
      <c r="C672" s="109"/>
      <c r="D672" s="111"/>
      <c r="E672" s="111"/>
      <c r="F672" s="111"/>
      <c r="G672" s="111"/>
      <c r="H672" s="111"/>
      <c r="I672" s="111"/>
      <c r="J672" s="111"/>
      <c r="K672" s="111"/>
      <c r="L672" s="111"/>
      <c r="M672" s="111"/>
      <c r="N672" s="111"/>
      <c r="O672" s="111"/>
      <c r="P672" s="111"/>
      <c r="Q672" s="111"/>
      <c r="R672" s="111"/>
      <c r="S672" s="111"/>
      <c r="T672" s="111"/>
      <c r="U672" s="111"/>
      <c r="V672" s="111"/>
      <c r="W672" s="111"/>
    </row>
    <row r="673" spans="1:23" ht="16" x14ac:dyDescent="0.15">
      <c r="A673" s="111"/>
      <c r="B673" s="109"/>
      <c r="C673" s="109"/>
      <c r="D673" s="111"/>
      <c r="E673" s="111"/>
      <c r="F673" s="111"/>
      <c r="G673" s="111"/>
      <c r="H673" s="111"/>
      <c r="I673" s="111"/>
      <c r="J673" s="111"/>
      <c r="K673" s="111"/>
      <c r="L673" s="111"/>
      <c r="M673" s="111"/>
      <c r="N673" s="111"/>
      <c r="O673" s="111"/>
      <c r="P673" s="111"/>
      <c r="Q673" s="111"/>
      <c r="R673" s="111"/>
      <c r="S673" s="111"/>
      <c r="T673" s="111"/>
      <c r="U673" s="111"/>
      <c r="V673" s="111"/>
      <c r="W673" s="111"/>
    </row>
    <row r="674" spans="1:23" ht="16" x14ac:dyDescent="0.15">
      <c r="A674" s="111"/>
      <c r="B674" s="109"/>
      <c r="C674" s="109"/>
      <c r="D674" s="111"/>
      <c r="E674" s="111"/>
      <c r="F674" s="111"/>
      <c r="G674" s="111"/>
      <c r="H674" s="111"/>
      <c r="I674" s="111"/>
      <c r="J674" s="111"/>
      <c r="K674" s="111"/>
      <c r="L674" s="111"/>
      <c r="M674" s="111"/>
      <c r="N674" s="111"/>
      <c r="O674" s="111"/>
      <c r="P674" s="111"/>
      <c r="Q674" s="111"/>
      <c r="R674" s="111"/>
      <c r="S674" s="111"/>
      <c r="T674" s="111"/>
      <c r="U674" s="111"/>
      <c r="V674" s="111"/>
      <c r="W674" s="111"/>
    </row>
    <row r="675" spans="1:23" ht="16" x14ac:dyDescent="0.15">
      <c r="A675" s="111"/>
      <c r="B675" s="109"/>
      <c r="C675" s="109"/>
      <c r="D675" s="111"/>
      <c r="E675" s="111"/>
      <c r="F675" s="111"/>
      <c r="G675" s="111"/>
      <c r="H675" s="111"/>
      <c r="I675" s="111"/>
      <c r="J675" s="111"/>
      <c r="K675" s="111"/>
      <c r="L675" s="111"/>
      <c r="M675" s="111"/>
      <c r="N675" s="111"/>
      <c r="O675" s="111"/>
      <c r="P675" s="111"/>
      <c r="Q675" s="111"/>
      <c r="R675" s="111"/>
      <c r="S675" s="111"/>
      <c r="T675" s="111"/>
      <c r="U675" s="111"/>
      <c r="V675" s="111"/>
      <c r="W675" s="111"/>
    </row>
    <row r="676" spans="1:23" ht="16" x14ac:dyDescent="0.15">
      <c r="A676" s="111"/>
      <c r="B676" s="109"/>
      <c r="C676" s="109"/>
      <c r="D676" s="111"/>
      <c r="E676" s="111"/>
      <c r="F676" s="111"/>
      <c r="G676" s="111"/>
      <c r="H676" s="111"/>
      <c r="I676" s="111"/>
      <c r="J676" s="111"/>
      <c r="K676" s="111"/>
      <c r="L676" s="111"/>
      <c r="M676" s="111"/>
      <c r="N676" s="111"/>
      <c r="O676" s="111"/>
      <c r="P676" s="111"/>
      <c r="Q676" s="111"/>
      <c r="R676" s="111"/>
      <c r="S676" s="111"/>
      <c r="T676" s="111"/>
      <c r="U676" s="111"/>
      <c r="V676" s="111"/>
      <c r="W676" s="111"/>
    </row>
    <row r="677" spans="1:23" ht="16" x14ac:dyDescent="0.15">
      <c r="A677" s="111"/>
      <c r="B677" s="109"/>
      <c r="C677" s="109"/>
      <c r="D677" s="111"/>
      <c r="E677" s="111"/>
      <c r="F677" s="111"/>
      <c r="G677" s="111"/>
      <c r="H677" s="111"/>
      <c r="I677" s="111"/>
      <c r="J677" s="111"/>
      <c r="K677" s="111"/>
      <c r="L677" s="111"/>
      <c r="M677" s="111"/>
      <c r="N677" s="111"/>
      <c r="O677" s="111"/>
      <c r="P677" s="111"/>
      <c r="Q677" s="111"/>
      <c r="R677" s="111"/>
      <c r="S677" s="111"/>
      <c r="T677" s="111"/>
      <c r="U677" s="111"/>
      <c r="V677" s="111"/>
      <c r="W677" s="111"/>
    </row>
    <row r="678" spans="1:23" ht="16" x14ac:dyDescent="0.15">
      <c r="A678" s="111"/>
      <c r="B678" s="109"/>
      <c r="C678" s="109"/>
      <c r="D678" s="111"/>
      <c r="E678" s="111"/>
      <c r="F678" s="111"/>
      <c r="G678" s="111"/>
      <c r="H678" s="111"/>
      <c r="I678" s="111"/>
      <c r="J678" s="111"/>
      <c r="K678" s="111"/>
      <c r="L678" s="111"/>
      <c r="M678" s="111"/>
      <c r="N678" s="111"/>
      <c r="O678" s="111"/>
      <c r="P678" s="111"/>
      <c r="Q678" s="111"/>
      <c r="R678" s="111"/>
      <c r="S678" s="111"/>
      <c r="T678" s="111"/>
      <c r="U678" s="111"/>
      <c r="V678" s="111"/>
      <c r="W678" s="111"/>
    </row>
    <row r="679" spans="1:23" ht="16" x14ac:dyDescent="0.15">
      <c r="A679" s="111"/>
      <c r="B679" s="109"/>
      <c r="C679" s="109"/>
      <c r="D679" s="111"/>
      <c r="E679" s="111"/>
      <c r="F679" s="111"/>
      <c r="G679" s="111"/>
      <c r="H679" s="111"/>
      <c r="I679" s="111"/>
      <c r="J679" s="111"/>
      <c r="K679" s="111"/>
      <c r="L679" s="111"/>
      <c r="M679" s="111"/>
      <c r="N679" s="111"/>
      <c r="O679" s="111"/>
      <c r="P679" s="111"/>
      <c r="Q679" s="111"/>
      <c r="R679" s="111"/>
      <c r="S679" s="111"/>
      <c r="T679" s="111"/>
      <c r="U679" s="111"/>
      <c r="V679" s="111"/>
      <c r="W679" s="111"/>
    </row>
    <row r="680" spans="1:23" ht="16" x14ac:dyDescent="0.15">
      <c r="A680" s="111"/>
      <c r="B680" s="109"/>
      <c r="C680" s="109"/>
      <c r="D680" s="111"/>
      <c r="E680" s="111"/>
      <c r="F680" s="111"/>
      <c r="G680" s="111"/>
      <c r="H680" s="111"/>
      <c r="I680" s="111"/>
      <c r="J680" s="111"/>
      <c r="K680" s="111"/>
      <c r="L680" s="111"/>
      <c r="M680" s="111"/>
      <c r="N680" s="111"/>
      <c r="O680" s="111"/>
      <c r="P680" s="111"/>
      <c r="Q680" s="111"/>
      <c r="R680" s="111"/>
      <c r="S680" s="111"/>
      <c r="T680" s="111"/>
      <c r="U680" s="111"/>
      <c r="V680" s="111"/>
      <c r="W680" s="111"/>
    </row>
    <row r="681" spans="1:23" ht="16" x14ac:dyDescent="0.15">
      <c r="A681" s="111"/>
      <c r="B681" s="109"/>
      <c r="C681" s="109"/>
      <c r="D681" s="111"/>
      <c r="E681" s="111"/>
      <c r="F681" s="111"/>
      <c r="G681" s="111"/>
      <c r="H681" s="111"/>
      <c r="I681" s="111"/>
      <c r="J681" s="111"/>
      <c r="K681" s="111"/>
      <c r="L681" s="111"/>
      <c r="M681" s="111"/>
      <c r="N681" s="111"/>
      <c r="O681" s="111"/>
      <c r="P681" s="111"/>
      <c r="Q681" s="111"/>
      <c r="R681" s="111"/>
      <c r="S681" s="111"/>
      <c r="T681" s="111"/>
      <c r="U681" s="111"/>
      <c r="V681" s="111"/>
      <c r="W681" s="111"/>
    </row>
    <row r="682" spans="1:23" ht="16" x14ac:dyDescent="0.15">
      <c r="A682" s="111"/>
      <c r="B682" s="109"/>
      <c r="C682" s="109"/>
      <c r="D682" s="111"/>
      <c r="E682" s="111"/>
      <c r="F682" s="111"/>
      <c r="G682" s="111"/>
      <c r="H682" s="111"/>
      <c r="I682" s="111"/>
      <c r="J682" s="111"/>
      <c r="K682" s="111"/>
      <c r="L682" s="111"/>
      <c r="M682" s="111"/>
      <c r="N682" s="111"/>
      <c r="O682" s="111"/>
      <c r="P682" s="111"/>
      <c r="Q682" s="111"/>
      <c r="R682" s="111"/>
      <c r="S682" s="111"/>
      <c r="T682" s="111"/>
      <c r="U682" s="111"/>
      <c r="V682" s="111"/>
      <c r="W682" s="111"/>
    </row>
    <row r="683" spans="1:23" ht="16" x14ac:dyDescent="0.15">
      <c r="A683" s="111"/>
      <c r="B683" s="109"/>
      <c r="C683" s="109"/>
      <c r="D683" s="111"/>
      <c r="E683" s="111"/>
      <c r="F683" s="111"/>
      <c r="G683" s="111"/>
      <c r="H683" s="111"/>
      <c r="I683" s="111"/>
      <c r="J683" s="111"/>
      <c r="K683" s="111"/>
      <c r="L683" s="111"/>
      <c r="M683" s="111"/>
      <c r="N683" s="111"/>
      <c r="O683" s="111"/>
      <c r="P683" s="111"/>
      <c r="Q683" s="111"/>
      <c r="R683" s="111"/>
      <c r="S683" s="111"/>
      <c r="T683" s="111"/>
      <c r="U683" s="111"/>
      <c r="V683" s="111"/>
      <c r="W683" s="111"/>
    </row>
    <row r="684" spans="1:23" ht="16" x14ac:dyDescent="0.15">
      <c r="A684" s="111"/>
      <c r="B684" s="109"/>
      <c r="C684" s="109"/>
      <c r="D684" s="111"/>
      <c r="E684" s="111"/>
      <c r="F684" s="111"/>
      <c r="G684" s="111"/>
      <c r="H684" s="111"/>
      <c r="I684" s="111"/>
      <c r="J684" s="111"/>
      <c r="K684" s="111"/>
      <c r="L684" s="111"/>
      <c r="M684" s="111"/>
      <c r="N684" s="111"/>
      <c r="O684" s="111"/>
      <c r="P684" s="111"/>
      <c r="Q684" s="111"/>
      <c r="R684" s="111"/>
      <c r="S684" s="111"/>
      <c r="T684" s="111"/>
      <c r="U684" s="111"/>
      <c r="V684" s="111"/>
      <c r="W684" s="111"/>
    </row>
    <row r="685" spans="1:23" ht="16" x14ac:dyDescent="0.15">
      <c r="A685" s="111"/>
      <c r="B685" s="109"/>
      <c r="C685" s="109"/>
      <c r="D685" s="111"/>
      <c r="E685" s="111"/>
      <c r="F685" s="111"/>
      <c r="G685" s="111"/>
      <c r="H685" s="111"/>
      <c r="I685" s="111"/>
      <c r="J685" s="111"/>
      <c r="K685" s="111"/>
      <c r="L685" s="111"/>
      <c r="M685" s="111"/>
      <c r="N685" s="111"/>
      <c r="O685" s="111"/>
      <c r="P685" s="111"/>
      <c r="Q685" s="111"/>
      <c r="R685" s="111"/>
      <c r="S685" s="111"/>
      <c r="T685" s="111"/>
      <c r="U685" s="111"/>
      <c r="V685" s="111"/>
      <c r="W685" s="111"/>
    </row>
    <row r="686" spans="1:23" ht="16" x14ac:dyDescent="0.15">
      <c r="A686" s="111"/>
      <c r="B686" s="109"/>
      <c r="C686" s="109"/>
      <c r="D686" s="111"/>
      <c r="E686" s="111"/>
      <c r="F686" s="111"/>
      <c r="G686" s="111"/>
      <c r="H686" s="111"/>
      <c r="I686" s="111"/>
      <c r="J686" s="111"/>
      <c r="K686" s="111"/>
      <c r="L686" s="111"/>
      <c r="M686" s="111"/>
      <c r="N686" s="111"/>
      <c r="O686" s="111"/>
      <c r="P686" s="111"/>
      <c r="Q686" s="111"/>
      <c r="R686" s="111"/>
      <c r="S686" s="111"/>
      <c r="T686" s="111"/>
      <c r="U686" s="111"/>
      <c r="V686" s="111"/>
      <c r="W686" s="111"/>
    </row>
    <row r="687" spans="1:23" ht="16" x14ac:dyDescent="0.15">
      <c r="A687" s="111"/>
      <c r="B687" s="109"/>
      <c r="C687" s="109"/>
      <c r="D687" s="111"/>
      <c r="E687" s="111"/>
      <c r="F687" s="111"/>
      <c r="G687" s="111"/>
      <c r="H687" s="111"/>
      <c r="I687" s="111"/>
      <c r="J687" s="111"/>
      <c r="K687" s="111"/>
      <c r="L687" s="111"/>
      <c r="M687" s="111"/>
      <c r="N687" s="111"/>
      <c r="O687" s="111"/>
      <c r="P687" s="111"/>
      <c r="Q687" s="111"/>
      <c r="R687" s="111"/>
      <c r="S687" s="111"/>
      <c r="T687" s="111"/>
      <c r="U687" s="111"/>
      <c r="V687" s="111"/>
      <c r="W687" s="111"/>
    </row>
    <row r="688" spans="1:23" ht="16" x14ac:dyDescent="0.15">
      <c r="A688" s="111"/>
      <c r="B688" s="109"/>
      <c r="C688" s="109"/>
      <c r="D688" s="111"/>
      <c r="E688" s="111"/>
      <c r="F688" s="111"/>
      <c r="G688" s="111"/>
      <c r="H688" s="111"/>
      <c r="I688" s="111"/>
      <c r="J688" s="111"/>
      <c r="K688" s="111"/>
      <c r="L688" s="111"/>
      <c r="M688" s="111"/>
      <c r="N688" s="111"/>
      <c r="O688" s="111"/>
      <c r="P688" s="111"/>
      <c r="Q688" s="111"/>
      <c r="R688" s="111"/>
      <c r="S688" s="111"/>
      <c r="T688" s="111"/>
      <c r="U688" s="111"/>
      <c r="V688" s="111"/>
      <c r="W688" s="111"/>
    </row>
    <row r="689" spans="1:23" ht="16" x14ac:dyDescent="0.15">
      <c r="A689" s="111"/>
      <c r="B689" s="109"/>
      <c r="C689" s="109"/>
      <c r="D689" s="111"/>
      <c r="E689" s="111"/>
      <c r="F689" s="111"/>
      <c r="G689" s="111"/>
      <c r="H689" s="111"/>
      <c r="I689" s="111"/>
      <c r="J689" s="111"/>
      <c r="K689" s="111"/>
      <c r="L689" s="111"/>
      <c r="M689" s="111"/>
      <c r="N689" s="111"/>
      <c r="O689" s="111"/>
      <c r="P689" s="111"/>
      <c r="Q689" s="111"/>
      <c r="R689" s="111"/>
      <c r="S689" s="111"/>
      <c r="T689" s="111"/>
      <c r="U689" s="111"/>
      <c r="V689" s="111"/>
      <c r="W689" s="111"/>
    </row>
    <row r="690" spans="1:23" ht="16" x14ac:dyDescent="0.15">
      <c r="A690" s="111"/>
      <c r="B690" s="109"/>
      <c r="C690" s="109"/>
      <c r="D690" s="111"/>
      <c r="E690" s="111"/>
      <c r="F690" s="111"/>
      <c r="G690" s="111"/>
      <c r="H690" s="111"/>
      <c r="I690" s="111"/>
      <c r="J690" s="111"/>
      <c r="K690" s="111"/>
      <c r="L690" s="111"/>
      <c r="M690" s="111"/>
      <c r="N690" s="111"/>
      <c r="O690" s="111"/>
      <c r="P690" s="111"/>
      <c r="Q690" s="111"/>
      <c r="R690" s="111"/>
      <c r="S690" s="111"/>
      <c r="T690" s="111"/>
      <c r="U690" s="111"/>
      <c r="V690" s="111"/>
      <c r="W690" s="111"/>
    </row>
    <row r="691" spans="1:23" ht="16" x14ac:dyDescent="0.15">
      <c r="A691" s="111"/>
      <c r="B691" s="109"/>
      <c r="C691" s="109"/>
      <c r="D691" s="111"/>
      <c r="E691" s="111"/>
      <c r="F691" s="111"/>
      <c r="G691" s="111"/>
      <c r="H691" s="111"/>
      <c r="I691" s="111"/>
      <c r="J691" s="111"/>
      <c r="K691" s="111"/>
      <c r="L691" s="111"/>
      <c r="M691" s="111"/>
      <c r="N691" s="111"/>
      <c r="O691" s="111"/>
      <c r="P691" s="111"/>
      <c r="Q691" s="111"/>
      <c r="R691" s="111"/>
      <c r="S691" s="111"/>
      <c r="T691" s="111"/>
      <c r="U691" s="111"/>
      <c r="V691" s="111"/>
      <c r="W691" s="111"/>
    </row>
    <row r="692" spans="1:23" ht="16" x14ac:dyDescent="0.15">
      <c r="A692" s="111"/>
      <c r="B692" s="109"/>
      <c r="C692" s="109"/>
      <c r="D692" s="111"/>
      <c r="E692" s="111"/>
      <c r="F692" s="111"/>
      <c r="G692" s="111"/>
      <c r="H692" s="111"/>
      <c r="I692" s="111"/>
      <c r="J692" s="111"/>
      <c r="K692" s="111"/>
      <c r="L692" s="111"/>
      <c r="M692" s="111"/>
      <c r="N692" s="111"/>
      <c r="O692" s="111"/>
      <c r="P692" s="111"/>
      <c r="Q692" s="111"/>
      <c r="R692" s="111"/>
      <c r="S692" s="111"/>
      <c r="T692" s="111"/>
      <c r="U692" s="111"/>
      <c r="V692" s="111"/>
      <c r="W692" s="111"/>
    </row>
    <row r="693" spans="1:23" ht="16" x14ac:dyDescent="0.15">
      <c r="A693" s="111"/>
      <c r="B693" s="109"/>
      <c r="C693" s="109"/>
      <c r="D693" s="111"/>
      <c r="E693" s="111"/>
      <c r="F693" s="111"/>
      <c r="G693" s="111"/>
      <c r="H693" s="111"/>
      <c r="I693" s="111"/>
      <c r="J693" s="111"/>
      <c r="K693" s="111"/>
      <c r="L693" s="111"/>
      <c r="M693" s="111"/>
      <c r="N693" s="111"/>
      <c r="O693" s="111"/>
      <c r="P693" s="111"/>
      <c r="Q693" s="111"/>
      <c r="R693" s="111"/>
      <c r="S693" s="111"/>
      <c r="T693" s="111"/>
      <c r="U693" s="111"/>
      <c r="V693" s="111"/>
      <c r="W693" s="111"/>
    </row>
    <row r="694" spans="1:23" ht="16" x14ac:dyDescent="0.15">
      <c r="A694" s="111"/>
      <c r="B694" s="109"/>
      <c r="C694" s="109"/>
      <c r="D694" s="111"/>
      <c r="E694" s="111"/>
      <c r="F694" s="111"/>
      <c r="G694" s="111"/>
      <c r="H694" s="111"/>
      <c r="I694" s="111"/>
      <c r="J694" s="111"/>
      <c r="K694" s="111"/>
      <c r="L694" s="111"/>
      <c r="M694" s="111"/>
      <c r="N694" s="111"/>
      <c r="O694" s="111"/>
      <c r="P694" s="111"/>
      <c r="Q694" s="111"/>
      <c r="R694" s="111"/>
      <c r="S694" s="111"/>
      <c r="T694" s="111"/>
      <c r="U694" s="111"/>
      <c r="V694" s="111"/>
      <c r="W694" s="111"/>
    </row>
    <row r="695" spans="1:23" ht="16" x14ac:dyDescent="0.15">
      <c r="A695" s="111"/>
      <c r="B695" s="109"/>
      <c r="C695" s="109"/>
      <c r="D695" s="111"/>
      <c r="E695" s="111"/>
      <c r="F695" s="111"/>
      <c r="G695" s="111"/>
      <c r="H695" s="111"/>
      <c r="I695" s="111"/>
      <c r="J695" s="111"/>
      <c r="K695" s="111"/>
      <c r="L695" s="111"/>
      <c r="M695" s="111"/>
      <c r="N695" s="111"/>
      <c r="O695" s="111"/>
      <c r="P695" s="111"/>
      <c r="Q695" s="111"/>
      <c r="R695" s="111"/>
      <c r="S695" s="111"/>
      <c r="T695" s="111"/>
      <c r="U695" s="111"/>
      <c r="V695" s="111"/>
      <c r="W695" s="111"/>
    </row>
    <row r="696" spans="1:23" ht="16" x14ac:dyDescent="0.15">
      <c r="A696" s="111"/>
      <c r="B696" s="109"/>
      <c r="C696" s="109"/>
      <c r="D696" s="111"/>
      <c r="E696" s="111"/>
      <c r="F696" s="111"/>
      <c r="G696" s="111"/>
      <c r="H696" s="111"/>
      <c r="I696" s="111"/>
      <c r="J696" s="111"/>
      <c r="K696" s="111"/>
      <c r="L696" s="111"/>
      <c r="M696" s="111"/>
      <c r="N696" s="111"/>
      <c r="O696" s="111"/>
      <c r="P696" s="111"/>
      <c r="Q696" s="111"/>
      <c r="R696" s="111"/>
      <c r="S696" s="111"/>
      <c r="T696" s="111"/>
      <c r="U696" s="111"/>
      <c r="V696" s="111"/>
      <c r="W696" s="111"/>
    </row>
    <row r="697" spans="1:23" ht="16" x14ac:dyDescent="0.15">
      <c r="A697" s="111"/>
      <c r="B697" s="109"/>
      <c r="C697" s="109"/>
      <c r="D697" s="111"/>
      <c r="E697" s="111"/>
      <c r="F697" s="111"/>
      <c r="G697" s="111"/>
      <c r="H697" s="111"/>
      <c r="I697" s="111"/>
      <c r="J697" s="111"/>
      <c r="K697" s="111"/>
      <c r="L697" s="111"/>
      <c r="M697" s="111"/>
      <c r="N697" s="111"/>
      <c r="O697" s="111"/>
      <c r="P697" s="111"/>
      <c r="Q697" s="111"/>
      <c r="R697" s="111"/>
      <c r="S697" s="111"/>
      <c r="T697" s="111"/>
      <c r="U697" s="111"/>
      <c r="V697" s="111"/>
      <c r="W697" s="111"/>
    </row>
    <row r="698" spans="1:23" ht="16" x14ac:dyDescent="0.15">
      <c r="A698" s="111"/>
      <c r="B698" s="109"/>
      <c r="C698" s="109"/>
      <c r="D698" s="111"/>
      <c r="E698" s="111"/>
      <c r="F698" s="111"/>
      <c r="G698" s="111"/>
      <c r="H698" s="111"/>
      <c r="I698" s="111"/>
      <c r="J698" s="111"/>
      <c r="K698" s="111"/>
      <c r="L698" s="111"/>
      <c r="M698" s="111"/>
      <c r="N698" s="111"/>
      <c r="O698" s="111"/>
      <c r="P698" s="111"/>
      <c r="Q698" s="111"/>
      <c r="R698" s="111"/>
      <c r="S698" s="111"/>
      <c r="T698" s="111"/>
      <c r="U698" s="111"/>
      <c r="V698" s="111"/>
      <c r="W698" s="111"/>
    </row>
    <row r="699" spans="1:23" ht="16" x14ac:dyDescent="0.15">
      <c r="A699" s="111"/>
      <c r="B699" s="109"/>
      <c r="C699" s="109"/>
      <c r="D699" s="111"/>
      <c r="E699" s="111"/>
      <c r="F699" s="111"/>
      <c r="G699" s="111"/>
      <c r="H699" s="111"/>
      <c r="I699" s="111"/>
      <c r="J699" s="111"/>
      <c r="K699" s="111"/>
      <c r="L699" s="111"/>
      <c r="M699" s="111"/>
      <c r="N699" s="111"/>
      <c r="O699" s="111"/>
      <c r="P699" s="111"/>
      <c r="Q699" s="111"/>
      <c r="R699" s="111"/>
      <c r="S699" s="111"/>
      <c r="T699" s="111"/>
      <c r="U699" s="111"/>
      <c r="V699" s="111"/>
      <c r="W699" s="111"/>
    </row>
    <row r="700" spans="1:23" ht="16" x14ac:dyDescent="0.15">
      <c r="A700" s="111"/>
      <c r="B700" s="109"/>
      <c r="C700" s="109"/>
      <c r="D700" s="111"/>
      <c r="E700" s="111"/>
      <c r="F700" s="111"/>
      <c r="G700" s="111"/>
      <c r="H700" s="111"/>
      <c r="I700" s="111"/>
      <c r="J700" s="111"/>
      <c r="K700" s="111"/>
      <c r="L700" s="111"/>
      <c r="M700" s="111"/>
      <c r="N700" s="111"/>
      <c r="O700" s="111"/>
      <c r="P700" s="111"/>
      <c r="Q700" s="111"/>
      <c r="R700" s="111"/>
      <c r="S700" s="111"/>
      <c r="T700" s="111"/>
      <c r="U700" s="111"/>
      <c r="V700" s="111"/>
      <c r="W700" s="111"/>
    </row>
    <row r="701" spans="1:23" ht="16" x14ac:dyDescent="0.15">
      <c r="A701" s="111"/>
      <c r="B701" s="109"/>
      <c r="C701" s="109"/>
      <c r="D701" s="111"/>
      <c r="E701" s="111"/>
      <c r="F701" s="111"/>
      <c r="G701" s="111"/>
      <c r="H701" s="111"/>
      <c r="I701" s="111"/>
      <c r="J701" s="111"/>
      <c r="K701" s="111"/>
      <c r="L701" s="111"/>
      <c r="M701" s="111"/>
      <c r="N701" s="111"/>
      <c r="O701" s="111"/>
      <c r="P701" s="111"/>
      <c r="Q701" s="111"/>
      <c r="R701" s="111"/>
      <c r="S701" s="111"/>
      <c r="T701" s="111"/>
      <c r="U701" s="111"/>
      <c r="V701" s="111"/>
      <c r="W701" s="111"/>
    </row>
    <row r="702" spans="1:23" ht="16" x14ac:dyDescent="0.15">
      <c r="A702" s="111"/>
      <c r="B702" s="109"/>
      <c r="C702" s="109"/>
      <c r="D702" s="111"/>
      <c r="E702" s="111"/>
      <c r="F702" s="111"/>
      <c r="G702" s="111"/>
      <c r="H702" s="111"/>
      <c r="I702" s="111"/>
      <c r="J702" s="111"/>
      <c r="K702" s="111"/>
      <c r="L702" s="111"/>
      <c r="M702" s="111"/>
      <c r="N702" s="111"/>
      <c r="O702" s="111"/>
      <c r="P702" s="111"/>
      <c r="Q702" s="111"/>
      <c r="R702" s="111"/>
      <c r="S702" s="111"/>
      <c r="T702" s="111"/>
      <c r="U702" s="111"/>
      <c r="V702" s="111"/>
      <c r="W702" s="111"/>
    </row>
    <row r="703" spans="1:23" ht="16" x14ac:dyDescent="0.15">
      <c r="A703" s="111"/>
      <c r="B703" s="109"/>
      <c r="C703" s="109"/>
      <c r="D703" s="111"/>
      <c r="E703" s="111"/>
      <c r="F703" s="111"/>
      <c r="G703" s="111"/>
      <c r="H703" s="111"/>
      <c r="I703" s="111"/>
      <c r="J703" s="111"/>
      <c r="K703" s="111"/>
      <c r="L703" s="111"/>
      <c r="M703" s="111"/>
      <c r="N703" s="111"/>
      <c r="O703" s="111"/>
      <c r="P703" s="111"/>
      <c r="Q703" s="111"/>
      <c r="R703" s="111"/>
      <c r="S703" s="111"/>
      <c r="T703" s="111"/>
      <c r="U703" s="111"/>
      <c r="V703" s="111"/>
      <c r="W703" s="111"/>
    </row>
    <row r="704" spans="1:23" ht="16" x14ac:dyDescent="0.15">
      <c r="A704" s="111"/>
      <c r="B704" s="109"/>
      <c r="C704" s="109"/>
      <c r="D704" s="111"/>
      <c r="E704" s="111"/>
      <c r="F704" s="111"/>
      <c r="G704" s="111"/>
      <c r="H704" s="111"/>
      <c r="I704" s="111"/>
      <c r="J704" s="111"/>
      <c r="K704" s="111"/>
      <c r="L704" s="111"/>
      <c r="M704" s="111"/>
      <c r="N704" s="111"/>
      <c r="O704" s="111"/>
      <c r="P704" s="111"/>
      <c r="Q704" s="111"/>
      <c r="R704" s="111"/>
      <c r="S704" s="111"/>
      <c r="T704" s="111"/>
      <c r="U704" s="111"/>
      <c r="V704" s="111"/>
      <c r="W704" s="111"/>
    </row>
    <row r="705" spans="1:23" ht="16" x14ac:dyDescent="0.15">
      <c r="A705" s="111"/>
      <c r="B705" s="109"/>
      <c r="C705" s="109"/>
      <c r="D705" s="111"/>
      <c r="E705" s="111"/>
      <c r="F705" s="111"/>
      <c r="G705" s="111"/>
      <c r="H705" s="111"/>
      <c r="I705" s="111"/>
      <c r="J705" s="111"/>
      <c r="K705" s="111"/>
      <c r="L705" s="111"/>
      <c r="M705" s="111"/>
      <c r="N705" s="111"/>
      <c r="O705" s="111"/>
      <c r="P705" s="111"/>
      <c r="Q705" s="111"/>
      <c r="R705" s="111"/>
      <c r="S705" s="111"/>
      <c r="T705" s="111"/>
      <c r="U705" s="111"/>
      <c r="V705" s="111"/>
      <c r="W705" s="111"/>
    </row>
    <row r="706" spans="1:23" ht="16" x14ac:dyDescent="0.15">
      <c r="A706" s="111"/>
      <c r="B706" s="109"/>
      <c r="C706" s="109"/>
      <c r="D706" s="111"/>
      <c r="E706" s="111"/>
      <c r="F706" s="111"/>
      <c r="G706" s="111"/>
      <c r="H706" s="111"/>
      <c r="I706" s="111"/>
      <c r="J706" s="111"/>
      <c r="K706" s="111"/>
      <c r="L706" s="111"/>
      <c r="M706" s="111"/>
      <c r="N706" s="111"/>
      <c r="O706" s="111"/>
      <c r="P706" s="111"/>
      <c r="Q706" s="111"/>
      <c r="R706" s="111"/>
      <c r="S706" s="111"/>
      <c r="T706" s="111"/>
      <c r="U706" s="111"/>
      <c r="V706" s="111"/>
      <c r="W706" s="111"/>
    </row>
    <row r="707" spans="1:23" ht="16" x14ac:dyDescent="0.15">
      <c r="A707" s="111"/>
      <c r="B707" s="109"/>
      <c r="C707" s="109"/>
      <c r="D707" s="111"/>
      <c r="E707" s="111"/>
      <c r="F707" s="111"/>
      <c r="G707" s="111"/>
      <c r="H707" s="111"/>
      <c r="I707" s="111"/>
      <c r="J707" s="111"/>
      <c r="K707" s="111"/>
      <c r="L707" s="111"/>
      <c r="M707" s="111"/>
      <c r="N707" s="111"/>
      <c r="O707" s="111"/>
      <c r="P707" s="111"/>
      <c r="Q707" s="111"/>
      <c r="R707" s="111"/>
      <c r="S707" s="111"/>
      <c r="T707" s="111"/>
      <c r="U707" s="111"/>
      <c r="V707" s="111"/>
      <c r="W707" s="111"/>
    </row>
    <row r="708" spans="1:23" ht="16" x14ac:dyDescent="0.15">
      <c r="A708" s="111"/>
      <c r="B708" s="109"/>
      <c r="C708" s="109"/>
      <c r="D708" s="111"/>
      <c r="E708" s="111"/>
      <c r="F708" s="111"/>
      <c r="G708" s="111"/>
      <c r="H708" s="111"/>
      <c r="I708" s="111"/>
      <c r="J708" s="111"/>
      <c r="K708" s="111"/>
      <c r="L708" s="111"/>
      <c r="M708" s="111"/>
      <c r="N708" s="111"/>
      <c r="O708" s="111"/>
      <c r="P708" s="111"/>
      <c r="Q708" s="111"/>
      <c r="R708" s="111"/>
      <c r="S708" s="111"/>
      <c r="T708" s="111"/>
      <c r="U708" s="111"/>
      <c r="V708" s="111"/>
      <c r="W708" s="111"/>
    </row>
    <row r="709" spans="1:23" ht="16" x14ac:dyDescent="0.15">
      <c r="A709" s="111"/>
      <c r="B709" s="109"/>
      <c r="C709" s="109"/>
      <c r="D709" s="111"/>
      <c r="E709" s="111"/>
      <c r="F709" s="111"/>
      <c r="G709" s="111"/>
      <c r="H709" s="111"/>
      <c r="I709" s="111"/>
      <c r="J709" s="111"/>
      <c r="K709" s="111"/>
      <c r="L709" s="111"/>
      <c r="M709" s="111"/>
      <c r="N709" s="111"/>
      <c r="O709" s="111"/>
      <c r="P709" s="111"/>
      <c r="Q709" s="111"/>
      <c r="R709" s="111"/>
      <c r="S709" s="111"/>
      <c r="T709" s="111"/>
      <c r="U709" s="111"/>
      <c r="V709" s="111"/>
      <c r="W709" s="111"/>
    </row>
    <row r="710" spans="1:23" ht="16" x14ac:dyDescent="0.15">
      <c r="A710" s="111"/>
      <c r="B710" s="109"/>
      <c r="C710" s="109"/>
      <c r="D710" s="111"/>
      <c r="E710" s="111"/>
      <c r="F710" s="111"/>
      <c r="G710" s="111"/>
      <c r="H710" s="111"/>
      <c r="I710" s="111"/>
      <c r="J710" s="111"/>
      <c r="K710" s="111"/>
      <c r="L710" s="111"/>
      <c r="M710" s="111"/>
      <c r="N710" s="111"/>
      <c r="O710" s="111"/>
      <c r="P710" s="111"/>
      <c r="Q710" s="111"/>
      <c r="R710" s="111"/>
      <c r="S710" s="111"/>
      <c r="T710" s="111"/>
      <c r="U710" s="111"/>
      <c r="V710" s="111"/>
      <c r="W710" s="111"/>
    </row>
    <row r="711" spans="1:23" ht="16" x14ac:dyDescent="0.15">
      <c r="A711" s="111"/>
      <c r="B711" s="109"/>
      <c r="C711" s="109"/>
      <c r="D711" s="111"/>
      <c r="E711" s="111"/>
      <c r="F711" s="111"/>
      <c r="G711" s="111"/>
      <c r="H711" s="111"/>
      <c r="I711" s="111"/>
      <c r="J711" s="111"/>
      <c r="K711" s="111"/>
      <c r="L711" s="111"/>
      <c r="M711" s="111"/>
      <c r="N711" s="111"/>
      <c r="O711" s="111"/>
      <c r="P711" s="111"/>
      <c r="Q711" s="111"/>
      <c r="R711" s="111"/>
      <c r="S711" s="111"/>
      <c r="T711" s="111"/>
      <c r="U711" s="111"/>
      <c r="V711" s="111"/>
      <c r="W711" s="111"/>
    </row>
    <row r="712" spans="1:23" ht="16" x14ac:dyDescent="0.15">
      <c r="A712" s="111"/>
      <c r="B712" s="109"/>
      <c r="C712" s="109"/>
      <c r="D712" s="111"/>
      <c r="E712" s="111"/>
      <c r="F712" s="111"/>
      <c r="G712" s="111"/>
      <c r="H712" s="111"/>
      <c r="I712" s="111"/>
      <c r="J712" s="111"/>
      <c r="K712" s="111"/>
      <c r="L712" s="111"/>
      <c r="M712" s="111"/>
      <c r="N712" s="111"/>
      <c r="O712" s="111"/>
      <c r="P712" s="111"/>
      <c r="Q712" s="111"/>
      <c r="R712" s="111"/>
      <c r="S712" s="111"/>
      <c r="T712" s="111"/>
      <c r="U712" s="111"/>
      <c r="V712" s="111"/>
      <c r="W712" s="111"/>
    </row>
    <row r="713" spans="1:23" ht="16" x14ac:dyDescent="0.15">
      <c r="A713" s="111"/>
      <c r="B713" s="109"/>
      <c r="C713" s="109"/>
      <c r="D713" s="111"/>
      <c r="E713" s="111"/>
      <c r="F713" s="111"/>
      <c r="G713" s="111"/>
      <c r="H713" s="111"/>
      <c r="I713" s="111"/>
      <c r="J713" s="111"/>
      <c r="K713" s="111"/>
      <c r="L713" s="111"/>
      <c r="M713" s="111"/>
      <c r="N713" s="111"/>
      <c r="O713" s="111"/>
      <c r="P713" s="111"/>
      <c r="Q713" s="111"/>
      <c r="R713" s="111"/>
      <c r="S713" s="111"/>
      <c r="T713" s="111"/>
      <c r="U713" s="111"/>
      <c r="V713" s="111"/>
      <c r="W713" s="111"/>
    </row>
    <row r="714" spans="1:23" ht="16" x14ac:dyDescent="0.15">
      <c r="A714" s="111"/>
      <c r="B714" s="109"/>
      <c r="C714" s="109"/>
      <c r="D714" s="111"/>
      <c r="E714" s="111"/>
      <c r="F714" s="111"/>
      <c r="G714" s="111"/>
      <c r="H714" s="111"/>
      <c r="I714" s="111"/>
      <c r="J714" s="111"/>
      <c r="K714" s="111"/>
      <c r="L714" s="111"/>
      <c r="M714" s="111"/>
      <c r="N714" s="111"/>
      <c r="O714" s="111"/>
      <c r="P714" s="111"/>
      <c r="Q714" s="111"/>
      <c r="R714" s="111"/>
      <c r="S714" s="111"/>
      <c r="T714" s="111"/>
      <c r="U714" s="111"/>
      <c r="V714" s="111"/>
      <c r="W714" s="111"/>
    </row>
    <row r="715" spans="1:23" ht="16" x14ac:dyDescent="0.15">
      <c r="A715" s="111"/>
      <c r="B715" s="109"/>
      <c r="C715" s="109"/>
      <c r="D715" s="111"/>
      <c r="E715" s="111"/>
      <c r="F715" s="111"/>
      <c r="G715" s="111"/>
      <c r="H715" s="111"/>
      <c r="I715" s="111"/>
      <c r="J715" s="111"/>
      <c r="K715" s="111"/>
      <c r="L715" s="111"/>
      <c r="M715" s="111"/>
      <c r="N715" s="111"/>
      <c r="O715" s="111"/>
      <c r="P715" s="111"/>
      <c r="Q715" s="111"/>
      <c r="R715" s="111"/>
      <c r="S715" s="111"/>
      <c r="T715" s="111"/>
      <c r="U715" s="111"/>
      <c r="V715" s="111"/>
      <c r="W715" s="111"/>
    </row>
    <row r="716" spans="1:23" ht="16" x14ac:dyDescent="0.15">
      <c r="A716" s="111"/>
      <c r="B716" s="109"/>
      <c r="C716" s="109"/>
      <c r="D716" s="111"/>
      <c r="E716" s="111"/>
      <c r="F716" s="111"/>
      <c r="G716" s="111"/>
      <c r="H716" s="111"/>
      <c r="I716" s="111"/>
      <c r="J716" s="111"/>
      <c r="K716" s="111"/>
      <c r="L716" s="111"/>
      <c r="M716" s="111"/>
      <c r="N716" s="111"/>
      <c r="O716" s="111"/>
      <c r="P716" s="111"/>
      <c r="Q716" s="111"/>
      <c r="R716" s="111"/>
      <c r="S716" s="111"/>
      <c r="T716" s="111"/>
      <c r="U716" s="111"/>
      <c r="V716" s="111"/>
      <c r="W716" s="111"/>
    </row>
    <row r="717" spans="1:23" ht="16" x14ac:dyDescent="0.15">
      <c r="A717" s="111"/>
      <c r="B717" s="109"/>
      <c r="C717" s="109"/>
      <c r="D717" s="111"/>
      <c r="E717" s="111"/>
      <c r="F717" s="111"/>
      <c r="G717" s="111"/>
      <c r="H717" s="111"/>
      <c r="I717" s="111"/>
      <c r="J717" s="111"/>
      <c r="K717" s="111"/>
      <c r="L717" s="111"/>
      <c r="M717" s="111"/>
      <c r="N717" s="111"/>
      <c r="O717" s="111"/>
      <c r="P717" s="111"/>
      <c r="Q717" s="111"/>
      <c r="R717" s="111"/>
      <c r="S717" s="111"/>
      <c r="T717" s="111"/>
      <c r="U717" s="111"/>
      <c r="V717" s="111"/>
      <c r="W717" s="111"/>
    </row>
    <row r="718" spans="1:23" ht="16" x14ac:dyDescent="0.15">
      <c r="A718" s="111"/>
      <c r="B718" s="109"/>
      <c r="C718" s="109"/>
      <c r="D718" s="111"/>
      <c r="E718" s="111"/>
      <c r="F718" s="111"/>
      <c r="G718" s="111"/>
      <c r="H718" s="111"/>
      <c r="I718" s="111"/>
      <c r="J718" s="111"/>
      <c r="K718" s="111"/>
      <c r="L718" s="111"/>
      <c r="M718" s="111"/>
      <c r="N718" s="111"/>
      <c r="O718" s="111"/>
      <c r="P718" s="111"/>
      <c r="Q718" s="111"/>
      <c r="R718" s="111"/>
      <c r="S718" s="111"/>
      <c r="T718" s="111"/>
      <c r="U718" s="111"/>
      <c r="V718" s="111"/>
      <c r="W718" s="111"/>
    </row>
    <row r="719" spans="1:23" ht="16" x14ac:dyDescent="0.15">
      <c r="A719" s="111"/>
      <c r="B719" s="109"/>
      <c r="C719" s="109"/>
      <c r="D719" s="111"/>
      <c r="E719" s="111"/>
      <c r="F719" s="111"/>
      <c r="G719" s="111"/>
      <c r="H719" s="111"/>
      <c r="I719" s="111"/>
      <c r="J719" s="111"/>
      <c r="K719" s="111"/>
      <c r="L719" s="111"/>
      <c r="M719" s="111"/>
      <c r="N719" s="111"/>
      <c r="O719" s="111"/>
      <c r="P719" s="111"/>
      <c r="Q719" s="111"/>
      <c r="R719" s="111"/>
      <c r="S719" s="111"/>
      <c r="T719" s="111"/>
      <c r="U719" s="111"/>
      <c r="V719" s="111"/>
      <c r="W719" s="111"/>
    </row>
    <row r="720" spans="1:23" ht="16" x14ac:dyDescent="0.15">
      <c r="A720" s="111"/>
      <c r="B720" s="109"/>
      <c r="C720" s="109"/>
      <c r="D720" s="111"/>
      <c r="E720" s="111"/>
      <c r="F720" s="111"/>
      <c r="G720" s="111"/>
      <c r="H720" s="111"/>
      <c r="I720" s="111"/>
      <c r="J720" s="111"/>
      <c r="K720" s="111"/>
      <c r="L720" s="111"/>
      <c r="M720" s="111"/>
      <c r="N720" s="111"/>
      <c r="O720" s="111"/>
      <c r="P720" s="111"/>
      <c r="Q720" s="111"/>
      <c r="R720" s="111"/>
      <c r="S720" s="111"/>
      <c r="T720" s="111"/>
      <c r="U720" s="111"/>
      <c r="V720" s="111"/>
      <c r="W720" s="111"/>
    </row>
    <row r="721" spans="1:23" ht="16" x14ac:dyDescent="0.15">
      <c r="A721" s="111"/>
      <c r="B721" s="109"/>
      <c r="C721" s="109"/>
      <c r="D721" s="111"/>
      <c r="E721" s="111"/>
      <c r="F721" s="111"/>
      <c r="G721" s="111"/>
      <c r="H721" s="111"/>
      <c r="I721" s="111"/>
      <c r="J721" s="111"/>
      <c r="K721" s="111"/>
      <c r="L721" s="111"/>
      <c r="M721" s="111"/>
      <c r="N721" s="111"/>
      <c r="O721" s="111"/>
      <c r="P721" s="111"/>
      <c r="Q721" s="111"/>
      <c r="R721" s="111"/>
      <c r="S721" s="111"/>
      <c r="T721" s="111"/>
      <c r="U721" s="111"/>
      <c r="V721" s="111"/>
      <c r="W721" s="111"/>
    </row>
    <row r="722" spans="1:23" ht="16" x14ac:dyDescent="0.15">
      <c r="A722" s="111"/>
      <c r="B722" s="109"/>
      <c r="C722" s="109"/>
      <c r="D722" s="111"/>
      <c r="E722" s="111"/>
      <c r="F722" s="111"/>
      <c r="G722" s="111"/>
      <c r="H722" s="111"/>
      <c r="I722" s="111"/>
      <c r="J722" s="111"/>
      <c r="K722" s="111"/>
      <c r="L722" s="111"/>
      <c r="M722" s="111"/>
      <c r="N722" s="111"/>
      <c r="O722" s="111"/>
      <c r="P722" s="111"/>
      <c r="Q722" s="111"/>
      <c r="R722" s="111"/>
      <c r="S722" s="111"/>
      <c r="T722" s="111"/>
      <c r="U722" s="111"/>
      <c r="V722" s="111"/>
      <c r="W722" s="111"/>
    </row>
    <row r="723" spans="1:23" ht="16" x14ac:dyDescent="0.15">
      <c r="A723" s="111"/>
      <c r="B723" s="109"/>
      <c r="C723" s="109"/>
      <c r="D723" s="111"/>
      <c r="E723" s="111"/>
      <c r="F723" s="111"/>
      <c r="G723" s="111"/>
      <c r="H723" s="111"/>
      <c r="I723" s="111"/>
      <c r="J723" s="111"/>
      <c r="K723" s="111"/>
      <c r="L723" s="111"/>
      <c r="M723" s="111"/>
      <c r="N723" s="111"/>
      <c r="O723" s="111"/>
      <c r="P723" s="111"/>
      <c r="Q723" s="111"/>
      <c r="R723" s="111"/>
      <c r="S723" s="111"/>
      <c r="T723" s="111"/>
      <c r="U723" s="111"/>
      <c r="V723" s="111"/>
      <c r="W723" s="111"/>
    </row>
    <row r="724" spans="1:23" ht="16" x14ac:dyDescent="0.15">
      <c r="A724" s="111"/>
      <c r="B724" s="109"/>
      <c r="C724" s="109"/>
      <c r="D724" s="111"/>
      <c r="E724" s="111"/>
      <c r="F724" s="111"/>
      <c r="G724" s="111"/>
      <c r="H724" s="111"/>
      <c r="I724" s="111"/>
      <c r="J724" s="111"/>
      <c r="K724" s="111"/>
      <c r="L724" s="111"/>
      <c r="M724" s="111"/>
      <c r="N724" s="111"/>
      <c r="O724" s="111"/>
      <c r="P724" s="111"/>
      <c r="Q724" s="111"/>
      <c r="R724" s="111"/>
      <c r="S724" s="111"/>
      <c r="T724" s="111"/>
      <c r="U724" s="111"/>
      <c r="V724" s="111"/>
      <c r="W724" s="111"/>
    </row>
    <row r="725" spans="1:23" ht="16" x14ac:dyDescent="0.15">
      <c r="A725" s="111"/>
      <c r="B725" s="109"/>
      <c r="C725" s="109"/>
      <c r="D725" s="111"/>
      <c r="E725" s="111"/>
      <c r="F725" s="111"/>
      <c r="G725" s="111"/>
      <c r="H725" s="111"/>
      <c r="I725" s="111"/>
      <c r="J725" s="111"/>
      <c r="K725" s="111"/>
      <c r="L725" s="111"/>
      <c r="M725" s="111"/>
      <c r="N725" s="111"/>
      <c r="O725" s="111"/>
      <c r="P725" s="111"/>
      <c r="Q725" s="111"/>
      <c r="R725" s="111"/>
      <c r="S725" s="111"/>
      <c r="T725" s="111"/>
      <c r="U725" s="111"/>
      <c r="V725" s="111"/>
      <c r="W725" s="111"/>
    </row>
    <row r="726" spans="1:23" ht="16" x14ac:dyDescent="0.15">
      <c r="A726" s="111"/>
      <c r="B726" s="109"/>
      <c r="C726" s="109"/>
      <c r="D726" s="111"/>
      <c r="E726" s="111"/>
      <c r="F726" s="111"/>
      <c r="G726" s="111"/>
      <c r="H726" s="111"/>
      <c r="I726" s="111"/>
      <c r="J726" s="111"/>
      <c r="K726" s="111"/>
      <c r="L726" s="111"/>
      <c r="M726" s="111"/>
      <c r="N726" s="111"/>
      <c r="O726" s="111"/>
      <c r="P726" s="111"/>
      <c r="Q726" s="111"/>
      <c r="R726" s="111"/>
      <c r="S726" s="111"/>
      <c r="T726" s="111"/>
      <c r="U726" s="111"/>
      <c r="V726" s="111"/>
      <c r="W726" s="111"/>
    </row>
    <row r="727" spans="1:23" ht="16" x14ac:dyDescent="0.15">
      <c r="A727" s="111"/>
      <c r="B727" s="109"/>
      <c r="C727" s="109"/>
      <c r="D727" s="111"/>
      <c r="E727" s="111"/>
      <c r="F727" s="111"/>
      <c r="G727" s="111"/>
      <c r="H727" s="111"/>
      <c r="I727" s="111"/>
      <c r="J727" s="111"/>
      <c r="K727" s="111"/>
      <c r="L727" s="111"/>
      <c r="M727" s="111"/>
      <c r="N727" s="111"/>
      <c r="O727" s="111"/>
      <c r="P727" s="111"/>
      <c r="Q727" s="111"/>
      <c r="R727" s="111"/>
      <c r="S727" s="111"/>
      <c r="T727" s="111"/>
      <c r="U727" s="111"/>
      <c r="V727" s="111"/>
      <c r="W727" s="111"/>
    </row>
    <row r="728" spans="1:23" ht="16" x14ac:dyDescent="0.15">
      <c r="A728" s="111"/>
      <c r="B728" s="109"/>
      <c r="C728" s="109"/>
      <c r="D728" s="111"/>
      <c r="E728" s="111"/>
      <c r="F728" s="111"/>
      <c r="G728" s="111"/>
      <c r="H728" s="111"/>
      <c r="I728" s="111"/>
      <c r="J728" s="111"/>
      <c r="K728" s="111"/>
      <c r="L728" s="111"/>
      <c r="M728" s="111"/>
      <c r="N728" s="111"/>
      <c r="O728" s="111"/>
      <c r="P728" s="111"/>
      <c r="Q728" s="111"/>
      <c r="R728" s="111"/>
      <c r="S728" s="111"/>
      <c r="T728" s="111"/>
      <c r="U728" s="111"/>
      <c r="V728" s="111"/>
      <c r="W728" s="111"/>
    </row>
    <row r="729" spans="1:23" ht="16" x14ac:dyDescent="0.15">
      <c r="A729" s="111"/>
      <c r="B729" s="109"/>
      <c r="C729" s="109"/>
      <c r="D729" s="111"/>
      <c r="E729" s="111"/>
      <c r="F729" s="111"/>
      <c r="G729" s="111"/>
      <c r="H729" s="111"/>
      <c r="I729" s="111"/>
      <c r="J729" s="111"/>
      <c r="K729" s="111"/>
      <c r="L729" s="111"/>
      <c r="M729" s="111"/>
      <c r="N729" s="111"/>
      <c r="O729" s="111"/>
      <c r="P729" s="111"/>
      <c r="Q729" s="111"/>
      <c r="R729" s="111"/>
      <c r="S729" s="111"/>
      <c r="T729" s="111"/>
      <c r="U729" s="111"/>
      <c r="V729" s="111"/>
      <c r="W729" s="111"/>
    </row>
    <row r="730" spans="1:23" ht="16" x14ac:dyDescent="0.15">
      <c r="A730" s="111"/>
      <c r="B730" s="109"/>
      <c r="C730" s="109"/>
      <c r="D730" s="111"/>
      <c r="E730" s="111"/>
      <c r="F730" s="111"/>
      <c r="G730" s="111"/>
      <c r="H730" s="111"/>
      <c r="I730" s="111"/>
      <c r="J730" s="111"/>
      <c r="K730" s="111"/>
      <c r="L730" s="111"/>
      <c r="M730" s="111"/>
      <c r="N730" s="111"/>
      <c r="O730" s="111"/>
      <c r="P730" s="111"/>
      <c r="Q730" s="111"/>
      <c r="R730" s="111"/>
      <c r="S730" s="111"/>
      <c r="T730" s="111"/>
      <c r="U730" s="111"/>
      <c r="V730" s="111"/>
      <c r="W730" s="111"/>
    </row>
    <row r="731" spans="1:23" ht="16" x14ac:dyDescent="0.15">
      <c r="A731" s="111"/>
      <c r="B731" s="109"/>
      <c r="C731" s="109"/>
      <c r="D731" s="111"/>
      <c r="E731" s="111"/>
      <c r="F731" s="111"/>
      <c r="G731" s="111"/>
      <c r="H731" s="111"/>
      <c r="I731" s="111"/>
      <c r="J731" s="111"/>
      <c r="K731" s="111"/>
      <c r="L731" s="111"/>
      <c r="M731" s="111"/>
      <c r="N731" s="111"/>
      <c r="O731" s="111"/>
      <c r="P731" s="111"/>
      <c r="Q731" s="111"/>
      <c r="R731" s="111"/>
      <c r="S731" s="111"/>
      <c r="T731" s="111"/>
      <c r="U731" s="111"/>
      <c r="V731" s="111"/>
      <c r="W731" s="111"/>
    </row>
    <row r="732" spans="1:23" ht="16" x14ac:dyDescent="0.15">
      <c r="A732" s="111"/>
      <c r="B732" s="109"/>
      <c r="C732" s="109"/>
      <c r="D732" s="111"/>
      <c r="E732" s="111"/>
      <c r="F732" s="111"/>
      <c r="G732" s="111"/>
      <c r="H732" s="111"/>
      <c r="I732" s="111"/>
      <c r="J732" s="111"/>
      <c r="K732" s="111"/>
      <c r="L732" s="111"/>
      <c r="M732" s="111"/>
      <c r="N732" s="111"/>
      <c r="O732" s="111"/>
      <c r="P732" s="111"/>
      <c r="Q732" s="111"/>
      <c r="R732" s="111"/>
      <c r="S732" s="111"/>
      <c r="T732" s="111"/>
      <c r="U732" s="111"/>
      <c r="V732" s="111"/>
      <c r="W732" s="111"/>
    </row>
    <row r="733" spans="1:23" ht="16" x14ac:dyDescent="0.15">
      <c r="A733" s="111"/>
      <c r="B733" s="109"/>
      <c r="C733" s="109"/>
      <c r="D733" s="111"/>
      <c r="E733" s="111"/>
      <c r="F733" s="111"/>
      <c r="G733" s="111"/>
      <c r="H733" s="111"/>
      <c r="I733" s="111"/>
      <c r="J733" s="111"/>
      <c r="K733" s="111"/>
      <c r="L733" s="111"/>
      <c r="M733" s="111"/>
      <c r="N733" s="111"/>
      <c r="O733" s="111"/>
      <c r="P733" s="111"/>
      <c r="Q733" s="111"/>
      <c r="R733" s="111"/>
      <c r="S733" s="111"/>
      <c r="T733" s="111"/>
      <c r="U733" s="111"/>
      <c r="V733" s="111"/>
      <c r="W733" s="111"/>
    </row>
    <row r="734" spans="1:23" ht="16" x14ac:dyDescent="0.15">
      <c r="A734" s="111"/>
      <c r="B734" s="109"/>
      <c r="C734" s="109"/>
      <c r="D734" s="111"/>
      <c r="E734" s="111"/>
      <c r="F734" s="111"/>
      <c r="G734" s="111"/>
      <c r="H734" s="111"/>
      <c r="I734" s="111"/>
      <c r="J734" s="111"/>
      <c r="K734" s="111"/>
      <c r="L734" s="111"/>
      <c r="M734" s="111"/>
      <c r="N734" s="111"/>
      <c r="O734" s="111"/>
      <c r="P734" s="111"/>
      <c r="Q734" s="111"/>
      <c r="R734" s="111"/>
      <c r="S734" s="111"/>
      <c r="T734" s="111"/>
      <c r="U734" s="111"/>
      <c r="V734" s="111"/>
      <c r="W734" s="111"/>
    </row>
    <row r="735" spans="1:23" ht="16" x14ac:dyDescent="0.15">
      <c r="A735" s="111"/>
      <c r="B735" s="109"/>
      <c r="C735" s="109"/>
      <c r="D735" s="111"/>
      <c r="E735" s="111"/>
      <c r="F735" s="111"/>
      <c r="G735" s="111"/>
      <c r="H735" s="111"/>
      <c r="I735" s="111"/>
      <c r="J735" s="111"/>
      <c r="K735" s="111"/>
      <c r="L735" s="111"/>
      <c r="M735" s="111"/>
      <c r="N735" s="111"/>
      <c r="O735" s="111"/>
      <c r="P735" s="111"/>
      <c r="Q735" s="111"/>
      <c r="R735" s="111"/>
      <c r="S735" s="111"/>
      <c r="T735" s="111"/>
      <c r="U735" s="111"/>
      <c r="V735" s="111"/>
      <c r="W735" s="111"/>
    </row>
    <row r="736" spans="1:23" ht="16" x14ac:dyDescent="0.15">
      <c r="A736" s="111"/>
      <c r="B736" s="109"/>
      <c r="C736" s="109"/>
      <c r="D736" s="111"/>
      <c r="E736" s="111"/>
      <c r="F736" s="111"/>
      <c r="G736" s="111"/>
      <c r="H736" s="111"/>
      <c r="I736" s="111"/>
      <c r="J736" s="111"/>
      <c r="K736" s="111"/>
      <c r="L736" s="111"/>
      <c r="M736" s="111"/>
      <c r="N736" s="111"/>
      <c r="O736" s="111"/>
      <c r="P736" s="111"/>
      <c r="Q736" s="111"/>
      <c r="R736" s="111"/>
      <c r="S736" s="111"/>
      <c r="T736" s="111"/>
      <c r="U736" s="111"/>
      <c r="V736" s="111"/>
      <c r="W736" s="111"/>
    </row>
    <row r="737" spans="1:23" ht="16" x14ac:dyDescent="0.15">
      <c r="A737" s="111"/>
      <c r="B737" s="109"/>
      <c r="C737" s="109"/>
      <c r="D737" s="111"/>
      <c r="E737" s="111"/>
      <c r="F737" s="111"/>
      <c r="G737" s="111"/>
      <c r="H737" s="111"/>
      <c r="I737" s="111"/>
      <c r="J737" s="111"/>
      <c r="K737" s="111"/>
      <c r="L737" s="111"/>
      <c r="M737" s="111"/>
      <c r="N737" s="111"/>
      <c r="O737" s="111"/>
      <c r="P737" s="111"/>
      <c r="Q737" s="111"/>
      <c r="R737" s="111"/>
      <c r="S737" s="111"/>
      <c r="T737" s="111"/>
      <c r="U737" s="111"/>
      <c r="V737" s="111"/>
      <c r="W737" s="111"/>
    </row>
    <row r="738" spans="1:23" ht="16" x14ac:dyDescent="0.15">
      <c r="A738" s="111"/>
      <c r="B738" s="109"/>
      <c r="C738" s="109"/>
      <c r="D738" s="111"/>
      <c r="E738" s="111"/>
      <c r="F738" s="111"/>
      <c r="G738" s="111"/>
      <c r="H738" s="111"/>
      <c r="I738" s="111"/>
      <c r="J738" s="111"/>
      <c r="K738" s="111"/>
      <c r="L738" s="111"/>
      <c r="M738" s="111"/>
      <c r="N738" s="111"/>
      <c r="O738" s="111"/>
      <c r="P738" s="111"/>
      <c r="Q738" s="111"/>
      <c r="R738" s="111"/>
      <c r="S738" s="111"/>
      <c r="T738" s="111"/>
      <c r="U738" s="111"/>
      <c r="V738" s="111"/>
      <c r="W738" s="111"/>
    </row>
    <row r="739" spans="1:23" ht="16" x14ac:dyDescent="0.15">
      <c r="A739" s="111"/>
      <c r="B739" s="109"/>
      <c r="C739" s="109"/>
      <c r="D739" s="111"/>
      <c r="E739" s="111"/>
      <c r="F739" s="111"/>
      <c r="G739" s="111"/>
      <c r="H739" s="111"/>
      <c r="I739" s="111"/>
      <c r="J739" s="111"/>
      <c r="K739" s="111"/>
      <c r="L739" s="111"/>
      <c r="M739" s="111"/>
      <c r="N739" s="111"/>
      <c r="O739" s="111"/>
      <c r="P739" s="111"/>
      <c r="Q739" s="111"/>
      <c r="R739" s="111"/>
      <c r="S739" s="111"/>
      <c r="T739" s="111"/>
      <c r="U739" s="111"/>
      <c r="V739" s="111"/>
      <c r="W739" s="111"/>
    </row>
    <row r="740" spans="1:23" ht="16" x14ac:dyDescent="0.15">
      <c r="A740" s="111"/>
      <c r="B740" s="109"/>
      <c r="C740" s="109"/>
      <c r="D740" s="111"/>
      <c r="E740" s="111"/>
      <c r="F740" s="111"/>
      <c r="G740" s="111"/>
      <c r="H740" s="111"/>
      <c r="I740" s="111"/>
      <c r="J740" s="111"/>
      <c r="K740" s="111"/>
      <c r="L740" s="111"/>
      <c r="M740" s="111"/>
      <c r="N740" s="111"/>
      <c r="O740" s="111"/>
      <c r="P740" s="111"/>
      <c r="Q740" s="111"/>
      <c r="R740" s="111"/>
      <c r="S740" s="111"/>
      <c r="T740" s="111"/>
      <c r="U740" s="111"/>
      <c r="V740" s="111"/>
      <c r="W740" s="111"/>
    </row>
    <row r="741" spans="1:23" ht="16" x14ac:dyDescent="0.15">
      <c r="A741" s="111"/>
      <c r="B741" s="109"/>
      <c r="C741" s="109"/>
      <c r="D741" s="111"/>
      <c r="E741" s="111"/>
      <c r="F741" s="111"/>
      <c r="G741" s="111"/>
      <c r="H741" s="111"/>
      <c r="I741" s="111"/>
      <c r="J741" s="111"/>
      <c r="K741" s="111"/>
      <c r="L741" s="111"/>
      <c r="M741" s="111"/>
      <c r="N741" s="111"/>
      <c r="O741" s="111"/>
      <c r="P741" s="111"/>
      <c r="Q741" s="111"/>
      <c r="R741" s="111"/>
      <c r="S741" s="111"/>
      <c r="T741" s="111"/>
      <c r="U741" s="111"/>
      <c r="V741" s="111"/>
      <c r="W741" s="111"/>
    </row>
    <row r="742" spans="1:23" ht="16" x14ac:dyDescent="0.15">
      <c r="A742" s="111"/>
      <c r="B742" s="109"/>
      <c r="C742" s="109"/>
      <c r="D742" s="111"/>
      <c r="E742" s="111"/>
      <c r="F742" s="111"/>
      <c r="G742" s="111"/>
      <c r="H742" s="111"/>
      <c r="I742" s="111"/>
      <c r="J742" s="111"/>
      <c r="K742" s="111"/>
      <c r="L742" s="111"/>
      <c r="M742" s="111"/>
      <c r="N742" s="111"/>
      <c r="O742" s="111"/>
      <c r="P742" s="111"/>
      <c r="Q742" s="111"/>
      <c r="R742" s="111"/>
      <c r="S742" s="111"/>
      <c r="T742" s="111"/>
      <c r="U742" s="111"/>
      <c r="V742" s="111"/>
      <c r="W742" s="111"/>
    </row>
    <row r="743" spans="1:23" ht="16" x14ac:dyDescent="0.15">
      <c r="A743" s="111"/>
      <c r="B743" s="109"/>
      <c r="C743" s="109"/>
      <c r="D743" s="111"/>
      <c r="E743" s="111"/>
      <c r="F743" s="111"/>
      <c r="G743" s="111"/>
      <c r="H743" s="111"/>
      <c r="I743" s="111"/>
      <c r="J743" s="111"/>
      <c r="K743" s="111"/>
      <c r="L743" s="111"/>
      <c r="M743" s="111"/>
      <c r="N743" s="111"/>
      <c r="O743" s="111"/>
      <c r="P743" s="111"/>
      <c r="Q743" s="111"/>
      <c r="R743" s="111"/>
      <c r="S743" s="111"/>
      <c r="T743" s="111"/>
      <c r="U743" s="111"/>
      <c r="V743" s="111"/>
      <c r="W743" s="111"/>
    </row>
    <row r="744" spans="1:23" ht="16" x14ac:dyDescent="0.15">
      <c r="A744" s="111"/>
      <c r="B744" s="109"/>
      <c r="C744" s="109"/>
      <c r="D744" s="111"/>
      <c r="E744" s="111"/>
      <c r="F744" s="111"/>
      <c r="G744" s="111"/>
      <c r="H744" s="111"/>
      <c r="I744" s="111"/>
      <c r="J744" s="111"/>
      <c r="K744" s="111"/>
      <c r="L744" s="111"/>
      <c r="M744" s="111"/>
      <c r="N744" s="111"/>
      <c r="O744" s="111"/>
      <c r="P744" s="111"/>
      <c r="Q744" s="111"/>
      <c r="R744" s="111"/>
      <c r="S744" s="111"/>
      <c r="T744" s="111"/>
      <c r="U744" s="111"/>
      <c r="V744" s="111"/>
      <c r="W744" s="111"/>
    </row>
    <row r="745" spans="1:23" ht="16" x14ac:dyDescent="0.15">
      <c r="A745" s="111"/>
      <c r="B745" s="109"/>
      <c r="C745" s="109"/>
      <c r="D745" s="111"/>
      <c r="E745" s="111"/>
      <c r="F745" s="111"/>
      <c r="G745" s="111"/>
      <c r="H745" s="111"/>
      <c r="I745" s="111"/>
      <c r="J745" s="111"/>
      <c r="K745" s="111"/>
      <c r="L745" s="111"/>
      <c r="M745" s="111"/>
      <c r="N745" s="111"/>
      <c r="O745" s="111"/>
      <c r="P745" s="111"/>
      <c r="Q745" s="111"/>
      <c r="R745" s="111"/>
      <c r="S745" s="111"/>
      <c r="T745" s="111"/>
      <c r="U745" s="111"/>
      <c r="V745" s="111"/>
      <c r="W745" s="111"/>
    </row>
    <row r="746" spans="1:23" ht="16" x14ac:dyDescent="0.15">
      <c r="A746" s="111"/>
      <c r="B746" s="109"/>
      <c r="C746" s="109"/>
      <c r="D746" s="111"/>
      <c r="E746" s="111"/>
      <c r="F746" s="111"/>
      <c r="G746" s="111"/>
      <c r="H746" s="111"/>
      <c r="I746" s="111"/>
      <c r="J746" s="111"/>
      <c r="K746" s="111"/>
      <c r="L746" s="111"/>
      <c r="M746" s="111"/>
      <c r="N746" s="111"/>
      <c r="O746" s="111"/>
      <c r="P746" s="111"/>
      <c r="Q746" s="111"/>
      <c r="R746" s="111"/>
      <c r="S746" s="111"/>
      <c r="T746" s="111"/>
      <c r="U746" s="111"/>
      <c r="V746" s="111"/>
      <c r="W746" s="111"/>
    </row>
    <row r="747" spans="1:23" ht="16" x14ac:dyDescent="0.15">
      <c r="A747" s="111"/>
      <c r="B747" s="109"/>
      <c r="C747" s="109"/>
      <c r="D747" s="111"/>
      <c r="E747" s="111"/>
      <c r="F747" s="111"/>
      <c r="G747" s="111"/>
      <c r="H747" s="111"/>
      <c r="I747" s="111"/>
      <c r="J747" s="111"/>
      <c r="K747" s="111"/>
      <c r="L747" s="111"/>
      <c r="M747" s="111"/>
      <c r="N747" s="111"/>
      <c r="O747" s="111"/>
      <c r="P747" s="111"/>
      <c r="Q747" s="111"/>
      <c r="R747" s="111"/>
      <c r="S747" s="111"/>
      <c r="T747" s="111"/>
      <c r="U747" s="111"/>
      <c r="V747" s="111"/>
      <c r="W747" s="111"/>
    </row>
    <row r="748" spans="1:23" ht="16" x14ac:dyDescent="0.15">
      <c r="A748" s="111"/>
      <c r="B748" s="109"/>
      <c r="C748" s="109"/>
      <c r="D748" s="111"/>
      <c r="E748" s="111"/>
      <c r="F748" s="111"/>
      <c r="G748" s="111"/>
      <c r="H748" s="111"/>
      <c r="I748" s="111"/>
      <c r="J748" s="111"/>
      <c r="K748" s="111"/>
      <c r="L748" s="111"/>
      <c r="M748" s="111"/>
      <c r="N748" s="111"/>
      <c r="O748" s="111"/>
      <c r="P748" s="111"/>
      <c r="Q748" s="111"/>
      <c r="R748" s="111"/>
      <c r="S748" s="111"/>
      <c r="T748" s="111"/>
      <c r="U748" s="111"/>
      <c r="V748" s="111"/>
      <c r="W748" s="111"/>
    </row>
    <row r="749" spans="1:23" ht="16" x14ac:dyDescent="0.15">
      <c r="A749" s="111"/>
      <c r="B749" s="109"/>
      <c r="C749" s="109"/>
      <c r="D749" s="111"/>
      <c r="E749" s="111"/>
      <c r="F749" s="111"/>
      <c r="G749" s="111"/>
      <c r="H749" s="111"/>
      <c r="I749" s="111"/>
      <c r="J749" s="111"/>
      <c r="K749" s="111"/>
      <c r="L749" s="111"/>
      <c r="M749" s="111"/>
      <c r="N749" s="111"/>
      <c r="O749" s="111"/>
      <c r="P749" s="111"/>
      <c r="Q749" s="111"/>
      <c r="R749" s="111"/>
      <c r="S749" s="111"/>
      <c r="T749" s="111"/>
      <c r="U749" s="111"/>
      <c r="V749" s="111"/>
      <c r="W749" s="111"/>
    </row>
    <row r="750" spans="1:23" ht="16" x14ac:dyDescent="0.15">
      <c r="A750" s="111"/>
      <c r="B750" s="109"/>
      <c r="C750" s="109"/>
      <c r="D750" s="111"/>
      <c r="E750" s="111"/>
      <c r="F750" s="111"/>
      <c r="G750" s="111"/>
      <c r="H750" s="111"/>
      <c r="I750" s="111"/>
      <c r="J750" s="111"/>
      <c r="K750" s="111"/>
      <c r="L750" s="111"/>
      <c r="M750" s="111"/>
      <c r="N750" s="111"/>
      <c r="O750" s="111"/>
      <c r="P750" s="111"/>
      <c r="Q750" s="111"/>
      <c r="R750" s="111"/>
      <c r="S750" s="111"/>
      <c r="T750" s="111"/>
      <c r="U750" s="111"/>
      <c r="V750" s="111"/>
      <c r="W750" s="111"/>
    </row>
    <row r="751" spans="1:23" ht="16" x14ac:dyDescent="0.15">
      <c r="A751" s="111"/>
      <c r="B751" s="109"/>
      <c r="C751" s="109"/>
      <c r="D751" s="111"/>
      <c r="E751" s="111"/>
      <c r="F751" s="111"/>
      <c r="G751" s="111"/>
      <c r="H751" s="111"/>
      <c r="I751" s="111"/>
      <c r="J751" s="111"/>
      <c r="K751" s="111"/>
      <c r="L751" s="111"/>
      <c r="M751" s="111"/>
      <c r="N751" s="111"/>
      <c r="O751" s="111"/>
      <c r="P751" s="111"/>
      <c r="Q751" s="111"/>
      <c r="R751" s="111"/>
      <c r="S751" s="111"/>
      <c r="T751" s="111"/>
      <c r="U751" s="111"/>
      <c r="V751" s="111"/>
      <c r="W751" s="111"/>
    </row>
    <row r="752" spans="1:23" ht="16" x14ac:dyDescent="0.15">
      <c r="A752" s="111"/>
      <c r="B752" s="109"/>
      <c r="C752" s="109"/>
      <c r="D752" s="111"/>
      <c r="E752" s="111"/>
      <c r="F752" s="111"/>
      <c r="G752" s="111"/>
      <c r="H752" s="111"/>
      <c r="I752" s="111"/>
      <c r="J752" s="111"/>
      <c r="K752" s="111"/>
      <c r="L752" s="111"/>
      <c r="M752" s="111"/>
      <c r="N752" s="111"/>
      <c r="O752" s="111"/>
      <c r="P752" s="111"/>
      <c r="Q752" s="111"/>
      <c r="R752" s="111"/>
      <c r="S752" s="111"/>
      <c r="T752" s="111"/>
      <c r="U752" s="111"/>
      <c r="V752" s="111"/>
      <c r="W752" s="111"/>
    </row>
    <row r="753" spans="1:23" ht="16" x14ac:dyDescent="0.15">
      <c r="A753" s="111"/>
      <c r="B753" s="109"/>
      <c r="C753" s="109"/>
      <c r="D753" s="111"/>
      <c r="E753" s="111"/>
      <c r="F753" s="111"/>
      <c r="G753" s="111"/>
      <c r="H753" s="111"/>
      <c r="I753" s="111"/>
      <c r="J753" s="111"/>
      <c r="K753" s="111"/>
      <c r="L753" s="111"/>
      <c r="M753" s="111"/>
      <c r="N753" s="111"/>
      <c r="O753" s="111"/>
      <c r="P753" s="111"/>
      <c r="Q753" s="111"/>
      <c r="R753" s="111"/>
      <c r="S753" s="111"/>
      <c r="T753" s="111"/>
      <c r="U753" s="111"/>
      <c r="V753" s="111"/>
      <c r="W753" s="111"/>
    </row>
    <row r="754" spans="1:23" ht="16" x14ac:dyDescent="0.15">
      <c r="A754" s="111"/>
      <c r="B754" s="109"/>
      <c r="C754" s="109"/>
      <c r="D754" s="111"/>
      <c r="E754" s="111"/>
      <c r="F754" s="111"/>
      <c r="G754" s="111"/>
      <c r="H754" s="111"/>
      <c r="I754" s="111"/>
      <c r="J754" s="111"/>
      <c r="K754" s="111"/>
      <c r="L754" s="111"/>
      <c r="M754" s="111"/>
      <c r="N754" s="111"/>
      <c r="O754" s="111"/>
      <c r="P754" s="111"/>
      <c r="Q754" s="111"/>
      <c r="R754" s="111"/>
      <c r="S754" s="111"/>
      <c r="T754" s="111"/>
      <c r="U754" s="111"/>
      <c r="V754" s="111"/>
      <c r="W754" s="111"/>
    </row>
    <row r="755" spans="1:23" ht="16" x14ac:dyDescent="0.15">
      <c r="A755" s="111"/>
      <c r="B755" s="109"/>
      <c r="C755" s="109"/>
      <c r="D755" s="111"/>
      <c r="E755" s="111"/>
      <c r="F755" s="111"/>
      <c r="G755" s="111"/>
      <c r="H755" s="111"/>
      <c r="I755" s="111"/>
      <c r="J755" s="111"/>
      <c r="K755" s="111"/>
      <c r="L755" s="111"/>
      <c r="M755" s="111"/>
      <c r="N755" s="111"/>
      <c r="O755" s="111"/>
      <c r="P755" s="111"/>
      <c r="Q755" s="111"/>
      <c r="R755" s="111"/>
      <c r="S755" s="111"/>
      <c r="T755" s="111"/>
      <c r="U755" s="111"/>
      <c r="V755" s="111"/>
      <c r="W755" s="111"/>
    </row>
    <row r="756" spans="1:23" ht="16" x14ac:dyDescent="0.15">
      <c r="A756" s="111"/>
      <c r="B756" s="109"/>
      <c r="C756" s="109"/>
      <c r="D756" s="111"/>
      <c r="E756" s="111"/>
      <c r="F756" s="111"/>
      <c r="G756" s="111"/>
      <c r="H756" s="111"/>
      <c r="I756" s="111"/>
      <c r="J756" s="111"/>
      <c r="K756" s="111"/>
      <c r="L756" s="111"/>
      <c r="M756" s="111"/>
      <c r="N756" s="111"/>
      <c r="O756" s="111"/>
      <c r="P756" s="111"/>
      <c r="Q756" s="111"/>
      <c r="R756" s="111"/>
      <c r="S756" s="111"/>
      <c r="T756" s="111"/>
      <c r="U756" s="111"/>
      <c r="V756" s="111"/>
      <c r="W756" s="111"/>
    </row>
    <row r="757" spans="1:23" ht="16" x14ac:dyDescent="0.15">
      <c r="A757" s="111"/>
      <c r="B757" s="109"/>
      <c r="C757" s="109"/>
      <c r="D757" s="111"/>
      <c r="E757" s="111"/>
      <c r="F757" s="111"/>
      <c r="G757" s="111"/>
      <c r="H757" s="111"/>
      <c r="I757" s="111"/>
      <c r="J757" s="111"/>
      <c r="K757" s="111"/>
      <c r="L757" s="111"/>
      <c r="M757" s="111"/>
      <c r="N757" s="111"/>
      <c r="O757" s="111"/>
      <c r="P757" s="111"/>
      <c r="Q757" s="111"/>
      <c r="R757" s="111"/>
      <c r="S757" s="111"/>
      <c r="T757" s="111"/>
      <c r="U757" s="111"/>
      <c r="V757" s="111"/>
      <c r="W757" s="111"/>
    </row>
    <row r="758" spans="1:23" ht="16" x14ac:dyDescent="0.15">
      <c r="A758" s="111"/>
      <c r="B758" s="109"/>
      <c r="C758" s="109"/>
      <c r="D758" s="111"/>
      <c r="E758" s="111"/>
      <c r="F758" s="111"/>
      <c r="G758" s="111"/>
      <c r="H758" s="111"/>
      <c r="I758" s="111"/>
      <c r="J758" s="111"/>
      <c r="K758" s="111"/>
      <c r="L758" s="111"/>
      <c r="M758" s="111"/>
      <c r="N758" s="111"/>
      <c r="O758" s="111"/>
      <c r="P758" s="111"/>
      <c r="Q758" s="111"/>
      <c r="R758" s="111"/>
      <c r="S758" s="111"/>
      <c r="T758" s="111"/>
      <c r="U758" s="111"/>
      <c r="V758" s="111"/>
      <c r="W758" s="111"/>
    </row>
    <row r="759" spans="1:23" ht="16" x14ac:dyDescent="0.15">
      <c r="A759" s="111"/>
      <c r="B759" s="109"/>
      <c r="C759" s="109"/>
      <c r="D759" s="111"/>
      <c r="E759" s="111"/>
      <c r="F759" s="111"/>
      <c r="G759" s="111"/>
      <c r="H759" s="111"/>
      <c r="I759" s="111"/>
      <c r="J759" s="111"/>
      <c r="K759" s="111"/>
      <c r="L759" s="111"/>
      <c r="M759" s="111"/>
      <c r="N759" s="111"/>
      <c r="O759" s="111"/>
      <c r="P759" s="111"/>
      <c r="Q759" s="111"/>
      <c r="R759" s="111"/>
      <c r="S759" s="111"/>
      <c r="T759" s="111"/>
      <c r="U759" s="111"/>
      <c r="V759" s="111"/>
      <c r="W759" s="111"/>
    </row>
    <row r="760" spans="1:23" ht="16" x14ac:dyDescent="0.15">
      <c r="A760" s="111"/>
      <c r="B760" s="109"/>
      <c r="C760" s="109"/>
      <c r="D760" s="111"/>
      <c r="E760" s="111"/>
      <c r="F760" s="111"/>
      <c r="G760" s="111"/>
      <c r="H760" s="111"/>
      <c r="I760" s="111"/>
      <c r="J760" s="111"/>
      <c r="K760" s="111"/>
      <c r="L760" s="111"/>
      <c r="M760" s="111"/>
      <c r="N760" s="111"/>
      <c r="O760" s="111"/>
      <c r="P760" s="111"/>
      <c r="Q760" s="111"/>
      <c r="R760" s="111"/>
      <c r="S760" s="111"/>
      <c r="T760" s="111"/>
      <c r="U760" s="111"/>
      <c r="V760" s="111"/>
      <c r="W760" s="111"/>
    </row>
    <row r="761" spans="1:23" ht="16" x14ac:dyDescent="0.15">
      <c r="A761" s="111"/>
      <c r="B761" s="109"/>
      <c r="C761" s="109"/>
      <c r="D761" s="111"/>
      <c r="E761" s="111"/>
      <c r="F761" s="111"/>
      <c r="G761" s="111"/>
      <c r="H761" s="111"/>
      <c r="I761" s="111"/>
      <c r="J761" s="111"/>
      <c r="K761" s="111"/>
      <c r="L761" s="111"/>
      <c r="M761" s="111"/>
      <c r="N761" s="111"/>
      <c r="O761" s="111"/>
      <c r="P761" s="111"/>
      <c r="Q761" s="111"/>
      <c r="R761" s="111"/>
      <c r="S761" s="111"/>
      <c r="T761" s="111"/>
      <c r="U761" s="111"/>
      <c r="V761" s="111"/>
      <c r="W761" s="111"/>
    </row>
    <row r="762" spans="1:23" ht="16" x14ac:dyDescent="0.15">
      <c r="A762" s="111"/>
      <c r="B762" s="109"/>
      <c r="C762" s="109"/>
      <c r="D762" s="111"/>
      <c r="E762" s="111"/>
      <c r="F762" s="111"/>
      <c r="G762" s="111"/>
      <c r="H762" s="111"/>
      <c r="I762" s="111"/>
      <c r="J762" s="111"/>
      <c r="K762" s="111"/>
      <c r="L762" s="111"/>
      <c r="M762" s="111"/>
      <c r="N762" s="111"/>
      <c r="O762" s="111"/>
      <c r="P762" s="111"/>
      <c r="Q762" s="111"/>
      <c r="R762" s="111"/>
      <c r="S762" s="111"/>
      <c r="T762" s="111"/>
      <c r="U762" s="111"/>
      <c r="V762" s="111"/>
      <c r="W762" s="111"/>
    </row>
    <row r="763" spans="1:23" ht="16" x14ac:dyDescent="0.15">
      <c r="A763" s="111"/>
      <c r="B763" s="109"/>
      <c r="C763" s="109"/>
      <c r="D763" s="111"/>
      <c r="E763" s="111"/>
      <c r="F763" s="111"/>
      <c r="G763" s="111"/>
      <c r="H763" s="111"/>
      <c r="I763" s="111"/>
      <c r="J763" s="111"/>
      <c r="K763" s="111"/>
      <c r="L763" s="111"/>
      <c r="M763" s="111"/>
      <c r="N763" s="111"/>
      <c r="O763" s="111"/>
      <c r="P763" s="111"/>
      <c r="Q763" s="111"/>
      <c r="R763" s="111"/>
      <c r="S763" s="111"/>
      <c r="T763" s="111"/>
      <c r="U763" s="111"/>
      <c r="V763" s="111"/>
      <c r="W763" s="111"/>
    </row>
    <row r="764" spans="1:23" ht="16" x14ac:dyDescent="0.15">
      <c r="A764" s="111"/>
      <c r="B764" s="109"/>
      <c r="C764" s="109"/>
      <c r="D764" s="111"/>
      <c r="E764" s="111"/>
      <c r="F764" s="111"/>
      <c r="G764" s="111"/>
      <c r="H764" s="111"/>
      <c r="I764" s="111"/>
      <c r="J764" s="111"/>
      <c r="K764" s="111"/>
      <c r="L764" s="111"/>
      <c r="M764" s="111"/>
      <c r="N764" s="111"/>
      <c r="O764" s="111"/>
      <c r="P764" s="111"/>
      <c r="Q764" s="111"/>
      <c r="R764" s="111"/>
      <c r="S764" s="111"/>
      <c r="T764" s="111"/>
      <c r="U764" s="111"/>
      <c r="V764" s="111"/>
      <c r="W764" s="111"/>
    </row>
    <row r="765" spans="1:23" ht="16" x14ac:dyDescent="0.15">
      <c r="A765" s="111"/>
      <c r="B765" s="109"/>
      <c r="C765" s="109"/>
      <c r="D765" s="111"/>
      <c r="E765" s="111"/>
      <c r="F765" s="111"/>
      <c r="G765" s="111"/>
      <c r="H765" s="111"/>
      <c r="I765" s="111"/>
      <c r="J765" s="111"/>
      <c r="K765" s="111"/>
      <c r="L765" s="111"/>
      <c r="M765" s="111"/>
      <c r="N765" s="111"/>
      <c r="O765" s="111"/>
      <c r="P765" s="111"/>
      <c r="Q765" s="111"/>
      <c r="R765" s="111"/>
      <c r="S765" s="111"/>
      <c r="T765" s="111"/>
      <c r="U765" s="111"/>
      <c r="V765" s="111"/>
      <c r="W765" s="111"/>
    </row>
    <row r="766" spans="1:23" ht="16" x14ac:dyDescent="0.15">
      <c r="A766" s="111"/>
      <c r="B766" s="109"/>
      <c r="C766" s="109"/>
      <c r="D766" s="111"/>
      <c r="E766" s="111"/>
      <c r="F766" s="111"/>
      <c r="G766" s="111"/>
      <c r="H766" s="111"/>
      <c r="I766" s="111"/>
      <c r="J766" s="111"/>
      <c r="K766" s="111"/>
      <c r="L766" s="111"/>
      <c r="M766" s="111"/>
      <c r="N766" s="111"/>
      <c r="O766" s="111"/>
      <c r="P766" s="111"/>
      <c r="Q766" s="111"/>
      <c r="R766" s="111"/>
      <c r="S766" s="111"/>
      <c r="T766" s="111"/>
      <c r="U766" s="111"/>
      <c r="V766" s="111"/>
      <c r="W766" s="111"/>
    </row>
    <row r="767" spans="1:23" ht="16" x14ac:dyDescent="0.15">
      <c r="A767" s="111"/>
      <c r="B767" s="109"/>
      <c r="C767" s="109"/>
      <c r="D767" s="111"/>
      <c r="E767" s="111"/>
      <c r="F767" s="111"/>
      <c r="G767" s="111"/>
      <c r="H767" s="111"/>
      <c r="I767" s="111"/>
      <c r="J767" s="111"/>
      <c r="K767" s="111"/>
      <c r="L767" s="111"/>
      <c r="M767" s="111"/>
      <c r="N767" s="111"/>
      <c r="O767" s="111"/>
      <c r="P767" s="111"/>
      <c r="Q767" s="111"/>
      <c r="R767" s="111"/>
      <c r="S767" s="111"/>
      <c r="T767" s="111"/>
      <c r="U767" s="111"/>
      <c r="V767" s="111"/>
      <c r="W767" s="111"/>
    </row>
    <row r="768" spans="1:23" ht="16" x14ac:dyDescent="0.15">
      <c r="A768" s="111"/>
      <c r="B768" s="109"/>
      <c r="C768" s="109"/>
      <c r="D768" s="111"/>
      <c r="E768" s="111"/>
      <c r="F768" s="111"/>
      <c r="G768" s="111"/>
      <c r="H768" s="111"/>
      <c r="I768" s="111"/>
      <c r="J768" s="111"/>
      <c r="K768" s="111"/>
      <c r="L768" s="111"/>
      <c r="M768" s="111"/>
      <c r="N768" s="111"/>
      <c r="O768" s="111"/>
      <c r="P768" s="111"/>
      <c r="Q768" s="111"/>
      <c r="R768" s="111"/>
      <c r="S768" s="111"/>
      <c r="T768" s="111"/>
      <c r="U768" s="111"/>
      <c r="V768" s="111"/>
      <c r="W768" s="111"/>
    </row>
    <row r="769" spans="1:23" ht="16" x14ac:dyDescent="0.15">
      <c r="A769" s="111"/>
      <c r="B769" s="109"/>
      <c r="C769" s="109"/>
      <c r="D769" s="111"/>
      <c r="E769" s="111"/>
      <c r="F769" s="111"/>
      <c r="G769" s="111"/>
      <c r="H769" s="111"/>
      <c r="I769" s="111"/>
      <c r="J769" s="111"/>
      <c r="K769" s="111"/>
      <c r="L769" s="111"/>
      <c r="M769" s="111"/>
      <c r="N769" s="111"/>
      <c r="O769" s="111"/>
      <c r="P769" s="111"/>
      <c r="Q769" s="111"/>
      <c r="R769" s="111"/>
      <c r="S769" s="111"/>
      <c r="T769" s="111"/>
      <c r="U769" s="111"/>
      <c r="V769" s="111"/>
      <c r="W769" s="111"/>
    </row>
    <row r="770" spans="1:23" ht="16" x14ac:dyDescent="0.15">
      <c r="A770" s="111"/>
      <c r="B770" s="109"/>
      <c r="C770" s="109"/>
      <c r="D770" s="111"/>
      <c r="E770" s="111"/>
      <c r="F770" s="111"/>
      <c r="G770" s="111"/>
      <c r="H770" s="111"/>
      <c r="I770" s="111"/>
      <c r="J770" s="111"/>
      <c r="K770" s="111"/>
      <c r="L770" s="111"/>
      <c r="M770" s="111"/>
      <c r="N770" s="111"/>
      <c r="O770" s="111"/>
      <c r="P770" s="111"/>
      <c r="Q770" s="111"/>
      <c r="R770" s="111"/>
      <c r="S770" s="111"/>
      <c r="T770" s="111"/>
      <c r="U770" s="111"/>
      <c r="V770" s="111"/>
      <c r="W770" s="111"/>
    </row>
    <row r="771" spans="1:23" ht="16" x14ac:dyDescent="0.15">
      <c r="A771" s="111"/>
      <c r="B771" s="109"/>
      <c r="C771" s="109"/>
      <c r="D771" s="111"/>
      <c r="E771" s="111"/>
      <c r="F771" s="111"/>
      <c r="G771" s="111"/>
      <c r="H771" s="111"/>
      <c r="I771" s="111"/>
      <c r="J771" s="111"/>
      <c r="K771" s="111"/>
      <c r="L771" s="111"/>
      <c r="M771" s="111"/>
      <c r="N771" s="111"/>
      <c r="O771" s="111"/>
      <c r="P771" s="111"/>
      <c r="Q771" s="111"/>
      <c r="R771" s="111"/>
      <c r="S771" s="111"/>
      <c r="T771" s="111"/>
      <c r="U771" s="111"/>
      <c r="V771" s="111"/>
      <c r="W771" s="111"/>
    </row>
    <row r="772" spans="1:23" ht="16" x14ac:dyDescent="0.15">
      <c r="A772" s="111"/>
      <c r="B772" s="109"/>
      <c r="C772" s="109"/>
      <c r="D772" s="111"/>
      <c r="E772" s="111"/>
      <c r="F772" s="111"/>
      <c r="G772" s="111"/>
      <c r="H772" s="111"/>
      <c r="I772" s="111"/>
      <c r="J772" s="111"/>
      <c r="K772" s="111"/>
      <c r="L772" s="111"/>
      <c r="M772" s="111"/>
      <c r="N772" s="111"/>
      <c r="O772" s="111"/>
      <c r="P772" s="111"/>
      <c r="Q772" s="111"/>
      <c r="R772" s="111"/>
      <c r="S772" s="111"/>
      <c r="T772" s="111"/>
      <c r="U772" s="111"/>
      <c r="V772" s="111"/>
      <c r="W772" s="111"/>
    </row>
    <row r="773" spans="1:23" ht="16" x14ac:dyDescent="0.15">
      <c r="A773" s="111"/>
      <c r="B773" s="109"/>
      <c r="C773" s="109"/>
      <c r="D773" s="111"/>
      <c r="E773" s="111"/>
      <c r="F773" s="111"/>
      <c r="G773" s="111"/>
      <c r="H773" s="111"/>
      <c r="I773" s="111"/>
      <c r="J773" s="111"/>
      <c r="K773" s="111"/>
      <c r="L773" s="111"/>
      <c r="M773" s="111"/>
      <c r="N773" s="111"/>
      <c r="O773" s="111"/>
      <c r="P773" s="111"/>
      <c r="Q773" s="111"/>
      <c r="R773" s="111"/>
      <c r="S773" s="111"/>
      <c r="T773" s="111"/>
      <c r="U773" s="111"/>
      <c r="V773" s="111"/>
      <c r="W773" s="111"/>
    </row>
    <row r="774" spans="1:23" ht="16" x14ac:dyDescent="0.15">
      <c r="A774" s="111"/>
      <c r="B774" s="109"/>
      <c r="C774" s="109"/>
      <c r="D774" s="111"/>
      <c r="E774" s="111"/>
      <c r="F774" s="111"/>
      <c r="G774" s="111"/>
      <c r="H774" s="111"/>
      <c r="I774" s="111"/>
      <c r="J774" s="111"/>
      <c r="K774" s="111"/>
      <c r="L774" s="111"/>
      <c r="M774" s="111"/>
      <c r="N774" s="111"/>
      <c r="O774" s="111"/>
      <c r="P774" s="111"/>
      <c r="Q774" s="111"/>
      <c r="R774" s="111"/>
      <c r="S774" s="111"/>
      <c r="T774" s="111"/>
      <c r="U774" s="111"/>
      <c r="V774" s="111"/>
      <c r="W774" s="111"/>
    </row>
    <row r="775" spans="1:23" ht="16" x14ac:dyDescent="0.15">
      <c r="A775" s="111"/>
      <c r="B775" s="109"/>
      <c r="C775" s="109"/>
      <c r="D775" s="111"/>
      <c r="E775" s="111"/>
      <c r="F775" s="111"/>
      <c r="G775" s="111"/>
      <c r="H775" s="111"/>
      <c r="I775" s="111"/>
      <c r="J775" s="111"/>
      <c r="K775" s="111"/>
      <c r="L775" s="111"/>
      <c r="M775" s="111"/>
      <c r="N775" s="111"/>
      <c r="O775" s="111"/>
      <c r="P775" s="111"/>
      <c r="Q775" s="111"/>
      <c r="R775" s="111"/>
      <c r="S775" s="111"/>
      <c r="T775" s="111"/>
      <c r="U775" s="111"/>
      <c r="V775" s="111"/>
      <c r="W775" s="111"/>
    </row>
    <row r="776" spans="1:23" ht="16" x14ac:dyDescent="0.15">
      <c r="A776" s="111"/>
      <c r="B776" s="109"/>
      <c r="C776" s="109"/>
      <c r="D776" s="111"/>
      <c r="E776" s="111"/>
      <c r="F776" s="111"/>
      <c r="G776" s="111"/>
      <c r="H776" s="111"/>
      <c r="I776" s="111"/>
      <c r="J776" s="111"/>
      <c r="K776" s="111"/>
      <c r="L776" s="111"/>
      <c r="M776" s="111"/>
      <c r="N776" s="111"/>
      <c r="O776" s="111"/>
      <c r="P776" s="111"/>
      <c r="Q776" s="111"/>
      <c r="R776" s="111"/>
      <c r="S776" s="111"/>
      <c r="T776" s="111"/>
      <c r="U776" s="111"/>
      <c r="V776" s="111"/>
      <c r="W776" s="111"/>
    </row>
    <row r="777" spans="1:23" ht="16" x14ac:dyDescent="0.15">
      <c r="A777" s="111"/>
      <c r="B777" s="109"/>
      <c r="C777" s="109"/>
      <c r="D777" s="111"/>
      <c r="E777" s="111"/>
      <c r="F777" s="111"/>
      <c r="G777" s="111"/>
      <c r="H777" s="111"/>
      <c r="I777" s="111"/>
      <c r="J777" s="111"/>
      <c r="K777" s="111"/>
      <c r="L777" s="111"/>
      <c r="M777" s="111"/>
      <c r="N777" s="111"/>
      <c r="O777" s="111"/>
      <c r="P777" s="111"/>
      <c r="Q777" s="111"/>
      <c r="R777" s="111"/>
      <c r="S777" s="111"/>
      <c r="T777" s="111"/>
      <c r="U777" s="111"/>
      <c r="V777" s="111"/>
      <c r="W777" s="111"/>
    </row>
    <row r="778" spans="1:23" ht="16" x14ac:dyDescent="0.15">
      <c r="A778" s="111"/>
      <c r="B778" s="109"/>
      <c r="C778" s="109"/>
      <c r="D778" s="111"/>
      <c r="E778" s="111"/>
      <c r="F778" s="111"/>
      <c r="G778" s="111"/>
      <c r="H778" s="111"/>
      <c r="I778" s="111"/>
      <c r="J778" s="111"/>
      <c r="K778" s="111"/>
      <c r="L778" s="111"/>
      <c r="M778" s="111"/>
      <c r="N778" s="111"/>
      <c r="O778" s="111"/>
      <c r="P778" s="111"/>
      <c r="Q778" s="111"/>
      <c r="R778" s="111"/>
      <c r="S778" s="111"/>
      <c r="T778" s="111"/>
      <c r="U778" s="111"/>
      <c r="V778" s="111"/>
      <c r="W778" s="111"/>
    </row>
    <row r="779" spans="1:23" ht="16" x14ac:dyDescent="0.15">
      <c r="A779" s="111"/>
      <c r="B779" s="109"/>
      <c r="C779" s="109"/>
      <c r="D779" s="111"/>
      <c r="E779" s="111"/>
      <c r="F779" s="111"/>
      <c r="G779" s="111"/>
      <c r="H779" s="111"/>
      <c r="I779" s="111"/>
      <c r="J779" s="111"/>
      <c r="K779" s="111"/>
      <c r="L779" s="111"/>
      <c r="M779" s="111"/>
      <c r="N779" s="111"/>
      <c r="O779" s="111"/>
      <c r="P779" s="111"/>
      <c r="Q779" s="111"/>
      <c r="R779" s="111"/>
      <c r="S779" s="111"/>
      <c r="T779" s="111"/>
      <c r="U779" s="111"/>
      <c r="V779" s="111"/>
      <c r="W779" s="111"/>
    </row>
    <row r="780" spans="1:23" ht="16" x14ac:dyDescent="0.15">
      <c r="A780" s="111"/>
      <c r="B780" s="109"/>
      <c r="C780" s="109"/>
      <c r="D780" s="111"/>
      <c r="E780" s="111"/>
      <c r="F780" s="111"/>
      <c r="G780" s="111"/>
      <c r="H780" s="111"/>
      <c r="I780" s="111"/>
      <c r="J780" s="111"/>
      <c r="K780" s="111"/>
      <c r="L780" s="111"/>
      <c r="M780" s="111"/>
      <c r="N780" s="111"/>
      <c r="O780" s="111"/>
      <c r="P780" s="111"/>
      <c r="Q780" s="111"/>
      <c r="R780" s="111"/>
      <c r="S780" s="111"/>
      <c r="T780" s="111"/>
      <c r="U780" s="111"/>
      <c r="V780" s="111"/>
      <c r="W780" s="111"/>
    </row>
    <row r="781" spans="1:23" ht="16" x14ac:dyDescent="0.15">
      <c r="A781" s="111"/>
      <c r="B781" s="109"/>
      <c r="C781" s="109"/>
      <c r="D781" s="111"/>
      <c r="E781" s="111"/>
      <c r="F781" s="111"/>
      <c r="G781" s="111"/>
      <c r="H781" s="111"/>
      <c r="I781" s="111"/>
      <c r="J781" s="111"/>
      <c r="K781" s="111"/>
      <c r="L781" s="111"/>
      <c r="M781" s="111"/>
      <c r="N781" s="111"/>
      <c r="O781" s="111"/>
      <c r="P781" s="111"/>
      <c r="Q781" s="111"/>
      <c r="R781" s="111"/>
      <c r="S781" s="111"/>
      <c r="T781" s="111"/>
      <c r="U781" s="111"/>
      <c r="V781" s="111"/>
      <c r="W781" s="111"/>
    </row>
    <row r="782" spans="1:23" ht="16" x14ac:dyDescent="0.15">
      <c r="A782" s="111"/>
      <c r="B782" s="109"/>
      <c r="C782" s="109"/>
      <c r="D782" s="111"/>
      <c r="E782" s="111"/>
      <c r="F782" s="111"/>
      <c r="G782" s="111"/>
      <c r="H782" s="111"/>
      <c r="I782" s="111"/>
      <c r="J782" s="111"/>
      <c r="K782" s="111"/>
      <c r="L782" s="111"/>
      <c r="M782" s="111"/>
      <c r="N782" s="111"/>
      <c r="O782" s="111"/>
      <c r="P782" s="111"/>
      <c r="Q782" s="111"/>
      <c r="R782" s="111"/>
      <c r="S782" s="111"/>
      <c r="T782" s="111"/>
      <c r="U782" s="111"/>
      <c r="V782" s="111"/>
      <c r="W782" s="111"/>
    </row>
    <row r="783" spans="1:23" ht="16" x14ac:dyDescent="0.15">
      <c r="A783" s="111"/>
      <c r="B783" s="109"/>
      <c r="C783" s="109"/>
      <c r="D783" s="111"/>
      <c r="E783" s="111"/>
      <c r="F783" s="111"/>
      <c r="G783" s="111"/>
      <c r="H783" s="111"/>
      <c r="I783" s="111"/>
      <c r="J783" s="111"/>
      <c r="K783" s="111"/>
      <c r="L783" s="111"/>
      <c r="M783" s="111"/>
      <c r="N783" s="111"/>
      <c r="O783" s="111"/>
      <c r="P783" s="111"/>
      <c r="Q783" s="111"/>
      <c r="R783" s="111"/>
      <c r="S783" s="111"/>
      <c r="T783" s="111"/>
      <c r="U783" s="111"/>
      <c r="V783" s="111"/>
      <c r="W783" s="111"/>
    </row>
    <row r="784" spans="1:23" ht="16" x14ac:dyDescent="0.15">
      <c r="A784" s="111"/>
      <c r="B784" s="109"/>
      <c r="C784" s="109"/>
      <c r="D784" s="111"/>
      <c r="E784" s="111"/>
      <c r="F784" s="111"/>
      <c r="G784" s="111"/>
      <c r="H784" s="111"/>
      <c r="I784" s="111"/>
      <c r="J784" s="111"/>
      <c r="K784" s="111"/>
      <c r="L784" s="111"/>
      <c r="M784" s="111"/>
      <c r="N784" s="111"/>
      <c r="O784" s="111"/>
      <c r="P784" s="111"/>
      <c r="Q784" s="111"/>
      <c r="R784" s="111"/>
      <c r="S784" s="111"/>
      <c r="T784" s="111"/>
      <c r="U784" s="111"/>
      <c r="V784" s="111"/>
      <c r="W784" s="111"/>
    </row>
    <row r="785" spans="1:23" ht="16" x14ac:dyDescent="0.15">
      <c r="A785" s="111"/>
      <c r="B785" s="109"/>
      <c r="C785" s="109"/>
      <c r="D785" s="111"/>
      <c r="E785" s="111"/>
      <c r="F785" s="111"/>
      <c r="G785" s="111"/>
      <c r="H785" s="111"/>
      <c r="I785" s="111"/>
      <c r="J785" s="111"/>
      <c r="K785" s="111"/>
      <c r="L785" s="111"/>
      <c r="M785" s="111"/>
      <c r="N785" s="111"/>
      <c r="O785" s="111"/>
      <c r="P785" s="111"/>
      <c r="Q785" s="111"/>
      <c r="R785" s="111"/>
      <c r="S785" s="111"/>
      <c r="T785" s="111"/>
      <c r="U785" s="111"/>
      <c r="V785" s="111"/>
      <c r="W785" s="111"/>
    </row>
    <row r="786" spans="1:23" ht="16" x14ac:dyDescent="0.15">
      <c r="A786" s="111"/>
      <c r="B786" s="109"/>
      <c r="C786" s="109"/>
      <c r="D786" s="111"/>
      <c r="E786" s="111"/>
      <c r="F786" s="111"/>
      <c r="G786" s="111"/>
      <c r="H786" s="111"/>
      <c r="I786" s="111"/>
      <c r="J786" s="111"/>
      <c r="K786" s="111"/>
      <c r="L786" s="111"/>
      <c r="M786" s="111"/>
      <c r="N786" s="111"/>
      <c r="O786" s="111"/>
      <c r="P786" s="111"/>
      <c r="Q786" s="111"/>
      <c r="R786" s="111"/>
      <c r="S786" s="111"/>
      <c r="T786" s="111"/>
      <c r="U786" s="111"/>
      <c r="V786" s="111"/>
      <c r="W786" s="111"/>
    </row>
    <row r="787" spans="1:23" ht="16" x14ac:dyDescent="0.15">
      <c r="A787" s="111"/>
      <c r="B787" s="109"/>
      <c r="C787" s="109"/>
      <c r="D787" s="111"/>
      <c r="E787" s="111"/>
      <c r="F787" s="111"/>
      <c r="G787" s="111"/>
      <c r="H787" s="111"/>
      <c r="I787" s="111"/>
      <c r="J787" s="111"/>
      <c r="K787" s="111"/>
      <c r="L787" s="111"/>
      <c r="M787" s="111"/>
      <c r="N787" s="111"/>
      <c r="O787" s="111"/>
      <c r="P787" s="111"/>
      <c r="Q787" s="111"/>
      <c r="R787" s="111"/>
      <c r="S787" s="111"/>
      <c r="T787" s="111"/>
      <c r="U787" s="111"/>
      <c r="V787" s="111"/>
      <c r="W787" s="111"/>
    </row>
    <row r="788" spans="1:23" ht="16" x14ac:dyDescent="0.15">
      <c r="A788" s="111"/>
      <c r="B788" s="109"/>
      <c r="C788" s="109"/>
      <c r="D788" s="111"/>
      <c r="E788" s="111"/>
      <c r="F788" s="111"/>
      <c r="G788" s="111"/>
      <c r="H788" s="111"/>
      <c r="I788" s="111"/>
      <c r="J788" s="111"/>
      <c r="K788" s="111"/>
      <c r="L788" s="111"/>
      <c r="M788" s="111"/>
      <c r="N788" s="111"/>
      <c r="O788" s="111"/>
      <c r="P788" s="111"/>
      <c r="Q788" s="111"/>
      <c r="R788" s="111"/>
      <c r="S788" s="111"/>
      <c r="T788" s="111"/>
      <c r="U788" s="111"/>
      <c r="V788" s="111"/>
      <c r="W788" s="111"/>
    </row>
    <row r="789" spans="1:23" ht="16" x14ac:dyDescent="0.15">
      <c r="A789" s="111"/>
      <c r="B789" s="109"/>
      <c r="C789" s="109"/>
      <c r="D789" s="111"/>
      <c r="E789" s="111"/>
      <c r="F789" s="111"/>
      <c r="G789" s="111"/>
      <c r="H789" s="111"/>
      <c r="I789" s="111"/>
      <c r="J789" s="111"/>
      <c r="K789" s="111"/>
      <c r="L789" s="111"/>
      <c r="M789" s="111"/>
      <c r="N789" s="111"/>
      <c r="O789" s="111"/>
      <c r="P789" s="111"/>
      <c r="Q789" s="111"/>
      <c r="R789" s="111"/>
      <c r="S789" s="111"/>
      <c r="T789" s="111"/>
      <c r="U789" s="111"/>
      <c r="V789" s="111"/>
      <c r="W789" s="111"/>
    </row>
    <row r="790" spans="1:23" ht="16" x14ac:dyDescent="0.15">
      <c r="A790" s="111"/>
      <c r="B790" s="109"/>
      <c r="C790" s="109"/>
      <c r="D790" s="111"/>
      <c r="E790" s="111"/>
      <c r="F790" s="111"/>
      <c r="G790" s="111"/>
      <c r="H790" s="111"/>
      <c r="I790" s="111"/>
      <c r="J790" s="111"/>
      <c r="K790" s="111"/>
      <c r="L790" s="111"/>
      <c r="M790" s="111"/>
      <c r="N790" s="111"/>
      <c r="O790" s="111"/>
      <c r="P790" s="111"/>
      <c r="Q790" s="111"/>
      <c r="R790" s="111"/>
      <c r="S790" s="111"/>
      <c r="T790" s="111"/>
      <c r="U790" s="111"/>
      <c r="V790" s="111"/>
      <c r="W790" s="111"/>
    </row>
    <row r="791" spans="1:23" ht="16" x14ac:dyDescent="0.15">
      <c r="A791" s="111"/>
      <c r="B791" s="109"/>
      <c r="C791" s="109"/>
      <c r="D791" s="111"/>
      <c r="E791" s="111"/>
      <c r="F791" s="111"/>
      <c r="G791" s="111"/>
      <c r="H791" s="111"/>
      <c r="I791" s="111"/>
      <c r="J791" s="111"/>
      <c r="K791" s="111"/>
      <c r="L791" s="111"/>
      <c r="M791" s="111"/>
      <c r="N791" s="111"/>
      <c r="O791" s="111"/>
      <c r="P791" s="111"/>
      <c r="Q791" s="111"/>
      <c r="R791" s="111"/>
      <c r="S791" s="111"/>
      <c r="T791" s="111"/>
      <c r="U791" s="111"/>
      <c r="V791" s="111"/>
      <c r="W791" s="111"/>
    </row>
    <row r="792" spans="1:23" ht="16" x14ac:dyDescent="0.15">
      <c r="A792" s="111"/>
      <c r="B792" s="109"/>
      <c r="C792" s="109"/>
      <c r="D792" s="111"/>
      <c r="E792" s="111"/>
      <c r="F792" s="111"/>
      <c r="G792" s="111"/>
      <c r="H792" s="111"/>
      <c r="I792" s="111"/>
      <c r="J792" s="111"/>
      <c r="K792" s="111"/>
      <c r="L792" s="111"/>
      <c r="M792" s="111"/>
      <c r="N792" s="111"/>
      <c r="O792" s="111"/>
      <c r="P792" s="111"/>
      <c r="Q792" s="111"/>
      <c r="R792" s="111"/>
      <c r="S792" s="111"/>
      <c r="T792" s="111"/>
      <c r="U792" s="111"/>
      <c r="V792" s="111"/>
      <c r="W792" s="111"/>
    </row>
    <row r="793" spans="1:23" ht="16" x14ac:dyDescent="0.15">
      <c r="A793" s="111"/>
      <c r="B793" s="109"/>
      <c r="C793" s="109"/>
      <c r="D793" s="111"/>
      <c r="E793" s="111"/>
      <c r="F793" s="111"/>
      <c r="G793" s="111"/>
      <c r="H793" s="111"/>
      <c r="I793" s="111"/>
      <c r="J793" s="111"/>
      <c r="K793" s="111"/>
      <c r="L793" s="111"/>
      <c r="M793" s="111"/>
      <c r="N793" s="111"/>
      <c r="O793" s="111"/>
      <c r="P793" s="111"/>
      <c r="Q793" s="111"/>
      <c r="R793" s="111"/>
      <c r="S793" s="111"/>
      <c r="T793" s="111"/>
      <c r="U793" s="111"/>
      <c r="V793" s="111"/>
      <c r="W793" s="111"/>
    </row>
    <row r="794" spans="1:23" ht="16" x14ac:dyDescent="0.15">
      <c r="A794" s="111"/>
      <c r="B794" s="109"/>
      <c r="C794" s="109"/>
      <c r="D794" s="111"/>
      <c r="E794" s="111"/>
      <c r="F794" s="111"/>
      <c r="G794" s="111"/>
      <c r="H794" s="111"/>
      <c r="I794" s="111"/>
      <c r="J794" s="111"/>
      <c r="K794" s="111"/>
      <c r="L794" s="111"/>
      <c r="M794" s="111"/>
      <c r="N794" s="111"/>
      <c r="O794" s="111"/>
      <c r="P794" s="111"/>
      <c r="Q794" s="111"/>
      <c r="R794" s="111"/>
      <c r="S794" s="111"/>
      <c r="T794" s="111"/>
      <c r="U794" s="111"/>
      <c r="V794" s="111"/>
      <c r="W794" s="111"/>
    </row>
    <row r="795" spans="1:23" ht="16" x14ac:dyDescent="0.15">
      <c r="A795" s="111"/>
      <c r="B795" s="109"/>
      <c r="C795" s="109"/>
      <c r="D795" s="111"/>
      <c r="E795" s="111"/>
      <c r="F795" s="111"/>
      <c r="G795" s="111"/>
      <c r="H795" s="111"/>
      <c r="I795" s="111"/>
      <c r="J795" s="111"/>
      <c r="K795" s="111"/>
      <c r="L795" s="111"/>
      <c r="M795" s="111"/>
      <c r="N795" s="111"/>
      <c r="O795" s="111"/>
      <c r="P795" s="111"/>
      <c r="Q795" s="111"/>
      <c r="R795" s="111"/>
      <c r="S795" s="111"/>
      <c r="T795" s="111"/>
      <c r="U795" s="111"/>
      <c r="V795" s="111"/>
      <c r="W795" s="111"/>
    </row>
    <row r="796" spans="1:23" ht="16" x14ac:dyDescent="0.15">
      <c r="A796" s="111"/>
      <c r="B796" s="109"/>
      <c r="C796" s="109"/>
      <c r="D796" s="111"/>
      <c r="E796" s="111"/>
      <c r="F796" s="111"/>
      <c r="G796" s="111"/>
      <c r="H796" s="111"/>
      <c r="I796" s="111"/>
      <c r="J796" s="111"/>
      <c r="K796" s="111"/>
      <c r="L796" s="111"/>
      <c r="M796" s="111"/>
      <c r="N796" s="111"/>
      <c r="O796" s="111"/>
      <c r="P796" s="111"/>
      <c r="Q796" s="111"/>
      <c r="R796" s="111"/>
      <c r="S796" s="111"/>
      <c r="T796" s="111"/>
      <c r="U796" s="111"/>
      <c r="V796" s="111"/>
      <c r="W796" s="111"/>
    </row>
    <row r="797" spans="1:23" ht="16" x14ac:dyDescent="0.15">
      <c r="A797" s="111"/>
      <c r="B797" s="109"/>
      <c r="C797" s="109"/>
      <c r="D797" s="111"/>
      <c r="E797" s="111"/>
      <c r="F797" s="111"/>
      <c r="G797" s="111"/>
      <c r="H797" s="111"/>
      <c r="I797" s="111"/>
      <c r="J797" s="111"/>
      <c r="K797" s="111"/>
      <c r="L797" s="111"/>
      <c r="M797" s="111"/>
      <c r="N797" s="111"/>
      <c r="O797" s="111"/>
      <c r="P797" s="111"/>
      <c r="Q797" s="111"/>
      <c r="R797" s="111"/>
      <c r="S797" s="111"/>
      <c r="T797" s="111"/>
      <c r="U797" s="111"/>
      <c r="V797" s="111"/>
      <c r="W797" s="111"/>
    </row>
    <row r="798" spans="1:23" ht="16" x14ac:dyDescent="0.15">
      <c r="A798" s="111"/>
      <c r="B798" s="109"/>
      <c r="C798" s="109"/>
      <c r="D798" s="111"/>
      <c r="E798" s="111"/>
      <c r="F798" s="111"/>
      <c r="G798" s="111"/>
      <c r="H798" s="111"/>
      <c r="I798" s="111"/>
      <c r="J798" s="111"/>
      <c r="K798" s="111"/>
      <c r="L798" s="111"/>
      <c r="M798" s="111"/>
      <c r="N798" s="111"/>
      <c r="O798" s="111"/>
      <c r="P798" s="111"/>
      <c r="Q798" s="111"/>
      <c r="R798" s="111"/>
      <c r="S798" s="111"/>
      <c r="T798" s="111"/>
      <c r="U798" s="111"/>
      <c r="V798" s="111"/>
      <c r="W798" s="111"/>
    </row>
    <row r="799" spans="1:23" ht="16" x14ac:dyDescent="0.15">
      <c r="A799" s="111"/>
      <c r="B799" s="109"/>
      <c r="C799" s="109"/>
      <c r="D799" s="111"/>
      <c r="E799" s="111"/>
      <c r="F799" s="111"/>
      <c r="G799" s="111"/>
      <c r="H799" s="111"/>
      <c r="I799" s="111"/>
      <c r="J799" s="111"/>
      <c r="K799" s="111"/>
      <c r="L799" s="111"/>
      <c r="M799" s="111"/>
      <c r="N799" s="111"/>
      <c r="O799" s="111"/>
      <c r="P799" s="111"/>
      <c r="Q799" s="111"/>
      <c r="R799" s="111"/>
      <c r="S799" s="111"/>
      <c r="T799" s="111"/>
      <c r="U799" s="111"/>
      <c r="V799" s="111"/>
      <c r="W799" s="111"/>
    </row>
    <row r="800" spans="1:23" ht="16" x14ac:dyDescent="0.15">
      <c r="A800" s="111"/>
      <c r="B800" s="109"/>
      <c r="C800" s="109"/>
      <c r="D800" s="111"/>
      <c r="E800" s="111"/>
      <c r="F800" s="111"/>
      <c r="G800" s="111"/>
      <c r="H800" s="111"/>
      <c r="I800" s="111"/>
      <c r="J800" s="111"/>
      <c r="K800" s="111"/>
      <c r="L800" s="111"/>
      <c r="M800" s="111"/>
      <c r="N800" s="111"/>
      <c r="O800" s="111"/>
      <c r="P800" s="111"/>
      <c r="Q800" s="111"/>
      <c r="R800" s="111"/>
      <c r="S800" s="111"/>
      <c r="T800" s="111"/>
      <c r="U800" s="111"/>
      <c r="V800" s="111"/>
      <c r="W800" s="111"/>
    </row>
    <row r="801" spans="1:23" ht="16" x14ac:dyDescent="0.15">
      <c r="A801" s="111"/>
      <c r="B801" s="109"/>
      <c r="C801" s="109"/>
      <c r="D801" s="111"/>
      <c r="E801" s="111"/>
      <c r="F801" s="111"/>
      <c r="G801" s="111"/>
      <c r="H801" s="111"/>
      <c r="I801" s="111"/>
      <c r="J801" s="111"/>
      <c r="K801" s="111"/>
      <c r="L801" s="111"/>
      <c r="M801" s="111"/>
      <c r="N801" s="111"/>
      <c r="O801" s="111"/>
      <c r="P801" s="111"/>
      <c r="Q801" s="111"/>
      <c r="R801" s="111"/>
      <c r="S801" s="111"/>
      <c r="T801" s="111"/>
      <c r="U801" s="111"/>
      <c r="V801" s="111"/>
      <c r="W801" s="111"/>
    </row>
    <row r="802" spans="1:23" ht="16" x14ac:dyDescent="0.15">
      <c r="A802" s="111"/>
      <c r="B802" s="109"/>
      <c r="C802" s="109"/>
      <c r="D802" s="111"/>
      <c r="E802" s="111"/>
      <c r="F802" s="111"/>
      <c r="G802" s="111"/>
      <c r="H802" s="111"/>
      <c r="I802" s="111"/>
      <c r="J802" s="111"/>
      <c r="K802" s="111"/>
      <c r="L802" s="111"/>
      <c r="M802" s="111"/>
      <c r="N802" s="111"/>
      <c r="O802" s="111"/>
      <c r="P802" s="111"/>
      <c r="Q802" s="111"/>
      <c r="R802" s="111"/>
      <c r="S802" s="111"/>
      <c r="T802" s="111"/>
      <c r="U802" s="111"/>
      <c r="V802" s="111"/>
      <c r="W802" s="111"/>
    </row>
    <row r="803" spans="1:23" ht="16" x14ac:dyDescent="0.15">
      <c r="A803" s="111"/>
      <c r="B803" s="109"/>
      <c r="C803" s="109"/>
      <c r="D803" s="111"/>
      <c r="E803" s="111"/>
      <c r="F803" s="111"/>
      <c r="G803" s="111"/>
      <c r="H803" s="111"/>
      <c r="I803" s="111"/>
      <c r="J803" s="111"/>
      <c r="K803" s="111"/>
      <c r="L803" s="111"/>
      <c r="M803" s="111"/>
      <c r="N803" s="111"/>
      <c r="O803" s="111"/>
      <c r="P803" s="111"/>
      <c r="Q803" s="111"/>
      <c r="R803" s="111"/>
      <c r="S803" s="111"/>
      <c r="T803" s="111"/>
      <c r="U803" s="111"/>
      <c r="V803" s="111"/>
      <c r="W803" s="111"/>
    </row>
    <row r="804" spans="1:23" ht="16" x14ac:dyDescent="0.15">
      <c r="A804" s="111"/>
      <c r="B804" s="109"/>
      <c r="C804" s="109"/>
      <c r="D804" s="111"/>
      <c r="E804" s="111"/>
      <c r="F804" s="111"/>
      <c r="G804" s="111"/>
      <c r="H804" s="111"/>
      <c r="I804" s="111"/>
      <c r="J804" s="111"/>
      <c r="K804" s="111"/>
      <c r="L804" s="111"/>
      <c r="M804" s="111"/>
      <c r="N804" s="111"/>
      <c r="O804" s="111"/>
      <c r="P804" s="111"/>
      <c r="Q804" s="111"/>
      <c r="R804" s="111"/>
      <c r="S804" s="111"/>
      <c r="T804" s="111"/>
      <c r="U804" s="111"/>
      <c r="V804" s="111"/>
      <c r="W804" s="111"/>
    </row>
    <row r="805" spans="1:23" ht="16" x14ac:dyDescent="0.15">
      <c r="A805" s="111"/>
      <c r="B805" s="109"/>
      <c r="C805" s="109"/>
      <c r="D805" s="111"/>
      <c r="E805" s="111"/>
      <c r="F805" s="111"/>
      <c r="G805" s="111"/>
      <c r="H805" s="111"/>
      <c r="I805" s="111"/>
      <c r="J805" s="111"/>
      <c r="K805" s="111"/>
      <c r="L805" s="111"/>
      <c r="M805" s="111"/>
      <c r="N805" s="111"/>
      <c r="O805" s="111"/>
      <c r="P805" s="111"/>
      <c r="Q805" s="111"/>
      <c r="R805" s="111"/>
      <c r="S805" s="111"/>
      <c r="T805" s="111"/>
      <c r="U805" s="111"/>
      <c r="V805" s="111"/>
      <c r="W805" s="111"/>
    </row>
    <row r="806" spans="1:23" ht="16" x14ac:dyDescent="0.15">
      <c r="A806" s="111"/>
      <c r="B806" s="109"/>
      <c r="C806" s="109"/>
      <c r="D806" s="111"/>
      <c r="E806" s="111"/>
      <c r="F806" s="111"/>
      <c r="G806" s="111"/>
      <c r="H806" s="111"/>
      <c r="I806" s="111"/>
      <c r="J806" s="111"/>
      <c r="K806" s="111"/>
      <c r="L806" s="111"/>
      <c r="M806" s="111"/>
      <c r="N806" s="111"/>
      <c r="O806" s="111"/>
      <c r="P806" s="111"/>
      <c r="Q806" s="111"/>
      <c r="R806" s="111"/>
      <c r="S806" s="111"/>
      <c r="T806" s="111"/>
      <c r="U806" s="111"/>
      <c r="V806" s="111"/>
      <c r="W806" s="111"/>
    </row>
    <row r="807" spans="1:23" ht="16" x14ac:dyDescent="0.15">
      <c r="A807" s="111"/>
      <c r="B807" s="109"/>
      <c r="C807" s="109"/>
      <c r="D807" s="111"/>
      <c r="E807" s="111"/>
      <c r="F807" s="111"/>
      <c r="G807" s="111"/>
      <c r="H807" s="111"/>
      <c r="I807" s="111"/>
      <c r="J807" s="111"/>
      <c r="K807" s="111"/>
      <c r="L807" s="111"/>
      <c r="M807" s="111"/>
      <c r="N807" s="111"/>
      <c r="O807" s="111"/>
      <c r="P807" s="111"/>
      <c r="Q807" s="111"/>
      <c r="R807" s="111"/>
      <c r="S807" s="111"/>
      <c r="T807" s="111"/>
      <c r="U807" s="111"/>
      <c r="V807" s="111"/>
      <c r="W807" s="111"/>
    </row>
    <row r="808" spans="1:23" ht="16" x14ac:dyDescent="0.15">
      <c r="A808" s="111"/>
      <c r="B808" s="109"/>
      <c r="C808" s="109"/>
      <c r="D808" s="111"/>
      <c r="E808" s="111"/>
      <c r="F808" s="111"/>
      <c r="G808" s="111"/>
      <c r="H808" s="111"/>
      <c r="I808" s="111"/>
      <c r="J808" s="111"/>
      <c r="K808" s="111"/>
      <c r="L808" s="111"/>
      <c r="M808" s="111"/>
      <c r="N808" s="111"/>
      <c r="O808" s="111"/>
      <c r="P808" s="111"/>
      <c r="Q808" s="111"/>
      <c r="R808" s="111"/>
      <c r="S808" s="111"/>
      <c r="T808" s="111"/>
      <c r="U808" s="111"/>
      <c r="V808" s="111"/>
      <c r="W808" s="111"/>
    </row>
    <row r="809" spans="1:23" ht="16" x14ac:dyDescent="0.15">
      <c r="A809" s="111"/>
      <c r="B809" s="109"/>
      <c r="C809" s="109"/>
      <c r="D809" s="111"/>
      <c r="E809" s="111"/>
      <c r="F809" s="111"/>
      <c r="G809" s="111"/>
      <c r="H809" s="111"/>
      <c r="I809" s="111"/>
      <c r="J809" s="111"/>
      <c r="K809" s="111"/>
      <c r="L809" s="111"/>
      <c r="M809" s="111"/>
      <c r="N809" s="111"/>
      <c r="O809" s="111"/>
      <c r="P809" s="111"/>
      <c r="Q809" s="111"/>
      <c r="R809" s="111"/>
      <c r="S809" s="111"/>
      <c r="T809" s="111"/>
      <c r="U809" s="111"/>
      <c r="V809" s="111"/>
      <c r="W809" s="111"/>
    </row>
    <row r="810" spans="1:23" ht="16" x14ac:dyDescent="0.15">
      <c r="A810" s="111"/>
      <c r="B810" s="109"/>
      <c r="C810" s="109"/>
      <c r="D810" s="111"/>
      <c r="E810" s="111"/>
      <c r="F810" s="111"/>
      <c r="G810" s="111"/>
      <c r="H810" s="111"/>
      <c r="I810" s="111"/>
      <c r="J810" s="111"/>
      <c r="K810" s="111"/>
      <c r="L810" s="111"/>
      <c r="M810" s="111"/>
      <c r="N810" s="111"/>
      <c r="O810" s="111"/>
      <c r="P810" s="111"/>
      <c r="Q810" s="111"/>
      <c r="R810" s="111"/>
      <c r="S810" s="111"/>
      <c r="T810" s="111"/>
      <c r="U810" s="111"/>
      <c r="V810" s="111"/>
      <c r="W810" s="111"/>
    </row>
    <row r="811" spans="1:23" ht="16" x14ac:dyDescent="0.15">
      <c r="A811" s="111"/>
      <c r="B811" s="109"/>
      <c r="C811" s="109"/>
      <c r="D811" s="111"/>
      <c r="E811" s="111"/>
      <c r="F811" s="111"/>
      <c r="G811" s="111"/>
      <c r="H811" s="111"/>
      <c r="I811" s="111"/>
      <c r="J811" s="111"/>
      <c r="K811" s="111"/>
      <c r="L811" s="111"/>
      <c r="M811" s="111"/>
      <c r="N811" s="111"/>
      <c r="O811" s="111"/>
      <c r="P811" s="111"/>
      <c r="Q811" s="111"/>
      <c r="R811" s="111"/>
      <c r="S811" s="111"/>
      <c r="T811" s="111"/>
      <c r="U811" s="111"/>
      <c r="V811" s="111"/>
      <c r="W811" s="111"/>
    </row>
    <row r="812" spans="1:23" ht="16" x14ac:dyDescent="0.15">
      <c r="A812" s="111"/>
      <c r="B812" s="109"/>
      <c r="C812" s="109"/>
      <c r="D812" s="111"/>
      <c r="E812" s="111"/>
      <c r="F812" s="111"/>
      <c r="G812" s="111"/>
      <c r="H812" s="111"/>
      <c r="I812" s="111"/>
      <c r="J812" s="111"/>
      <c r="K812" s="111"/>
      <c r="L812" s="111"/>
      <c r="M812" s="111"/>
      <c r="N812" s="111"/>
      <c r="O812" s="111"/>
      <c r="P812" s="111"/>
      <c r="Q812" s="111"/>
      <c r="R812" s="111"/>
      <c r="S812" s="111"/>
      <c r="T812" s="111"/>
      <c r="U812" s="111"/>
      <c r="V812" s="111"/>
      <c r="W812" s="111"/>
    </row>
    <row r="813" spans="1:23" ht="16" x14ac:dyDescent="0.15">
      <c r="A813" s="111"/>
      <c r="B813" s="109"/>
      <c r="C813" s="109"/>
      <c r="D813" s="111"/>
      <c r="E813" s="111"/>
      <c r="F813" s="111"/>
      <c r="G813" s="111"/>
      <c r="H813" s="111"/>
      <c r="I813" s="111"/>
      <c r="J813" s="111"/>
      <c r="K813" s="111"/>
      <c r="L813" s="111"/>
      <c r="M813" s="111"/>
      <c r="N813" s="111"/>
      <c r="O813" s="111"/>
      <c r="P813" s="111"/>
      <c r="Q813" s="111"/>
      <c r="R813" s="111"/>
      <c r="S813" s="111"/>
      <c r="T813" s="111"/>
      <c r="U813" s="111"/>
      <c r="V813" s="111"/>
      <c r="W813" s="111"/>
    </row>
    <row r="814" spans="1:23" ht="16" x14ac:dyDescent="0.15">
      <c r="A814" s="111"/>
      <c r="B814" s="109"/>
      <c r="C814" s="109"/>
      <c r="D814" s="111"/>
      <c r="E814" s="111"/>
      <c r="F814" s="111"/>
      <c r="G814" s="111"/>
      <c r="H814" s="111"/>
      <c r="I814" s="111"/>
      <c r="J814" s="111"/>
      <c r="K814" s="111"/>
      <c r="L814" s="111"/>
      <c r="M814" s="111"/>
      <c r="N814" s="111"/>
      <c r="O814" s="111"/>
      <c r="P814" s="111"/>
      <c r="Q814" s="111"/>
      <c r="R814" s="111"/>
      <c r="S814" s="111"/>
      <c r="T814" s="111"/>
      <c r="U814" s="111"/>
      <c r="V814" s="111"/>
      <c r="W814" s="111"/>
    </row>
    <row r="815" spans="1:23" ht="16" x14ac:dyDescent="0.15">
      <c r="A815" s="111"/>
      <c r="B815" s="109"/>
      <c r="C815" s="109"/>
      <c r="D815" s="111"/>
      <c r="E815" s="111"/>
      <c r="F815" s="111"/>
      <c r="G815" s="111"/>
      <c r="H815" s="111"/>
      <c r="I815" s="111"/>
      <c r="J815" s="111"/>
      <c r="K815" s="111"/>
      <c r="L815" s="111"/>
      <c r="M815" s="111"/>
      <c r="N815" s="111"/>
      <c r="O815" s="111"/>
      <c r="P815" s="111"/>
      <c r="Q815" s="111"/>
      <c r="R815" s="111"/>
      <c r="S815" s="111"/>
      <c r="T815" s="111"/>
      <c r="U815" s="111"/>
      <c r="V815" s="111"/>
      <c r="W815" s="111"/>
    </row>
    <row r="816" spans="1:23" ht="16" x14ac:dyDescent="0.15">
      <c r="A816" s="111"/>
      <c r="B816" s="109"/>
      <c r="C816" s="109"/>
      <c r="D816" s="111"/>
      <c r="E816" s="111"/>
      <c r="F816" s="111"/>
      <c r="G816" s="111"/>
      <c r="H816" s="111"/>
      <c r="I816" s="111"/>
      <c r="J816" s="111"/>
      <c r="K816" s="111"/>
      <c r="L816" s="111"/>
      <c r="M816" s="111"/>
      <c r="N816" s="111"/>
      <c r="O816" s="111"/>
      <c r="P816" s="111"/>
      <c r="Q816" s="111"/>
      <c r="R816" s="111"/>
      <c r="S816" s="111"/>
      <c r="T816" s="111"/>
      <c r="U816" s="111"/>
      <c r="V816" s="111"/>
      <c r="W816" s="111"/>
    </row>
    <row r="817" spans="1:23" ht="16" x14ac:dyDescent="0.15">
      <c r="A817" s="111"/>
      <c r="B817" s="109"/>
      <c r="C817" s="109"/>
      <c r="D817" s="111"/>
      <c r="E817" s="111"/>
      <c r="F817" s="111"/>
      <c r="G817" s="111"/>
      <c r="H817" s="111"/>
      <c r="I817" s="111"/>
      <c r="J817" s="111"/>
      <c r="K817" s="111"/>
      <c r="L817" s="111"/>
      <c r="M817" s="111"/>
      <c r="N817" s="111"/>
      <c r="O817" s="111"/>
      <c r="P817" s="111"/>
      <c r="Q817" s="111"/>
      <c r="R817" s="111"/>
      <c r="S817" s="111"/>
      <c r="T817" s="111"/>
      <c r="U817" s="111"/>
      <c r="V817" s="111"/>
      <c r="W817" s="111"/>
    </row>
    <row r="818" spans="1:23" ht="16" x14ac:dyDescent="0.15">
      <c r="A818" s="111"/>
      <c r="B818" s="109"/>
      <c r="C818" s="109"/>
      <c r="D818" s="111"/>
      <c r="E818" s="111"/>
      <c r="F818" s="111"/>
      <c r="G818" s="111"/>
      <c r="H818" s="111"/>
      <c r="I818" s="111"/>
      <c r="J818" s="111"/>
      <c r="K818" s="111"/>
      <c r="L818" s="111"/>
      <c r="M818" s="111"/>
      <c r="N818" s="111"/>
      <c r="O818" s="111"/>
      <c r="P818" s="111"/>
      <c r="Q818" s="111"/>
      <c r="R818" s="111"/>
      <c r="S818" s="111"/>
      <c r="T818" s="111"/>
      <c r="U818" s="111"/>
      <c r="V818" s="111"/>
      <c r="W818" s="111"/>
    </row>
    <row r="819" spans="1:23" ht="16" x14ac:dyDescent="0.15">
      <c r="A819" s="111"/>
      <c r="B819" s="109"/>
      <c r="C819" s="109"/>
      <c r="D819" s="111"/>
      <c r="E819" s="111"/>
      <c r="F819" s="111"/>
      <c r="G819" s="111"/>
      <c r="H819" s="111"/>
      <c r="I819" s="111"/>
      <c r="J819" s="111"/>
      <c r="K819" s="111"/>
      <c r="L819" s="111"/>
      <c r="M819" s="111"/>
      <c r="N819" s="111"/>
      <c r="O819" s="111"/>
      <c r="P819" s="111"/>
      <c r="Q819" s="111"/>
      <c r="R819" s="111"/>
      <c r="S819" s="111"/>
      <c r="T819" s="111"/>
      <c r="U819" s="111"/>
      <c r="V819" s="111"/>
      <c r="W819" s="111"/>
    </row>
    <row r="820" spans="1:23" ht="16" x14ac:dyDescent="0.15">
      <c r="A820" s="111"/>
      <c r="B820" s="109"/>
      <c r="C820" s="109"/>
      <c r="D820" s="111"/>
      <c r="E820" s="111"/>
      <c r="F820" s="111"/>
      <c r="G820" s="111"/>
      <c r="H820" s="111"/>
      <c r="I820" s="111"/>
      <c r="J820" s="111"/>
      <c r="K820" s="111"/>
      <c r="L820" s="111"/>
      <c r="M820" s="111"/>
      <c r="N820" s="111"/>
      <c r="O820" s="111"/>
      <c r="P820" s="111"/>
      <c r="Q820" s="111"/>
      <c r="R820" s="111"/>
      <c r="S820" s="111"/>
      <c r="T820" s="111"/>
      <c r="U820" s="111"/>
      <c r="V820" s="111"/>
      <c r="W820" s="111"/>
    </row>
    <row r="821" spans="1:23" ht="16" x14ac:dyDescent="0.15">
      <c r="A821" s="111"/>
      <c r="B821" s="109"/>
      <c r="C821" s="109"/>
      <c r="D821" s="111"/>
      <c r="E821" s="111"/>
      <c r="F821" s="111"/>
      <c r="G821" s="111"/>
      <c r="H821" s="111"/>
      <c r="I821" s="111"/>
      <c r="J821" s="111"/>
      <c r="K821" s="111"/>
      <c r="L821" s="111"/>
      <c r="M821" s="111"/>
      <c r="N821" s="111"/>
      <c r="O821" s="111"/>
      <c r="P821" s="111"/>
      <c r="Q821" s="111"/>
      <c r="R821" s="111"/>
      <c r="S821" s="111"/>
      <c r="T821" s="111"/>
      <c r="U821" s="111"/>
      <c r="V821" s="111"/>
      <c r="W821" s="111"/>
    </row>
    <row r="822" spans="1:23" ht="16" x14ac:dyDescent="0.15">
      <c r="A822" s="111"/>
      <c r="B822" s="109"/>
      <c r="C822" s="109"/>
      <c r="D822" s="111"/>
      <c r="E822" s="111"/>
      <c r="F822" s="111"/>
      <c r="G822" s="111"/>
      <c r="H822" s="111"/>
      <c r="I822" s="111"/>
      <c r="J822" s="111"/>
      <c r="K822" s="111"/>
      <c r="L822" s="111"/>
      <c r="M822" s="111"/>
      <c r="N822" s="111"/>
      <c r="O822" s="111"/>
      <c r="P822" s="111"/>
      <c r="Q822" s="111"/>
      <c r="R822" s="111"/>
      <c r="S822" s="111"/>
      <c r="T822" s="111"/>
      <c r="U822" s="111"/>
      <c r="V822" s="111"/>
      <c r="W822" s="111"/>
    </row>
    <row r="823" spans="1:23" ht="16" x14ac:dyDescent="0.15">
      <c r="A823" s="111"/>
      <c r="B823" s="109"/>
      <c r="C823" s="109"/>
      <c r="D823" s="111"/>
      <c r="E823" s="111"/>
      <c r="F823" s="111"/>
      <c r="G823" s="111"/>
      <c r="H823" s="111"/>
      <c r="I823" s="111"/>
      <c r="J823" s="111"/>
      <c r="K823" s="111"/>
      <c r="L823" s="111"/>
      <c r="M823" s="111"/>
      <c r="N823" s="111"/>
      <c r="O823" s="111"/>
      <c r="P823" s="111"/>
      <c r="Q823" s="111"/>
      <c r="R823" s="111"/>
      <c r="S823" s="111"/>
      <c r="T823" s="111"/>
      <c r="U823" s="111"/>
      <c r="V823" s="111"/>
      <c r="W823" s="111"/>
    </row>
    <row r="824" spans="1:23" ht="16" x14ac:dyDescent="0.15">
      <c r="A824" s="111"/>
      <c r="B824" s="109"/>
      <c r="C824" s="109"/>
      <c r="D824" s="111"/>
      <c r="E824" s="111"/>
      <c r="F824" s="111"/>
      <c r="G824" s="111"/>
      <c r="H824" s="111"/>
      <c r="I824" s="111"/>
      <c r="J824" s="111"/>
      <c r="K824" s="111"/>
      <c r="L824" s="111"/>
      <c r="M824" s="111"/>
      <c r="N824" s="111"/>
      <c r="O824" s="111"/>
      <c r="P824" s="111"/>
      <c r="Q824" s="111"/>
      <c r="R824" s="111"/>
      <c r="S824" s="111"/>
      <c r="T824" s="111"/>
      <c r="U824" s="111"/>
      <c r="V824" s="111"/>
      <c r="W824" s="111"/>
    </row>
    <row r="825" spans="1:23" ht="16" x14ac:dyDescent="0.15">
      <c r="A825" s="111"/>
      <c r="B825" s="109"/>
      <c r="C825" s="109"/>
      <c r="D825" s="111"/>
      <c r="E825" s="111"/>
      <c r="F825" s="111"/>
      <c r="G825" s="111"/>
      <c r="H825" s="111"/>
      <c r="I825" s="111"/>
      <c r="J825" s="111"/>
      <c r="K825" s="111"/>
      <c r="L825" s="111"/>
      <c r="M825" s="111"/>
      <c r="N825" s="111"/>
      <c r="O825" s="111"/>
      <c r="P825" s="111"/>
      <c r="Q825" s="111"/>
      <c r="R825" s="111"/>
      <c r="S825" s="111"/>
      <c r="T825" s="111"/>
      <c r="U825" s="111"/>
      <c r="V825" s="111"/>
      <c r="W825" s="111"/>
    </row>
    <row r="826" spans="1:23" ht="16" x14ac:dyDescent="0.15">
      <c r="A826" s="111"/>
      <c r="B826" s="109"/>
      <c r="C826" s="109"/>
      <c r="D826" s="111"/>
      <c r="E826" s="111"/>
      <c r="F826" s="111"/>
      <c r="G826" s="111"/>
      <c r="H826" s="111"/>
      <c r="I826" s="111"/>
      <c r="J826" s="111"/>
      <c r="K826" s="111"/>
      <c r="L826" s="111"/>
      <c r="M826" s="111"/>
      <c r="N826" s="111"/>
      <c r="O826" s="111"/>
      <c r="P826" s="111"/>
      <c r="Q826" s="111"/>
      <c r="R826" s="111"/>
      <c r="S826" s="111"/>
      <c r="T826" s="111"/>
      <c r="U826" s="111"/>
      <c r="V826" s="111"/>
      <c r="W826" s="111"/>
    </row>
    <row r="827" spans="1:23" ht="16" x14ac:dyDescent="0.15">
      <c r="A827" s="111"/>
      <c r="B827" s="109"/>
      <c r="C827" s="109"/>
      <c r="D827" s="111"/>
      <c r="E827" s="111"/>
      <c r="F827" s="111"/>
      <c r="G827" s="111"/>
      <c r="H827" s="111"/>
      <c r="I827" s="111"/>
      <c r="J827" s="111"/>
      <c r="K827" s="111"/>
      <c r="L827" s="111"/>
      <c r="M827" s="111"/>
      <c r="N827" s="111"/>
      <c r="O827" s="111"/>
      <c r="P827" s="111"/>
      <c r="Q827" s="111"/>
      <c r="R827" s="111"/>
      <c r="S827" s="111"/>
      <c r="T827" s="111"/>
      <c r="U827" s="111"/>
      <c r="V827" s="111"/>
      <c r="W827" s="111"/>
    </row>
    <row r="828" spans="1:23" ht="16" x14ac:dyDescent="0.15">
      <c r="A828" s="111"/>
      <c r="B828" s="109"/>
      <c r="C828" s="109"/>
      <c r="D828" s="111"/>
      <c r="E828" s="111"/>
      <c r="F828" s="111"/>
      <c r="G828" s="111"/>
      <c r="H828" s="111"/>
      <c r="I828" s="111"/>
      <c r="J828" s="111"/>
      <c r="K828" s="111"/>
      <c r="L828" s="111"/>
      <c r="M828" s="111"/>
      <c r="N828" s="111"/>
      <c r="O828" s="111"/>
      <c r="P828" s="111"/>
      <c r="Q828" s="111"/>
      <c r="R828" s="111"/>
      <c r="S828" s="111"/>
      <c r="T828" s="111"/>
      <c r="U828" s="111"/>
      <c r="V828" s="111"/>
      <c r="W828" s="111"/>
    </row>
    <row r="829" spans="1:23" ht="16" x14ac:dyDescent="0.15">
      <c r="A829" s="111"/>
      <c r="B829" s="109"/>
      <c r="C829" s="109"/>
      <c r="D829" s="111"/>
      <c r="E829" s="111"/>
      <c r="F829" s="111"/>
      <c r="G829" s="111"/>
      <c r="H829" s="111"/>
      <c r="I829" s="111"/>
      <c r="J829" s="111"/>
      <c r="K829" s="111"/>
      <c r="L829" s="111"/>
      <c r="M829" s="111"/>
      <c r="N829" s="111"/>
      <c r="O829" s="111"/>
      <c r="P829" s="111"/>
      <c r="Q829" s="111"/>
      <c r="R829" s="111"/>
      <c r="S829" s="111"/>
      <c r="T829" s="111"/>
      <c r="U829" s="111"/>
      <c r="V829" s="111"/>
      <c r="W829" s="111"/>
    </row>
    <row r="830" spans="1:23" ht="16" x14ac:dyDescent="0.15">
      <c r="A830" s="111"/>
      <c r="B830" s="109"/>
      <c r="C830" s="109"/>
      <c r="D830" s="111"/>
      <c r="E830" s="111"/>
      <c r="F830" s="111"/>
      <c r="G830" s="111"/>
      <c r="H830" s="111"/>
      <c r="I830" s="111"/>
      <c r="J830" s="111"/>
      <c r="K830" s="111"/>
      <c r="L830" s="111"/>
      <c r="M830" s="111"/>
      <c r="N830" s="111"/>
      <c r="O830" s="111"/>
      <c r="P830" s="111"/>
      <c r="Q830" s="111"/>
      <c r="R830" s="111"/>
      <c r="S830" s="111"/>
      <c r="T830" s="111"/>
      <c r="U830" s="111"/>
      <c r="V830" s="111"/>
      <c r="W830" s="111"/>
    </row>
    <row r="831" spans="1:23" ht="16" x14ac:dyDescent="0.15">
      <c r="A831" s="111"/>
      <c r="B831" s="109"/>
      <c r="C831" s="109"/>
      <c r="D831" s="111"/>
      <c r="E831" s="111"/>
      <c r="F831" s="111"/>
      <c r="G831" s="111"/>
      <c r="H831" s="111"/>
      <c r="I831" s="111"/>
      <c r="J831" s="111"/>
      <c r="K831" s="111"/>
      <c r="L831" s="111"/>
      <c r="M831" s="111"/>
      <c r="N831" s="111"/>
      <c r="O831" s="111"/>
      <c r="P831" s="111"/>
      <c r="Q831" s="111"/>
      <c r="R831" s="111"/>
      <c r="S831" s="111"/>
      <c r="T831" s="111"/>
      <c r="U831" s="111"/>
      <c r="V831" s="111"/>
      <c r="W831" s="111"/>
    </row>
    <row r="832" spans="1:23" ht="16" x14ac:dyDescent="0.15">
      <c r="A832" s="111"/>
      <c r="B832" s="109"/>
      <c r="C832" s="109"/>
      <c r="D832" s="111"/>
      <c r="E832" s="111"/>
      <c r="F832" s="111"/>
      <c r="G832" s="111"/>
      <c r="H832" s="111"/>
      <c r="I832" s="111"/>
      <c r="J832" s="111"/>
      <c r="K832" s="111"/>
      <c r="L832" s="111"/>
      <c r="M832" s="111"/>
      <c r="N832" s="111"/>
      <c r="O832" s="111"/>
      <c r="P832" s="111"/>
      <c r="Q832" s="111"/>
      <c r="R832" s="111"/>
      <c r="S832" s="111"/>
      <c r="T832" s="111"/>
      <c r="U832" s="111"/>
      <c r="V832" s="111"/>
      <c r="W832" s="111"/>
    </row>
    <row r="833" spans="1:23" ht="16" x14ac:dyDescent="0.15">
      <c r="A833" s="111"/>
      <c r="B833" s="109"/>
      <c r="C833" s="109"/>
      <c r="D833" s="111"/>
      <c r="E833" s="111"/>
      <c r="F833" s="111"/>
      <c r="G833" s="111"/>
      <c r="H833" s="111"/>
      <c r="I833" s="111"/>
      <c r="J833" s="111"/>
      <c r="K833" s="111"/>
      <c r="L833" s="111"/>
      <c r="M833" s="111"/>
      <c r="N833" s="111"/>
      <c r="O833" s="111"/>
      <c r="P833" s="111"/>
      <c r="Q833" s="111"/>
      <c r="R833" s="111"/>
      <c r="S833" s="111"/>
      <c r="T833" s="111"/>
      <c r="U833" s="111"/>
      <c r="V833" s="111"/>
      <c r="W833" s="111"/>
    </row>
    <row r="834" spans="1:23" ht="16" x14ac:dyDescent="0.15">
      <c r="A834" s="111"/>
      <c r="B834" s="109"/>
      <c r="C834" s="109"/>
      <c r="D834" s="111"/>
      <c r="E834" s="111"/>
      <c r="F834" s="111"/>
      <c r="G834" s="111"/>
      <c r="H834" s="111"/>
      <c r="I834" s="111"/>
      <c r="J834" s="111"/>
      <c r="K834" s="111"/>
      <c r="L834" s="111"/>
      <c r="M834" s="111"/>
      <c r="N834" s="111"/>
      <c r="O834" s="111"/>
      <c r="P834" s="111"/>
      <c r="Q834" s="111"/>
      <c r="R834" s="111"/>
      <c r="S834" s="111"/>
      <c r="T834" s="111"/>
      <c r="U834" s="111"/>
      <c r="V834" s="111"/>
      <c r="W834" s="111"/>
    </row>
    <row r="835" spans="1:23" ht="16" x14ac:dyDescent="0.15">
      <c r="A835" s="111"/>
      <c r="B835" s="109"/>
      <c r="C835" s="109"/>
      <c r="D835" s="111"/>
      <c r="E835" s="111"/>
      <c r="F835" s="111"/>
      <c r="G835" s="111"/>
      <c r="H835" s="111"/>
      <c r="I835" s="111"/>
      <c r="J835" s="111"/>
      <c r="K835" s="111"/>
      <c r="L835" s="111"/>
      <c r="M835" s="111"/>
      <c r="N835" s="111"/>
      <c r="O835" s="111"/>
      <c r="P835" s="111"/>
      <c r="Q835" s="111"/>
      <c r="R835" s="111"/>
      <c r="S835" s="111"/>
      <c r="T835" s="111"/>
      <c r="U835" s="111"/>
      <c r="V835" s="111"/>
      <c r="W835" s="111"/>
    </row>
    <row r="836" spans="1:23" ht="16" x14ac:dyDescent="0.15">
      <c r="A836" s="111"/>
      <c r="B836" s="109"/>
      <c r="C836" s="109"/>
      <c r="D836" s="111"/>
      <c r="E836" s="111"/>
      <c r="F836" s="111"/>
      <c r="G836" s="111"/>
      <c r="H836" s="111"/>
      <c r="I836" s="111"/>
      <c r="J836" s="111"/>
      <c r="K836" s="111"/>
      <c r="L836" s="111"/>
      <c r="M836" s="111"/>
      <c r="N836" s="111"/>
      <c r="O836" s="111"/>
      <c r="P836" s="111"/>
      <c r="Q836" s="111"/>
      <c r="R836" s="111"/>
      <c r="S836" s="111"/>
      <c r="T836" s="111"/>
      <c r="U836" s="111"/>
      <c r="V836" s="111"/>
      <c r="W836" s="111"/>
    </row>
    <row r="837" spans="1:23" ht="16" x14ac:dyDescent="0.15">
      <c r="A837" s="111"/>
      <c r="B837" s="109"/>
      <c r="C837" s="109"/>
      <c r="D837" s="111"/>
      <c r="E837" s="111"/>
      <c r="F837" s="111"/>
      <c r="G837" s="111"/>
      <c r="H837" s="111"/>
      <c r="I837" s="111"/>
      <c r="J837" s="111"/>
      <c r="K837" s="111"/>
      <c r="L837" s="111"/>
      <c r="M837" s="111"/>
      <c r="N837" s="111"/>
      <c r="O837" s="111"/>
      <c r="P837" s="111"/>
      <c r="Q837" s="111"/>
      <c r="R837" s="111"/>
      <c r="S837" s="111"/>
      <c r="T837" s="111"/>
      <c r="U837" s="111"/>
      <c r="V837" s="111"/>
      <c r="W837" s="111"/>
    </row>
    <row r="838" spans="1:23" ht="16" x14ac:dyDescent="0.15">
      <c r="A838" s="111"/>
      <c r="B838" s="109"/>
      <c r="C838" s="109"/>
      <c r="D838" s="111"/>
      <c r="E838" s="111"/>
      <c r="F838" s="111"/>
      <c r="G838" s="111"/>
      <c r="H838" s="111"/>
      <c r="I838" s="111"/>
      <c r="J838" s="111"/>
      <c r="K838" s="111"/>
      <c r="L838" s="111"/>
      <c r="M838" s="111"/>
      <c r="N838" s="111"/>
      <c r="O838" s="111"/>
      <c r="P838" s="111"/>
      <c r="Q838" s="111"/>
      <c r="R838" s="111"/>
      <c r="S838" s="111"/>
      <c r="T838" s="111"/>
      <c r="U838" s="111"/>
      <c r="V838" s="111"/>
      <c r="W838" s="111"/>
    </row>
    <row r="839" spans="1:23" ht="16" x14ac:dyDescent="0.15">
      <c r="A839" s="111"/>
      <c r="B839" s="109"/>
      <c r="C839" s="109"/>
      <c r="D839" s="111"/>
      <c r="E839" s="111"/>
      <c r="F839" s="111"/>
      <c r="G839" s="111"/>
      <c r="H839" s="111"/>
      <c r="I839" s="111"/>
      <c r="J839" s="111"/>
      <c r="K839" s="111"/>
      <c r="L839" s="111"/>
      <c r="M839" s="111"/>
      <c r="N839" s="111"/>
      <c r="O839" s="111"/>
      <c r="P839" s="111"/>
      <c r="Q839" s="111"/>
      <c r="R839" s="111"/>
      <c r="S839" s="111"/>
      <c r="T839" s="111"/>
      <c r="U839" s="111"/>
      <c r="V839" s="111"/>
      <c r="W839" s="111"/>
    </row>
    <row r="840" spans="1:23" ht="16" x14ac:dyDescent="0.15">
      <c r="A840" s="111"/>
      <c r="B840" s="109"/>
      <c r="C840" s="109"/>
      <c r="D840" s="111"/>
      <c r="E840" s="111"/>
      <c r="F840" s="111"/>
      <c r="G840" s="111"/>
      <c r="H840" s="111"/>
      <c r="I840" s="111"/>
      <c r="J840" s="111"/>
      <c r="K840" s="111"/>
      <c r="L840" s="111"/>
      <c r="M840" s="111"/>
      <c r="N840" s="111"/>
      <c r="O840" s="111"/>
      <c r="P840" s="111"/>
      <c r="Q840" s="111"/>
      <c r="R840" s="111"/>
      <c r="S840" s="111"/>
      <c r="T840" s="111"/>
      <c r="U840" s="111"/>
      <c r="V840" s="111"/>
      <c r="W840" s="111"/>
    </row>
    <row r="841" spans="1:23" ht="16" x14ac:dyDescent="0.15">
      <c r="A841" s="111"/>
      <c r="B841" s="109"/>
      <c r="C841" s="109"/>
      <c r="D841" s="111"/>
      <c r="E841" s="111"/>
      <c r="F841" s="111"/>
      <c r="G841" s="111"/>
      <c r="H841" s="111"/>
      <c r="I841" s="111"/>
      <c r="J841" s="111"/>
      <c r="K841" s="111"/>
      <c r="L841" s="111"/>
      <c r="M841" s="111"/>
      <c r="N841" s="111"/>
      <c r="O841" s="111"/>
      <c r="P841" s="111"/>
      <c r="Q841" s="111"/>
      <c r="R841" s="111"/>
      <c r="S841" s="111"/>
      <c r="T841" s="111"/>
      <c r="U841" s="111"/>
      <c r="V841" s="111"/>
      <c r="W841" s="111"/>
    </row>
    <row r="842" spans="1:23" ht="16" x14ac:dyDescent="0.15">
      <c r="A842" s="111"/>
      <c r="B842" s="109"/>
      <c r="C842" s="109"/>
      <c r="D842" s="111"/>
      <c r="E842" s="111"/>
      <c r="F842" s="111"/>
      <c r="G842" s="111"/>
      <c r="H842" s="111"/>
      <c r="I842" s="111"/>
      <c r="J842" s="111"/>
      <c r="K842" s="111"/>
      <c r="L842" s="111"/>
      <c r="M842" s="111"/>
      <c r="N842" s="111"/>
      <c r="O842" s="111"/>
      <c r="P842" s="111"/>
      <c r="Q842" s="111"/>
      <c r="R842" s="111"/>
      <c r="S842" s="111"/>
      <c r="T842" s="111"/>
      <c r="U842" s="111"/>
      <c r="V842" s="111"/>
      <c r="W842" s="111"/>
    </row>
    <row r="843" spans="1:23" ht="16" x14ac:dyDescent="0.15">
      <c r="A843" s="111"/>
      <c r="B843" s="109"/>
      <c r="C843" s="109"/>
      <c r="D843" s="111"/>
      <c r="E843" s="111"/>
      <c r="F843" s="111"/>
      <c r="G843" s="111"/>
      <c r="H843" s="111"/>
      <c r="I843" s="111"/>
      <c r="J843" s="111"/>
      <c r="K843" s="111"/>
      <c r="L843" s="111"/>
      <c r="M843" s="111"/>
      <c r="N843" s="111"/>
      <c r="O843" s="111"/>
      <c r="P843" s="111"/>
      <c r="Q843" s="111"/>
      <c r="R843" s="111"/>
      <c r="S843" s="111"/>
      <c r="T843" s="111"/>
      <c r="U843" s="111"/>
      <c r="V843" s="111"/>
      <c r="W843" s="111"/>
    </row>
    <row r="844" spans="1:23" ht="16" x14ac:dyDescent="0.15">
      <c r="A844" s="111"/>
      <c r="B844" s="109"/>
      <c r="C844" s="109"/>
      <c r="D844" s="111"/>
      <c r="E844" s="111"/>
      <c r="F844" s="111"/>
      <c r="G844" s="111"/>
      <c r="H844" s="111"/>
      <c r="I844" s="111"/>
      <c r="J844" s="111"/>
      <c r="K844" s="111"/>
      <c r="L844" s="111"/>
      <c r="M844" s="111"/>
      <c r="N844" s="111"/>
      <c r="O844" s="111"/>
      <c r="P844" s="111"/>
      <c r="Q844" s="111"/>
      <c r="R844" s="111"/>
      <c r="S844" s="111"/>
      <c r="T844" s="111"/>
      <c r="U844" s="111"/>
      <c r="V844" s="111"/>
      <c r="W844" s="111"/>
    </row>
    <row r="845" spans="1:23" ht="16" x14ac:dyDescent="0.15">
      <c r="A845" s="111"/>
      <c r="B845" s="109"/>
      <c r="C845" s="109"/>
      <c r="D845" s="111"/>
      <c r="E845" s="111"/>
      <c r="F845" s="111"/>
      <c r="G845" s="111"/>
      <c r="H845" s="111"/>
      <c r="I845" s="111"/>
      <c r="J845" s="111"/>
      <c r="K845" s="111"/>
      <c r="L845" s="111"/>
      <c r="M845" s="111"/>
      <c r="N845" s="111"/>
      <c r="O845" s="111"/>
      <c r="P845" s="111"/>
      <c r="Q845" s="111"/>
      <c r="R845" s="111"/>
      <c r="S845" s="111"/>
      <c r="T845" s="111"/>
      <c r="U845" s="111"/>
      <c r="V845" s="111"/>
      <c r="W845" s="111"/>
    </row>
    <row r="846" spans="1:23" ht="16" x14ac:dyDescent="0.15">
      <c r="A846" s="111"/>
      <c r="B846" s="109"/>
      <c r="C846" s="109"/>
      <c r="D846" s="111"/>
      <c r="E846" s="111"/>
      <c r="F846" s="111"/>
      <c r="G846" s="111"/>
      <c r="H846" s="111"/>
      <c r="I846" s="111"/>
      <c r="J846" s="111"/>
      <c r="K846" s="111"/>
      <c r="L846" s="111"/>
      <c r="M846" s="111"/>
      <c r="N846" s="111"/>
      <c r="O846" s="111"/>
      <c r="P846" s="111"/>
      <c r="Q846" s="111"/>
      <c r="R846" s="111"/>
      <c r="S846" s="111"/>
      <c r="T846" s="111"/>
      <c r="U846" s="111"/>
      <c r="V846" s="111"/>
      <c r="W846" s="111"/>
    </row>
    <row r="847" spans="1:23" ht="16" x14ac:dyDescent="0.15">
      <c r="A847" s="111"/>
      <c r="B847" s="109"/>
      <c r="C847" s="109"/>
      <c r="D847" s="111"/>
      <c r="E847" s="111"/>
      <c r="F847" s="111"/>
      <c r="G847" s="111"/>
      <c r="H847" s="111"/>
      <c r="I847" s="111"/>
      <c r="J847" s="111"/>
      <c r="K847" s="111"/>
      <c r="L847" s="111"/>
      <c r="M847" s="111"/>
      <c r="N847" s="111"/>
      <c r="O847" s="111"/>
      <c r="P847" s="111"/>
      <c r="Q847" s="111"/>
      <c r="R847" s="111"/>
      <c r="S847" s="111"/>
      <c r="T847" s="111"/>
      <c r="U847" s="111"/>
      <c r="V847" s="111"/>
      <c r="W847" s="111"/>
    </row>
    <row r="848" spans="1:23" ht="16" x14ac:dyDescent="0.15">
      <c r="A848" s="111"/>
      <c r="B848" s="109"/>
      <c r="C848" s="109"/>
      <c r="D848" s="111"/>
      <c r="E848" s="111"/>
      <c r="F848" s="111"/>
      <c r="G848" s="111"/>
      <c r="H848" s="111"/>
      <c r="I848" s="111"/>
      <c r="J848" s="111"/>
      <c r="K848" s="111"/>
      <c r="L848" s="111"/>
      <c r="M848" s="111"/>
      <c r="N848" s="111"/>
      <c r="O848" s="111"/>
      <c r="P848" s="111"/>
      <c r="Q848" s="111"/>
      <c r="R848" s="111"/>
      <c r="S848" s="111"/>
      <c r="T848" s="111"/>
      <c r="U848" s="111"/>
      <c r="V848" s="111"/>
      <c r="W848" s="111"/>
    </row>
    <row r="849" spans="1:23" ht="16" x14ac:dyDescent="0.15">
      <c r="A849" s="111"/>
      <c r="B849" s="109"/>
      <c r="C849" s="109"/>
      <c r="D849" s="111"/>
      <c r="E849" s="111"/>
      <c r="F849" s="111"/>
      <c r="G849" s="111"/>
      <c r="H849" s="111"/>
      <c r="I849" s="111"/>
      <c r="J849" s="111"/>
      <c r="K849" s="111"/>
      <c r="L849" s="111"/>
      <c r="M849" s="111"/>
      <c r="N849" s="111"/>
      <c r="O849" s="111"/>
      <c r="P849" s="111"/>
      <c r="Q849" s="111"/>
      <c r="R849" s="111"/>
      <c r="S849" s="111"/>
      <c r="T849" s="111"/>
      <c r="U849" s="111"/>
      <c r="V849" s="111"/>
      <c r="W849" s="111"/>
    </row>
    <row r="850" spans="1:23" ht="16" x14ac:dyDescent="0.15">
      <c r="A850" s="111"/>
      <c r="B850" s="109"/>
      <c r="C850" s="109"/>
      <c r="D850" s="111"/>
      <c r="E850" s="111"/>
      <c r="F850" s="111"/>
      <c r="G850" s="111"/>
      <c r="H850" s="111"/>
      <c r="I850" s="111"/>
      <c r="J850" s="111"/>
      <c r="K850" s="111"/>
      <c r="L850" s="111"/>
      <c r="M850" s="111"/>
      <c r="N850" s="111"/>
      <c r="O850" s="111"/>
      <c r="P850" s="111"/>
      <c r="Q850" s="111"/>
      <c r="R850" s="111"/>
      <c r="S850" s="111"/>
      <c r="T850" s="111"/>
      <c r="U850" s="111"/>
      <c r="V850" s="111"/>
      <c r="W850" s="111"/>
    </row>
    <row r="851" spans="1:23" ht="16" x14ac:dyDescent="0.15">
      <c r="A851" s="111"/>
      <c r="B851" s="109"/>
      <c r="C851" s="109"/>
      <c r="D851" s="111"/>
      <c r="E851" s="111"/>
      <c r="F851" s="111"/>
      <c r="G851" s="111"/>
      <c r="H851" s="111"/>
      <c r="I851" s="111"/>
      <c r="J851" s="111"/>
      <c r="K851" s="111"/>
      <c r="L851" s="111"/>
      <c r="M851" s="111"/>
      <c r="N851" s="111"/>
      <c r="O851" s="111"/>
      <c r="P851" s="111"/>
      <c r="Q851" s="111"/>
      <c r="R851" s="111"/>
      <c r="S851" s="111"/>
      <c r="T851" s="111"/>
      <c r="U851" s="111"/>
      <c r="V851" s="111"/>
      <c r="W851" s="111"/>
    </row>
    <row r="852" spans="1:23" ht="16" x14ac:dyDescent="0.15">
      <c r="A852" s="111"/>
      <c r="B852" s="109"/>
      <c r="C852" s="109"/>
      <c r="D852" s="111"/>
      <c r="E852" s="111"/>
      <c r="F852" s="111"/>
      <c r="G852" s="111"/>
      <c r="H852" s="111"/>
      <c r="I852" s="111"/>
      <c r="J852" s="111"/>
      <c r="K852" s="111"/>
      <c r="L852" s="111"/>
      <c r="M852" s="111"/>
      <c r="N852" s="111"/>
      <c r="O852" s="111"/>
      <c r="P852" s="111"/>
      <c r="Q852" s="111"/>
      <c r="R852" s="111"/>
      <c r="S852" s="111"/>
      <c r="T852" s="111"/>
      <c r="U852" s="111"/>
      <c r="V852" s="111"/>
      <c r="W852" s="111"/>
    </row>
    <row r="853" spans="1:23" ht="16" x14ac:dyDescent="0.15">
      <c r="A853" s="111"/>
      <c r="B853" s="109"/>
      <c r="C853" s="109"/>
      <c r="D853" s="111"/>
      <c r="E853" s="111"/>
      <c r="F853" s="111"/>
      <c r="G853" s="111"/>
      <c r="H853" s="111"/>
      <c r="I853" s="111"/>
      <c r="J853" s="111"/>
      <c r="K853" s="111"/>
      <c r="L853" s="111"/>
      <c r="M853" s="111"/>
      <c r="N853" s="111"/>
      <c r="O853" s="111"/>
      <c r="P853" s="111"/>
      <c r="Q853" s="111"/>
      <c r="R853" s="111"/>
      <c r="S853" s="111"/>
      <c r="T853" s="111"/>
      <c r="U853" s="111"/>
      <c r="V853" s="111"/>
      <c r="W853" s="111"/>
    </row>
    <row r="854" spans="1:23" ht="16" x14ac:dyDescent="0.15">
      <c r="A854" s="111"/>
      <c r="B854" s="109"/>
      <c r="C854" s="109"/>
      <c r="D854" s="111"/>
      <c r="E854" s="111"/>
      <c r="F854" s="111"/>
      <c r="G854" s="111"/>
      <c r="H854" s="111"/>
      <c r="I854" s="111"/>
      <c r="J854" s="111"/>
      <c r="K854" s="111"/>
      <c r="L854" s="111"/>
      <c r="M854" s="111"/>
      <c r="N854" s="111"/>
      <c r="O854" s="111"/>
      <c r="P854" s="111"/>
      <c r="Q854" s="111"/>
      <c r="R854" s="111"/>
      <c r="S854" s="111"/>
      <c r="T854" s="111"/>
      <c r="U854" s="111"/>
      <c r="V854" s="111"/>
      <c r="W854" s="111"/>
    </row>
    <row r="855" spans="1:23" ht="16" x14ac:dyDescent="0.15">
      <c r="A855" s="111"/>
      <c r="B855" s="109"/>
      <c r="C855" s="109"/>
      <c r="D855" s="111"/>
      <c r="E855" s="111"/>
      <c r="F855" s="111"/>
      <c r="G855" s="111"/>
      <c r="H855" s="111"/>
      <c r="I855" s="111"/>
      <c r="J855" s="111"/>
      <c r="K855" s="111"/>
      <c r="L855" s="111"/>
      <c r="M855" s="111"/>
      <c r="N855" s="111"/>
      <c r="O855" s="111"/>
      <c r="P855" s="111"/>
      <c r="Q855" s="111"/>
      <c r="R855" s="111"/>
      <c r="S855" s="111"/>
      <c r="T855" s="111"/>
      <c r="U855" s="111"/>
      <c r="V855" s="111"/>
      <c r="W855" s="111"/>
    </row>
    <row r="856" spans="1:23" ht="16" x14ac:dyDescent="0.15">
      <c r="A856" s="111"/>
      <c r="B856" s="109"/>
      <c r="C856" s="109"/>
      <c r="D856" s="111"/>
      <c r="E856" s="111"/>
      <c r="F856" s="111"/>
      <c r="G856" s="111"/>
      <c r="H856" s="111"/>
      <c r="I856" s="111"/>
      <c r="J856" s="111"/>
      <c r="K856" s="111"/>
      <c r="L856" s="111"/>
      <c r="M856" s="111"/>
      <c r="N856" s="111"/>
      <c r="O856" s="111"/>
      <c r="P856" s="111"/>
      <c r="Q856" s="111"/>
      <c r="R856" s="111"/>
      <c r="S856" s="111"/>
      <c r="T856" s="111"/>
      <c r="U856" s="111"/>
      <c r="V856" s="111"/>
      <c r="W856" s="111"/>
    </row>
    <row r="857" spans="1:23" ht="16" x14ac:dyDescent="0.15">
      <c r="A857" s="111"/>
      <c r="B857" s="109"/>
      <c r="C857" s="109"/>
      <c r="D857" s="111"/>
      <c r="E857" s="111"/>
      <c r="F857" s="111"/>
      <c r="G857" s="111"/>
      <c r="H857" s="111"/>
      <c r="I857" s="111"/>
      <c r="J857" s="111"/>
      <c r="K857" s="111"/>
      <c r="L857" s="111"/>
      <c r="M857" s="111"/>
      <c r="N857" s="111"/>
      <c r="O857" s="111"/>
      <c r="P857" s="111"/>
      <c r="Q857" s="111"/>
      <c r="R857" s="111"/>
      <c r="S857" s="111"/>
      <c r="T857" s="111"/>
      <c r="U857" s="111"/>
      <c r="V857" s="111"/>
      <c r="W857" s="111"/>
    </row>
    <row r="858" spans="1:23" ht="16" x14ac:dyDescent="0.15">
      <c r="A858" s="111"/>
      <c r="B858" s="109"/>
      <c r="C858" s="109"/>
      <c r="D858" s="111"/>
      <c r="E858" s="111"/>
      <c r="F858" s="111"/>
      <c r="G858" s="111"/>
      <c r="H858" s="111"/>
      <c r="I858" s="111"/>
      <c r="J858" s="111"/>
      <c r="K858" s="111"/>
      <c r="L858" s="111"/>
      <c r="M858" s="111"/>
      <c r="N858" s="111"/>
      <c r="O858" s="111"/>
      <c r="P858" s="111"/>
      <c r="Q858" s="111"/>
      <c r="R858" s="111"/>
      <c r="S858" s="111"/>
      <c r="T858" s="111"/>
      <c r="U858" s="111"/>
      <c r="V858" s="111"/>
      <c r="W858" s="111"/>
    </row>
    <row r="859" spans="1:23" ht="16" x14ac:dyDescent="0.15">
      <c r="A859" s="111"/>
      <c r="B859" s="109"/>
      <c r="C859" s="109"/>
      <c r="D859" s="111"/>
      <c r="E859" s="111"/>
      <c r="F859" s="111"/>
      <c r="G859" s="111"/>
      <c r="H859" s="111"/>
      <c r="I859" s="111"/>
      <c r="J859" s="111"/>
      <c r="K859" s="111"/>
      <c r="L859" s="111"/>
      <c r="M859" s="111"/>
      <c r="N859" s="111"/>
      <c r="O859" s="111"/>
      <c r="P859" s="111"/>
      <c r="Q859" s="111"/>
      <c r="R859" s="111"/>
      <c r="S859" s="111"/>
      <c r="T859" s="111"/>
      <c r="U859" s="111"/>
      <c r="V859" s="111"/>
      <c r="W859" s="111"/>
    </row>
    <row r="860" spans="1:23" ht="16" x14ac:dyDescent="0.15">
      <c r="A860" s="111"/>
      <c r="B860" s="109"/>
      <c r="C860" s="109"/>
      <c r="D860" s="111"/>
      <c r="E860" s="111"/>
      <c r="F860" s="111"/>
      <c r="G860" s="111"/>
      <c r="H860" s="111"/>
      <c r="I860" s="111"/>
      <c r="J860" s="111"/>
      <c r="K860" s="111"/>
      <c r="L860" s="111"/>
      <c r="M860" s="111"/>
      <c r="N860" s="111"/>
      <c r="O860" s="111"/>
      <c r="P860" s="111"/>
      <c r="Q860" s="111"/>
      <c r="R860" s="111"/>
      <c r="S860" s="111"/>
      <c r="T860" s="111"/>
      <c r="U860" s="111"/>
      <c r="V860" s="111"/>
      <c r="W860" s="111"/>
    </row>
    <row r="861" spans="1:23" ht="16" x14ac:dyDescent="0.15">
      <c r="A861" s="111"/>
      <c r="B861" s="109"/>
      <c r="C861" s="109"/>
      <c r="D861" s="111"/>
      <c r="E861" s="111"/>
      <c r="F861" s="111"/>
      <c r="G861" s="111"/>
      <c r="H861" s="111"/>
      <c r="I861" s="111"/>
      <c r="J861" s="111"/>
      <c r="K861" s="111"/>
      <c r="L861" s="111"/>
      <c r="M861" s="111"/>
      <c r="N861" s="111"/>
      <c r="O861" s="111"/>
      <c r="P861" s="111"/>
      <c r="Q861" s="111"/>
      <c r="R861" s="111"/>
      <c r="S861" s="111"/>
      <c r="T861" s="111"/>
      <c r="U861" s="111"/>
      <c r="V861" s="111"/>
      <c r="W861" s="111"/>
    </row>
    <row r="862" spans="1:23" ht="16" x14ac:dyDescent="0.15">
      <c r="A862" s="111"/>
      <c r="B862" s="109"/>
      <c r="C862" s="109"/>
      <c r="D862" s="111"/>
      <c r="E862" s="111"/>
      <c r="F862" s="111"/>
      <c r="G862" s="111"/>
      <c r="H862" s="111"/>
      <c r="I862" s="111"/>
      <c r="J862" s="111"/>
      <c r="K862" s="111"/>
      <c r="L862" s="111"/>
      <c r="M862" s="111"/>
      <c r="N862" s="111"/>
      <c r="O862" s="111"/>
      <c r="P862" s="111"/>
      <c r="Q862" s="111"/>
      <c r="R862" s="111"/>
      <c r="S862" s="111"/>
      <c r="T862" s="111"/>
      <c r="U862" s="111"/>
      <c r="V862" s="111"/>
      <c r="W862" s="111"/>
    </row>
    <row r="863" spans="1:23" ht="16" x14ac:dyDescent="0.15">
      <c r="A863" s="111"/>
      <c r="B863" s="109"/>
      <c r="C863" s="109"/>
      <c r="D863" s="111"/>
      <c r="E863" s="111"/>
      <c r="F863" s="111"/>
      <c r="G863" s="111"/>
      <c r="H863" s="111"/>
      <c r="I863" s="111"/>
      <c r="J863" s="111"/>
      <c r="K863" s="111"/>
      <c r="L863" s="111"/>
      <c r="M863" s="111"/>
      <c r="N863" s="111"/>
      <c r="O863" s="111"/>
      <c r="P863" s="111"/>
      <c r="Q863" s="111"/>
      <c r="R863" s="111"/>
      <c r="S863" s="111"/>
      <c r="T863" s="111"/>
      <c r="U863" s="111"/>
      <c r="V863" s="111"/>
      <c r="W863" s="111"/>
    </row>
    <row r="864" spans="1:23" ht="16" x14ac:dyDescent="0.15">
      <c r="A864" s="111"/>
      <c r="B864" s="109"/>
      <c r="C864" s="109"/>
      <c r="D864" s="111"/>
      <c r="E864" s="111"/>
      <c r="F864" s="111"/>
      <c r="G864" s="111"/>
      <c r="H864" s="111"/>
      <c r="I864" s="111"/>
      <c r="J864" s="111"/>
      <c r="K864" s="111"/>
      <c r="L864" s="111"/>
      <c r="M864" s="111"/>
      <c r="N864" s="111"/>
      <c r="O864" s="111"/>
      <c r="P864" s="111"/>
      <c r="Q864" s="111"/>
      <c r="R864" s="111"/>
      <c r="S864" s="111"/>
      <c r="T864" s="111"/>
      <c r="U864" s="111"/>
      <c r="V864" s="111"/>
      <c r="W864" s="111"/>
    </row>
    <row r="865" spans="1:23" ht="16" x14ac:dyDescent="0.15">
      <c r="A865" s="111"/>
      <c r="B865" s="109"/>
      <c r="C865" s="109"/>
      <c r="D865" s="111"/>
      <c r="E865" s="111"/>
      <c r="F865" s="111"/>
      <c r="G865" s="111"/>
      <c r="H865" s="111"/>
      <c r="I865" s="111"/>
      <c r="J865" s="111"/>
      <c r="K865" s="111"/>
      <c r="L865" s="111"/>
      <c r="M865" s="111"/>
      <c r="N865" s="111"/>
      <c r="O865" s="111"/>
      <c r="P865" s="111"/>
      <c r="Q865" s="111"/>
      <c r="R865" s="111"/>
      <c r="S865" s="111"/>
      <c r="T865" s="111"/>
      <c r="U865" s="111"/>
      <c r="V865" s="111"/>
      <c r="W865" s="111"/>
    </row>
    <row r="866" spans="1:23" ht="16" x14ac:dyDescent="0.15">
      <c r="A866" s="111"/>
      <c r="B866" s="109"/>
      <c r="C866" s="109"/>
      <c r="D866" s="111"/>
      <c r="E866" s="111"/>
      <c r="F866" s="111"/>
      <c r="G866" s="111"/>
      <c r="H866" s="111"/>
      <c r="I866" s="111"/>
      <c r="J866" s="111"/>
      <c r="K866" s="111"/>
      <c r="L866" s="111"/>
      <c r="M866" s="111"/>
      <c r="N866" s="111"/>
      <c r="O866" s="111"/>
      <c r="P866" s="111"/>
      <c r="Q866" s="111"/>
      <c r="R866" s="111"/>
      <c r="S866" s="111"/>
      <c r="T866" s="111"/>
      <c r="U866" s="111"/>
      <c r="V866" s="111"/>
      <c r="W866" s="111"/>
    </row>
    <row r="867" spans="1:23" ht="16" x14ac:dyDescent="0.15">
      <c r="A867" s="111"/>
      <c r="B867" s="109"/>
      <c r="C867" s="109"/>
      <c r="D867" s="111"/>
      <c r="E867" s="111"/>
      <c r="F867" s="111"/>
      <c r="G867" s="111"/>
      <c r="H867" s="111"/>
      <c r="I867" s="111"/>
      <c r="J867" s="111"/>
      <c r="K867" s="111"/>
      <c r="L867" s="111"/>
      <c r="M867" s="111"/>
      <c r="N867" s="111"/>
      <c r="O867" s="111"/>
      <c r="P867" s="111"/>
      <c r="Q867" s="111"/>
      <c r="R867" s="111"/>
      <c r="S867" s="111"/>
      <c r="T867" s="111"/>
      <c r="U867" s="111"/>
      <c r="V867" s="111"/>
      <c r="W867" s="111"/>
    </row>
    <row r="868" spans="1:23" ht="16" x14ac:dyDescent="0.15">
      <c r="A868" s="111"/>
      <c r="B868" s="109"/>
      <c r="C868" s="109"/>
      <c r="D868" s="111"/>
      <c r="E868" s="111"/>
      <c r="F868" s="111"/>
      <c r="G868" s="111"/>
      <c r="H868" s="111"/>
      <c r="I868" s="111"/>
      <c r="J868" s="111"/>
      <c r="K868" s="111"/>
      <c r="L868" s="111"/>
      <c r="M868" s="111"/>
      <c r="N868" s="111"/>
      <c r="O868" s="111"/>
      <c r="P868" s="111"/>
      <c r="Q868" s="111"/>
      <c r="R868" s="111"/>
      <c r="S868" s="111"/>
      <c r="T868" s="111"/>
      <c r="U868" s="111"/>
      <c r="V868" s="111"/>
      <c r="W868" s="111"/>
    </row>
    <row r="869" spans="1:23" ht="16" x14ac:dyDescent="0.15">
      <c r="A869" s="111"/>
      <c r="B869" s="109"/>
      <c r="C869" s="109"/>
      <c r="D869" s="111"/>
      <c r="E869" s="111"/>
      <c r="F869" s="111"/>
      <c r="G869" s="111"/>
      <c r="H869" s="111"/>
      <c r="I869" s="111"/>
      <c r="J869" s="111"/>
      <c r="K869" s="111"/>
      <c r="L869" s="111"/>
      <c r="M869" s="111"/>
      <c r="N869" s="111"/>
      <c r="O869" s="111"/>
      <c r="P869" s="111"/>
      <c r="Q869" s="111"/>
      <c r="R869" s="111"/>
      <c r="S869" s="111"/>
      <c r="T869" s="111"/>
      <c r="U869" s="111"/>
      <c r="V869" s="111"/>
      <c r="W869" s="111"/>
    </row>
    <row r="870" spans="1:23" ht="16" x14ac:dyDescent="0.15">
      <c r="A870" s="111"/>
      <c r="B870" s="109"/>
      <c r="C870" s="109"/>
      <c r="D870" s="111"/>
      <c r="E870" s="111"/>
      <c r="F870" s="111"/>
      <c r="G870" s="111"/>
      <c r="H870" s="111"/>
      <c r="I870" s="111"/>
      <c r="J870" s="111"/>
      <c r="K870" s="111"/>
      <c r="L870" s="111"/>
      <c r="M870" s="111"/>
      <c r="N870" s="111"/>
      <c r="O870" s="111"/>
      <c r="P870" s="111"/>
      <c r="Q870" s="111"/>
      <c r="R870" s="111"/>
      <c r="S870" s="111"/>
      <c r="T870" s="111"/>
      <c r="U870" s="111"/>
      <c r="V870" s="111"/>
      <c r="W870" s="111"/>
    </row>
    <row r="871" spans="1:23" ht="16" x14ac:dyDescent="0.15">
      <c r="A871" s="111"/>
      <c r="B871" s="109"/>
      <c r="C871" s="109"/>
      <c r="D871" s="111"/>
      <c r="E871" s="111"/>
      <c r="F871" s="111"/>
      <c r="G871" s="111"/>
      <c r="H871" s="111"/>
      <c r="I871" s="111"/>
      <c r="J871" s="111"/>
      <c r="K871" s="111"/>
      <c r="L871" s="111"/>
      <c r="M871" s="111"/>
      <c r="N871" s="111"/>
      <c r="O871" s="111"/>
      <c r="P871" s="111"/>
      <c r="Q871" s="111"/>
      <c r="R871" s="111"/>
      <c r="S871" s="111"/>
      <c r="T871" s="111"/>
      <c r="U871" s="111"/>
      <c r="V871" s="111"/>
      <c r="W871" s="111"/>
    </row>
    <row r="872" spans="1:23" ht="16" x14ac:dyDescent="0.15">
      <c r="A872" s="111"/>
      <c r="B872" s="109"/>
      <c r="C872" s="109"/>
      <c r="D872" s="111"/>
      <c r="E872" s="111"/>
      <c r="F872" s="111"/>
      <c r="G872" s="111"/>
      <c r="H872" s="111"/>
      <c r="I872" s="111"/>
      <c r="J872" s="111"/>
      <c r="K872" s="111"/>
      <c r="L872" s="111"/>
      <c r="M872" s="111"/>
      <c r="N872" s="111"/>
      <c r="O872" s="111"/>
      <c r="P872" s="111"/>
      <c r="Q872" s="111"/>
      <c r="R872" s="111"/>
      <c r="S872" s="111"/>
      <c r="T872" s="111"/>
      <c r="U872" s="111"/>
      <c r="V872" s="111"/>
      <c r="W872" s="111"/>
    </row>
    <row r="873" spans="1:23" ht="16" x14ac:dyDescent="0.15">
      <c r="A873" s="111"/>
      <c r="B873" s="109"/>
      <c r="C873" s="109"/>
      <c r="D873" s="111"/>
      <c r="E873" s="111"/>
      <c r="F873" s="111"/>
      <c r="G873" s="111"/>
      <c r="H873" s="111"/>
      <c r="I873" s="111"/>
      <c r="J873" s="111"/>
      <c r="K873" s="111"/>
      <c r="L873" s="111"/>
      <c r="M873" s="111"/>
      <c r="N873" s="111"/>
      <c r="O873" s="111"/>
      <c r="P873" s="111"/>
      <c r="Q873" s="111"/>
      <c r="R873" s="111"/>
      <c r="S873" s="111"/>
      <c r="T873" s="111"/>
      <c r="U873" s="111"/>
      <c r="V873" s="111"/>
      <c r="W873" s="111"/>
    </row>
    <row r="874" spans="1:23" ht="16" x14ac:dyDescent="0.15">
      <c r="A874" s="111"/>
      <c r="B874" s="109"/>
      <c r="C874" s="109"/>
      <c r="D874" s="111"/>
      <c r="E874" s="111"/>
      <c r="F874" s="111"/>
      <c r="G874" s="111"/>
      <c r="H874" s="111"/>
      <c r="I874" s="111"/>
      <c r="J874" s="111"/>
      <c r="K874" s="111"/>
      <c r="L874" s="111"/>
      <c r="M874" s="111"/>
      <c r="N874" s="111"/>
      <c r="O874" s="111"/>
      <c r="P874" s="111"/>
      <c r="Q874" s="111"/>
      <c r="R874" s="111"/>
      <c r="S874" s="111"/>
      <c r="T874" s="111"/>
      <c r="U874" s="111"/>
      <c r="V874" s="111"/>
      <c r="W874" s="111"/>
    </row>
    <row r="875" spans="1:23" ht="16" x14ac:dyDescent="0.15">
      <c r="A875" s="111"/>
      <c r="B875" s="109"/>
      <c r="C875" s="109"/>
      <c r="D875" s="111"/>
      <c r="E875" s="111"/>
      <c r="F875" s="111"/>
      <c r="G875" s="111"/>
      <c r="H875" s="111"/>
      <c r="I875" s="111"/>
      <c r="J875" s="111"/>
      <c r="K875" s="111"/>
      <c r="L875" s="111"/>
      <c r="M875" s="111"/>
      <c r="N875" s="111"/>
      <c r="O875" s="111"/>
      <c r="P875" s="111"/>
      <c r="Q875" s="111"/>
      <c r="R875" s="111"/>
      <c r="S875" s="111"/>
      <c r="T875" s="111"/>
      <c r="U875" s="111"/>
      <c r="V875" s="111"/>
      <c r="W875" s="111"/>
    </row>
    <row r="876" spans="1:23" ht="16" x14ac:dyDescent="0.15">
      <c r="A876" s="111"/>
      <c r="B876" s="109"/>
      <c r="C876" s="109"/>
      <c r="D876" s="111"/>
      <c r="E876" s="111"/>
      <c r="F876" s="111"/>
      <c r="G876" s="111"/>
      <c r="H876" s="111"/>
      <c r="I876" s="111"/>
      <c r="J876" s="111"/>
      <c r="K876" s="111"/>
      <c r="L876" s="111"/>
      <c r="M876" s="111"/>
      <c r="N876" s="111"/>
      <c r="O876" s="111"/>
      <c r="P876" s="111"/>
      <c r="Q876" s="111"/>
      <c r="R876" s="111"/>
      <c r="S876" s="111"/>
      <c r="T876" s="111"/>
      <c r="U876" s="111"/>
      <c r="V876" s="111"/>
      <c r="W876" s="111"/>
    </row>
    <row r="877" spans="1:23" ht="16" x14ac:dyDescent="0.15">
      <c r="A877" s="111"/>
      <c r="B877" s="109"/>
      <c r="C877" s="109"/>
      <c r="D877" s="111"/>
      <c r="E877" s="111"/>
      <c r="F877" s="111"/>
      <c r="G877" s="111"/>
      <c r="H877" s="111"/>
      <c r="I877" s="111"/>
      <c r="J877" s="111"/>
      <c r="K877" s="111"/>
      <c r="L877" s="111"/>
      <c r="M877" s="111"/>
      <c r="N877" s="111"/>
      <c r="O877" s="111"/>
      <c r="P877" s="111"/>
      <c r="Q877" s="111"/>
      <c r="R877" s="111"/>
      <c r="S877" s="111"/>
      <c r="T877" s="111"/>
      <c r="U877" s="111"/>
      <c r="V877" s="111"/>
      <c r="W877" s="111"/>
    </row>
    <row r="878" spans="1:23" ht="16" x14ac:dyDescent="0.15">
      <c r="A878" s="111"/>
      <c r="B878" s="109"/>
      <c r="C878" s="109"/>
      <c r="D878" s="111"/>
      <c r="E878" s="111"/>
      <c r="F878" s="111"/>
      <c r="G878" s="111"/>
      <c r="H878" s="111"/>
      <c r="I878" s="111"/>
      <c r="J878" s="111"/>
      <c r="K878" s="111"/>
      <c r="L878" s="111"/>
      <c r="M878" s="111"/>
      <c r="N878" s="111"/>
      <c r="O878" s="111"/>
      <c r="P878" s="111"/>
      <c r="Q878" s="111"/>
      <c r="R878" s="111"/>
      <c r="S878" s="111"/>
      <c r="T878" s="111"/>
      <c r="U878" s="111"/>
      <c r="V878" s="111"/>
      <c r="W878" s="111"/>
    </row>
    <row r="879" spans="1:23" ht="16" x14ac:dyDescent="0.15">
      <c r="A879" s="111"/>
      <c r="B879" s="109"/>
      <c r="C879" s="109"/>
      <c r="D879" s="111"/>
      <c r="E879" s="111"/>
      <c r="F879" s="111"/>
      <c r="G879" s="111"/>
      <c r="H879" s="111"/>
      <c r="I879" s="111"/>
      <c r="J879" s="111"/>
      <c r="K879" s="111"/>
      <c r="L879" s="111"/>
      <c r="M879" s="111"/>
      <c r="N879" s="111"/>
      <c r="O879" s="111"/>
      <c r="P879" s="111"/>
      <c r="Q879" s="111"/>
      <c r="R879" s="111"/>
      <c r="S879" s="111"/>
      <c r="T879" s="111"/>
      <c r="U879" s="111"/>
      <c r="V879" s="111"/>
      <c r="W879" s="111"/>
    </row>
    <row r="880" spans="1:23" ht="16" x14ac:dyDescent="0.15">
      <c r="A880" s="111"/>
      <c r="B880" s="109"/>
      <c r="C880" s="109"/>
      <c r="D880" s="111"/>
      <c r="E880" s="111"/>
      <c r="F880" s="111"/>
      <c r="G880" s="111"/>
      <c r="H880" s="111"/>
      <c r="I880" s="111"/>
      <c r="J880" s="111"/>
      <c r="K880" s="111"/>
      <c r="L880" s="111"/>
      <c r="M880" s="111"/>
      <c r="N880" s="111"/>
      <c r="O880" s="111"/>
      <c r="P880" s="111"/>
      <c r="Q880" s="111"/>
      <c r="R880" s="111"/>
      <c r="S880" s="111"/>
      <c r="T880" s="111"/>
      <c r="U880" s="111"/>
      <c r="V880" s="111"/>
      <c r="W880" s="111"/>
    </row>
    <row r="881" spans="1:23" ht="16" x14ac:dyDescent="0.15">
      <c r="A881" s="111"/>
      <c r="B881" s="109"/>
      <c r="C881" s="109"/>
      <c r="D881" s="111"/>
      <c r="E881" s="111"/>
      <c r="F881" s="111"/>
      <c r="G881" s="111"/>
      <c r="H881" s="111"/>
      <c r="I881" s="111"/>
      <c r="J881" s="111"/>
      <c r="K881" s="111"/>
      <c r="L881" s="111"/>
      <c r="M881" s="111"/>
      <c r="N881" s="111"/>
      <c r="O881" s="111"/>
      <c r="P881" s="111"/>
      <c r="Q881" s="111"/>
      <c r="R881" s="111"/>
      <c r="S881" s="111"/>
      <c r="T881" s="111"/>
      <c r="U881" s="111"/>
      <c r="V881" s="111"/>
      <c r="W881" s="111"/>
    </row>
    <row r="882" spans="1:23" ht="16" x14ac:dyDescent="0.15">
      <c r="A882" s="111"/>
      <c r="B882" s="109"/>
      <c r="C882" s="109"/>
      <c r="D882" s="111"/>
      <c r="E882" s="111"/>
      <c r="F882" s="111"/>
      <c r="G882" s="111"/>
      <c r="H882" s="111"/>
      <c r="I882" s="111"/>
      <c r="J882" s="111"/>
      <c r="K882" s="111"/>
      <c r="L882" s="111"/>
      <c r="M882" s="111"/>
      <c r="N882" s="111"/>
      <c r="O882" s="111"/>
      <c r="P882" s="111"/>
      <c r="Q882" s="111"/>
      <c r="R882" s="111"/>
      <c r="S882" s="111"/>
      <c r="T882" s="111"/>
      <c r="U882" s="111"/>
      <c r="V882" s="111"/>
      <c r="W882" s="111"/>
    </row>
    <row r="883" spans="1:23" ht="16" x14ac:dyDescent="0.15">
      <c r="A883" s="111"/>
      <c r="B883" s="109"/>
      <c r="C883" s="109"/>
      <c r="D883" s="111"/>
      <c r="E883" s="111"/>
      <c r="F883" s="111"/>
      <c r="G883" s="111"/>
      <c r="H883" s="111"/>
      <c r="I883" s="111"/>
      <c r="J883" s="111"/>
      <c r="K883" s="111"/>
      <c r="L883" s="111"/>
      <c r="M883" s="111"/>
      <c r="N883" s="111"/>
      <c r="O883" s="111"/>
      <c r="P883" s="111"/>
      <c r="Q883" s="111"/>
      <c r="R883" s="111"/>
      <c r="S883" s="111"/>
      <c r="T883" s="111"/>
      <c r="U883" s="111"/>
      <c r="V883" s="111"/>
      <c r="W883" s="111"/>
    </row>
    <row r="884" spans="1:23" ht="16" x14ac:dyDescent="0.15">
      <c r="A884" s="111"/>
      <c r="B884" s="109"/>
      <c r="C884" s="109"/>
      <c r="D884" s="111"/>
      <c r="E884" s="111"/>
      <c r="F884" s="111"/>
      <c r="G884" s="111"/>
      <c r="H884" s="111"/>
      <c r="I884" s="111"/>
      <c r="J884" s="111"/>
      <c r="K884" s="111"/>
      <c r="L884" s="111"/>
      <c r="M884" s="111"/>
      <c r="N884" s="111"/>
      <c r="O884" s="111"/>
      <c r="P884" s="111"/>
      <c r="Q884" s="111"/>
      <c r="R884" s="111"/>
      <c r="S884" s="111"/>
      <c r="T884" s="111"/>
      <c r="U884" s="111"/>
      <c r="V884" s="111"/>
      <c r="W884" s="111"/>
    </row>
    <row r="885" spans="1:23" ht="16" x14ac:dyDescent="0.15">
      <c r="A885" s="111"/>
      <c r="B885" s="109"/>
      <c r="C885" s="109"/>
      <c r="D885" s="111"/>
      <c r="E885" s="111"/>
      <c r="F885" s="111"/>
      <c r="G885" s="111"/>
      <c r="H885" s="111"/>
      <c r="I885" s="111"/>
      <c r="J885" s="111"/>
      <c r="K885" s="111"/>
      <c r="L885" s="111"/>
      <c r="M885" s="111"/>
      <c r="N885" s="111"/>
      <c r="O885" s="111"/>
      <c r="P885" s="111"/>
      <c r="Q885" s="111"/>
      <c r="R885" s="111"/>
      <c r="S885" s="111"/>
      <c r="T885" s="111"/>
      <c r="U885" s="111"/>
      <c r="V885" s="111"/>
      <c r="W885" s="111"/>
    </row>
    <row r="886" spans="1:23" ht="16" x14ac:dyDescent="0.15">
      <c r="A886" s="111"/>
      <c r="B886" s="109"/>
      <c r="C886" s="109"/>
      <c r="D886" s="111"/>
      <c r="E886" s="111"/>
      <c r="F886" s="111"/>
      <c r="G886" s="111"/>
      <c r="H886" s="111"/>
      <c r="I886" s="111"/>
      <c r="J886" s="111"/>
      <c r="K886" s="111"/>
      <c r="L886" s="111"/>
      <c r="M886" s="111"/>
      <c r="N886" s="111"/>
      <c r="O886" s="111"/>
      <c r="P886" s="111"/>
      <c r="Q886" s="111"/>
      <c r="R886" s="111"/>
      <c r="S886" s="111"/>
      <c r="T886" s="111"/>
      <c r="U886" s="111"/>
      <c r="V886" s="111"/>
      <c r="W886" s="111"/>
    </row>
    <row r="887" spans="1:23" ht="16" x14ac:dyDescent="0.15">
      <c r="A887" s="111"/>
      <c r="B887" s="109"/>
      <c r="C887" s="109"/>
      <c r="D887" s="111"/>
      <c r="E887" s="111"/>
      <c r="F887" s="111"/>
      <c r="G887" s="111"/>
      <c r="H887" s="111"/>
      <c r="I887" s="111"/>
      <c r="J887" s="111"/>
      <c r="K887" s="111"/>
      <c r="L887" s="111"/>
      <c r="M887" s="111"/>
      <c r="N887" s="111"/>
      <c r="O887" s="111"/>
      <c r="P887" s="111"/>
      <c r="Q887" s="111"/>
      <c r="R887" s="111"/>
      <c r="S887" s="111"/>
      <c r="T887" s="111"/>
      <c r="U887" s="111"/>
      <c r="V887" s="111"/>
      <c r="W887" s="111"/>
    </row>
    <row r="888" spans="1:23" ht="16" x14ac:dyDescent="0.15">
      <c r="A888" s="111"/>
      <c r="B888" s="109"/>
      <c r="C888" s="109"/>
      <c r="D888" s="111"/>
      <c r="E888" s="111"/>
      <c r="F888" s="111"/>
      <c r="G888" s="111"/>
      <c r="H888" s="111"/>
      <c r="I888" s="111"/>
      <c r="J888" s="111"/>
      <c r="K888" s="111"/>
      <c r="L888" s="111"/>
      <c r="M888" s="111"/>
      <c r="N888" s="111"/>
      <c r="O888" s="111"/>
      <c r="P888" s="111"/>
      <c r="Q888" s="111"/>
      <c r="R888" s="111"/>
      <c r="S888" s="111"/>
      <c r="T888" s="111"/>
      <c r="U888" s="111"/>
      <c r="V888" s="111"/>
      <c r="W888" s="111"/>
    </row>
    <row r="889" spans="1:23" ht="16" x14ac:dyDescent="0.15">
      <c r="A889" s="111"/>
      <c r="B889" s="109"/>
      <c r="C889" s="109"/>
      <c r="D889" s="111"/>
      <c r="E889" s="111"/>
      <c r="F889" s="111"/>
      <c r="G889" s="111"/>
      <c r="H889" s="111"/>
      <c r="I889" s="111"/>
      <c r="J889" s="111"/>
      <c r="K889" s="111"/>
      <c r="L889" s="111"/>
      <c r="M889" s="111"/>
      <c r="N889" s="111"/>
      <c r="O889" s="111"/>
      <c r="P889" s="111"/>
      <c r="Q889" s="111"/>
      <c r="R889" s="111"/>
      <c r="S889" s="111"/>
      <c r="T889" s="111"/>
      <c r="U889" s="111"/>
      <c r="V889" s="111"/>
      <c r="W889" s="111"/>
    </row>
    <row r="890" spans="1:23" ht="16" x14ac:dyDescent="0.15">
      <c r="A890" s="111"/>
      <c r="B890" s="109"/>
      <c r="C890" s="109"/>
      <c r="D890" s="111"/>
      <c r="E890" s="111"/>
      <c r="F890" s="111"/>
      <c r="G890" s="111"/>
      <c r="H890" s="111"/>
      <c r="I890" s="111"/>
      <c r="J890" s="111"/>
      <c r="K890" s="111"/>
      <c r="L890" s="111"/>
      <c r="M890" s="111"/>
      <c r="N890" s="111"/>
      <c r="O890" s="111"/>
      <c r="P890" s="111"/>
      <c r="Q890" s="111"/>
      <c r="R890" s="111"/>
      <c r="S890" s="111"/>
      <c r="T890" s="111"/>
      <c r="U890" s="111"/>
      <c r="V890" s="111"/>
      <c r="W890" s="111"/>
    </row>
    <row r="891" spans="1:23" ht="16" x14ac:dyDescent="0.15">
      <c r="A891" s="111"/>
      <c r="B891" s="109"/>
      <c r="C891" s="109"/>
      <c r="D891" s="111"/>
      <c r="E891" s="111"/>
      <c r="F891" s="111"/>
      <c r="G891" s="111"/>
      <c r="H891" s="111"/>
      <c r="I891" s="111"/>
      <c r="J891" s="111"/>
      <c r="K891" s="111"/>
      <c r="L891" s="111"/>
      <c r="M891" s="111"/>
      <c r="N891" s="111"/>
      <c r="O891" s="111"/>
      <c r="P891" s="111"/>
      <c r="Q891" s="111"/>
      <c r="R891" s="111"/>
      <c r="S891" s="111"/>
      <c r="T891" s="111"/>
      <c r="U891" s="111"/>
      <c r="V891" s="111"/>
      <c r="W891" s="111"/>
    </row>
    <row r="892" spans="1:23" ht="16" x14ac:dyDescent="0.15">
      <c r="A892" s="111"/>
      <c r="B892" s="109"/>
      <c r="C892" s="109"/>
      <c r="D892" s="111"/>
      <c r="E892" s="111"/>
      <c r="F892" s="111"/>
      <c r="G892" s="111"/>
      <c r="H892" s="111"/>
      <c r="I892" s="111"/>
      <c r="J892" s="111"/>
      <c r="K892" s="111"/>
      <c r="L892" s="111"/>
      <c r="M892" s="111"/>
      <c r="N892" s="111"/>
      <c r="O892" s="111"/>
      <c r="P892" s="111"/>
      <c r="Q892" s="111"/>
      <c r="R892" s="111"/>
      <c r="S892" s="111"/>
      <c r="T892" s="111"/>
      <c r="U892" s="111"/>
      <c r="V892" s="111"/>
      <c r="W892" s="111"/>
    </row>
    <row r="893" spans="1:23" ht="16" x14ac:dyDescent="0.15">
      <c r="A893" s="111"/>
      <c r="B893" s="109"/>
      <c r="C893" s="109"/>
      <c r="D893" s="111"/>
      <c r="E893" s="111"/>
      <c r="F893" s="111"/>
      <c r="G893" s="111"/>
      <c r="H893" s="111"/>
      <c r="I893" s="111"/>
      <c r="J893" s="111"/>
      <c r="K893" s="111"/>
      <c r="L893" s="111"/>
      <c r="M893" s="111"/>
      <c r="N893" s="111"/>
      <c r="O893" s="111"/>
      <c r="P893" s="111"/>
      <c r="Q893" s="111"/>
      <c r="R893" s="111"/>
      <c r="S893" s="111"/>
      <c r="T893" s="111"/>
      <c r="U893" s="111"/>
      <c r="V893" s="111"/>
      <c r="W893" s="111"/>
    </row>
    <row r="894" spans="1:23" ht="16" x14ac:dyDescent="0.15">
      <c r="A894" s="111"/>
      <c r="B894" s="109"/>
      <c r="C894" s="109"/>
      <c r="D894" s="111"/>
      <c r="E894" s="111"/>
      <c r="F894" s="111"/>
      <c r="G894" s="111"/>
      <c r="H894" s="111"/>
      <c r="I894" s="111"/>
      <c r="J894" s="111"/>
      <c r="K894" s="111"/>
      <c r="L894" s="111"/>
      <c r="M894" s="111"/>
      <c r="N894" s="111"/>
      <c r="O894" s="111"/>
      <c r="P894" s="111"/>
      <c r="Q894" s="111"/>
      <c r="R894" s="111"/>
      <c r="S894" s="111"/>
      <c r="T894" s="111"/>
      <c r="U894" s="111"/>
      <c r="V894" s="111"/>
      <c r="W894" s="111"/>
    </row>
    <row r="895" spans="1:23" ht="16" x14ac:dyDescent="0.15">
      <c r="A895" s="111"/>
      <c r="B895" s="109"/>
      <c r="C895" s="109"/>
      <c r="D895" s="111"/>
      <c r="E895" s="111"/>
      <c r="F895" s="111"/>
      <c r="G895" s="111"/>
      <c r="H895" s="111"/>
      <c r="I895" s="111"/>
      <c r="J895" s="111"/>
      <c r="K895" s="111"/>
      <c r="L895" s="111"/>
      <c r="M895" s="111"/>
      <c r="N895" s="111"/>
      <c r="O895" s="111"/>
      <c r="P895" s="111"/>
      <c r="Q895" s="111"/>
      <c r="R895" s="111"/>
      <c r="S895" s="111"/>
      <c r="T895" s="111"/>
      <c r="U895" s="111"/>
      <c r="V895" s="111"/>
      <c r="W895" s="111"/>
    </row>
    <row r="896" spans="1:23" ht="16" x14ac:dyDescent="0.15">
      <c r="A896" s="111"/>
      <c r="B896" s="109"/>
      <c r="C896" s="109"/>
      <c r="D896" s="111"/>
      <c r="E896" s="111"/>
      <c r="F896" s="111"/>
      <c r="G896" s="111"/>
      <c r="H896" s="111"/>
      <c r="I896" s="111"/>
      <c r="J896" s="111"/>
      <c r="K896" s="111"/>
      <c r="L896" s="111"/>
      <c r="M896" s="111"/>
      <c r="N896" s="111"/>
      <c r="O896" s="111"/>
      <c r="P896" s="111"/>
      <c r="Q896" s="111"/>
      <c r="R896" s="111"/>
      <c r="S896" s="111"/>
      <c r="T896" s="111"/>
      <c r="U896" s="111"/>
      <c r="V896" s="111"/>
      <c r="W896" s="111"/>
    </row>
    <row r="897" spans="1:23" ht="16" x14ac:dyDescent="0.15">
      <c r="A897" s="111"/>
      <c r="B897" s="109"/>
      <c r="C897" s="109"/>
      <c r="D897" s="111"/>
      <c r="E897" s="111"/>
      <c r="F897" s="111"/>
      <c r="G897" s="111"/>
      <c r="H897" s="111"/>
      <c r="I897" s="111"/>
      <c r="J897" s="111"/>
      <c r="K897" s="111"/>
      <c r="L897" s="111"/>
      <c r="M897" s="111"/>
      <c r="N897" s="111"/>
      <c r="O897" s="111"/>
      <c r="P897" s="111"/>
      <c r="Q897" s="111"/>
      <c r="R897" s="111"/>
      <c r="S897" s="111"/>
      <c r="T897" s="111"/>
      <c r="U897" s="111"/>
      <c r="V897" s="111"/>
      <c r="W897" s="111"/>
    </row>
    <row r="898" spans="1:23" ht="16" x14ac:dyDescent="0.15">
      <c r="A898" s="111"/>
      <c r="B898" s="109"/>
      <c r="C898" s="109"/>
      <c r="D898" s="111"/>
      <c r="E898" s="111"/>
      <c r="F898" s="111"/>
      <c r="G898" s="111"/>
      <c r="H898" s="111"/>
      <c r="I898" s="111"/>
      <c r="J898" s="111"/>
      <c r="K898" s="111"/>
      <c r="L898" s="111"/>
      <c r="M898" s="111"/>
      <c r="N898" s="111"/>
      <c r="O898" s="111"/>
      <c r="P898" s="111"/>
      <c r="Q898" s="111"/>
      <c r="R898" s="111"/>
      <c r="S898" s="111"/>
      <c r="T898" s="111"/>
      <c r="U898" s="111"/>
      <c r="V898" s="111"/>
      <c r="W898" s="111"/>
    </row>
    <row r="899" spans="1:23" ht="16" x14ac:dyDescent="0.15">
      <c r="A899" s="111"/>
      <c r="B899" s="109"/>
      <c r="C899" s="109"/>
      <c r="D899" s="111"/>
      <c r="E899" s="111"/>
      <c r="F899" s="111"/>
      <c r="G899" s="111"/>
      <c r="H899" s="111"/>
      <c r="I899" s="111"/>
      <c r="J899" s="111"/>
      <c r="K899" s="111"/>
      <c r="L899" s="111"/>
      <c r="M899" s="111"/>
      <c r="N899" s="111"/>
      <c r="O899" s="111"/>
      <c r="P899" s="111"/>
      <c r="Q899" s="111"/>
      <c r="R899" s="111"/>
      <c r="S899" s="111"/>
      <c r="T899" s="111"/>
      <c r="U899" s="111"/>
      <c r="V899" s="111"/>
      <c r="W899" s="111"/>
    </row>
    <row r="900" spans="1:23" ht="16" x14ac:dyDescent="0.15">
      <c r="A900" s="111"/>
      <c r="B900" s="109"/>
      <c r="C900" s="109"/>
      <c r="D900" s="111"/>
      <c r="E900" s="111"/>
      <c r="F900" s="111"/>
      <c r="G900" s="111"/>
      <c r="H900" s="111"/>
      <c r="I900" s="111"/>
      <c r="J900" s="111"/>
      <c r="K900" s="111"/>
      <c r="L900" s="111"/>
      <c r="M900" s="111"/>
      <c r="N900" s="111"/>
      <c r="O900" s="111"/>
      <c r="P900" s="111"/>
      <c r="Q900" s="111"/>
      <c r="R900" s="111"/>
      <c r="S900" s="111"/>
      <c r="T900" s="111"/>
      <c r="U900" s="111"/>
      <c r="V900" s="111"/>
      <c r="W900" s="111"/>
    </row>
    <row r="901" spans="1:23" ht="16" x14ac:dyDescent="0.15">
      <c r="A901" s="111"/>
      <c r="B901" s="109"/>
      <c r="C901" s="109"/>
      <c r="D901" s="111"/>
      <c r="E901" s="111"/>
      <c r="F901" s="111"/>
      <c r="G901" s="111"/>
      <c r="H901" s="111"/>
      <c r="I901" s="111"/>
      <c r="J901" s="111"/>
      <c r="K901" s="111"/>
      <c r="L901" s="111"/>
      <c r="M901" s="111"/>
      <c r="N901" s="111"/>
      <c r="O901" s="111"/>
      <c r="P901" s="111"/>
      <c r="Q901" s="111"/>
      <c r="R901" s="111"/>
      <c r="S901" s="111"/>
      <c r="T901" s="111"/>
      <c r="U901" s="111"/>
      <c r="V901" s="111"/>
      <c r="W901" s="111"/>
    </row>
    <row r="902" spans="1:23" ht="16" x14ac:dyDescent="0.15">
      <c r="A902" s="111"/>
      <c r="B902" s="109"/>
      <c r="C902" s="109"/>
      <c r="D902" s="111"/>
      <c r="E902" s="111"/>
      <c r="F902" s="111"/>
      <c r="G902" s="111"/>
      <c r="H902" s="111"/>
      <c r="I902" s="111"/>
      <c r="J902" s="111"/>
      <c r="K902" s="111"/>
      <c r="L902" s="111"/>
      <c r="M902" s="111"/>
      <c r="N902" s="111"/>
      <c r="O902" s="111"/>
      <c r="P902" s="111"/>
      <c r="Q902" s="111"/>
      <c r="R902" s="111"/>
      <c r="S902" s="111"/>
      <c r="T902" s="111"/>
      <c r="U902" s="111"/>
      <c r="V902" s="111"/>
      <c r="W902" s="111"/>
    </row>
    <row r="903" spans="1:23" ht="16" x14ac:dyDescent="0.15">
      <c r="A903" s="111"/>
      <c r="B903" s="109"/>
      <c r="C903" s="109"/>
      <c r="D903" s="111"/>
      <c r="E903" s="111"/>
      <c r="F903" s="111"/>
      <c r="G903" s="111"/>
      <c r="H903" s="111"/>
      <c r="I903" s="111"/>
      <c r="J903" s="111"/>
      <c r="K903" s="111"/>
      <c r="L903" s="111"/>
      <c r="M903" s="111"/>
      <c r="N903" s="111"/>
      <c r="O903" s="111"/>
      <c r="P903" s="111"/>
      <c r="Q903" s="111"/>
      <c r="R903" s="111"/>
      <c r="S903" s="111"/>
      <c r="T903" s="111"/>
      <c r="U903" s="111"/>
      <c r="V903" s="111"/>
      <c r="W903" s="111"/>
    </row>
    <row r="904" spans="1:23" ht="16" x14ac:dyDescent="0.15">
      <c r="A904" s="111"/>
      <c r="B904" s="109"/>
      <c r="C904" s="109"/>
      <c r="D904" s="111"/>
      <c r="E904" s="111"/>
      <c r="F904" s="111"/>
      <c r="G904" s="111"/>
      <c r="H904" s="111"/>
      <c r="I904" s="111"/>
      <c r="J904" s="111"/>
      <c r="K904" s="111"/>
      <c r="L904" s="111"/>
      <c r="M904" s="111"/>
      <c r="N904" s="111"/>
      <c r="O904" s="111"/>
      <c r="P904" s="111"/>
      <c r="Q904" s="111"/>
      <c r="R904" s="111"/>
      <c r="S904" s="111"/>
      <c r="T904" s="111"/>
      <c r="U904" s="111"/>
      <c r="V904" s="111"/>
      <c r="W904" s="111"/>
    </row>
    <row r="905" spans="1:23" ht="16" x14ac:dyDescent="0.15">
      <c r="A905" s="111"/>
      <c r="B905" s="109"/>
      <c r="C905" s="109"/>
      <c r="D905" s="111"/>
      <c r="E905" s="111"/>
      <c r="F905" s="111"/>
      <c r="G905" s="111"/>
      <c r="H905" s="111"/>
      <c r="I905" s="111"/>
      <c r="J905" s="111"/>
      <c r="K905" s="111"/>
      <c r="L905" s="111"/>
      <c r="M905" s="111"/>
      <c r="N905" s="111"/>
      <c r="O905" s="111"/>
      <c r="P905" s="111"/>
      <c r="Q905" s="111"/>
      <c r="R905" s="111"/>
      <c r="S905" s="111"/>
      <c r="T905" s="111"/>
      <c r="U905" s="111"/>
      <c r="V905" s="111"/>
      <c r="W905" s="111"/>
    </row>
    <row r="906" spans="1:23" ht="16" x14ac:dyDescent="0.15">
      <c r="A906" s="111"/>
      <c r="B906" s="109"/>
      <c r="C906" s="109"/>
      <c r="D906" s="111"/>
      <c r="E906" s="111"/>
      <c r="F906" s="111"/>
      <c r="G906" s="111"/>
      <c r="H906" s="111"/>
      <c r="I906" s="111"/>
      <c r="J906" s="111"/>
      <c r="K906" s="111"/>
      <c r="L906" s="111"/>
      <c r="M906" s="111"/>
      <c r="N906" s="111"/>
      <c r="O906" s="111"/>
      <c r="P906" s="111"/>
      <c r="Q906" s="111"/>
      <c r="R906" s="111"/>
      <c r="S906" s="111"/>
      <c r="T906" s="111"/>
      <c r="U906" s="111"/>
      <c r="V906" s="111"/>
      <c r="W906" s="111"/>
    </row>
    <row r="907" spans="1:23" ht="16" x14ac:dyDescent="0.15">
      <c r="A907" s="111"/>
      <c r="B907" s="109"/>
      <c r="C907" s="109"/>
      <c r="D907" s="111"/>
      <c r="E907" s="111"/>
      <c r="F907" s="111"/>
      <c r="G907" s="111"/>
      <c r="H907" s="111"/>
      <c r="I907" s="111"/>
      <c r="J907" s="111"/>
      <c r="K907" s="111"/>
      <c r="L907" s="111"/>
      <c r="M907" s="111"/>
      <c r="N907" s="111"/>
      <c r="O907" s="111"/>
      <c r="P907" s="111"/>
      <c r="Q907" s="111"/>
      <c r="R907" s="111"/>
      <c r="S907" s="111"/>
      <c r="T907" s="111"/>
      <c r="U907" s="111"/>
      <c r="V907" s="111"/>
      <c r="W907" s="111"/>
    </row>
    <row r="908" spans="1:23" ht="16" x14ac:dyDescent="0.15">
      <c r="A908" s="111"/>
      <c r="B908" s="109"/>
      <c r="C908" s="109"/>
      <c r="D908" s="111"/>
      <c r="E908" s="111"/>
      <c r="F908" s="111"/>
      <c r="G908" s="111"/>
      <c r="H908" s="111"/>
      <c r="I908" s="111"/>
      <c r="J908" s="111"/>
      <c r="K908" s="111"/>
      <c r="L908" s="111"/>
      <c r="M908" s="111"/>
      <c r="N908" s="111"/>
      <c r="O908" s="111"/>
      <c r="P908" s="111"/>
      <c r="Q908" s="111"/>
      <c r="R908" s="111"/>
      <c r="S908" s="111"/>
      <c r="T908" s="111"/>
      <c r="U908" s="111"/>
      <c r="V908" s="111"/>
      <c r="W908" s="111"/>
    </row>
    <row r="909" spans="1:23" ht="16" x14ac:dyDescent="0.15">
      <c r="A909" s="111"/>
      <c r="B909" s="109"/>
      <c r="C909" s="109"/>
      <c r="D909" s="111"/>
      <c r="E909" s="111"/>
      <c r="F909" s="111"/>
      <c r="G909" s="111"/>
      <c r="H909" s="111"/>
      <c r="I909" s="111"/>
      <c r="J909" s="111"/>
      <c r="K909" s="111"/>
      <c r="L909" s="111"/>
      <c r="M909" s="111"/>
      <c r="N909" s="111"/>
      <c r="O909" s="111"/>
      <c r="P909" s="111"/>
      <c r="Q909" s="111"/>
      <c r="R909" s="111"/>
      <c r="S909" s="111"/>
      <c r="T909" s="111"/>
      <c r="U909" s="111"/>
      <c r="V909" s="111"/>
      <c r="W909" s="111"/>
    </row>
    <row r="910" spans="1:23" ht="16" x14ac:dyDescent="0.15">
      <c r="A910" s="111"/>
      <c r="B910" s="109"/>
      <c r="C910" s="109"/>
      <c r="D910" s="111"/>
      <c r="E910" s="111"/>
      <c r="F910" s="111"/>
      <c r="G910" s="111"/>
      <c r="H910" s="111"/>
      <c r="I910" s="111"/>
      <c r="J910" s="111"/>
      <c r="K910" s="111"/>
      <c r="L910" s="111"/>
      <c r="M910" s="111"/>
      <c r="N910" s="111"/>
      <c r="O910" s="111"/>
      <c r="P910" s="111"/>
      <c r="Q910" s="111"/>
      <c r="R910" s="111"/>
      <c r="S910" s="111"/>
      <c r="T910" s="111"/>
      <c r="U910" s="111"/>
      <c r="V910" s="111"/>
      <c r="W910" s="111"/>
    </row>
    <row r="911" spans="1:23" ht="16" x14ac:dyDescent="0.15">
      <c r="A911" s="111"/>
      <c r="B911" s="109"/>
      <c r="C911" s="109"/>
      <c r="D911" s="111"/>
      <c r="E911" s="111"/>
      <c r="F911" s="111"/>
      <c r="G911" s="111"/>
      <c r="H911" s="111"/>
      <c r="I911" s="111"/>
      <c r="J911" s="111"/>
      <c r="K911" s="111"/>
      <c r="L911" s="111"/>
      <c r="M911" s="111"/>
      <c r="N911" s="111"/>
      <c r="O911" s="111"/>
      <c r="P911" s="111"/>
      <c r="Q911" s="111"/>
      <c r="R911" s="111"/>
      <c r="S911" s="111"/>
      <c r="T911" s="111"/>
      <c r="U911" s="111"/>
      <c r="V911" s="111"/>
      <c r="W911" s="111"/>
    </row>
    <row r="912" spans="1:23" ht="16" x14ac:dyDescent="0.15">
      <c r="A912" s="111"/>
      <c r="B912" s="109"/>
      <c r="C912" s="109"/>
      <c r="D912" s="111"/>
      <c r="E912" s="111"/>
      <c r="F912" s="111"/>
      <c r="G912" s="111"/>
      <c r="H912" s="111"/>
      <c r="I912" s="111"/>
      <c r="J912" s="111"/>
      <c r="K912" s="111"/>
      <c r="L912" s="111"/>
      <c r="M912" s="111"/>
      <c r="N912" s="111"/>
      <c r="O912" s="111"/>
      <c r="P912" s="111"/>
      <c r="Q912" s="111"/>
      <c r="R912" s="111"/>
      <c r="S912" s="111"/>
      <c r="T912" s="111"/>
      <c r="U912" s="111"/>
      <c r="V912" s="111"/>
      <c r="W912" s="111"/>
    </row>
    <row r="913" spans="1:23" ht="16" x14ac:dyDescent="0.15">
      <c r="A913" s="111"/>
      <c r="B913" s="109"/>
      <c r="C913" s="109"/>
      <c r="D913" s="111"/>
      <c r="E913" s="111"/>
      <c r="F913" s="111"/>
      <c r="G913" s="111"/>
      <c r="H913" s="111"/>
      <c r="I913" s="111"/>
      <c r="J913" s="111"/>
      <c r="K913" s="111"/>
      <c r="L913" s="111"/>
      <c r="M913" s="111"/>
      <c r="N913" s="111"/>
      <c r="O913" s="111"/>
      <c r="P913" s="111"/>
      <c r="Q913" s="111"/>
      <c r="R913" s="111"/>
      <c r="S913" s="111"/>
      <c r="T913" s="111"/>
      <c r="U913" s="111"/>
      <c r="V913" s="111"/>
      <c r="W913" s="111"/>
    </row>
    <row r="914" spans="1:23" ht="16" x14ac:dyDescent="0.15">
      <c r="A914" s="111"/>
      <c r="B914" s="109"/>
      <c r="C914" s="109"/>
      <c r="D914" s="111"/>
      <c r="E914" s="111"/>
      <c r="F914" s="111"/>
      <c r="G914" s="111"/>
      <c r="H914" s="111"/>
      <c r="I914" s="111"/>
      <c r="J914" s="111"/>
      <c r="K914" s="111"/>
      <c r="L914" s="111"/>
      <c r="M914" s="111"/>
      <c r="N914" s="111"/>
      <c r="O914" s="111"/>
      <c r="P914" s="111"/>
      <c r="Q914" s="111"/>
      <c r="R914" s="111"/>
      <c r="S914" s="111"/>
      <c r="T914" s="111"/>
      <c r="U914" s="111"/>
      <c r="V914" s="111"/>
      <c r="W914" s="111"/>
    </row>
    <row r="915" spans="1:23" ht="16" x14ac:dyDescent="0.15">
      <c r="A915" s="111"/>
      <c r="B915" s="109"/>
      <c r="C915" s="109"/>
      <c r="D915" s="111"/>
      <c r="E915" s="111"/>
      <c r="F915" s="111"/>
      <c r="G915" s="111"/>
      <c r="H915" s="111"/>
      <c r="I915" s="111"/>
      <c r="J915" s="111"/>
      <c r="K915" s="111"/>
      <c r="L915" s="111"/>
      <c r="M915" s="111"/>
      <c r="N915" s="111"/>
      <c r="O915" s="111"/>
      <c r="P915" s="111"/>
      <c r="Q915" s="111"/>
      <c r="R915" s="111"/>
      <c r="S915" s="111"/>
      <c r="T915" s="111"/>
      <c r="U915" s="111"/>
      <c r="V915" s="111"/>
      <c r="W915" s="111"/>
    </row>
    <row r="916" spans="1:23" ht="16" x14ac:dyDescent="0.15">
      <c r="A916" s="111"/>
      <c r="B916" s="109"/>
      <c r="C916" s="109"/>
      <c r="D916" s="111"/>
      <c r="E916" s="111"/>
      <c r="F916" s="111"/>
      <c r="G916" s="111"/>
      <c r="H916" s="111"/>
      <c r="I916" s="111"/>
      <c r="J916" s="111"/>
      <c r="K916" s="111"/>
      <c r="L916" s="111"/>
      <c r="M916" s="111"/>
      <c r="N916" s="111"/>
      <c r="O916" s="111"/>
      <c r="P916" s="111"/>
      <c r="Q916" s="111"/>
      <c r="R916" s="111"/>
      <c r="S916" s="111"/>
      <c r="T916" s="111"/>
      <c r="U916" s="111"/>
      <c r="V916" s="111"/>
      <c r="W916" s="111"/>
    </row>
    <row r="917" spans="1:23" ht="16" x14ac:dyDescent="0.15">
      <c r="A917" s="111"/>
      <c r="B917" s="109"/>
      <c r="C917" s="109"/>
      <c r="D917" s="111"/>
      <c r="E917" s="111"/>
      <c r="F917" s="111"/>
      <c r="G917" s="111"/>
      <c r="H917" s="111"/>
      <c r="I917" s="111"/>
      <c r="J917" s="111"/>
      <c r="K917" s="111"/>
      <c r="L917" s="111"/>
      <c r="M917" s="111"/>
      <c r="N917" s="111"/>
      <c r="O917" s="111"/>
      <c r="P917" s="111"/>
      <c r="Q917" s="111"/>
      <c r="R917" s="111"/>
      <c r="S917" s="111"/>
      <c r="T917" s="111"/>
      <c r="U917" s="111"/>
      <c r="V917" s="111"/>
      <c r="W917" s="111"/>
    </row>
    <row r="918" spans="1:23" ht="16" x14ac:dyDescent="0.15">
      <c r="A918" s="111"/>
      <c r="B918" s="109"/>
      <c r="C918" s="109"/>
      <c r="D918" s="111"/>
      <c r="E918" s="111"/>
      <c r="F918" s="111"/>
      <c r="G918" s="111"/>
      <c r="H918" s="111"/>
      <c r="I918" s="111"/>
      <c r="J918" s="111"/>
      <c r="K918" s="111"/>
      <c r="L918" s="111"/>
      <c r="M918" s="111"/>
      <c r="N918" s="111"/>
      <c r="O918" s="111"/>
      <c r="P918" s="111"/>
      <c r="Q918" s="111"/>
      <c r="R918" s="111"/>
      <c r="S918" s="111"/>
      <c r="T918" s="111"/>
      <c r="U918" s="111"/>
      <c r="V918" s="111"/>
      <c r="W918" s="111"/>
    </row>
    <row r="919" spans="1:23" ht="16" x14ac:dyDescent="0.15">
      <c r="A919" s="111"/>
      <c r="B919" s="109"/>
      <c r="C919" s="109"/>
      <c r="D919" s="111"/>
      <c r="E919" s="111"/>
      <c r="F919" s="111"/>
      <c r="G919" s="111"/>
      <c r="H919" s="111"/>
      <c r="I919" s="111"/>
      <c r="J919" s="111"/>
      <c r="K919" s="111"/>
      <c r="L919" s="111"/>
      <c r="M919" s="111"/>
      <c r="N919" s="111"/>
      <c r="O919" s="111"/>
      <c r="P919" s="111"/>
      <c r="Q919" s="111"/>
      <c r="R919" s="111"/>
      <c r="S919" s="111"/>
      <c r="T919" s="111"/>
      <c r="U919" s="111"/>
      <c r="V919" s="111"/>
      <c r="W919" s="111"/>
    </row>
    <row r="920" spans="1:23" ht="16" x14ac:dyDescent="0.15">
      <c r="A920" s="111"/>
      <c r="B920" s="109"/>
      <c r="C920" s="109"/>
      <c r="D920" s="111"/>
      <c r="E920" s="111"/>
      <c r="F920" s="111"/>
      <c r="G920" s="111"/>
      <c r="H920" s="111"/>
      <c r="I920" s="111"/>
      <c r="J920" s="111"/>
      <c r="K920" s="111"/>
      <c r="L920" s="111"/>
      <c r="M920" s="111"/>
      <c r="N920" s="111"/>
      <c r="O920" s="111"/>
      <c r="P920" s="111"/>
      <c r="Q920" s="111"/>
      <c r="R920" s="111"/>
      <c r="S920" s="111"/>
      <c r="T920" s="111"/>
      <c r="U920" s="111"/>
      <c r="V920" s="111"/>
      <c r="W920" s="111"/>
    </row>
    <row r="921" spans="1:23" ht="16" x14ac:dyDescent="0.15">
      <c r="A921" s="111"/>
      <c r="B921" s="109"/>
      <c r="C921" s="109"/>
      <c r="D921" s="111"/>
      <c r="E921" s="111"/>
      <c r="F921" s="111"/>
      <c r="G921" s="111"/>
      <c r="H921" s="111"/>
      <c r="I921" s="111"/>
      <c r="J921" s="111"/>
      <c r="K921" s="111"/>
      <c r="L921" s="111"/>
      <c r="M921" s="111"/>
      <c r="N921" s="111"/>
      <c r="O921" s="111"/>
      <c r="P921" s="111"/>
      <c r="Q921" s="111"/>
      <c r="R921" s="111"/>
      <c r="S921" s="111"/>
      <c r="T921" s="111"/>
      <c r="U921" s="111"/>
      <c r="V921" s="111"/>
      <c r="W921" s="111"/>
    </row>
    <row r="922" spans="1:23" ht="16" x14ac:dyDescent="0.15">
      <c r="A922" s="111"/>
      <c r="B922" s="109"/>
      <c r="C922" s="109"/>
      <c r="D922" s="111"/>
      <c r="E922" s="111"/>
      <c r="F922" s="111"/>
      <c r="G922" s="111"/>
      <c r="H922" s="111"/>
      <c r="I922" s="111"/>
      <c r="J922" s="111"/>
      <c r="K922" s="111"/>
      <c r="L922" s="111"/>
      <c r="M922" s="111"/>
      <c r="N922" s="111"/>
      <c r="O922" s="111"/>
      <c r="P922" s="111"/>
      <c r="Q922" s="111"/>
      <c r="R922" s="111"/>
      <c r="S922" s="111"/>
      <c r="T922" s="111"/>
      <c r="U922" s="111"/>
      <c r="V922" s="111"/>
      <c r="W922" s="111"/>
    </row>
    <row r="923" spans="1:23" ht="16" x14ac:dyDescent="0.15">
      <c r="A923" s="111"/>
      <c r="B923" s="109"/>
      <c r="C923" s="109"/>
      <c r="D923" s="111"/>
      <c r="E923" s="111"/>
      <c r="F923" s="111"/>
      <c r="G923" s="111"/>
      <c r="H923" s="111"/>
      <c r="I923" s="111"/>
      <c r="J923" s="111"/>
      <c r="K923" s="111"/>
      <c r="L923" s="111"/>
      <c r="M923" s="111"/>
      <c r="N923" s="111"/>
      <c r="O923" s="111"/>
      <c r="P923" s="111"/>
      <c r="Q923" s="111"/>
      <c r="R923" s="111"/>
      <c r="S923" s="111"/>
      <c r="T923" s="111"/>
      <c r="U923" s="111"/>
      <c r="V923" s="111"/>
      <c r="W923" s="111"/>
    </row>
    <row r="924" spans="1:23" ht="16" x14ac:dyDescent="0.15">
      <c r="A924" s="111"/>
      <c r="B924" s="109"/>
      <c r="C924" s="109"/>
      <c r="D924" s="111"/>
      <c r="E924" s="111"/>
      <c r="F924" s="111"/>
      <c r="G924" s="111"/>
      <c r="H924" s="111"/>
      <c r="I924" s="111"/>
      <c r="J924" s="111"/>
      <c r="K924" s="111"/>
      <c r="L924" s="111"/>
      <c r="M924" s="111"/>
      <c r="N924" s="111"/>
      <c r="O924" s="111"/>
      <c r="P924" s="111"/>
      <c r="Q924" s="111"/>
      <c r="R924" s="111"/>
      <c r="S924" s="111"/>
      <c r="T924" s="111"/>
      <c r="U924" s="111"/>
      <c r="V924" s="111"/>
      <c r="W924" s="111"/>
    </row>
    <row r="925" spans="1:23" ht="16" x14ac:dyDescent="0.15">
      <c r="A925" s="111"/>
      <c r="B925" s="109"/>
      <c r="C925" s="109"/>
      <c r="D925" s="111"/>
      <c r="E925" s="111"/>
      <c r="F925" s="111"/>
      <c r="G925" s="111"/>
      <c r="H925" s="111"/>
      <c r="I925" s="111"/>
      <c r="J925" s="111"/>
      <c r="K925" s="111"/>
      <c r="L925" s="111"/>
      <c r="M925" s="111"/>
      <c r="N925" s="111"/>
      <c r="O925" s="111"/>
      <c r="P925" s="111"/>
      <c r="Q925" s="111"/>
      <c r="R925" s="111"/>
      <c r="S925" s="111"/>
      <c r="T925" s="111"/>
      <c r="U925" s="111"/>
      <c r="V925" s="111"/>
      <c r="W925" s="111"/>
    </row>
    <row r="926" spans="1:23" ht="16" x14ac:dyDescent="0.15">
      <c r="A926" s="111"/>
      <c r="B926" s="109"/>
      <c r="C926" s="109"/>
      <c r="D926" s="111"/>
      <c r="E926" s="111"/>
      <c r="F926" s="111"/>
      <c r="G926" s="111"/>
      <c r="H926" s="111"/>
      <c r="I926" s="111"/>
      <c r="J926" s="111"/>
      <c r="K926" s="111"/>
      <c r="L926" s="111"/>
      <c r="M926" s="111"/>
      <c r="N926" s="111"/>
      <c r="O926" s="111"/>
      <c r="P926" s="111"/>
      <c r="Q926" s="111"/>
      <c r="R926" s="111"/>
      <c r="S926" s="111"/>
      <c r="T926" s="111"/>
      <c r="U926" s="111"/>
      <c r="V926" s="111"/>
      <c r="W926" s="111"/>
    </row>
    <row r="927" spans="1:23" ht="16" x14ac:dyDescent="0.15">
      <c r="A927" s="111"/>
      <c r="B927" s="109"/>
      <c r="C927" s="109"/>
      <c r="D927" s="111"/>
      <c r="E927" s="111"/>
      <c r="F927" s="111"/>
      <c r="G927" s="111"/>
      <c r="H927" s="111"/>
      <c r="I927" s="111"/>
      <c r="J927" s="111"/>
      <c r="K927" s="111"/>
      <c r="L927" s="111"/>
      <c r="M927" s="111"/>
      <c r="N927" s="111"/>
      <c r="O927" s="111"/>
      <c r="P927" s="111"/>
      <c r="Q927" s="111"/>
      <c r="R927" s="111"/>
      <c r="S927" s="111"/>
      <c r="T927" s="111"/>
      <c r="U927" s="111"/>
      <c r="V927" s="111"/>
      <c r="W927" s="111"/>
    </row>
    <row r="928" spans="1:23" ht="16" x14ac:dyDescent="0.15">
      <c r="A928" s="111"/>
      <c r="B928" s="109"/>
      <c r="C928" s="109"/>
      <c r="D928" s="111"/>
      <c r="E928" s="111"/>
      <c r="F928" s="111"/>
      <c r="G928" s="111"/>
      <c r="H928" s="111"/>
      <c r="I928" s="111"/>
      <c r="J928" s="111"/>
      <c r="K928" s="111"/>
      <c r="L928" s="111"/>
      <c r="M928" s="111"/>
      <c r="N928" s="111"/>
      <c r="O928" s="111"/>
      <c r="P928" s="111"/>
      <c r="Q928" s="111"/>
      <c r="R928" s="111"/>
      <c r="S928" s="111"/>
      <c r="T928" s="111"/>
      <c r="U928" s="111"/>
      <c r="V928" s="111"/>
      <c r="W928" s="111"/>
    </row>
    <row r="929" spans="1:23" ht="16" x14ac:dyDescent="0.15">
      <c r="A929" s="111"/>
      <c r="B929" s="109"/>
      <c r="C929" s="109"/>
      <c r="D929" s="111"/>
      <c r="E929" s="111"/>
      <c r="F929" s="111"/>
      <c r="G929" s="111"/>
      <c r="H929" s="111"/>
      <c r="I929" s="111"/>
      <c r="J929" s="111"/>
      <c r="K929" s="111"/>
      <c r="L929" s="111"/>
      <c r="M929" s="111"/>
      <c r="N929" s="111"/>
      <c r="O929" s="111"/>
      <c r="P929" s="111"/>
      <c r="Q929" s="111"/>
      <c r="R929" s="111"/>
      <c r="S929" s="111"/>
      <c r="T929" s="111"/>
      <c r="U929" s="111"/>
      <c r="V929" s="111"/>
      <c r="W929" s="111"/>
    </row>
    <row r="930" spans="1:23" ht="16" x14ac:dyDescent="0.15">
      <c r="A930" s="111"/>
      <c r="B930" s="109"/>
      <c r="C930" s="109"/>
      <c r="D930" s="111"/>
      <c r="E930" s="111"/>
      <c r="F930" s="111"/>
      <c r="G930" s="111"/>
      <c r="H930" s="111"/>
      <c r="I930" s="111"/>
      <c r="J930" s="111"/>
      <c r="K930" s="111"/>
      <c r="L930" s="111"/>
      <c r="M930" s="111"/>
      <c r="N930" s="111"/>
      <c r="O930" s="111"/>
      <c r="P930" s="111"/>
      <c r="Q930" s="111"/>
      <c r="R930" s="111"/>
      <c r="S930" s="111"/>
      <c r="T930" s="111"/>
      <c r="U930" s="111"/>
      <c r="V930" s="111"/>
      <c r="W930" s="111"/>
    </row>
    <row r="931" spans="1:23" ht="16" x14ac:dyDescent="0.15">
      <c r="A931" s="111"/>
      <c r="B931" s="109"/>
      <c r="C931" s="109"/>
      <c r="D931" s="111"/>
      <c r="E931" s="111"/>
      <c r="F931" s="111"/>
      <c r="G931" s="111"/>
      <c r="H931" s="111"/>
      <c r="I931" s="111"/>
      <c r="J931" s="111"/>
      <c r="K931" s="111"/>
      <c r="L931" s="111"/>
      <c r="M931" s="111"/>
      <c r="N931" s="111"/>
      <c r="O931" s="111"/>
      <c r="P931" s="111"/>
      <c r="Q931" s="111"/>
      <c r="R931" s="111"/>
      <c r="S931" s="111"/>
      <c r="T931" s="111"/>
      <c r="U931" s="111"/>
      <c r="V931" s="111"/>
      <c r="W931" s="111"/>
    </row>
    <row r="932" spans="1:23" ht="16" x14ac:dyDescent="0.15">
      <c r="A932" s="111"/>
      <c r="B932" s="109"/>
      <c r="C932" s="109"/>
      <c r="D932" s="111"/>
      <c r="E932" s="111"/>
      <c r="F932" s="111"/>
      <c r="G932" s="111"/>
      <c r="H932" s="111"/>
      <c r="I932" s="111"/>
      <c r="J932" s="111"/>
      <c r="K932" s="111"/>
      <c r="L932" s="111"/>
      <c r="M932" s="111"/>
      <c r="N932" s="111"/>
      <c r="O932" s="111"/>
      <c r="P932" s="111"/>
      <c r="Q932" s="111"/>
      <c r="R932" s="111"/>
      <c r="S932" s="111"/>
      <c r="T932" s="111"/>
      <c r="U932" s="111"/>
      <c r="V932" s="111"/>
      <c r="W932" s="111"/>
    </row>
    <row r="933" spans="1:23" ht="16" x14ac:dyDescent="0.15">
      <c r="A933" s="111"/>
      <c r="B933" s="109"/>
      <c r="C933" s="109"/>
      <c r="D933" s="111"/>
      <c r="E933" s="111"/>
      <c r="F933" s="111"/>
      <c r="G933" s="111"/>
      <c r="H933" s="111"/>
      <c r="I933" s="111"/>
      <c r="J933" s="111"/>
      <c r="K933" s="111"/>
      <c r="L933" s="111"/>
      <c r="M933" s="111"/>
      <c r="N933" s="111"/>
      <c r="O933" s="111"/>
      <c r="P933" s="111"/>
      <c r="Q933" s="111"/>
      <c r="R933" s="111"/>
      <c r="S933" s="111"/>
      <c r="T933" s="111"/>
      <c r="U933" s="111"/>
      <c r="V933" s="111"/>
      <c r="W933" s="111"/>
    </row>
    <row r="934" spans="1:23" ht="16" x14ac:dyDescent="0.15">
      <c r="A934" s="111"/>
      <c r="B934" s="109"/>
      <c r="C934" s="109"/>
      <c r="D934" s="111"/>
      <c r="E934" s="111"/>
      <c r="F934" s="111"/>
      <c r="G934" s="111"/>
      <c r="H934" s="111"/>
      <c r="I934" s="111"/>
      <c r="J934" s="111"/>
      <c r="K934" s="111"/>
      <c r="L934" s="111"/>
      <c r="M934" s="111"/>
      <c r="N934" s="111"/>
      <c r="O934" s="111"/>
      <c r="P934" s="111"/>
      <c r="Q934" s="111"/>
      <c r="R934" s="111"/>
      <c r="S934" s="111"/>
      <c r="T934" s="111"/>
      <c r="U934" s="111"/>
      <c r="V934" s="111"/>
      <c r="W934" s="111"/>
    </row>
    <row r="935" spans="1:23" ht="16" x14ac:dyDescent="0.15">
      <c r="A935" s="111"/>
      <c r="B935" s="109"/>
      <c r="C935" s="109"/>
      <c r="D935" s="111"/>
      <c r="E935" s="111"/>
      <c r="F935" s="111"/>
      <c r="G935" s="111"/>
      <c r="H935" s="111"/>
      <c r="I935" s="111"/>
      <c r="J935" s="111"/>
      <c r="K935" s="111"/>
      <c r="L935" s="111"/>
      <c r="M935" s="111"/>
      <c r="N935" s="111"/>
      <c r="O935" s="111"/>
      <c r="P935" s="111"/>
      <c r="Q935" s="111"/>
      <c r="R935" s="111"/>
      <c r="S935" s="111"/>
      <c r="T935" s="111"/>
      <c r="U935" s="111"/>
      <c r="V935" s="111"/>
      <c r="W935" s="111"/>
    </row>
    <row r="936" spans="1:23" ht="16" x14ac:dyDescent="0.15">
      <c r="A936" s="111"/>
      <c r="B936" s="109"/>
      <c r="C936" s="109"/>
      <c r="D936" s="111"/>
      <c r="E936" s="111"/>
      <c r="F936" s="111"/>
      <c r="G936" s="111"/>
      <c r="H936" s="111"/>
      <c r="I936" s="111"/>
      <c r="J936" s="111"/>
      <c r="K936" s="111"/>
      <c r="L936" s="111"/>
      <c r="M936" s="111"/>
      <c r="N936" s="111"/>
      <c r="O936" s="111"/>
      <c r="P936" s="111"/>
      <c r="Q936" s="111"/>
      <c r="R936" s="111"/>
      <c r="S936" s="111"/>
      <c r="T936" s="111"/>
      <c r="U936" s="111"/>
      <c r="V936" s="111"/>
      <c r="W936" s="111"/>
    </row>
    <row r="937" spans="1:23" ht="16" x14ac:dyDescent="0.15">
      <c r="A937" s="111"/>
      <c r="B937" s="109"/>
      <c r="C937" s="109"/>
      <c r="D937" s="111"/>
      <c r="E937" s="111"/>
      <c r="F937" s="111"/>
      <c r="G937" s="111"/>
      <c r="H937" s="111"/>
      <c r="I937" s="111"/>
      <c r="J937" s="111"/>
      <c r="K937" s="111"/>
      <c r="L937" s="111"/>
      <c r="M937" s="111"/>
      <c r="N937" s="111"/>
      <c r="O937" s="111"/>
      <c r="P937" s="111"/>
      <c r="Q937" s="111"/>
      <c r="R937" s="111"/>
      <c r="S937" s="111"/>
      <c r="T937" s="111"/>
      <c r="U937" s="111"/>
      <c r="V937" s="111"/>
      <c r="W937" s="111"/>
    </row>
    <row r="938" spans="1:23" ht="16" x14ac:dyDescent="0.15">
      <c r="A938" s="111"/>
      <c r="B938" s="109"/>
      <c r="C938" s="109"/>
      <c r="D938" s="111"/>
      <c r="E938" s="111"/>
      <c r="F938" s="111"/>
      <c r="G938" s="111"/>
      <c r="H938" s="111"/>
      <c r="I938" s="111"/>
      <c r="J938" s="111"/>
      <c r="K938" s="111"/>
      <c r="L938" s="111"/>
      <c r="M938" s="111"/>
      <c r="N938" s="111"/>
      <c r="O938" s="111"/>
      <c r="P938" s="111"/>
      <c r="Q938" s="111"/>
      <c r="R938" s="111"/>
      <c r="S938" s="111"/>
      <c r="T938" s="111"/>
      <c r="U938" s="111"/>
      <c r="V938" s="111"/>
      <c r="W938" s="111"/>
    </row>
    <row r="939" spans="1:23" ht="16" x14ac:dyDescent="0.15">
      <c r="A939" s="111"/>
      <c r="B939" s="109"/>
      <c r="C939" s="109"/>
      <c r="D939" s="111"/>
      <c r="E939" s="111"/>
      <c r="F939" s="111"/>
      <c r="G939" s="111"/>
      <c r="H939" s="111"/>
      <c r="I939" s="111"/>
      <c r="J939" s="111"/>
      <c r="K939" s="111"/>
      <c r="L939" s="111"/>
      <c r="M939" s="111"/>
      <c r="N939" s="111"/>
      <c r="O939" s="111"/>
      <c r="P939" s="111"/>
      <c r="Q939" s="111"/>
      <c r="R939" s="111"/>
      <c r="S939" s="111"/>
      <c r="T939" s="111"/>
      <c r="U939" s="111"/>
      <c r="V939" s="111"/>
      <c r="W939" s="111"/>
    </row>
    <row r="940" spans="1:23" ht="16" x14ac:dyDescent="0.15">
      <c r="A940" s="111"/>
      <c r="B940" s="109"/>
      <c r="C940" s="109"/>
      <c r="D940" s="111"/>
      <c r="E940" s="111"/>
      <c r="F940" s="111"/>
      <c r="G940" s="111"/>
      <c r="H940" s="111"/>
      <c r="I940" s="111"/>
      <c r="J940" s="111"/>
      <c r="K940" s="111"/>
      <c r="L940" s="111"/>
      <c r="M940" s="111"/>
      <c r="N940" s="111"/>
      <c r="O940" s="111"/>
      <c r="P940" s="111"/>
      <c r="Q940" s="111"/>
      <c r="R940" s="111"/>
      <c r="S940" s="111"/>
      <c r="T940" s="111"/>
      <c r="U940" s="111"/>
      <c r="V940" s="111"/>
      <c r="W940" s="111"/>
    </row>
    <row r="941" spans="1:23" ht="16" x14ac:dyDescent="0.15">
      <c r="A941" s="111"/>
      <c r="B941" s="109"/>
      <c r="C941" s="109"/>
      <c r="D941" s="111"/>
      <c r="E941" s="111"/>
      <c r="F941" s="111"/>
      <c r="G941" s="111"/>
      <c r="H941" s="111"/>
      <c r="I941" s="111"/>
      <c r="J941" s="111"/>
      <c r="K941" s="111"/>
      <c r="L941" s="111"/>
      <c r="M941" s="111"/>
      <c r="N941" s="111"/>
      <c r="O941" s="111"/>
      <c r="P941" s="111"/>
      <c r="Q941" s="111"/>
      <c r="R941" s="111"/>
      <c r="S941" s="111"/>
      <c r="T941" s="111"/>
      <c r="U941" s="111"/>
      <c r="V941" s="111"/>
      <c r="W941" s="111"/>
    </row>
    <row r="942" spans="1:23" ht="16" x14ac:dyDescent="0.15">
      <c r="A942" s="111"/>
      <c r="B942" s="109"/>
      <c r="C942" s="109"/>
      <c r="D942" s="111"/>
      <c r="E942" s="111"/>
      <c r="F942" s="111"/>
      <c r="G942" s="111"/>
      <c r="H942" s="111"/>
      <c r="I942" s="111"/>
      <c r="J942" s="111"/>
      <c r="K942" s="111"/>
      <c r="L942" s="111"/>
      <c r="M942" s="111"/>
      <c r="N942" s="111"/>
      <c r="O942" s="111"/>
      <c r="P942" s="111"/>
      <c r="Q942" s="111"/>
      <c r="R942" s="111"/>
      <c r="S942" s="111"/>
      <c r="T942" s="111"/>
      <c r="U942" s="111"/>
      <c r="V942" s="111"/>
      <c r="W942" s="111"/>
    </row>
    <row r="943" spans="1:23" ht="16" x14ac:dyDescent="0.15">
      <c r="A943" s="111"/>
      <c r="B943" s="109"/>
      <c r="C943" s="109"/>
      <c r="D943" s="111"/>
      <c r="E943" s="111"/>
      <c r="F943" s="111"/>
      <c r="G943" s="111"/>
      <c r="H943" s="111"/>
      <c r="I943" s="111"/>
      <c r="J943" s="111"/>
      <c r="K943" s="111"/>
      <c r="L943" s="111"/>
      <c r="M943" s="111"/>
      <c r="N943" s="111"/>
      <c r="O943" s="111"/>
      <c r="P943" s="111"/>
      <c r="Q943" s="111"/>
      <c r="R943" s="111"/>
      <c r="S943" s="111"/>
      <c r="T943" s="111"/>
      <c r="U943" s="111"/>
      <c r="V943" s="111"/>
      <c r="W943" s="111"/>
    </row>
    <row r="944" spans="1:23" ht="16" x14ac:dyDescent="0.15">
      <c r="A944" s="111"/>
      <c r="B944" s="109"/>
      <c r="C944" s="109"/>
      <c r="D944" s="111"/>
      <c r="E944" s="111"/>
      <c r="F944" s="111"/>
      <c r="G944" s="111"/>
      <c r="H944" s="111"/>
      <c r="I944" s="111"/>
      <c r="J944" s="111"/>
      <c r="K944" s="111"/>
      <c r="L944" s="111"/>
      <c r="M944" s="111"/>
      <c r="N944" s="111"/>
      <c r="O944" s="111"/>
      <c r="P944" s="111"/>
      <c r="Q944" s="111"/>
      <c r="R944" s="111"/>
      <c r="S944" s="111"/>
      <c r="T944" s="111"/>
      <c r="U944" s="111"/>
      <c r="V944" s="111"/>
      <c r="W944" s="111"/>
    </row>
    <row r="945" spans="1:23" ht="16" x14ac:dyDescent="0.15">
      <c r="A945" s="111"/>
      <c r="B945" s="109"/>
      <c r="C945" s="109"/>
      <c r="D945" s="111"/>
      <c r="E945" s="111"/>
      <c r="F945" s="111"/>
      <c r="G945" s="111"/>
      <c r="H945" s="111"/>
      <c r="I945" s="111"/>
      <c r="J945" s="111"/>
      <c r="K945" s="111"/>
      <c r="L945" s="111"/>
      <c r="M945" s="111"/>
      <c r="N945" s="111"/>
      <c r="O945" s="111"/>
      <c r="P945" s="111"/>
      <c r="Q945" s="111"/>
      <c r="R945" s="111"/>
      <c r="S945" s="111"/>
      <c r="T945" s="111"/>
      <c r="U945" s="111"/>
      <c r="V945" s="111"/>
      <c r="W945" s="111"/>
    </row>
    <row r="946" spans="1:23" ht="16" x14ac:dyDescent="0.15">
      <c r="A946" s="111"/>
      <c r="B946" s="109"/>
      <c r="C946" s="109"/>
      <c r="D946" s="111"/>
      <c r="E946" s="111"/>
      <c r="F946" s="111"/>
      <c r="G946" s="111"/>
      <c r="H946" s="111"/>
      <c r="I946" s="111"/>
      <c r="J946" s="111"/>
      <c r="K946" s="111"/>
      <c r="L946" s="111"/>
      <c r="M946" s="111"/>
      <c r="N946" s="111"/>
      <c r="O946" s="111"/>
      <c r="P946" s="111"/>
      <c r="Q946" s="111"/>
      <c r="R946" s="111"/>
      <c r="S946" s="111"/>
      <c r="T946" s="111"/>
      <c r="U946" s="111"/>
      <c r="V946" s="111"/>
      <c r="W946" s="111"/>
    </row>
    <row r="947" spans="1:23" ht="16" x14ac:dyDescent="0.15">
      <c r="A947" s="111"/>
      <c r="B947" s="109"/>
      <c r="C947" s="109"/>
      <c r="D947" s="111"/>
      <c r="E947" s="111"/>
      <c r="F947" s="111"/>
      <c r="G947" s="111"/>
      <c r="H947" s="111"/>
      <c r="I947" s="111"/>
      <c r="J947" s="111"/>
      <c r="K947" s="111"/>
      <c r="L947" s="111"/>
      <c r="M947" s="111"/>
      <c r="N947" s="111"/>
      <c r="O947" s="111"/>
      <c r="P947" s="111"/>
      <c r="Q947" s="111"/>
      <c r="R947" s="111"/>
      <c r="S947" s="111"/>
      <c r="T947" s="111"/>
      <c r="U947" s="111"/>
      <c r="V947" s="111"/>
      <c r="W947" s="111"/>
    </row>
    <row r="948" spans="1:23" ht="16" x14ac:dyDescent="0.15">
      <c r="A948" s="111"/>
      <c r="B948" s="109"/>
      <c r="C948" s="109"/>
      <c r="D948" s="111"/>
      <c r="E948" s="111"/>
      <c r="F948" s="111"/>
      <c r="G948" s="111"/>
      <c r="H948" s="111"/>
      <c r="I948" s="111"/>
      <c r="J948" s="111"/>
      <c r="K948" s="111"/>
      <c r="L948" s="111"/>
      <c r="M948" s="111"/>
      <c r="N948" s="111"/>
      <c r="O948" s="111"/>
      <c r="P948" s="111"/>
      <c r="Q948" s="111"/>
      <c r="R948" s="111"/>
      <c r="S948" s="111"/>
      <c r="T948" s="111"/>
      <c r="U948" s="111"/>
      <c r="V948" s="111"/>
      <c r="W948" s="111"/>
    </row>
    <row r="949" spans="1:23" ht="16" x14ac:dyDescent="0.15">
      <c r="A949" s="111"/>
      <c r="B949" s="109"/>
      <c r="C949" s="109"/>
      <c r="D949" s="111"/>
      <c r="E949" s="111"/>
      <c r="F949" s="111"/>
      <c r="G949" s="111"/>
      <c r="H949" s="111"/>
      <c r="I949" s="111"/>
      <c r="J949" s="111"/>
      <c r="K949" s="111"/>
      <c r="L949" s="111"/>
      <c r="M949" s="111"/>
      <c r="N949" s="111"/>
      <c r="O949" s="111"/>
      <c r="P949" s="111"/>
      <c r="Q949" s="111"/>
      <c r="R949" s="111"/>
      <c r="S949" s="111"/>
      <c r="T949" s="111"/>
      <c r="U949" s="111"/>
      <c r="V949" s="111"/>
      <c r="W949" s="111"/>
    </row>
    <row r="950" spans="1:23" ht="16" x14ac:dyDescent="0.15">
      <c r="A950" s="111"/>
      <c r="B950" s="109"/>
      <c r="C950" s="109"/>
      <c r="D950" s="111"/>
      <c r="E950" s="111"/>
      <c r="F950" s="111"/>
      <c r="G950" s="111"/>
      <c r="H950" s="111"/>
      <c r="I950" s="111"/>
      <c r="J950" s="111"/>
      <c r="K950" s="111"/>
      <c r="L950" s="111"/>
      <c r="M950" s="111"/>
      <c r="N950" s="111"/>
      <c r="O950" s="111"/>
      <c r="P950" s="111"/>
      <c r="Q950" s="111"/>
      <c r="R950" s="111"/>
      <c r="S950" s="111"/>
      <c r="T950" s="111"/>
      <c r="U950" s="111"/>
      <c r="V950" s="111"/>
      <c r="W950" s="111"/>
    </row>
    <row r="951" spans="1:23" ht="16" x14ac:dyDescent="0.15">
      <c r="A951" s="111"/>
      <c r="B951" s="109"/>
      <c r="C951" s="109"/>
      <c r="D951" s="111"/>
      <c r="E951" s="111"/>
      <c r="F951" s="111"/>
      <c r="G951" s="111"/>
      <c r="H951" s="111"/>
      <c r="I951" s="111"/>
      <c r="J951" s="111"/>
      <c r="K951" s="111"/>
      <c r="L951" s="111"/>
      <c r="M951" s="111"/>
      <c r="N951" s="111"/>
      <c r="O951" s="111"/>
      <c r="P951" s="111"/>
      <c r="Q951" s="111"/>
      <c r="R951" s="111"/>
      <c r="S951" s="111"/>
      <c r="T951" s="111"/>
      <c r="U951" s="111"/>
      <c r="V951" s="111"/>
      <c r="W951" s="111"/>
    </row>
    <row r="952" spans="1:23" ht="16" x14ac:dyDescent="0.15">
      <c r="A952" s="111"/>
      <c r="B952" s="109"/>
      <c r="C952" s="109"/>
      <c r="D952" s="111"/>
      <c r="E952" s="111"/>
      <c r="F952" s="111"/>
      <c r="G952" s="111"/>
      <c r="H952" s="111"/>
      <c r="I952" s="111"/>
      <c r="J952" s="111"/>
      <c r="K952" s="111"/>
      <c r="L952" s="111"/>
      <c r="M952" s="111"/>
      <c r="N952" s="111"/>
      <c r="O952" s="111"/>
      <c r="P952" s="111"/>
      <c r="Q952" s="111"/>
      <c r="R952" s="111"/>
      <c r="S952" s="111"/>
      <c r="T952" s="111"/>
      <c r="U952" s="111"/>
      <c r="V952" s="111"/>
      <c r="W952" s="111"/>
    </row>
    <row r="953" spans="1:23" ht="16" x14ac:dyDescent="0.15">
      <c r="A953" s="111"/>
      <c r="B953" s="109"/>
      <c r="C953" s="109"/>
      <c r="D953" s="111"/>
      <c r="E953" s="111"/>
      <c r="F953" s="111"/>
      <c r="G953" s="111"/>
      <c r="H953" s="111"/>
      <c r="I953" s="111"/>
      <c r="J953" s="111"/>
      <c r="K953" s="111"/>
      <c r="L953" s="111"/>
      <c r="M953" s="111"/>
      <c r="N953" s="111"/>
      <c r="O953" s="111"/>
      <c r="P953" s="111"/>
      <c r="Q953" s="111"/>
      <c r="R953" s="111"/>
      <c r="S953" s="111"/>
      <c r="T953" s="111"/>
      <c r="U953" s="111"/>
      <c r="V953" s="111"/>
      <c r="W953" s="111"/>
    </row>
    <row r="954" spans="1:23" ht="16" x14ac:dyDescent="0.15">
      <c r="A954" s="111"/>
      <c r="B954" s="109"/>
      <c r="C954" s="109"/>
      <c r="D954" s="111"/>
      <c r="E954" s="111"/>
      <c r="F954" s="111"/>
      <c r="G954" s="111"/>
      <c r="H954" s="111"/>
      <c r="I954" s="111"/>
      <c r="J954" s="111"/>
      <c r="K954" s="111"/>
      <c r="L954" s="111"/>
      <c r="M954" s="111"/>
      <c r="N954" s="111"/>
      <c r="O954" s="111"/>
      <c r="P954" s="111"/>
      <c r="Q954" s="111"/>
      <c r="R954" s="111"/>
      <c r="S954" s="111"/>
      <c r="T954" s="111"/>
      <c r="U954" s="111"/>
      <c r="V954" s="111"/>
      <c r="W954" s="111"/>
    </row>
    <row r="955" spans="1:23" ht="16" x14ac:dyDescent="0.15">
      <c r="A955" s="111"/>
      <c r="B955" s="109"/>
      <c r="C955" s="109"/>
      <c r="D955" s="111"/>
      <c r="E955" s="111"/>
      <c r="F955" s="111"/>
      <c r="G955" s="111"/>
      <c r="H955" s="111"/>
      <c r="I955" s="111"/>
      <c r="J955" s="111"/>
      <c r="K955" s="111"/>
      <c r="L955" s="111"/>
      <c r="M955" s="111"/>
      <c r="N955" s="111"/>
      <c r="O955" s="111"/>
      <c r="P955" s="111"/>
      <c r="Q955" s="111"/>
      <c r="R955" s="111"/>
      <c r="S955" s="111"/>
      <c r="T955" s="111"/>
      <c r="U955" s="111"/>
      <c r="V955" s="111"/>
      <c r="W955" s="111"/>
    </row>
    <row r="956" spans="1:23" ht="16" x14ac:dyDescent="0.15">
      <c r="A956" s="111"/>
      <c r="B956" s="109"/>
      <c r="C956" s="109"/>
      <c r="D956" s="111"/>
      <c r="E956" s="111"/>
      <c r="F956" s="111"/>
      <c r="G956" s="111"/>
      <c r="H956" s="111"/>
      <c r="I956" s="111"/>
      <c r="J956" s="111"/>
      <c r="K956" s="111"/>
      <c r="L956" s="111"/>
      <c r="M956" s="111"/>
      <c r="N956" s="111"/>
      <c r="O956" s="111"/>
      <c r="P956" s="111"/>
      <c r="Q956" s="111"/>
      <c r="R956" s="111"/>
      <c r="S956" s="111"/>
      <c r="T956" s="111"/>
      <c r="U956" s="111"/>
      <c r="V956" s="111"/>
      <c r="W956" s="111"/>
    </row>
    <row r="957" spans="1:23" ht="16" x14ac:dyDescent="0.15">
      <c r="A957" s="111"/>
      <c r="B957" s="109"/>
      <c r="C957" s="109"/>
      <c r="D957" s="111"/>
      <c r="E957" s="111"/>
      <c r="F957" s="111"/>
      <c r="G957" s="111"/>
      <c r="H957" s="111"/>
      <c r="I957" s="111"/>
      <c r="J957" s="111"/>
      <c r="K957" s="111"/>
      <c r="L957" s="111"/>
      <c r="M957" s="111"/>
      <c r="N957" s="111"/>
      <c r="O957" s="111"/>
      <c r="P957" s="111"/>
      <c r="Q957" s="111"/>
      <c r="R957" s="111"/>
      <c r="S957" s="111"/>
      <c r="T957" s="111"/>
      <c r="U957" s="111"/>
      <c r="V957" s="111"/>
      <c r="W957" s="111"/>
    </row>
    <row r="958" spans="1:23" ht="16" x14ac:dyDescent="0.15">
      <c r="A958" s="111"/>
      <c r="B958" s="109"/>
      <c r="C958" s="109"/>
      <c r="D958" s="111"/>
      <c r="E958" s="111"/>
      <c r="F958" s="111"/>
      <c r="G958" s="111"/>
      <c r="H958" s="111"/>
      <c r="I958" s="111"/>
      <c r="J958" s="111"/>
      <c r="K958" s="111"/>
      <c r="L958" s="111"/>
      <c r="M958" s="111"/>
      <c r="N958" s="111"/>
      <c r="O958" s="111"/>
      <c r="P958" s="111"/>
      <c r="Q958" s="111"/>
      <c r="R958" s="111"/>
      <c r="S958" s="111"/>
      <c r="T958" s="111"/>
      <c r="U958" s="111"/>
      <c r="V958" s="111"/>
      <c r="W958" s="111"/>
    </row>
    <row r="959" spans="1:23" ht="16" x14ac:dyDescent="0.15">
      <c r="A959" s="111"/>
      <c r="B959" s="109"/>
      <c r="C959" s="109"/>
      <c r="D959" s="111"/>
      <c r="E959" s="111"/>
      <c r="F959" s="111"/>
      <c r="G959" s="111"/>
      <c r="H959" s="111"/>
      <c r="I959" s="111"/>
      <c r="J959" s="111"/>
      <c r="K959" s="111"/>
      <c r="L959" s="111"/>
      <c r="M959" s="111"/>
      <c r="N959" s="111"/>
      <c r="O959" s="111"/>
      <c r="P959" s="111"/>
      <c r="Q959" s="111"/>
      <c r="R959" s="111"/>
      <c r="S959" s="111"/>
      <c r="T959" s="111"/>
      <c r="U959" s="111"/>
      <c r="V959" s="111"/>
      <c r="W959" s="111"/>
    </row>
    <row r="960" spans="1:23" ht="16" x14ac:dyDescent="0.15">
      <c r="A960" s="111"/>
      <c r="B960" s="109"/>
      <c r="C960" s="109"/>
      <c r="D960" s="111"/>
      <c r="E960" s="111"/>
      <c r="F960" s="111"/>
      <c r="G960" s="111"/>
      <c r="H960" s="111"/>
      <c r="I960" s="111"/>
      <c r="J960" s="111"/>
      <c r="K960" s="111"/>
      <c r="L960" s="111"/>
      <c r="M960" s="111"/>
      <c r="N960" s="111"/>
      <c r="O960" s="111"/>
      <c r="P960" s="111"/>
      <c r="Q960" s="111"/>
      <c r="R960" s="111"/>
      <c r="S960" s="111"/>
      <c r="T960" s="111"/>
      <c r="U960" s="111"/>
      <c r="V960" s="111"/>
      <c r="W960" s="111"/>
    </row>
    <row r="961" spans="1:23" ht="16" x14ac:dyDescent="0.15">
      <c r="A961" s="111"/>
      <c r="B961" s="109"/>
      <c r="C961" s="109"/>
      <c r="D961" s="111"/>
      <c r="E961" s="111"/>
      <c r="F961" s="111"/>
      <c r="G961" s="111"/>
      <c r="H961" s="111"/>
      <c r="I961" s="111"/>
      <c r="J961" s="111"/>
      <c r="K961" s="111"/>
      <c r="L961" s="111"/>
      <c r="M961" s="111"/>
      <c r="N961" s="111"/>
      <c r="O961" s="111"/>
      <c r="P961" s="111"/>
      <c r="Q961" s="111"/>
      <c r="R961" s="111"/>
      <c r="S961" s="111"/>
      <c r="T961" s="111"/>
      <c r="U961" s="111"/>
      <c r="V961" s="111"/>
      <c r="W961" s="111"/>
    </row>
    <row r="962" spans="1:23" ht="16" x14ac:dyDescent="0.15">
      <c r="A962" s="111"/>
      <c r="B962" s="109"/>
      <c r="C962" s="109"/>
      <c r="D962" s="111"/>
      <c r="E962" s="111"/>
      <c r="F962" s="111"/>
      <c r="G962" s="111"/>
      <c r="H962" s="111"/>
      <c r="I962" s="111"/>
      <c r="J962" s="111"/>
      <c r="K962" s="111"/>
      <c r="L962" s="111"/>
      <c r="M962" s="111"/>
      <c r="N962" s="111"/>
      <c r="O962" s="111"/>
      <c r="P962" s="111"/>
      <c r="Q962" s="111"/>
      <c r="R962" s="111"/>
      <c r="S962" s="111"/>
      <c r="T962" s="111"/>
      <c r="U962" s="111"/>
      <c r="V962" s="111"/>
      <c r="W962" s="111"/>
    </row>
    <row r="963" spans="1:23" ht="16" x14ac:dyDescent="0.15">
      <c r="A963" s="111"/>
      <c r="B963" s="109"/>
      <c r="C963" s="109"/>
      <c r="D963" s="111"/>
      <c r="E963" s="111"/>
      <c r="F963" s="111"/>
      <c r="G963" s="111"/>
      <c r="H963" s="111"/>
      <c r="I963" s="111"/>
      <c r="J963" s="111"/>
      <c r="K963" s="111"/>
      <c r="L963" s="111"/>
      <c r="M963" s="111"/>
      <c r="N963" s="111"/>
      <c r="O963" s="111"/>
      <c r="P963" s="111"/>
      <c r="Q963" s="111"/>
      <c r="R963" s="111"/>
      <c r="S963" s="111"/>
      <c r="T963" s="111"/>
      <c r="U963" s="111"/>
      <c r="V963" s="111"/>
      <c r="W963" s="111"/>
    </row>
    <row r="964" spans="1:23" ht="16" x14ac:dyDescent="0.15">
      <c r="A964" s="111"/>
      <c r="B964" s="109"/>
      <c r="C964" s="109"/>
      <c r="D964" s="111"/>
      <c r="E964" s="111"/>
      <c r="F964" s="111"/>
      <c r="G964" s="111"/>
      <c r="H964" s="111"/>
      <c r="I964" s="111"/>
      <c r="J964" s="111"/>
      <c r="K964" s="111"/>
      <c r="L964" s="111"/>
      <c r="M964" s="111"/>
      <c r="N964" s="111"/>
      <c r="O964" s="111"/>
      <c r="P964" s="111"/>
      <c r="Q964" s="111"/>
      <c r="R964" s="111"/>
      <c r="S964" s="111"/>
      <c r="T964" s="111"/>
      <c r="U964" s="111"/>
      <c r="V964" s="111"/>
      <c r="W964" s="111"/>
    </row>
    <row r="965" spans="1:23" ht="16" x14ac:dyDescent="0.15">
      <c r="A965" s="111"/>
      <c r="B965" s="109"/>
      <c r="C965" s="109"/>
      <c r="D965" s="111"/>
      <c r="E965" s="111"/>
      <c r="F965" s="111"/>
      <c r="G965" s="111"/>
      <c r="H965" s="111"/>
      <c r="I965" s="111"/>
      <c r="J965" s="111"/>
      <c r="K965" s="111"/>
      <c r="L965" s="111"/>
      <c r="M965" s="111"/>
      <c r="N965" s="111"/>
      <c r="O965" s="111"/>
      <c r="P965" s="111"/>
      <c r="Q965" s="111"/>
      <c r="R965" s="111"/>
      <c r="S965" s="111"/>
      <c r="T965" s="111"/>
      <c r="U965" s="111"/>
      <c r="V965" s="111"/>
      <c r="W965" s="111"/>
    </row>
    <row r="966" spans="1:23" ht="16" x14ac:dyDescent="0.15">
      <c r="A966" s="111"/>
      <c r="B966" s="109"/>
      <c r="C966" s="109"/>
      <c r="D966" s="111"/>
      <c r="E966" s="111"/>
      <c r="F966" s="111"/>
      <c r="G966" s="111"/>
      <c r="H966" s="111"/>
      <c r="I966" s="111"/>
      <c r="J966" s="111"/>
      <c r="K966" s="111"/>
      <c r="L966" s="111"/>
      <c r="M966" s="111"/>
      <c r="N966" s="111"/>
      <c r="O966" s="111"/>
      <c r="P966" s="111"/>
      <c r="Q966" s="111"/>
      <c r="R966" s="111"/>
      <c r="S966" s="111"/>
      <c r="T966" s="111"/>
      <c r="U966" s="111"/>
      <c r="V966" s="111"/>
      <c r="W966" s="111"/>
    </row>
    <row r="967" spans="1:23" ht="16" x14ac:dyDescent="0.15">
      <c r="A967" s="111"/>
      <c r="B967" s="109"/>
      <c r="C967" s="109"/>
      <c r="D967" s="111"/>
      <c r="E967" s="111"/>
      <c r="F967" s="111"/>
      <c r="G967" s="111"/>
      <c r="H967" s="111"/>
      <c r="I967" s="111"/>
      <c r="J967" s="111"/>
      <c r="K967" s="111"/>
      <c r="L967" s="111"/>
      <c r="M967" s="111"/>
      <c r="N967" s="111"/>
      <c r="O967" s="111"/>
      <c r="P967" s="111"/>
      <c r="Q967" s="111"/>
      <c r="R967" s="111"/>
      <c r="S967" s="111"/>
      <c r="T967" s="111"/>
      <c r="U967" s="111"/>
      <c r="V967" s="111"/>
      <c r="W967" s="111"/>
    </row>
  </sheetData>
  <mergeCells count="1">
    <mergeCell ref="A1:C1"/>
  </mergeCells>
  <hyperlinks>
    <hyperlink ref="A3"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Payout breakup</vt:lpstr>
      <vt:lpstr>Order level</vt:lpstr>
      <vt:lpstr>AdditionDeductions Details</vt:lpstr>
      <vt:lpstr>Discounts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2022-10-06T09:02:31Z</dcterms:created>
  <dc:creator>Animesh A</dc:creator>
  <cp:lastModifiedBy>Jagan Mohan</cp:lastModifiedBy>
  <dcterms:modified xsi:type="dcterms:W3CDTF">2022-11-16T18:27:56Z</dcterms:modified>
</cp:coreProperties>
</file>