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VE ICAMPUS\Documents\Stage\Dossier_Stage_GAEL\Fichiers_EXCEL\"/>
    </mc:Choice>
  </mc:AlternateContent>
  <xr:revisionPtr revIDLastSave="0" documentId="13_ncr:1_{7097B24B-A9D8-4874-8CED-A53E77CE16D9}" xr6:coauthVersionLast="47" xr6:coauthVersionMax="47" xr10:uidLastSave="{00000000-0000-0000-0000-000000000000}"/>
  <bookViews>
    <workbookView xWindow="-120" yWindow="-120" windowWidth="24240" windowHeight="13140" firstSheet="1" activeTab="2" xr2:uid="{539F7A0C-8990-4801-B446-B611EA521079}"/>
  </bookViews>
  <sheets>
    <sheet name="Données" sheetId="1" r:id="rId1"/>
    <sheet name="Prévision coût électricité" sheetId="2" r:id="rId2"/>
    <sheet name="Prévision coût du Gaz Naturel" sheetId="8" r:id="rId3"/>
    <sheet name="Prévision coût fioul" sheetId="6" r:id="rId4"/>
    <sheet name="Prévision coût pétrole" sheetId="7" r:id="rId5"/>
    <sheet name="Prévision coût Boi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8" l="1"/>
  <c r="C16" i="8"/>
  <c r="C20" i="8"/>
  <c r="C24" i="8"/>
  <c r="C28" i="8"/>
  <c r="D12" i="8"/>
  <c r="D16" i="8"/>
  <c r="D20" i="8"/>
  <c r="D24" i="8"/>
  <c r="D28" i="8"/>
  <c r="D29" i="8"/>
  <c r="C23" i="8"/>
  <c r="C31" i="8"/>
  <c r="D23" i="8"/>
  <c r="C13" i="8"/>
  <c r="C17" i="8"/>
  <c r="C21" i="8"/>
  <c r="C25" i="8"/>
  <c r="C29" i="8"/>
  <c r="D13" i="8"/>
  <c r="D17" i="8"/>
  <c r="D21" i="8"/>
  <c r="D25" i="8"/>
  <c r="C15" i="8"/>
  <c r="D15" i="8"/>
  <c r="D27" i="8"/>
  <c r="C14" i="8"/>
  <c r="C18" i="8"/>
  <c r="C22" i="8"/>
  <c r="C26" i="8"/>
  <c r="C30" i="8"/>
  <c r="D14" i="8"/>
  <c r="D18" i="8"/>
  <c r="D22" i="8"/>
  <c r="D26" i="8"/>
  <c r="D30" i="8"/>
  <c r="C19" i="8"/>
  <c r="C27" i="8"/>
  <c r="D19" i="8"/>
  <c r="D31" i="8"/>
  <c r="C12" i="7"/>
  <c r="C16" i="7"/>
  <c r="C20" i="7"/>
  <c r="C24" i="7"/>
  <c r="C28" i="7"/>
  <c r="C23" i="7"/>
  <c r="C13" i="7"/>
  <c r="C17" i="7"/>
  <c r="C21" i="7"/>
  <c r="C25" i="7"/>
  <c r="C29" i="7"/>
  <c r="C19" i="7"/>
  <c r="C27" i="7"/>
  <c r="C14" i="7"/>
  <c r="C18" i="7"/>
  <c r="C22" i="7"/>
  <c r="C26" i="7"/>
  <c r="C30" i="7"/>
  <c r="C15" i="7"/>
  <c r="C31" i="7"/>
  <c r="C12" i="6"/>
  <c r="C16" i="6"/>
  <c r="C20" i="6"/>
  <c r="C24" i="6"/>
  <c r="C28" i="6"/>
  <c r="C23" i="6"/>
  <c r="C13" i="6"/>
  <c r="C17" i="6"/>
  <c r="C21" i="6"/>
  <c r="C25" i="6"/>
  <c r="C29" i="6"/>
  <c r="C19" i="6"/>
  <c r="C27" i="6"/>
  <c r="C14" i="6"/>
  <c r="C18" i="6"/>
  <c r="C22" i="6"/>
  <c r="C26" i="6"/>
  <c r="C30" i="6"/>
  <c r="C15" i="6"/>
  <c r="C31" i="6"/>
  <c r="C12" i="4"/>
  <c r="C16" i="4"/>
  <c r="C20" i="4"/>
  <c r="C24" i="4"/>
  <c r="C28" i="4"/>
  <c r="C19" i="4"/>
  <c r="C31" i="4"/>
  <c r="C13" i="4"/>
  <c r="C17" i="4"/>
  <c r="C21" i="4"/>
  <c r="C25" i="4"/>
  <c r="C29" i="4"/>
  <c r="C23" i="4"/>
  <c r="C14" i="4"/>
  <c r="C18" i="4"/>
  <c r="C22" i="4"/>
  <c r="C26" i="4"/>
  <c r="C30" i="4"/>
  <c r="C15" i="4"/>
  <c r="C27" i="4"/>
  <c r="C12" i="2"/>
  <c r="C16" i="2"/>
  <c r="C20" i="2"/>
  <c r="C24" i="2"/>
  <c r="C28" i="2"/>
  <c r="C18" i="2"/>
  <c r="C22" i="2"/>
  <c r="C19" i="2"/>
  <c r="C27" i="2"/>
  <c r="C13" i="2"/>
  <c r="C17" i="2"/>
  <c r="C21" i="2"/>
  <c r="C25" i="2"/>
  <c r="C29" i="2"/>
  <c r="C14" i="2"/>
  <c r="C26" i="2"/>
  <c r="C30" i="2"/>
  <c r="C15" i="2"/>
  <c r="C23" i="2"/>
  <c r="C31" i="2"/>
  <c r="D31" i="7" l="1"/>
  <c r="D30" i="7"/>
  <c r="D22" i="7"/>
  <c r="D14" i="7"/>
  <c r="D19" i="7"/>
  <c r="D25" i="7"/>
  <c r="D17" i="7"/>
  <c r="D23" i="7"/>
  <c r="D24" i="7"/>
  <c r="D16" i="7"/>
  <c r="E18" i="7"/>
  <c r="E21" i="7"/>
  <c r="E20" i="7"/>
  <c r="E31" i="7"/>
  <c r="E30" i="7"/>
  <c r="E22" i="7"/>
  <c r="E14" i="7"/>
  <c r="E19" i="7"/>
  <c r="E25" i="7"/>
  <c r="E17" i="7"/>
  <c r="E23" i="7"/>
  <c r="E24" i="7"/>
  <c r="E16" i="7"/>
  <c r="E26" i="7"/>
  <c r="E29" i="7"/>
  <c r="E13" i="7"/>
  <c r="E12" i="7"/>
  <c r="D15" i="7"/>
  <c r="D26" i="7"/>
  <c r="D18" i="7"/>
  <c r="D27" i="7"/>
  <c r="D29" i="7"/>
  <c r="D21" i="7"/>
  <c r="D13" i="7"/>
  <c r="D28" i="7"/>
  <c r="D20" i="7"/>
  <c r="D12" i="7"/>
  <c r="E15" i="7"/>
  <c r="E27" i="7"/>
  <c r="E28" i="7"/>
  <c r="E31" i="6"/>
  <c r="D30" i="6"/>
  <c r="D22" i="6"/>
  <c r="D14" i="6"/>
  <c r="E19" i="6"/>
  <c r="D25" i="6"/>
  <c r="D17" i="6"/>
  <c r="E23" i="6"/>
  <c r="D24" i="6"/>
  <c r="D16" i="6"/>
  <c r="E18" i="6"/>
  <c r="E27" i="6"/>
  <c r="E13" i="6"/>
  <c r="D31" i="6"/>
  <c r="E30" i="6"/>
  <c r="E22" i="6"/>
  <c r="E14" i="6"/>
  <c r="D19" i="6"/>
  <c r="E25" i="6"/>
  <c r="E17" i="6"/>
  <c r="D23" i="6"/>
  <c r="E24" i="6"/>
  <c r="E16" i="6"/>
  <c r="E26" i="6"/>
  <c r="E29" i="6"/>
  <c r="E28" i="6"/>
  <c r="E12" i="6"/>
  <c r="D15" i="6"/>
  <c r="D26" i="6"/>
  <c r="D18" i="6"/>
  <c r="D27" i="6"/>
  <c r="D29" i="6"/>
  <c r="D21" i="6"/>
  <c r="D13" i="6"/>
  <c r="D28" i="6"/>
  <c r="D20" i="6"/>
  <c r="D12" i="6"/>
  <c r="E15" i="6"/>
  <c r="E21" i="6"/>
  <c r="E20" i="6"/>
  <c r="E27" i="4"/>
  <c r="D30" i="4"/>
  <c r="D22" i="4"/>
  <c r="D14" i="4"/>
  <c r="E29" i="4"/>
  <c r="D21" i="4"/>
  <c r="D13" i="4"/>
  <c r="E19" i="4"/>
  <c r="D24" i="4"/>
  <c r="D16" i="4"/>
  <c r="E26" i="4"/>
  <c r="E25" i="4"/>
  <c r="E28" i="4"/>
  <c r="D27" i="4"/>
  <c r="E30" i="4"/>
  <c r="E22" i="4"/>
  <c r="E14" i="4"/>
  <c r="D29" i="4"/>
  <c r="E21" i="4"/>
  <c r="E13" i="4"/>
  <c r="D19" i="4"/>
  <c r="E24" i="4"/>
  <c r="E16" i="4"/>
  <c r="E18" i="4"/>
  <c r="E17" i="4"/>
  <c r="E20" i="4"/>
  <c r="D15" i="4"/>
  <c r="D26" i="4"/>
  <c r="D18" i="4"/>
  <c r="D23" i="4"/>
  <c r="D25" i="4"/>
  <c r="D17" i="4"/>
  <c r="D31" i="4"/>
  <c r="D28" i="4"/>
  <c r="D20" i="4"/>
  <c r="D12" i="4"/>
  <c r="E15" i="4"/>
  <c r="E23" i="4"/>
  <c r="E31" i="4"/>
  <c r="E12" i="4"/>
  <c r="D31" i="2"/>
  <c r="D15" i="2"/>
  <c r="D26" i="2"/>
  <c r="D29" i="2"/>
  <c r="D21" i="2"/>
  <c r="D13" i="2"/>
  <c r="D19" i="2"/>
  <c r="D18" i="2"/>
  <c r="D24" i="2"/>
  <c r="D16" i="2"/>
  <c r="E30" i="2"/>
  <c r="E25" i="2"/>
  <c r="E28" i="2"/>
  <c r="E31" i="2"/>
  <c r="E15" i="2"/>
  <c r="E26" i="2"/>
  <c r="E29" i="2"/>
  <c r="E21" i="2"/>
  <c r="E13" i="2"/>
  <c r="E19" i="2"/>
  <c r="E18" i="2"/>
  <c r="E24" i="2"/>
  <c r="E16" i="2"/>
  <c r="E14" i="2"/>
  <c r="E27" i="2"/>
  <c r="E20" i="2"/>
  <c r="D23" i="2"/>
  <c r="D30" i="2"/>
  <c r="D14" i="2"/>
  <c r="D25" i="2"/>
  <c r="D17" i="2"/>
  <c r="D27" i="2"/>
  <c r="D22" i="2"/>
  <c r="D28" i="2"/>
  <c r="D20" i="2"/>
  <c r="D12" i="2"/>
  <c r="E23" i="2"/>
  <c r="E17" i="2"/>
  <c r="E22" i="2"/>
  <c r="E12" i="2"/>
</calcChain>
</file>

<file path=xl/sharedStrings.xml><?xml version="1.0" encoding="utf-8"?>
<sst xmlns="http://schemas.openxmlformats.org/spreadsheetml/2006/main" count="46" uniqueCount="23">
  <si>
    <t>Coût d'achat des Énergies (2015-2025) en €/Kwh PCI</t>
  </si>
  <si>
    <t xml:space="preserve">Années </t>
  </si>
  <si>
    <t>Electricité</t>
  </si>
  <si>
    <t>Gaz natuel</t>
  </si>
  <si>
    <t>Bois</t>
  </si>
  <si>
    <t xml:space="preserve">Petrole </t>
  </si>
  <si>
    <t>Fioul domestique</t>
  </si>
  <si>
    <t>Forecast(Electricité)</t>
  </si>
  <si>
    <t>Lower Confidence Bound(Electricité)</t>
  </si>
  <si>
    <t>Upper Confidence Bound(Electricité)</t>
  </si>
  <si>
    <t>Forecast(Gaz natuel)</t>
  </si>
  <si>
    <t>Confidence Interval(Gaz natuel)</t>
  </si>
  <si>
    <t>Forecast(Bois)</t>
  </si>
  <si>
    <t>Lower Confidence Bound(Bois)</t>
  </si>
  <si>
    <t>Upper Confidence Bound(Bois)</t>
  </si>
  <si>
    <t>Forecast(Petrole )</t>
  </si>
  <si>
    <t>Lower Confidence Bound(Petrole )</t>
  </si>
  <si>
    <t>Upper Confidence Bound(Petrole )</t>
  </si>
  <si>
    <t>Forecast(Fioul domestique)</t>
  </si>
  <si>
    <t>Lower Confidence Bound(Fioul domestique)</t>
  </si>
  <si>
    <t>Upper Confidence Bound(Fioul domestique)</t>
  </si>
  <si>
    <t>Les prix prévues  sont dans la colonne C et l’intervalle de confiance à 95 % pour les prévisions sont  [D; E].</t>
  </si>
  <si>
    <t>Les prix prévues  sont dans la colonne C et l'écart de l’intervalle de confiance à 95 % pour les prévisions est dans la colonne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</si>
</sst>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0" fontId="0" fillId="4" borderId="0" xfId="0" applyFill="1"/>
    <xf numFmtId="0" fontId="1" fillId="0" borderId="1" xfId="1" applyAlignment="1">
      <alignment horizontal="center" vertical="center"/>
    </xf>
  </cellXfs>
  <cellStyles count="2">
    <cellStyle name="Heading 1" xfId="1" builtinId="16"/>
    <cellStyle name="Normal" xfId="0" builtinId="0"/>
  </cellStyles>
  <dxfs count="1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'Prévision coût électricité'!$B$1</c:f>
              <c:strCache>
                <c:ptCount val="1"/>
                <c:pt idx="0">
                  <c:v>Electricité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'Prévision coût électricité'!$B$2:$B$31</c:f>
              <c:numCache>
                <c:formatCode>General</c:formatCode>
                <c:ptCount val="30"/>
                <c:pt idx="0">
                  <c:v>38088575.488577001</c:v>
                </c:pt>
                <c:pt idx="1">
                  <c:v>39764257.159171999</c:v>
                </c:pt>
                <c:pt idx="2">
                  <c:v>38010469.085406795</c:v>
                </c:pt>
                <c:pt idx="3">
                  <c:v>37416343.256835297</c:v>
                </c:pt>
                <c:pt idx="4">
                  <c:v>38408200.841375992</c:v>
                </c:pt>
                <c:pt idx="5">
                  <c:v>40760882.710694596</c:v>
                </c:pt>
                <c:pt idx="6">
                  <c:v>44330803.036930196</c:v>
                </c:pt>
                <c:pt idx="7">
                  <c:v>40336051.494693503</c:v>
                </c:pt>
                <c:pt idx="8">
                  <c:v>42218910.360112503</c:v>
                </c:pt>
                <c:pt idx="9">
                  <c:v>43959359.955125012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8-42B4-AE06-DF4CF1277AAB}"/>
            </c:ext>
          </c:extLst>
        </c:ser>
        <c:ser>
          <c:idx val="1"/>
          <c:order val="1"/>
          <c:tx>
            <c:strRef>
              <c:f>'Prévision coût électricité'!$C$1</c:f>
              <c:strCache>
                <c:ptCount val="1"/>
                <c:pt idx="0">
                  <c:v>Forecast(Electricité)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'Prévision coût électricité'!$A$2:$A$31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 électricité'!$C$2:$C$31</c:f>
              <c:numCache>
                <c:formatCode>General</c:formatCode>
                <c:ptCount val="30"/>
                <c:pt idx="9">
                  <c:v>43959359.955125012</c:v>
                </c:pt>
                <c:pt idx="10">
                  <c:v>44391140.882906757</c:v>
                </c:pt>
                <c:pt idx="11">
                  <c:v>45019932.407298505</c:v>
                </c:pt>
                <c:pt idx="12">
                  <c:v>45648723.931690261</c:v>
                </c:pt>
                <c:pt idx="13">
                  <c:v>46277515.456082009</c:v>
                </c:pt>
                <c:pt idx="14">
                  <c:v>46906306.980473764</c:v>
                </c:pt>
                <c:pt idx="15">
                  <c:v>47535098.504865512</c:v>
                </c:pt>
                <c:pt idx="16">
                  <c:v>48163890.029257268</c:v>
                </c:pt>
                <c:pt idx="17">
                  <c:v>48792681.553649023</c:v>
                </c:pt>
                <c:pt idx="18">
                  <c:v>49421473.078040771</c:v>
                </c:pt>
                <c:pt idx="19">
                  <c:v>50050264.602432527</c:v>
                </c:pt>
                <c:pt idx="20">
                  <c:v>50679056.126824275</c:v>
                </c:pt>
                <c:pt idx="21">
                  <c:v>51307847.65121603</c:v>
                </c:pt>
                <c:pt idx="22">
                  <c:v>51936639.175607778</c:v>
                </c:pt>
                <c:pt idx="23">
                  <c:v>52565430.699999534</c:v>
                </c:pt>
                <c:pt idx="24">
                  <c:v>53194222.224391282</c:v>
                </c:pt>
                <c:pt idx="25">
                  <c:v>53823013.748783037</c:v>
                </c:pt>
                <c:pt idx="26">
                  <c:v>54451805.273174793</c:v>
                </c:pt>
                <c:pt idx="27">
                  <c:v>55080596.797566541</c:v>
                </c:pt>
                <c:pt idx="28">
                  <c:v>55709388.321958296</c:v>
                </c:pt>
                <c:pt idx="29">
                  <c:v>56338179.846350044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8-42B4-AE06-DF4CF1277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006144"/>
        <c:axId val="1417001984"/>
      </c:barChart>
      <c:lineChart>
        <c:grouping val="standard"/>
        <c:varyColors val="0"/>
        <c:ser>
          <c:idx val="2"/>
          <c:order val="2"/>
          <c:tx>
            <c:strRef>
              <c:f>'Prévision coût électricité'!$D$1</c:f>
              <c:strCache>
                <c:ptCount val="1"/>
                <c:pt idx="0">
                  <c:v>Lower Confidence Bound(Electricité)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'Prévision coût électricité'!$A$2:$A$31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 électricité'!$D$2:$D$31</c:f>
              <c:numCache>
                <c:formatCode>General</c:formatCode>
                <c:ptCount val="30"/>
                <c:pt idx="9" formatCode="0.00">
                  <c:v>43959359.955125012</c:v>
                </c:pt>
                <c:pt idx="10" formatCode="0.00">
                  <c:v>41211559.203105181</c:v>
                </c:pt>
                <c:pt idx="11" formatCode="0.00">
                  <c:v>41840336.41941157</c:v>
                </c:pt>
                <c:pt idx="12" formatCode="0.00">
                  <c:v>42469102.507366091</c:v>
                </c:pt>
                <c:pt idx="13" formatCode="0.00">
                  <c:v>43097854.287732035</c:v>
                </c:pt>
                <c:pt idx="14" formatCode="0.00">
                  <c:v>43726588.581599355</c:v>
                </c:pt>
                <c:pt idx="15" formatCode="0.00">
                  <c:v>44355302.210543551</c:v>
                </c:pt>
                <c:pt idx="16" formatCode="0.00">
                  <c:v>44983991.996816315</c:v>
                </c:pt>
                <c:pt idx="17" formatCode="0.00">
                  <c:v>45612654.76356782</c:v>
                </c:pt>
                <c:pt idx="18" formatCode="0.00">
                  <c:v>46241287.335100584</c:v>
                </c:pt>
                <c:pt idx="19" formatCode="0.00">
                  <c:v>46869886.537154958</c:v>
                </c:pt>
                <c:pt idx="20" formatCode="0.00">
                  <c:v>47498449.197225846</c:v>
                </c:pt>
                <c:pt idx="21" formatCode="0.00">
                  <c:v>48126972.144910917</c:v>
                </c:pt>
                <c:pt idx="22" formatCode="0.00">
                  <c:v>48755452.212289698</c:v>
                </c:pt>
                <c:pt idx="23" formatCode="0.00">
                  <c:v>49383886.234333828</c:v>
                </c:pt>
                <c:pt idx="24" formatCode="0.00">
                  <c:v>50012271.049347788</c:v>
                </c:pt>
                <c:pt idx="25" formatCode="0.00">
                  <c:v>50640603.49944026</c:v>
                </c:pt>
                <c:pt idx="26" formatCode="0.00">
                  <c:v>51268880.43102546</c:v>
                </c:pt>
                <c:pt idx="27" formatCode="0.00">
                  <c:v>51897098.695354439</c:v>
                </c:pt>
                <c:pt idx="28" formatCode="0.00">
                  <c:v>52525255.149075687</c:v>
                </c:pt>
                <c:pt idx="29" formatCode="0.00">
                  <c:v>53153346.654824793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8-42B4-AE06-DF4CF1277AAB}"/>
            </c:ext>
          </c:extLst>
        </c:ser>
        <c:ser>
          <c:idx val="3"/>
          <c:order val="3"/>
          <c:tx>
            <c:strRef>
              <c:f>'Prévision coût électricité'!$E$1</c:f>
              <c:strCache>
                <c:ptCount val="1"/>
                <c:pt idx="0">
                  <c:v>Upper Confidence Bound(Electricité)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'Prévision coût électricité'!$A$2:$A$31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 électricité'!$E$2:$E$31</c:f>
              <c:numCache>
                <c:formatCode>General</c:formatCode>
                <c:ptCount val="30"/>
                <c:pt idx="9" formatCode="0.00">
                  <c:v>43959359.955125012</c:v>
                </c:pt>
                <c:pt idx="10" formatCode="0.00">
                  <c:v>47570722.562708333</c:v>
                </c:pt>
                <c:pt idx="11" formatCode="0.00">
                  <c:v>48199528.395185441</c:v>
                </c:pt>
                <c:pt idx="12" formatCode="0.00">
                  <c:v>48828345.356014431</c:v>
                </c:pt>
                <c:pt idx="13" formatCode="0.00">
                  <c:v>49457176.624431983</c:v>
                </c:pt>
                <c:pt idx="14" formatCode="0.00">
                  <c:v>50086025.379348174</c:v>
                </c:pt>
                <c:pt idx="15" formatCode="0.00">
                  <c:v>50714894.799187474</c:v>
                </c:pt>
                <c:pt idx="16" formatCode="0.00">
                  <c:v>51343788.061698221</c:v>
                </c:pt>
                <c:pt idx="17" formatCode="0.00">
                  <c:v>51972708.343730226</c:v>
                </c:pt>
                <c:pt idx="18" formatCode="0.00">
                  <c:v>52601658.820980959</c:v>
                </c:pt>
                <c:pt idx="19" formatCode="0.00">
                  <c:v>53230642.667710096</c:v>
                </c:pt>
                <c:pt idx="20" formatCode="0.00">
                  <c:v>53859663.056422703</c:v>
                </c:pt>
                <c:pt idx="21" formatCode="0.00">
                  <c:v>54488723.157521144</c:v>
                </c:pt>
                <c:pt idx="22" formatCode="0.00">
                  <c:v>55117826.138925858</c:v>
                </c:pt>
                <c:pt idx="23" formatCode="0.00">
                  <c:v>55746975.165665239</c:v>
                </c:pt>
                <c:pt idx="24" formatCode="0.00">
                  <c:v>56376173.399434775</c:v>
                </c:pt>
                <c:pt idx="25" formatCode="0.00">
                  <c:v>57005423.998125814</c:v>
                </c:pt>
                <c:pt idx="26" formatCode="0.00">
                  <c:v>57634730.115324125</c:v>
                </c:pt>
                <c:pt idx="27" formatCode="0.00">
                  <c:v>58264094.899778642</c:v>
                </c:pt>
                <c:pt idx="28" formatCode="0.00">
                  <c:v>58893521.494840905</c:v>
                </c:pt>
                <c:pt idx="29" formatCode="0.00">
                  <c:v>59523013.037875295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D8-42B4-AE06-DF4CF1277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006144"/>
        <c:axId val="1417001984"/>
      </c:lineChart>
      <c:catAx>
        <c:axId val="14170061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7001984"/>
        <c:crosses val="autoZero"/>
        <c:auto val="1"/>
        <c:lblAlgn val="ctr"/>
        <c:lblOffset val="100"/>
        <c:noMultiLvlLbl val="0"/>
      </c:catAx>
      <c:valAx>
        <c:axId val="14170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70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'Prévision coût du Gaz Naturel'!$B$1</c:f>
              <c:strCache>
                <c:ptCount val="1"/>
                <c:pt idx="0">
                  <c:v>Gaz natuel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'Prévision coût du Gaz Naturel'!$B$2:$B$31</c:f>
              <c:numCache>
                <c:formatCode>General</c:formatCode>
                <c:ptCount val="30"/>
                <c:pt idx="0">
                  <c:v>13196196.549244797</c:v>
                </c:pt>
                <c:pt idx="1">
                  <c:v>13993446.752553603</c:v>
                </c:pt>
                <c:pt idx="2">
                  <c:v>13176608.745364301</c:v>
                </c:pt>
                <c:pt idx="3">
                  <c:v>12967998.263797499</c:v>
                </c:pt>
                <c:pt idx="4">
                  <c:v>13743784.858675899</c:v>
                </c:pt>
                <c:pt idx="5">
                  <c:v>12269138.309282498</c:v>
                </c:pt>
                <c:pt idx="6">
                  <c:v>13567486.346959997</c:v>
                </c:pt>
                <c:pt idx="7">
                  <c:v>11253776.822601298</c:v>
                </c:pt>
                <c:pt idx="8">
                  <c:v>10700794.126709998</c:v>
                </c:pt>
                <c:pt idx="9">
                  <c:v>13674272.098634997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E-4241-A95E-215FFAEE6EF2}"/>
            </c:ext>
          </c:extLst>
        </c:ser>
        <c:ser>
          <c:idx val="1"/>
          <c:order val="1"/>
          <c:tx>
            <c:strRef>
              <c:f>'Prévision coût du Gaz Naturel'!$C$1</c:f>
              <c:strCache>
                <c:ptCount val="1"/>
                <c:pt idx="0">
                  <c:v>Forecast(Gaz natuel)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'Prévision coût du Gaz Naturel'!$D$2:$D$31</c:f>
                <c:numCache>
                  <c:formatCode>General</c:formatCode>
                  <c:ptCount val="30"/>
                  <c:pt idx="10">
                    <c:v>2037843.2485778325</c:v>
                  </c:pt>
                  <c:pt idx="11">
                    <c:v>2054211.6977870823</c:v>
                  </c:pt>
                  <c:pt idx="12">
                    <c:v>2070964.1544677869</c:v>
                  </c:pt>
                  <c:pt idx="13">
                    <c:v>2087582.1801442129</c:v>
                  </c:pt>
                  <c:pt idx="14">
                    <c:v>2104582.0600004783</c:v>
                  </c:pt>
                  <c:pt idx="15">
                    <c:v>2121445.7183006238</c:v>
                  </c:pt>
                  <c:pt idx="16">
                    <c:v>2138689.0623024399</c:v>
                  </c:pt>
                  <c:pt idx="17">
                    <c:v>2155794.4880549563</c:v>
                  </c:pt>
                  <c:pt idx="18">
                    <c:v>2173277.4208050077</c:v>
                  </c:pt>
                  <c:pt idx="19">
                    <c:v>2190620.8300008476</c:v>
                  </c:pt>
                  <c:pt idx="20">
                    <c:v>2208339.5617214032</c:v>
                  </c:pt>
                  <c:pt idx="21">
                    <c:v>2225917.2533798637</c:v>
                  </c:pt>
                  <c:pt idx="22">
                    <c:v>2243868.0813146792</c:v>
                  </c:pt>
                  <c:pt idx="23">
                    <c:v>2261676.4387930217</c:v>
                  </c:pt>
                  <c:pt idx="24">
                    <c:v>2279855.7480900809</c:v>
                  </c:pt>
                  <c:pt idx="25">
                    <c:v>2297891.2398995911</c:v>
                  </c:pt>
                  <c:pt idx="26">
                    <c:v>2316295.5040355409</c:v>
                  </c:pt>
                  <c:pt idx="27">
                    <c:v>2334554.6842220761</c:v>
                  </c:pt>
                  <c:pt idx="28">
                    <c:v>2353180.4650243339</c:v>
                  </c:pt>
                  <c:pt idx="29">
                    <c:v>2371659.9731666939</c:v>
                  </c:pt>
                </c:numCache>
              </c:numRef>
            </c:plus>
            <c:minus>
              <c:numRef>
                <c:f>'Prévision coût du Gaz Naturel'!$D$2:$D$31</c:f>
                <c:numCache>
                  <c:formatCode>General</c:formatCode>
                  <c:ptCount val="30"/>
                  <c:pt idx="10">
                    <c:v>2037843.2485778325</c:v>
                  </c:pt>
                  <c:pt idx="11">
                    <c:v>2054211.6977870823</c:v>
                  </c:pt>
                  <c:pt idx="12">
                    <c:v>2070964.1544677869</c:v>
                  </c:pt>
                  <c:pt idx="13">
                    <c:v>2087582.1801442129</c:v>
                  </c:pt>
                  <c:pt idx="14">
                    <c:v>2104582.0600004783</c:v>
                  </c:pt>
                  <c:pt idx="15">
                    <c:v>2121445.7183006238</c:v>
                  </c:pt>
                  <c:pt idx="16">
                    <c:v>2138689.0623024399</c:v>
                  </c:pt>
                  <c:pt idx="17">
                    <c:v>2155794.4880549563</c:v>
                  </c:pt>
                  <c:pt idx="18">
                    <c:v>2173277.4208050077</c:v>
                  </c:pt>
                  <c:pt idx="19">
                    <c:v>2190620.8300008476</c:v>
                  </c:pt>
                  <c:pt idx="20">
                    <c:v>2208339.5617214032</c:v>
                  </c:pt>
                  <c:pt idx="21">
                    <c:v>2225917.2533798637</c:v>
                  </c:pt>
                  <c:pt idx="22">
                    <c:v>2243868.0813146792</c:v>
                  </c:pt>
                  <c:pt idx="23">
                    <c:v>2261676.4387930217</c:v>
                  </c:pt>
                  <c:pt idx="24">
                    <c:v>2279855.7480900809</c:v>
                  </c:pt>
                  <c:pt idx="25">
                    <c:v>2297891.2398995911</c:v>
                  </c:pt>
                  <c:pt idx="26">
                    <c:v>2316295.5040355409</c:v>
                  </c:pt>
                  <c:pt idx="27">
                    <c:v>2334554.6842220761</c:v>
                  </c:pt>
                  <c:pt idx="28">
                    <c:v>2353180.4650243339</c:v>
                  </c:pt>
                  <c:pt idx="29">
                    <c:v>2371659.9731666939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'Prévision coût du Gaz Naturel'!$A$2:$A$31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 du Gaz Naturel'!$C$2:$C$31</c:f>
              <c:numCache>
                <c:formatCode>General</c:formatCode>
                <c:ptCount val="30"/>
                <c:pt idx="10">
                  <c:v>11895826.61300943</c:v>
                </c:pt>
                <c:pt idx="11">
                  <c:v>11613412.01174986</c:v>
                </c:pt>
                <c:pt idx="12">
                  <c:v>11568725.763173623</c:v>
                </c:pt>
                <c:pt idx="13">
                  <c:v>11286311.161914052</c:v>
                </c:pt>
                <c:pt idx="14">
                  <c:v>11241624.913337816</c:v>
                </c:pt>
                <c:pt idx="15">
                  <c:v>10959210.312078245</c:v>
                </c:pt>
                <c:pt idx="16">
                  <c:v>10914524.063502008</c:v>
                </c:pt>
                <c:pt idx="17">
                  <c:v>10632109.462242438</c:v>
                </c:pt>
                <c:pt idx="18">
                  <c:v>10587423.213666201</c:v>
                </c:pt>
                <c:pt idx="19">
                  <c:v>10305008.61240663</c:v>
                </c:pt>
                <c:pt idx="20">
                  <c:v>10260322.363830393</c:v>
                </c:pt>
                <c:pt idx="21">
                  <c:v>9977907.7625708226</c:v>
                </c:pt>
                <c:pt idx="22">
                  <c:v>9933221.5139945857</c:v>
                </c:pt>
                <c:pt idx="23">
                  <c:v>9650806.9127350152</c:v>
                </c:pt>
                <c:pt idx="24">
                  <c:v>9606120.6641587783</c:v>
                </c:pt>
                <c:pt idx="25">
                  <c:v>9323706.0628992077</c:v>
                </c:pt>
                <c:pt idx="26">
                  <c:v>9279019.8143229708</c:v>
                </c:pt>
                <c:pt idx="27">
                  <c:v>8996605.2130634002</c:v>
                </c:pt>
                <c:pt idx="28">
                  <c:v>8951918.9644871633</c:v>
                </c:pt>
                <c:pt idx="29">
                  <c:v>8669504.3632275928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E-4241-A95E-215FFAEE6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5740784"/>
        <c:axId val="965748688"/>
      </c:barChart>
      <c:catAx>
        <c:axId val="9657407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5748688"/>
        <c:crosses val="autoZero"/>
        <c:auto val="1"/>
        <c:lblAlgn val="ctr"/>
        <c:lblOffset val="100"/>
        <c:noMultiLvlLbl val="0"/>
      </c:catAx>
      <c:valAx>
        <c:axId val="9657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574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'Prévision coût fioul'!$B$1</c:f>
              <c:strCache>
                <c:ptCount val="1"/>
                <c:pt idx="0">
                  <c:v>Fioul domestique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'Prévision coût fioul'!$B$2:$B$31</c:f>
              <c:numCache>
                <c:formatCode>General</c:formatCode>
                <c:ptCount val="30"/>
                <c:pt idx="0">
                  <c:v>5216410</c:v>
                </c:pt>
                <c:pt idx="1">
                  <c:v>5573680.2879999997</c:v>
                </c:pt>
                <c:pt idx="2">
                  <c:v>6232646.3099999996</c:v>
                </c:pt>
                <c:pt idx="3">
                  <c:v>6982299.0600000005</c:v>
                </c:pt>
                <c:pt idx="4">
                  <c:v>6843861.1799999997</c:v>
                </c:pt>
                <c:pt idx="5">
                  <c:v>5144174.1119999997</c:v>
                </c:pt>
                <c:pt idx="6">
                  <c:v>6347941.5420000004</c:v>
                </c:pt>
                <c:pt idx="7">
                  <c:v>7680537.9609999992</c:v>
                </c:pt>
                <c:pt idx="8">
                  <c:v>5925665.5360000003</c:v>
                </c:pt>
                <c:pt idx="9">
                  <c:v>7698908.9198343996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912-BF64-864723354662}"/>
            </c:ext>
          </c:extLst>
        </c:ser>
        <c:ser>
          <c:idx val="1"/>
          <c:order val="1"/>
          <c:tx>
            <c:strRef>
              <c:f>'Prévision coût fioul'!$C$1</c:f>
              <c:strCache>
                <c:ptCount val="1"/>
                <c:pt idx="0">
                  <c:v>Forecast(Fioul domestique)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'Prévision coût fioul'!$A$2:$A$31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 fioul'!$C$2:$C$31</c:f>
              <c:numCache>
                <c:formatCode>General</c:formatCode>
                <c:ptCount val="30"/>
                <c:pt idx="9">
                  <c:v>7698908.9198343996</c:v>
                </c:pt>
                <c:pt idx="10">
                  <c:v>7193675.5913095241</c:v>
                </c:pt>
                <c:pt idx="11">
                  <c:v>7368439.2100564959</c:v>
                </c:pt>
                <c:pt idx="12">
                  <c:v>7543202.8288034685</c:v>
                </c:pt>
                <c:pt idx="13">
                  <c:v>7717966.4475504411</c:v>
                </c:pt>
                <c:pt idx="14">
                  <c:v>7892730.0662974138</c:v>
                </c:pt>
                <c:pt idx="15">
                  <c:v>8067493.6850443855</c:v>
                </c:pt>
                <c:pt idx="16">
                  <c:v>8242257.3037913581</c:v>
                </c:pt>
                <c:pt idx="17">
                  <c:v>8417020.9225383308</c:v>
                </c:pt>
                <c:pt idx="18">
                  <c:v>8591784.5412853025</c:v>
                </c:pt>
                <c:pt idx="19">
                  <c:v>8766548.1600322761</c:v>
                </c:pt>
                <c:pt idx="20">
                  <c:v>8941311.7787792478</c:v>
                </c:pt>
                <c:pt idx="21">
                  <c:v>9116075.3975262195</c:v>
                </c:pt>
                <c:pt idx="22">
                  <c:v>9290839.0162731931</c:v>
                </c:pt>
                <c:pt idx="23">
                  <c:v>9465602.6350201648</c:v>
                </c:pt>
                <c:pt idx="24">
                  <c:v>9640366.2537671365</c:v>
                </c:pt>
                <c:pt idx="25">
                  <c:v>9815129.8725141101</c:v>
                </c:pt>
                <c:pt idx="26">
                  <c:v>9989893.4912610818</c:v>
                </c:pt>
                <c:pt idx="27">
                  <c:v>10164657.110008053</c:v>
                </c:pt>
                <c:pt idx="28">
                  <c:v>10339420.728755027</c:v>
                </c:pt>
                <c:pt idx="29">
                  <c:v>10514184.347501999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5-4912-BF64-864723354662}"/>
            </c:ext>
          </c:extLst>
        </c:ser>
        <c:ser>
          <c:idx val="2"/>
          <c:order val="2"/>
          <c:tx>
            <c:strRef>
              <c:f>'Prévision coût fioul'!$D$1</c:f>
              <c:strCache>
                <c:ptCount val="1"/>
                <c:pt idx="0">
                  <c:v>Lower Confidence Bound(Fioul domestique)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'Prévision coût fioul'!$A$2:$A$31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 fioul'!$D$2:$D$31</c:f>
              <c:numCache>
                <c:formatCode>General</c:formatCode>
                <c:ptCount val="30"/>
                <c:pt idx="9" formatCode="0.00">
                  <c:v>7698908.9198343996</c:v>
                </c:pt>
                <c:pt idx="10" formatCode="0.00">
                  <c:v>5613866.5745547358</c:v>
                </c:pt>
                <c:pt idx="11" formatCode="0.00">
                  <c:v>5780592.822707789</c:v>
                </c:pt>
                <c:pt idx="12" formatCode="0.00">
                  <c:v>5947200.818495078</c:v>
                </c:pt>
                <c:pt idx="13" formatCode="0.00">
                  <c:v>6113690.8096723873</c:v>
                </c:pt>
                <c:pt idx="14" formatCode="0.00">
                  <c:v>6280063.0648519071</c:v>
                </c:pt>
                <c:pt idx="15" formatCode="0.00">
                  <c:v>6446317.8727747556</c:v>
                </c:pt>
                <c:pt idx="16" formatCode="0.00">
                  <c:v>6612455.5415844768</c:v>
                </c:pt>
                <c:pt idx="17" formatCode="0.00">
                  <c:v>6778476.3981027026</c:v>
                </c:pt>
                <c:pt idx="18" formatCode="0.00">
                  <c:v>6944380.7871081028</c:v>
                </c:pt>
                <c:pt idx="19" formatCode="0.00">
                  <c:v>7110169.07061972</c:v>
                </c:pt>
                <c:pt idx="20" formatCode="0.00">
                  <c:v>7275841.6271856669</c:v>
                </c:pt>
                <c:pt idx="21" formatCode="0.00">
                  <c:v>7441398.8511782009</c:v>
                </c:pt>
                <c:pt idx="22" formatCode="0.00">
                  <c:v>7606841.1520960536</c:v>
                </c:pt>
                <c:pt idx="23" formatCode="0.00">
                  <c:v>7772168.9538748628</c:v>
                </c:pt>
                <c:pt idx="24" formatCode="0.00">
                  <c:v>7937382.6942065433</c:v>
                </c:pt>
                <c:pt idx="25" formatCode="0.00">
                  <c:v>8102482.8238682877</c:v>
                </c:pt>
                <c:pt idx="26" formatCode="0.00">
                  <c:v>8267469.8060619039</c:v>
                </c:pt>
                <c:pt idx="27" formatCode="0.00">
                  <c:v>8432344.1157641318</c:v>
                </c:pt>
                <c:pt idx="28" formatCode="0.00">
                  <c:v>8597106.239088485</c:v>
                </c:pt>
                <c:pt idx="29" formatCode="0.00">
                  <c:v>8761756.672659155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5-4912-BF64-864723354662}"/>
            </c:ext>
          </c:extLst>
        </c:ser>
        <c:ser>
          <c:idx val="3"/>
          <c:order val="3"/>
          <c:tx>
            <c:strRef>
              <c:f>'Prévision coût fioul'!$E$1</c:f>
              <c:strCache>
                <c:ptCount val="1"/>
                <c:pt idx="0">
                  <c:v>Upper Confidence Bound(Fioul domestique)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'Prévision coût fioul'!$A$2:$A$31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 fioul'!$E$2:$E$31</c:f>
              <c:numCache>
                <c:formatCode>General</c:formatCode>
                <c:ptCount val="30"/>
                <c:pt idx="9" formatCode="0.00">
                  <c:v>7698908.9198343996</c:v>
                </c:pt>
                <c:pt idx="10" formatCode="0.00">
                  <c:v>8773484.6080643125</c:v>
                </c:pt>
                <c:pt idx="11" formatCode="0.00">
                  <c:v>8956285.5974052027</c:v>
                </c:pt>
                <c:pt idx="12" formatCode="0.00">
                  <c:v>9139204.839111859</c:v>
                </c:pt>
                <c:pt idx="13" formatCode="0.00">
                  <c:v>9322242.085428495</c:v>
                </c:pt>
                <c:pt idx="14" formatCode="0.00">
                  <c:v>9505397.0677429195</c:v>
                </c:pt>
                <c:pt idx="15" formatCode="0.00">
                  <c:v>9688669.4973140154</c:v>
                </c:pt>
                <c:pt idx="16" formatCode="0.00">
                  <c:v>9872059.0659982394</c:v>
                </c:pt>
                <c:pt idx="17" formatCode="0.00">
                  <c:v>10055565.446973959</c:v>
                </c:pt>
                <c:pt idx="18" formatCode="0.00">
                  <c:v>10239188.295462502</c:v>
                </c:pt>
                <c:pt idx="19" formatCode="0.00">
                  <c:v>10422927.249444831</c:v>
                </c:pt>
                <c:pt idx="20" formatCode="0.00">
                  <c:v>10606781.930372829</c:v>
                </c:pt>
                <c:pt idx="21" formatCode="0.00">
                  <c:v>10790751.943874238</c:v>
                </c:pt>
                <c:pt idx="22" formatCode="0.00">
                  <c:v>10974836.880450333</c:v>
                </c:pt>
                <c:pt idx="23" formatCode="0.00">
                  <c:v>11159036.316165468</c:v>
                </c:pt>
                <c:pt idx="24" formatCode="0.00">
                  <c:v>11343349.81332773</c:v>
                </c:pt>
                <c:pt idx="25" formatCode="0.00">
                  <c:v>11527776.921159932</c:v>
                </c:pt>
                <c:pt idx="26" formatCode="0.00">
                  <c:v>11712317.176460259</c:v>
                </c:pt>
                <c:pt idx="27" formatCode="0.00">
                  <c:v>11896970.104251975</c:v>
                </c:pt>
                <c:pt idx="28" formatCode="0.00">
                  <c:v>12081735.218421569</c:v>
                </c:pt>
                <c:pt idx="29" formatCode="0.00">
                  <c:v>12266612.022344843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75-4912-BF64-86472335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311280"/>
        <c:axId val="1169310864"/>
      </c:lineChart>
      <c:catAx>
        <c:axId val="11693112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9310864"/>
        <c:crosses val="autoZero"/>
        <c:auto val="1"/>
        <c:lblAlgn val="ctr"/>
        <c:lblOffset val="100"/>
        <c:noMultiLvlLbl val="0"/>
      </c:catAx>
      <c:valAx>
        <c:axId val="11693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93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'Prévision coût pétrole'!$B$1</c:f>
              <c:strCache>
                <c:ptCount val="1"/>
                <c:pt idx="0">
                  <c:v>Petrole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'Prévision coût pétrole'!$B$2:$B$31</c:f>
              <c:numCache>
                <c:formatCode>General</c:formatCode>
                <c:ptCount val="30"/>
                <c:pt idx="0">
                  <c:v>869400</c:v>
                </c:pt>
                <c:pt idx="1">
                  <c:v>826979.30700000003</c:v>
                </c:pt>
                <c:pt idx="2">
                  <c:v>88582.4424</c:v>
                </c:pt>
                <c:pt idx="3">
                  <c:v>989252.848</c:v>
                </c:pt>
                <c:pt idx="4">
                  <c:v>968725.94400000002</c:v>
                </c:pt>
                <c:pt idx="5">
                  <c:v>812527.58400000003</c:v>
                </c:pt>
                <c:pt idx="6">
                  <c:v>940804.93200000003</c:v>
                </c:pt>
                <c:pt idx="7">
                  <c:v>1074932.125</c:v>
                </c:pt>
                <c:pt idx="8">
                  <c:v>1008648.72</c:v>
                </c:pt>
                <c:pt idx="9">
                  <c:v>962529.0202100001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6-43A9-BF9D-8AC7C37F4671}"/>
            </c:ext>
          </c:extLst>
        </c:ser>
        <c:ser>
          <c:idx val="1"/>
          <c:order val="1"/>
          <c:tx>
            <c:strRef>
              <c:f>'Prévision coût pétrole'!$C$1</c:f>
              <c:strCache>
                <c:ptCount val="1"/>
                <c:pt idx="0">
                  <c:v>Forecast(Petrole 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'Prévision coût pétrole'!$A$2:$A$31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 pétrole'!$C$2:$C$31</c:f>
              <c:numCache>
                <c:formatCode>General</c:formatCode>
                <c:ptCount val="30"/>
                <c:pt idx="9">
                  <c:v>962529.0202100001</c:v>
                </c:pt>
                <c:pt idx="10">
                  <c:v>1267191.5549653226</c:v>
                </c:pt>
                <c:pt idx="11">
                  <c:v>1142800.7436651045</c:v>
                </c:pt>
                <c:pt idx="12">
                  <c:v>1187092.8729662574</c:v>
                </c:pt>
                <c:pt idx="13">
                  <c:v>1439752.7281239035</c:v>
                </c:pt>
                <c:pt idx="14">
                  <c:v>1315361.9168236854</c:v>
                </c:pt>
                <c:pt idx="15">
                  <c:v>1359654.0461248383</c:v>
                </c:pt>
                <c:pt idx="16">
                  <c:v>1612313.9012824844</c:v>
                </c:pt>
                <c:pt idx="17">
                  <c:v>1487923.0899822663</c:v>
                </c:pt>
                <c:pt idx="18">
                  <c:v>1532215.2192834192</c:v>
                </c:pt>
                <c:pt idx="19">
                  <c:v>1784875.0744410653</c:v>
                </c:pt>
                <c:pt idx="20">
                  <c:v>1660484.2631408472</c:v>
                </c:pt>
                <c:pt idx="21">
                  <c:v>1704776.3924419999</c:v>
                </c:pt>
                <c:pt idx="22">
                  <c:v>1957436.247599646</c:v>
                </c:pt>
                <c:pt idx="23">
                  <c:v>1833045.4362994279</c:v>
                </c:pt>
                <c:pt idx="24">
                  <c:v>1877337.5656005808</c:v>
                </c:pt>
                <c:pt idx="25">
                  <c:v>2129997.4207582269</c:v>
                </c:pt>
                <c:pt idx="26">
                  <c:v>2005606.6094580088</c:v>
                </c:pt>
                <c:pt idx="27">
                  <c:v>2049898.7387591619</c:v>
                </c:pt>
                <c:pt idx="28">
                  <c:v>2302558.5939168073</c:v>
                </c:pt>
                <c:pt idx="29">
                  <c:v>2178167.7826165897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6-43A9-BF9D-8AC7C37F4671}"/>
            </c:ext>
          </c:extLst>
        </c:ser>
        <c:ser>
          <c:idx val="2"/>
          <c:order val="2"/>
          <c:tx>
            <c:strRef>
              <c:f>'Prévision coût pétrole'!$D$1</c:f>
              <c:strCache>
                <c:ptCount val="1"/>
                <c:pt idx="0">
                  <c:v>Lower Confidence Bound(Petrole 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'Prévision coût pétrole'!$A$2:$A$31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 pétrole'!$D$2:$D$31</c:f>
              <c:numCache>
                <c:formatCode>General</c:formatCode>
                <c:ptCount val="30"/>
                <c:pt idx="9" formatCode="0.00">
                  <c:v>962529.0202100001</c:v>
                </c:pt>
                <c:pt idx="10" formatCode="0.00">
                  <c:v>862736.91013640165</c:v>
                </c:pt>
                <c:pt idx="11" formatCode="0.00">
                  <c:v>738344.27879437688</c:v>
                </c:pt>
                <c:pt idx="12" formatCode="0.00">
                  <c:v>782633.17248587369</c:v>
                </c:pt>
                <c:pt idx="13" formatCode="0.00">
                  <c:v>932964.44102151075</c:v>
                </c:pt>
                <c:pt idx="14" formatCode="0.00">
                  <c:v>808567.81962806161</c:v>
                </c:pt>
                <c:pt idx="15" formatCode="0.00">
                  <c:v>852852.04085379187</c:v>
                </c:pt>
                <c:pt idx="16" formatCode="0.00">
                  <c:v>1019998.5317741159</c:v>
                </c:pt>
                <c:pt idx="17" formatCode="0.00">
                  <c:v>895596.53543302708</c:v>
                </c:pt>
                <c:pt idx="18" formatCode="0.00">
                  <c:v>939874.85633307532</c:v>
                </c:pt>
                <c:pt idx="19" formatCode="0.00">
                  <c:v>1117340.9702404728</c:v>
                </c:pt>
                <c:pt idx="20" formatCode="0.00">
                  <c:v>992932.51510666846</c:v>
                </c:pt>
                <c:pt idx="21" formatCode="0.00">
                  <c:v>1037203.9380034715</c:v>
                </c:pt>
                <c:pt idx="22" formatCode="0.00">
                  <c:v>1221816.7458179444</c:v>
                </c:pt>
                <c:pt idx="23" formatCode="0.00">
                  <c:v>1097400.9177291493</c:v>
                </c:pt>
                <c:pt idx="24" formatCode="0.00">
                  <c:v>1141664.5845187781</c:v>
                </c:pt>
                <c:pt idx="25" formatCode="0.00">
                  <c:v>1331593.2976100086</c:v>
                </c:pt>
                <c:pt idx="26" formatCode="0.00">
                  <c:v>1207169.2951161591</c:v>
                </c:pt>
                <c:pt idx="27" formatCode="0.00">
                  <c:v>1251424.444496356</c:v>
                </c:pt>
                <c:pt idx="28" formatCode="0.00">
                  <c:v>1445499.7329517852</c:v>
                </c:pt>
                <c:pt idx="29" formatCode="0.00">
                  <c:v>1321066.8366898573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B6-43A9-BF9D-8AC7C37F4671}"/>
            </c:ext>
          </c:extLst>
        </c:ser>
        <c:ser>
          <c:idx val="3"/>
          <c:order val="3"/>
          <c:tx>
            <c:strRef>
              <c:f>'Prévision coût pétrole'!$E$1</c:f>
              <c:strCache>
                <c:ptCount val="1"/>
                <c:pt idx="0">
                  <c:v>Upper Confidence Bound(Petrole 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'Prévision coût pétrole'!$A$2:$A$31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 pétrole'!$E$2:$E$31</c:f>
              <c:numCache>
                <c:formatCode>General</c:formatCode>
                <c:ptCount val="30"/>
                <c:pt idx="9" formatCode="0.00">
                  <c:v>962529.0202100001</c:v>
                </c:pt>
                <c:pt idx="10" formatCode="0.00">
                  <c:v>1671646.1997942436</c:v>
                </c:pt>
                <c:pt idx="11" formatCode="0.00">
                  <c:v>1547257.2085358321</c:v>
                </c:pt>
                <c:pt idx="12" formatCode="0.00">
                  <c:v>1591552.5734466412</c:v>
                </c:pt>
                <c:pt idx="13" formatCode="0.00">
                  <c:v>1946541.0152262961</c:v>
                </c:pt>
                <c:pt idx="14" formatCode="0.00">
                  <c:v>1822156.0140193091</c:v>
                </c:pt>
                <c:pt idx="15" formatCode="0.00">
                  <c:v>1866456.0513958847</c:v>
                </c:pt>
                <c:pt idx="16" formatCode="0.00">
                  <c:v>2204629.2707908531</c:v>
                </c:pt>
                <c:pt idx="17" formatCode="0.00">
                  <c:v>2080249.6445315056</c:v>
                </c:pt>
                <c:pt idx="18" formatCode="0.00">
                  <c:v>2124555.5822337633</c:v>
                </c:pt>
                <c:pt idx="19" formatCode="0.00">
                  <c:v>2452409.1786416578</c:v>
                </c:pt>
                <c:pt idx="20" formatCode="0.00">
                  <c:v>2328036.0111750262</c:v>
                </c:pt>
                <c:pt idx="21" formatCode="0.00">
                  <c:v>2372348.8468805281</c:v>
                </c:pt>
                <c:pt idx="22" formatCode="0.00">
                  <c:v>2693055.7493813476</c:v>
                </c:pt>
                <c:pt idx="23" formatCode="0.00">
                  <c:v>2568689.9548697062</c:v>
                </c:pt>
                <c:pt idx="24" formatCode="0.00">
                  <c:v>2613010.5466823834</c:v>
                </c:pt>
                <c:pt idx="25" formatCode="0.00">
                  <c:v>2928401.5439064451</c:v>
                </c:pt>
                <c:pt idx="26" formatCode="0.00">
                  <c:v>2804043.9237998584</c:v>
                </c:pt>
                <c:pt idx="27" formatCode="0.00">
                  <c:v>2848373.0330219679</c:v>
                </c:pt>
                <c:pt idx="28" formatCode="0.00">
                  <c:v>3159617.4548818292</c:v>
                </c:pt>
                <c:pt idx="29" formatCode="0.00">
                  <c:v>3035268.7285433221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B6-43A9-BF9D-8AC7C37F4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023360"/>
        <c:axId val="1029023776"/>
      </c:lineChart>
      <c:catAx>
        <c:axId val="10290233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23776"/>
        <c:crosses val="autoZero"/>
        <c:auto val="1"/>
        <c:lblAlgn val="ctr"/>
        <c:lblOffset val="100"/>
        <c:noMultiLvlLbl val="0"/>
      </c:catAx>
      <c:valAx>
        <c:axId val="10290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'Prévision coût Bois'!$B$1</c:f>
              <c:strCache>
                <c:ptCount val="1"/>
                <c:pt idx="0">
                  <c:v>Bois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'Prévision coût Bois'!$B$2:$B$31</c:f>
              <c:numCache>
                <c:formatCode>General</c:formatCode>
                <c:ptCount val="30"/>
                <c:pt idx="0">
                  <c:v>5148273.4975268999</c:v>
                </c:pt>
                <c:pt idx="1">
                  <c:v>6081674.7953339992</c:v>
                </c:pt>
                <c:pt idx="2">
                  <c:v>5456767.4633339997</c:v>
                </c:pt>
                <c:pt idx="3">
                  <c:v>5097370.7372499993</c:v>
                </c:pt>
                <c:pt idx="4">
                  <c:v>5186934.4080736004</c:v>
                </c:pt>
                <c:pt idx="5">
                  <c:v>4600816.3852559999</c:v>
                </c:pt>
                <c:pt idx="6">
                  <c:v>5819854.4928107997</c:v>
                </c:pt>
                <c:pt idx="7">
                  <c:v>5968805.3113087993</c:v>
                </c:pt>
                <c:pt idx="8">
                  <c:v>6113643.1391914003</c:v>
                </c:pt>
                <c:pt idx="9">
                  <c:v>5225133.4588476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1-48CA-B43D-886B4E17C8F0}"/>
            </c:ext>
          </c:extLst>
        </c:ser>
        <c:ser>
          <c:idx val="1"/>
          <c:order val="1"/>
          <c:tx>
            <c:strRef>
              <c:f>'Prévision coût Bois'!$C$1</c:f>
              <c:strCache>
                <c:ptCount val="1"/>
                <c:pt idx="0">
                  <c:v>Forecast(Bois)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'Prévision coût Bois'!$A$2:$A$31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 Bois'!$C$2:$C$31</c:f>
              <c:numCache>
                <c:formatCode>General</c:formatCode>
                <c:ptCount val="30"/>
                <c:pt idx="9">
                  <c:v>5225133.4588476</c:v>
                </c:pt>
                <c:pt idx="10">
                  <c:v>5468263.9617876345</c:v>
                </c:pt>
                <c:pt idx="11">
                  <c:v>5500700.4951552609</c:v>
                </c:pt>
                <c:pt idx="12">
                  <c:v>5533137.0285228873</c:v>
                </c:pt>
                <c:pt idx="13">
                  <c:v>5565573.5618905136</c:v>
                </c:pt>
                <c:pt idx="14">
                  <c:v>5598010.09525814</c:v>
                </c:pt>
                <c:pt idx="15">
                  <c:v>5630446.6286257664</c:v>
                </c:pt>
                <c:pt idx="16">
                  <c:v>5662883.1619933927</c:v>
                </c:pt>
                <c:pt idx="17">
                  <c:v>5695319.6953610191</c:v>
                </c:pt>
                <c:pt idx="18">
                  <c:v>5727756.2287286455</c:v>
                </c:pt>
                <c:pt idx="19">
                  <c:v>5760192.7620962719</c:v>
                </c:pt>
                <c:pt idx="20">
                  <c:v>5792629.2954638982</c:v>
                </c:pt>
                <c:pt idx="21">
                  <c:v>5825065.8288315246</c:v>
                </c:pt>
                <c:pt idx="22">
                  <c:v>5857502.362199151</c:v>
                </c:pt>
                <c:pt idx="23">
                  <c:v>5889938.8955667773</c:v>
                </c:pt>
                <c:pt idx="24">
                  <c:v>5922375.4289344037</c:v>
                </c:pt>
                <c:pt idx="25">
                  <c:v>5954811.9623020301</c:v>
                </c:pt>
                <c:pt idx="26">
                  <c:v>5987248.4956696564</c:v>
                </c:pt>
                <c:pt idx="27">
                  <c:v>6019685.0290372828</c:v>
                </c:pt>
                <c:pt idx="28">
                  <c:v>6052121.5624049092</c:v>
                </c:pt>
                <c:pt idx="29">
                  <c:v>6084558.0957725355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1-48CA-B43D-886B4E17C8F0}"/>
            </c:ext>
          </c:extLst>
        </c:ser>
        <c:ser>
          <c:idx val="2"/>
          <c:order val="2"/>
          <c:tx>
            <c:strRef>
              <c:f>'Prévision coût Bois'!$D$1</c:f>
              <c:strCache>
                <c:ptCount val="1"/>
                <c:pt idx="0">
                  <c:v>Lower Confidence Bound(Bois)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'Prévision coût Bois'!$A$2:$A$31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 Bois'!$D$2:$D$31</c:f>
              <c:numCache>
                <c:formatCode>General</c:formatCode>
                <c:ptCount val="30"/>
                <c:pt idx="9" formatCode="0.00">
                  <c:v>5225133.4588476</c:v>
                </c:pt>
                <c:pt idx="10" formatCode="0.00">
                  <c:v>4479053.8342854111</c:v>
                </c:pt>
                <c:pt idx="11" formatCode="0.00">
                  <c:v>4511485.9162174789</c:v>
                </c:pt>
                <c:pt idx="12" formatCode="0.00">
                  <c:v>4543914.535971351</c:v>
                </c:pt>
                <c:pt idx="13" formatCode="0.00">
                  <c:v>4576338.7044442231</c:v>
                </c:pt>
                <c:pt idx="14" formatCode="0.00">
                  <c:v>4608757.432634919</c:v>
                </c:pt>
                <c:pt idx="15" formatCode="0.00">
                  <c:v>4641169.7316933284</c:v>
                </c:pt>
                <c:pt idx="16" formatCode="0.00">
                  <c:v>4673574.6129797092</c:v>
                </c:pt>
                <c:pt idx="17" formatCode="0.00">
                  <c:v>4705971.0881338473</c:v>
                </c:pt>
                <c:pt idx="18" formatCode="0.00">
                  <c:v>4738358.169154047</c:v>
                </c:pt>
                <c:pt idx="19" formatCode="0.00">
                  <c:v>4770734.8684859276</c:v>
                </c:pt>
                <c:pt idx="20" formatCode="0.00">
                  <c:v>4803100.1991209891</c:v>
                </c:pt>
                <c:pt idx="21" formatCode="0.00">
                  <c:v>4835453.174704913</c:v>
                </c:pt>
                <c:pt idx="22" formatCode="0.00">
                  <c:v>4867792.809655536</c:v>
                </c:pt>
                <c:pt idx="23" formatCode="0.00">
                  <c:v>4900118.1192904543</c:v>
                </c:pt>
                <c:pt idx="24" formatCode="0.00">
                  <c:v>4932428.1199641693</c:v>
                </c:pt>
                <c:pt idx="25" formatCode="0.00">
                  <c:v>4964721.829214707</c:v>
                </c:pt>
                <c:pt idx="26" formatCode="0.00">
                  <c:v>4996998.2659196137</c:v>
                </c:pt>
                <c:pt idx="27" formatCode="0.00">
                  <c:v>5029256.4504612321</c:v>
                </c:pt>
                <c:pt idx="28" formatCode="0.00">
                  <c:v>5061495.4049011227</c:v>
                </c:pt>
                <c:pt idx="29" formatCode="0.00">
                  <c:v>5093714.153163515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1-48CA-B43D-886B4E17C8F0}"/>
            </c:ext>
          </c:extLst>
        </c:ser>
        <c:ser>
          <c:idx val="3"/>
          <c:order val="3"/>
          <c:tx>
            <c:strRef>
              <c:f>'Prévision coût Bois'!$E$1</c:f>
              <c:strCache>
                <c:ptCount val="1"/>
                <c:pt idx="0">
                  <c:v>Upper Confidence Bound(Bois)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'Prévision coût Bois'!$A$2:$A$31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coût Bois'!$E$2:$E$31</c:f>
              <c:numCache>
                <c:formatCode>General</c:formatCode>
                <c:ptCount val="30"/>
                <c:pt idx="9" formatCode="0.00">
                  <c:v>5225133.4588476</c:v>
                </c:pt>
                <c:pt idx="10" formatCode="0.00">
                  <c:v>6457474.089289858</c:v>
                </c:pt>
                <c:pt idx="11" formatCode="0.00">
                  <c:v>6489915.0740930429</c:v>
                </c:pt>
                <c:pt idx="12" formatCode="0.00">
                  <c:v>6522359.5210744236</c:v>
                </c:pt>
                <c:pt idx="13" formatCode="0.00">
                  <c:v>6554808.4193368042</c:v>
                </c:pt>
                <c:pt idx="14" formatCode="0.00">
                  <c:v>6587262.7578813611</c:v>
                </c:pt>
                <c:pt idx="15" formatCode="0.00">
                  <c:v>6619723.5255582044</c:v>
                </c:pt>
                <c:pt idx="16" formatCode="0.00">
                  <c:v>6652191.7110070763</c:v>
                </c:pt>
                <c:pt idx="17" formatCode="0.00">
                  <c:v>6684668.3025881909</c:v>
                </c:pt>
                <c:pt idx="18" formatCode="0.00">
                  <c:v>6717154.2883032439</c:v>
                </c:pt>
                <c:pt idx="19" formatCode="0.00">
                  <c:v>6749650.6557066161</c:v>
                </c:pt>
                <c:pt idx="20" formatCode="0.00">
                  <c:v>6782158.3918068074</c:v>
                </c:pt>
                <c:pt idx="21" formatCode="0.00">
                  <c:v>6814678.4829581361</c:v>
                </c:pt>
                <c:pt idx="22" formatCode="0.00">
                  <c:v>6847211.9147427659</c:v>
                </c:pt>
                <c:pt idx="23" formatCode="0.00">
                  <c:v>6879759.6718431003</c:v>
                </c:pt>
                <c:pt idx="24" formatCode="0.00">
                  <c:v>6912322.7379046381</c:v>
                </c:pt>
                <c:pt idx="25" formatCode="0.00">
                  <c:v>6944902.0953893531</c:v>
                </c:pt>
                <c:pt idx="26" formatCode="0.00">
                  <c:v>6977498.7254196992</c:v>
                </c:pt>
                <c:pt idx="27" formatCode="0.00">
                  <c:v>7010113.6076133335</c:v>
                </c:pt>
                <c:pt idx="28" formatCode="0.00">
                  <c:v>7042747.7199086957</c:v>
                </c:pt>
                <c:pt idx="29" formatCode="0.00">
                  <c:v>7075402.038381556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01-48CA-B43D-886B4E17C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307952"/>
        <c:axId val="1169309616"/>
      </c:lineChart>
      <c:catAx>
        <c:axId val="1169307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9309616"/>
        <c:crosses val="autoZero"/>
        <c:auto val="1"/>
        <c:lblAlgn val="ctr"/>
        <c:lblOffset val="100"/>
        <c:noMultiLvlLbl val="0"/>
      </c:catAx>
      <c:valAx>
        <c:axId val="1169309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93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90486</xdr:rowOff>
    </xdr:from>
    <xdr:to>
      <xdr:col>15</xdr:col>
      <xdr:colOff>257175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71B32-F4EC-4BD8-A62A-A1E0C5205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95251</xdr:colOff>
      <xdr:row>0</xdr:row>
      <xdr:rowOff>142876</xdr:rowOff>
    </xdr:from>
    <xdr:to>
      <xdr:col>14</xdr:col>
      <xdr:colOff>238125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F6265-816C-4F2D-B977-C93976C16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185738</xdr:colOff>
      <xdr:row>0</xdr:row>
      <xdr:rowOff>80961</xdr:rowOff>
    </xdr:from>
    <xdr:to>
      <xdr:col>19</xdr:col>
      <xdr:colOff>295275</xdr:colOff>
      <xdr:row>30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0DA78-16D7-4AC4-8E47-152509122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95251</xdr:rowOff>
    </xdr:from>
    <xdr:to>
      <xdr:col>15</xdr:col>
      <xdr:colOff>219074</xdr:colOff>
      <xdr:row>31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E8187-A4F5-4C9D-A4A1-A003E4346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142875</xdr:rowOff>
    </xdr:from>
    <xdr:to>
      <xdr:col>12</xdr:col>
      <xdr:colOff>552450</xdr:colOff>
      <xdr:row>30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AB076-1B48-46BB-9F2B-E956167DD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EDC62A-B0D5-47A2-BD68-C846914D4676}" name="Table2" displayName="Table2" ref="B4:G14" totalsRowShown="0" headerRowDxfId="15" dataDxfId="14">
  <autoFilter ref="B4:G14" xr:uid="{F5EDC62A-B0D5-47A2-BD68-C846914D4676}"/>
  <tableColumns count="6">
    <tableColumn id="1" xr3:uid="{F920EA76-2FEC-4445-BEBE-45971FB80BB8}" name="Années " dataDxfId="13"/>
    <tableColumn id="2" xr3:uid="{3E67204E-A6A1-4F23-8BFC-D46C32A1E876}" name="Electricité" dataDxfId="12"/>
    <tableColumn id="3" xr3:uid="{29688449-6631-4098-8B4A-D547F27383B9}" name="Gaz natuel" dataDxfId="11"/>
    <tableColumn id="4" xr3:uid="{64320D9C-B376-4EB1-858C-050090FDB740}" name="Bois" dataDxfId="10"/>
    <tableColumn id="5" xr3:uid="{89A961EA-9AE7-4869-86FD-08CDB39E79A6}" name="Petrole " dataDxfId="9"/>
    <tableColumn id="6" xr3:uid="{74C2ACDD-E9F0-4850-A725-488E1E9B8E49}" name="Fioul domestique" dataDxfId="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F64B34-E524-4086-9227-5AA6C675BBFD}" name="Table3" displayName="Table3" ref="A1:E31" totalsRowShown="0">
  <autoFilter ref="A1:E31" xr:uid="{8CF64B34-E524-4086-9227-5AA6C675BBFD}"/>
  <tableColumns count="5">
    <tableColumn id="1" xr3:uid="{E2876244-9530-4FE4-BF13-1CC6D6CF34DC}" name="Années "/>
    <tableColumn id="2" xr3:uid="{11FB68C3-9F58-494C-B18C-98CF9EE10ADD}" name="Electricité"/>
    <tableColumn id="3" xr3:uid="{540FCAB8-EC81-4964-BF86-9CB1371B46E6}" name="Forecast(Electricité)">
      <calculatedColumnFormula>_xlfn.FORECAST.ETS(A2,$B$2:$B$11,$A$2:$A$11,1,1)</calculatedColumnFormula>
    </tableColumn>
    <tableColumn id="4" xr3:uid="{94817838-B7DB-47F8-915E-71D6A066C0B4}" name="Lower Confidence Bound(Electricité)" dataDxfId="7">
      <calculatedColumnFormula>C2-_xlfn.FORECAST.ETS.CONFINT(A2,$B$2:$B$11,$A$2:$A$11,0.95,1,1)</calculatedColumnFormula>
    </tableColumn>
    <tableColumn id="5" xr3:uid="{7ACE7FCC-656C-47C3-8865-F072396D821A}" name="Upper Confidence Bound(Electricité)" dataDxfId="6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283ED8-38B6-439D-BBC4-C72CE1A08E77}" name="Table9" displayName="Table9" ref="A1:D31" totalsRowShown="0">
  <autoFilter ref="A1:D31" xr:uid="{5C283ED8-38B6-439D-BBC4-C72CE1A08E77}"/>
  <tableColumns count="4">
    <tableColumn id="1" xr3:uid="{0039CB6E-9175-40E2-9B8E-51C8206867E7}" name="Années "/>
    <tableColumn id="2" xr3:uid="{8D37E9E6-DED4-46EE-9F3B-D30E6EAEF414}" name="Gaz natuel"/>
    <tableColumn id="3" xr3:uid="{3366E0B0-1F32-461C-80CD-DE865D9344A2}" name="Forecast(Gaz natuel)">
      <calculatedColumnFormula>_xlfn.FORECAST.ETS(A2,$B$2:$B$11,$A$2:$A$11,1,1)</calculatedColumnFormula>
    </tableColumn>
    <tableColumn id="4" xr3:uid="{B1BAF964-4F46-46E6-9442-A8E867F3D250}" name="Confidence Interval(Gaz natuel)">
      <calculatedColumnFormula>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CDAC21-2DED-4A51-A69A-10C693CD6545}" name="Table7" displayName="Table7" ref="A1:E31" totalsRowShown="0">
  <autoFilter ref="A1:E31" xr:uid="{43CDAC21-2DED-4A51-A69A-10C693CD6545}"/>
  <tableColumns count="5">
    <tableColumn id="1" xr3:uid="{C544D4DE-5661-40E2-A9AA-BE1D5DA6032F}" name="Années "/>
    <tableColumn id="2" xr3:uid="{783E6E23-A47D-49EF-BBC0-DCE8F7D9ABD2}" name="Fioul domestique"/>
    <tableColumn id="3" xr3:uid="{51C04C8A-EEEE-44DD-9E23-038E4ABCFA64}" name="Forecast(Fioul domestique)">
      <calculatedColumnFormula>_xlfn.FORECAST.ETS(A2,$B$2:$B$11,$A$2:$A$11,1,1)</calculatedColumnFormula>
    </tableColumn>
    <tableColumn id="4" xr3:uid="{05DEDC6F-690D-4DB7-A740-566BA5A7DB6D}" name="Lower Confidence Bound(Fioul domestique)" dataDxfId="5">
      <calculatedColumnFormula>C2-_xlfn.FORECAST.ETS.CONFINT(A2,$B$2:$B$11,$A$2:$A$11,0.95,1,1)</calculatedColumnFormula>
    </tableColumn>
    <tableColumn id="5" xr3:uid="{68757A16-EEB8-41F5-9965-9324A346712C}" name="Upper Confidence Bound(Fioul domestique)" dataDxfId="4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AEC4C3-F950-4E88-861C-E881A3B12BF9}" name="Table8" displayName="Table8" ref="A1:E31" totalsRowShown="0">
  <autoFilter ref="A1:E31" xr:uid="{21AEC4C3-F950-4E88-861C-E881A3B12BF9}"/>
  <tableColumns count="5">
    <tableColumn id="1" xr3:uid="{44038A0D-7796-4042-9F8B-A87B8AABDF02}" name="Années "/>
    <tableColumn id="2" xr3:uid="{76243BDE-E22C-4ADE-AC84-D855E2A48D1E}" name="Petrole "/>
    <tableColumn id="3" xr3:uid="{DDBF2DF1-E1DB-4129-A82E-995ED05EB57D}" name="Forecast(Petrole )">
      <calculatedColumnFormula>_xlfn.FORECAST.ETS(A2,$B$2:$B$11,$A$2:$A$11,1,1)</calculatedColumnFormula>
    </tableColumn>
    <tableColumn id="4" xr3:uid="{4972A582-4847-4BCE-A308-04A238A5340C}" name="Lower Confidence Bound(Petrole )" dataDxfId="3">
      <calculatedColumnFormula>C2-_xlfn.FORECAST.ETS.CONFINT(A2,$B$2:$B$11,$A$2:$A$11,0.95,1,1)</calculatedColumnFormula>
    </tableColumn>
    <tableColumn id="5" xr3:uid="{0F883DB6-A2A2-4ABE-864D-D891B0BAB703}" name="Upper Confidence Bound(Petrole )" dataDxfId="2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27D17A-3F77-4DE1-B715-D9A24A63A42C}" name="Table5" displayName="Table5" ref="A1:E31" totalsRowShown="0">
  <autoFilter ref="A1:E31" xr:uid="{0527D17A-3F77-4DE1-B715-D9A24A63A42C}"/>
  <tableColumns count="5">
    <tableColumn id="1" xr3:uid="{A616590A-25A4-4619-927E-41F192E67002}" name="Années "/>
    <tableColumn id="2" xr3:uid="{772E69A2-24B2-4860-83E9-F48522722546}" name="Bois"/>
    <tableColumn id="3" xr3:uid="{7A869DA1-C670-4BA7-9FEA-48832F909D03}" name="Forecast(Bois)">
      <calculatedColumnFormula>_xlfn.FORECAST.ETS(A2,$B$2:$B$11,$A$2:$A$11,1,1)</calculatedColumnFormula>
    </tableColumn>
    <tableColumn id="4" xr3:uid="{E1553BDA-9EC9-491C-BDF0-87CEC9D19DF8}" name="Lower Confidence Bound(Bois)" dataDxfId="1">
      <calculatedColumnFormula>C2-_xlfn.FORECAST.ETS.CONFINT(A2,$B$2:$B$11,$A$2:$A$11,0.95,1,1)</calculatedColumnFormula>
    </tableColumn>
    <tableColumn id="5" xr3:uid="{3AAF9C5A-2247-4F33-91A9-306248A49C39}" name="Upper Confidence Bound(Bois)" dataDxfId="0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870A-B116-497D-A7DF-0E8655864D07}">
  <sheetPr codeName="Sheet1"/>
  <dimension ref="B2:O28"/>
  <sheetViews>
    <sheetView topLeftCell="D1" workbookViewId="0">
      <selection activeCell="E18" sqref="E18:F28"/>
    </sheetView>
  </sheetViews>
  <sheetFormatPr defaultRowHeight="15" x14ac:dyDescent="0.25"/>
  <cols>
    <col min="2" max="2" width="13.5703125" customWidth="1"/>
    <col min="3" max="3" width="16.85546875" customWidth="1"/>
    <col min="4" max="4" width="16" customWidth="1"/>
    <col min="5" max="5" width="16.7109375" customWidth="1"/>
    <col min="6" max="6" width="20.7109375" customWidth="1"/>
    <col min="7" max="7" width="20.5703125" customWidth="1"/>
    <col min="9" max="9" width="18.42578125" customWidth="1"/>
    <col min="12" max="12" width="17.42578125" customWidth="1"/>
    <col min="15" max="15" width="18.28515625" customWidth="1"/>
  </cols>
  <sheetData>
    <row r="2" spans="2:7" ht="20.25" thickBot="1" x14ac:dyDescent="0.3">
      <c r="B2" s="13" t="s">
        <v>0</v>
      </c>
      <c r="C2" s="13"/>
      <c r="D2" s="13"/>
      <c r="E2" s="13"/>
      <c r="F2" s="13"/>
      <c r="G2" s="13"/>
    </row>
    <row r="3" spans="2:7" ht="15.75" thickTop="1" x14ac:dyDescent="0.25"/>
    <row r="4" spans="2:7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2:7" x14ac:dyDescent="0.25">
      <c r="B5" s="1">
        <v>2015</v>
      </c>
      <c r="C5" s="1">
        <v>38088575.488577001</v>
      </c>
      <c r="D5" s="1">
        <v>13196196.549244797</v>
      </c>
      <c r="E5" s="1">
        <v>5148273.4975268999</v>
      </c>
      <c r="F5" s="1">
        <v>869400</v>
      </c>
      <c r="G5" s="1">
        <v>5216410</v>
      </c>
    </row>
    <row r="6" spans="2:7" x14ac:dyDescent="0.25">
      <c r="B6" s="1">
        <v>2016</v>
      </c>
      <c r="C6" s="1">
        <v>39764257.159171999</v>
      </c>
      <c r="D6" s="1">
        <v>13993446.752553603</v>
      </c>
      <c r="E6" s="1">
        <v>6081674.7953339992</v>
      </c>
      <c r="F6" s="1">
        <v>826979.30700000003</v>
      </c>
      <c r="G6" s="1">
        <v>5573680.2879999997</v>
      </c>
    </row>
    <row r="7" spans="2:7" x14ac:dyDescent="0.25">
      <c r="B7" s="1">
        <v>2017</v>
      </c>
      <c r="C7" s="1">
        <v>38010469.085406795</v>
      </c>
      <c r="D7" s="1">
        <v>13176608.745364301</v>
      </c>
      <c r="E7" s="1">
        <v>5456767.4633339997</v>
      </c>
      <c r="F7" s="1">
        <v>88582.4424</v>
      </c>
      <c r="G7" s="1">
        <v>6232646.3099999996</v>
      </c>
    </row>
    <row r="8" spans="2:7" x14ac:dyDescent="0.25">
      <c r="B8" s="1">
        <v>2018</v>
      </c>
      <c r="C8" s="1">
        <v>37416343.256835297</v>
      </c>
      <c r="D8" s="1">
        <v>12967998.263797499</v>
      </c>
      <c r="E8" s="1">
        <v>5097370.7372499993</v>
      </c>
      <c r="F8" s="1">
        <v>989252.848</v>
      </c>
      <c r="G8" s="1">
        <v>6982299.0600000005</v>
      </c>
    </row>
    <row r="9" spans="2:7" x14ac:dyDescent="0.25">
      <c r="B9" s="1">
        <v>2019</v>
      </c>
      <c r="C9" s="1">
        <v>38408200.841375992</v>
      </c>
      <c r="D9" s="1">
        <v>13743784.858675899</v>
      </c>
      <c r="E9" s="1">
        <v>5186934.4080736004</v>
      </c>
      <c r="F9" s="1">
        <v>968725.94400000002</v>
      </c>
      <c r="G9" s="1">
        <v>6843861.1799999997</v>
      </c>
    </row>
    <row r="10" spans="2:7" x14ac:dyDescent="0.25">
      <c r="B10" s="1">
        <v>2020</v>
      </c>
      <c r="C10" s="1">
        <v>40760882.710694596</v>
      </c>
      <c r="D10" s="1">
        <v>12269138.309282498</v>
      </c>
      <c r="E10" s="1">
        <v>4600816.3852559999</v>
      </c>
      <c r="F10" s="1">
        <v>812527.58400000003</v>
      </c>
      <c r="G10" s="1">
        <v>5144174.1119999997</v>
      </c>
    </row>
    <row r="11" spans="2:7" x14ac:dyDescent="0.25">
      <c r="B11" s="1">
        <v>2021</v>
      </c>
      <c r="C11" s="1">
        <v>44330803.036930196</v>
      </c>
      <c r="D11" s="1">
        <v>13567486.346959997</v>
      </c>
      <c r="E11" s="1">
        <v>5819854.4928107997</v>
      </c>
      <c r="F11" s="1">
        <v>940804.93200000003</v>
      </c>
      <c r="G11" s="1">
        <v>6347941.5420000004</v>
      </c>
    </row>
    <row r="12" spans="2:7" x14ac:dyDescent="0.25">
      <c r="B12" s="1">
        <v>2022</v>
      </c>
      <c r="C12" s="1">
        <v>40336051.494693503</v>
      </c>
      <c r="D12" s="1">
        <v>11253776.822601298</v>
      </c>
      <c r="E12" s="1">
        <v>5968805.3113087993</v>
      </c>
      <c r="F12" s="1">
        <v>1074932.125</v>
      </c>
      <c r="G12" s="1">
        <v>7680537.9609999992</v>
      </c>
    </row>
    <row r="13" spans="2:7" x14ac:dyDescent="0.25">
      <c r="B13" s="1">
        <v>2023</v>
      </c>
      <c r="C13" s="1">
        <v>42218910.360112503</v>
      </c>
      <c r="D13" s="1">
        <v>10700794.126709998</v>
      </c>
      <c r="E13" s="1">
        <v>6113643.1391914003</v>
      </c>
      <c r="F13" s="1">
        <v>1008648.72</v>
      </c>
      <c r="G13" s="1">
        <v>5925665.5360000003</v>
      </c>
    </row>
    <row r="14" spans="2:7" x14ac:dyDescent="0.25">
      <c r="B14" s="1">
        <v>2024</v>
      </c>
      <c r="C14" s="1">
        <v>43959359.955125012</v>
      </c>
      <c r="D14" s="1">
        <v>13674272.098634997</v>
      </c>
      <c r="E14" s="1">
        <v>5225133.4588476</v>
      </c>
      <c r="F14" s="1">
        <v>962529.0202100001</v>
      </c>
      <c r="G14" s="1">
        <v>7698908.9198343996</v>
      </c>
    </row>
    <row r="18" spans="2:15" x14ac:dyDescent="0.25">
      <c r="B18" s="2" t="s">
        <v>1</v>
      </c>
      <c r="C18" s="3" t="s">
        <v>2</v>
      </c>
      <c r="E18" s="2" t="s">
        <v>1</v>
      </c>
      <c r="F18" s="3" t="s">
        <v>3</v>
      </c>
      <c r="H18" s="2" t="s">
        <v>1</v>
      </c>
      <c r="I18" s="3" t="s">
        <v>4</v>
      </c>
      <c r="K18" s="2" t="s">
        <v>1</v>
      </c>
      <c r="L18" s="3" t="s">
        <v>5</v>
      </c>
      <c r="N18" s="2" t="s">
        <v>1</v>
      </c>
      <c r="O18" s="8" t="s">
        <v>6</v>
      </c>
    </row>
    <row r="19" spans="2:15" x14ac:dyDescent="0.25">
      <c r="B19" s="4">
        <v>2015</v>
      </c>
      <c r="C19" s="5">
        <v>38088575.488577001</v>
      </c>
      <c r="E19" s="4">
        <v>2015</v>
      </c>
      <c r="F19" s="5">
        <v>13196196.549244797</v>
      </c>
      <c r="H19" s="4">
        <v>2015</v>
      </c>
      <c r="I19" s="5">
        <v>5148273.4975268999</v>
      </c>
      <c r="K19" s="4">
        <v>2015</v>
      </c>
      <c r="L19" s="5">
        <v>869400</v>
      </c>
      <c r="N19" s="4">
        <v>2015</v>
      </c>
      <c r="O19" s="9">
        <v>5216410</v>
      </c>
    </row>
    <row r="20" spans="2:15" x14ac:dyDescent="0.25">
      <c r="B20" s="6">
        <v>2016</v>
      </c>
      <c r="C20" s="7">
        <v>39764257.159171999</v>
      </c>
      <c r="E20" s="6">
        <v>2016</v>
      </c>
      <c r="F20" s="7">
        <v>13993446.752553603</v>
      </c>
      <c r="H20" s="6">
        <v>2016</v>
      </c>
      <c r="I20" s="7">
        <v>6081674.7953339992</v>
      </c>
      <c r="K20" s="6">
        <v>2016</v>
      </c>
      <c r="L20" s="7">
        <v>826979.30700000003</v>
      </c>
      <c r="N20" s="6">
        <v>2016</v>
      </c>
      <c r="O20" s="10">
        <v>5573680.2879999997</v>
      </c>
    </row>
    <row r="21" spans="2:15" x14ac:dyDescent="0.25">
      <c r="B21" s="4">
        <v>2017</v>
      </c>
      <c r="C21" s="5">
        <v>38010469.085406795</v>
      </c>
      <c r="E21" s="4">
        <v>2017</v>
      </c>
      <c r="F21" s="5">
        <v>13176608.745364301</v>
      </c>
      <c r="H21" s="4">
        <v>2017</v>
      </c>
      <c r="I21" s="5">
        <v>5456767.4633339997</v>
      </c>
      <c r="K21" s="4">
        <v>2017</v>
      </c>
      <c r="L21" s="5">
        <v>88582.4424</v>
      </c>
      <c r="N21" s="4">
        <v>2017</v>
      </c>
      <c r="O21" s="9">
        <v>6232646.3099999996</v>
      </c>
    </row>
    <row r="22" spans="2:15" x14ac:dyDescent="0.25">
      <c r="B22" s="6">
        <v>2018</v>
      </c>
      <c r="C22" s="7">
        <v>37416343.256835297</v>
      </c>
      <c r="E22" s="6">
        <v>2018</v>
      </c>
      <c r="F22" s="7">
        <v>12967998.263797499</v>
      </c>
      <c r="H22" s="6">
        <v>2018</v>
      </c>
      <c r="I22" s="7">
        <v>5097370.7372499993</v>
      </c>
      <c r="K22" s="6">
        <v>2018</v>
      </c>
      <c r="L22" s="7">
        <v>989252.848</v>
      </c>
      <c r="N22" s="6">
        <v>2018</v>
      </c>
      <c r="O22" s="10">
        <v>6982299.0600000005</v>
      </c>
    </row>
    <row r="23" spans="2:15" x14ac:dyDescent="0.25">
      <c r="B23" s="4">
        <v>2019</v>
      </c>
      <c r="C23" s="5">
        <v>38408200.841375992</v>
      </c>
      <c r="E23" s="4">
        <v>2019</v>
      </c>
      <c r="F23" s="5">
        <v>13743784.858675899</v>
      </c>
      <c r="H23" s="4">
        <v>2019</v>
      </c>
      <c r="I23" s="5">
        <v>5186934.4080736004</v>
      </c>
      <c r="K23" s="4">
        <v>2019</v>
      </c>
      <c r="L23" s="5">
        <v>968725.94400000002</v>
      </c>
      <c r="N23" s="4">
        <v>2019</v>
      </c>
      <c r="O23" s="9">
        <v>6843861.1799999997</v>
      </c>
    </row>
    <row r="24" spans="2:15" x14ac:dyDescent="0.25">
      <c r="B24" s="6">
        <v>2020</v>
      </c>
      <c r="C24" s="7">
        <v>40760882.710694596</v>
      </c>
      <c r="E24" s="6">
        <v>2020</v>
      </c>
      <c r="F24" s="7">
        <v>12269138.309282498</v>
      </c>
      <c r="H24" s="6">
        <v>2020</v>
      </c>
      <c r="I24" s="7">
        <v>4600816.3852559999</v>
      </c>
      <c r="K24" s="6">
        <v>2020</v>
      </c>
      <c r="L24" s="7">
        <v>812527.58400000003</v>
      </c>
      <c r="N24" s="6">
        <v>2020</v>
      </c>
      <c r="O24" s="10">
        <v>5144174.1119999997</v>
      </c>
    </row>
    <row r="25" spans="2:15" x14ac:dyDescent="0.25">
      <c r="B25" s="4">
        <v>2021</v>
      </c>
      <c r="C25" s="5">
        <v>44330803.036930196</v>
      </c>
      <c r="E25" s="4">
        <v>2021</v>
      </c>
      <c r="F25" s="5">
        <v>13567486.346959997</v>
      </c>
      <c r="H25" s="4">
        <v>2021</v>
      </c>
      <c r="I25" s="5">
        <v>5819854.4928107997</v>
      </c>
      <c r="K25" s="4">
        <v>2021</v>
      </c>
      <c r="L25" s="5">
        <v>940804.93200000003</v>
      </c>
      <c r="N25" s="4">
        <v>2021</v>
      </c>
      <c r="O25" s="9">
        <v>6347941.5420000004</v>
      </c>
    </row>
    <row r="26" spans="2:15" x14ac:dyDescent="0.25">
      <c r="B26" s="6">
        <v>2022</v>
      </c>
      <c r="C26" s="7">
        <v>40336051.494693503</v>
      </c>
      <c r="E26" s="6">
        <v>2022</v>
      </c>
      <c r="F26" s="7">
        <v>11253776.822601298</v>
      </c>
      <c r="H26" s="6">
        <v>2022</v>
      </c>
      <c r="I26" s="7">
        <v>5968805.3113087993</v>
      </c>
      <c r="K26" s="6">
        <v>2022</v>
      </c>
      <c r="L26" s="7">
        <v>1074932.125</v>
      </c>
      <c r="N26" s="6">
        <v>2022</v>
      </c>
      <c r="O26" s="10">
        <v>7680537.9609999992</v>
      </c>
    </row>
    <row r="27" spans="2:15" x14ac:dyDescent="0.25">
      <c r="B27" s="4">
        <v>2023</v>
      </c>
      <c r="C27" s="5">
        <v>42218910.360112503</v>
      </c>
      <c r="E27" s="4">
        <v>2023</v>
      </c>
      <c r="F27" s="5">
        <v>10700794.126709998</v>
      </c>
      <c r="H27" s="4">
        <v>2023</v>
      </c>
      <c r="I27" s="5">
        <v>6113643.1391914003</v>
      </c>
      <c r="K27" s="4">
        <v>2023</v>
      </c>
      <c r="L27" s="5">
        <v>1008648.72</v>
      </c>
      <c r="N27" s="4">
        <v>2023</v>
      </c>
      <c r="O27" s="9">
        <v>5925665.5360000003</v>
      </c>
    </row>
    <row r="28" spans="2:15" x14ac:dyDescent="0.25">
      <c r="B28" s="6">
        <v>2024</v>
      </c>
      <c r="C28" s="7">
        <v>43959359.955125012</v>
      </c>
      <c r="E28" s="6">
        <v>2024</v>
      </c>
      <c r="F28" s="7">
        <v>13674272.098634997</v>
      </c>
      <c r="H28" s="6">
        <v>2024</v>
      </c>
      <c r="I28" s="7">
        <v>5225133.4588476</v>
      </c>
      <c r="K28" s="6">
        <v>2024</v>
      </c>
      <c r="L28" s="7">
        <v>962529.0202100001</v>
      </c>
      <c r="N28" s="6">
        <v>2024</v>
      </c>
      <c r="O28" s="10">
        <v>7698908.9198343996</v>
      </c>
    </row>
  </sheetData>
  <mergeCells count="1">
    <mergeCell ref="B2:G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C9AD-B878-4758-880F-C8F55F575515}">
  <sheetPr codeName="Sheet2"/>
  <dimension ref="A1:H36"/>
  <sheetViews>
    <sheetView topLeftCell="A16" workbookViewId="0">
      <selection activeCell="D36" sqref="D36:H36"/>
    </sheetView>
  </sheetViews>
  <sheetFormatPr defaultRowHeight="15" x14ac:dyDescent="0.25"/>
  <cols>
    <col min="1" max="1" width="10.28515625" customWidth="1"/>
    <col min="2" max="2" width="12" customWidth="1"/>
    <col min="3" max="3" width="20.85546875" customWidth="1"/>
    <col min="4" max="4" width="35.5703125" customWidth="1"/>
    <col min="5" max="5" width="35.7109375" customWidth="1"/>
  </cols>
  <sheetData>
    <row r="1" spans="1:5" x14ac:dyDescent="0.25">
      <c r="A1" t="s">
        <v>1</v>
      </c>
      <c r="B1" t="s">
        <v>2</v>
      </c>
      <c r="C1" t="s">
        <v>7</v>
      </c>
      <c r="D1" t="s">
        <v>8</v>
      </c>
      <c r="E1" t="s">
        <v>9</v>
      </c>
    </row>
    <row r="2" spans="1:5" x14ac:dyDescent="0.25">
      <c r="A2">
        <v>2015</v>
      </c>
      <c r="B2">
        <v>38088575.488577001</v>
      </c>
    </row>
    <row r="3" spans="1:5" x14ac:dyDescent="0.25">
      <c r="A3">
        <v>2016</v>
      </c>
      <c r="B3">
        <v>39764257.159171999</v>
      </c>
    </row>
    <row r="4" spans="1:5" x14ac:dyDescent="0.25">
      <c r="A4">
        <v>2017</v>
      </c>
      <c r="B4">
        <v>38010469.085406795</v>
      </c>
    </row>
    <row r="5" spans="1:5" x14ac:dyDescent="0.25">
      <c r="A5">
        <v>2018</v>
      </c>
      <c r="B5">
        <v>37416343.256835297</v>
      </c>
    </row>
    <row r="6" spans="1:5" x14ac:dyDescent="0.25">
      <c r="A6">
        <v>2019</v>
      </c>
      <c r="B6">
        <v>38408200.841375992</v>
      </c>
    </row>
    <row r="7" spans="1:5" x14ac:dyDescent="0.25">
      <c r="A7">
        <v>2020</v>
      </c>
      <c r="B7">
        <v>40760882.710694596</v>
      </c>
    </row>
    <row r="8" spans="1:5" x14ac:dyDescent="0.25">
      <c r="A8">
        <v>2021</v>
      </c>
      <c r="B8">
        <v>44330803.036930196</v>
      </c>
    </row>
    <row r="9" spans="1:5" x14ac:dyDescent="0.25">
      <c r="A9">
        <v>2022</v>
      </c>
      <c r="B9">
        <v>40336051.494693503</v>
      </c>
    </row>
    <row r="10" spans="1:5" x14ac:dyDescent="0.25">
      <c r="A10">
        <v>2023</v>
      </c>
      <c r="B10">
        <v>42218910.360112503</v>
      </c>
    </row>
    <row r="11" spans="1:5" x14ac:dyDescent="0.25">
      <c r="A11">
        <v>2024</v>
      </c>
      <c r="B11">
        <v>43959359.955125012</v>
      </c>
      <c r="C11">
        <v>43959359.955125012</v>
      </c>
      <c r="D11" s="11">
        <v>43959359.955125012</v>
      </c>
      <c r="E11" s="11">
        <v>43959359.955125012</v>
      </c>
    </row>
    <row r="12" spans="1:5" x14ac:dyDescent="0.25">
      <c r="A12">
        <v>2025</v>
      </c>
      <c r="C12">
        <f t="shared" ref="C12:C31" si="0">_xlfn.FORECAST.ETS(A12,$B$2:$B$11,$A$2:$A$11,1,1)</f>
        <v>44391140.882906757</v>
      </c>
      <c r="D12" s="11">
        <f t="shared" ref="D12:D31" si="1">C12-_xlfn.FORECAST.ETS.CONFINT(A12,$B$2:$B$11,$A$2:$A$11,0.95,1,1)</f>
        <v>41211559.203105181</v>
      </c>
      <c r="E12" s="11">
        <f t="shared" ref="E12:E31" si="2">C12+_xlfn.FORECAST.ETS.CONFINT(A12,$B$2:$B$11,$A$2:$A$11,0.95,1,1)</f>
        <v>47570722.562708333</v>
      </c>
    </row>
    <row r="13" spans="1:5" x14ac:dyDescent="0.25">
      <c r="A13">
        <v>2026</v>
      </c>
      <c r="C13">
        <f t="shared" si="0"/>
        <v>45019932.407298505</v>
      </c>
      <c r="D13" s="11">
        <f t="shared" si="1"/>
        <v>41840336.41941157</v>
      </c>
      <c r="E13" s="11">
        <f t="shared" si="2"/>
        <v>48199528.395185441</v>
      </c>
    </row>
    <row r="14" spans="1:5" x14ac:dyDescent="0.25">
      <c r="A14">
        <v>2027</v>
      </c>
      <c r="C14">
        <f t="shared" si="0"/>
        <v>45648723.931690261</v>
      </c>
      <c r="D14" s="11">
        <f t="shared" si="1"/>
        <v>42469102.507366091</v>
      </c>
      <c r="E14" s="11">
        <f t="shared" si="2"/>
        <v>48828345.356014431</v>
      </c>
    </row>
    <row r="15" spans="1:5" x14ac:dyDescent="0.25">
      <c r="A15">
        <v>2028</v>
      </c>
      <c r="C15">
        <f t="shared" si="0"/>
        <v>46277515.456082009</v>
      </c>
      <c r="D15" s="11">
        <f t="shared" si="1"/>
        <v>43097854.287732035</v>
      </c>
      <c r="E15" s="11">
        <f t="shared" si="2"/>
        <v>49457176.624431983</v>
      </c>
    </row>
    <row r="16" spans="1:5" x14ac:dyDescent="0.25">
      <c r="A16">
        <v>2029</v>
      </c>
      <c r="C16">
        <f t="shared" si="0"/>
        <v>46906306.980473764</v>
      </c>
      <c r="D16" s="11">
        <f t="shared" si="1"/>
        <v>43726588.581599355</v>
      </c>
      <c r="E16" s="11">
        <f t="shared" si="2"/>
        <v>50086025.379348174</v>
      </c>
    </row>
    <row r="17" spans="1:5" x14ac:dyDescent="0.25">
      <c r="A17">
        <v>2030</v>
      </c>
      <c r="C17">
        <f t="shared" si="0"/>
        <v>47535098.504865512</v>
      </c>
      <c r="D17" s="11">
        <f t="shared" si="1"/>
        <v>44355302.210543551</v>
      </c>
      <c r="E17" s="11">
        <f t="shared" si="2"/>
        <v>50714894.799187474</v>
      </c>
    </row>
    <row r="18" spans="1:5" x14ac:dyDescent="0.25">
      <c r="A18">
        <v>2031</v>
      </c>
      <c r="C18">
        <f t="shared" si="0"/>
        <v>48163890.029257268</v>
      </c>
      <c r="D18" s="11">
        <f t="shared" si="1"/>
        <v>44983991.996816315</v>
      </c>
      <c r="E18" s="11">
        <f t="shared" si="2"/>
        <v>51343788.061698221</v>
      </c>
    </row>
    <row r="19" spans="1:5" x14ac:dyDescent="0.25">
      <c r="A19">
        <v>2032</v>
      </c>
      <c r="C19">
        <f t="shared" si="0"/>
        <v>48792681.553649023</v>
      </c>
      <c r="D19" s="11">
        <f t="shared" si="1"/>
        <v>45612654.76356782</v>
      </c>
      <c r="E19" s="11">
        <f t="shared" si="2"/>
        <v>51972708.343730226</v>
      </c>
    </row>
    <row r="20" spans="1:5" x14ac:dyDescent="0.25">
      <c r="A20">
        <v>2033</v>
      </c>
      <c r="C20">
        <f t="shared" si="0"/>
        <v>49421473.078040771</v>
      </c>
      <c r="D20" s="11">
        <f t="shared" si="1"/>
        <v>46241287.335100584</v>
      </c>
      <c r="E20" s="11">
        <f t="shared" si="2"/>
        <v>52601658.820980959</v>
      </c>
    </row>
    <row r="21" spans="1:5" x14ac:dyDescent="0.25">
      <c r="A21">
        <v>2034</v>
      </c>
      <c r="C21">
        <f t="shared" si="0"/>
        <v>50050264.602432527</v>
      </c>
      <c r="D21" s="11">
        <f t="shared" si="1"/>
        <v>46869886.537154958</v>
      </c>
      <c r="E21" s="11">
        <f t="shared" si="2"/>
        <v>53230642.667710096</v>
      </c>
    </row>
    <row r="22" spans="1:5" x14ac:dyDescent="0.25">
      <c r="A22">
        <v>2035</v>
      </c>
      <c r="C22">
        <f t="shared" si="0"/>
        <v>50679056.126824275</v>
      </c>
      <c r="D22" s="11">
        <f t="shared" si="1"/>
        <v>47498449.197225846</v>
      </c>
      <c r="E22" s="11">
        <f t="shared" si="2"/>
        <v>53859663.056422703</v>
      </c>
    </row>
    <row r="23" spans="1:5" x14ac:dyDescent="0.25">
      <c r="A23">
        <v>2036</v>
      </c>
      <c r="C23">
        <f t="shared" si="0"/>
        <v>51307847.65121603</v>
      </c>
      <c r="D23" s="11">
        <f t="shared" si="1"/>
        <v>48126972.144910917</v>
      </c>
      <c r="E23" s="11">
        <f t="shared" si="2"/>
        <v>54488723.157521144</v>
      </c>
    </row>
    <row r="24" spans="1:5" x14ac:dyDescent="0.25">
      <c r="A24">
        <v>2037</v>
      </c>
      <c r="C24">
        <f t="shared" si="0"/>
        <v>51936639.175607778</v>
      </c>
      <c r="D24" s="11">
        <f t="shared" si="1"/>
        <v>48755452.212289698</v>
      </c>
      <c r="E24" s="11">
        <f t="shared" si="2"/>
        <v>55117826.138925858</v>
      </c>
    </row>
    <row r="25" spans="1:5" x14ac:dyDescent="0.25">
      <c r="A25">
        <v>2038</v>
      </c>
      <c r="C25">
        <f t="shared" si="0"/>
        <v>52565430.699999534</v>
      </c>
      <c r="D25" s="11">
        <f t="shared" si="1"/>
        <v>49383886.234333828</v>
      </c>
      <c r="E25" s="11">
        <f t="shared" si="2"/>
        <v>55746975.165665239</v>
      </c>
    </row>
    <row r="26" spans="1:5" x14ac:dyDescent="0.25">
      <c r="A26">
        <v>2039</v>
      </c>
      <c r="C26">
        <f t="shared" si="0"/>
        <v>53194222.224391282</v>
      </c>
      <c r="D26" s="11">
        <f t="shared" si="1"/>
        <v>50012271.049347788</v>
      </c>
      <c r="E26" s="11">
        <f t="shared" si="2"/>
        <v>56376173.399434775</v>
      </c>
    </row>
    <row r="27" spans="1:5" x14ac:dyDescent="0.25">
      <c r="A27">
        <v>2040</v>
      </c>
      <c r="C27">
        <f t="shared" si="0"/>
        <v>53823013.748783037</v>
      </c>
      <c r="D27" s="11">
        <f t="shared" si="1"/>
        <v>50640603.49944026</v>
      </c>
      <c r="E27" s="11">
        <f t="shared" si="2"/>
        <v>57005423.998125814</v>
      </c>
    </row>
    <row r="28" spans="1:5" x14ac:dyDescent="0.25">
      <c r="A28">
        <v>2041</v>
      </c>
      <c r="C28">
        <f t="shared" si="0"/>
        <v>54451805.273174793</v>
      </c>
      <c r="D28" s="11">
        <f t="shared" si="1"/>
        <v>51268880.43102546</v>
      </c>
      <c r="E28" s="11">
        <f t="shared" si="2"/>
        <v>57634730.115324125</v>
      </c>
    </row>
    <row r="29" spans="1:5" x14ac:dyDescent="0.25">
      <c r="A29">
        <v>2042</v>
      </c>
      <c r="C29">
        <f t="shared" si="0"/>
        <v>55080596.797566541</v>
      </c>
      <c r="D29" s="11">
        <f t="shared" si="1"/>
        <v>51897098.695354439</v>
      </c>
      <c r="E29" s="11">
        <f t="shared" si="2"/>
        <v>58264094.899778642</v>
      </c>
    </row>
    <row r="30" spans="1:5" x14ac:dyDescent="0.25">
      <c r="A30">
        <v>2043</v>
      </c>
      <c r="C30">
        <f t="shared" si="0"/>
        <v>55709388.321958296</v>
      </c>
      <c r="D30" s="11">
        <f t="shared" si="1"/>
        <v>52525255.149075687</v>
      </c>
      <c r="E30" s="11">
        <f t="shared" si="2"/>
        <v>58893521.494840905</v>
      </c>
    </row>
    <row r="31" spans="1:5" x14ac:dyDescent="0.25">
      <c r="A31">
        <v>2044</v>
      </c>
      <c r="C31">
        <f t="shared" si="0"/>
        <v>56338179.846350044</v>
      </c>
      <c r="D31" s="11">
        <f t="shared" si="1"/>
        <v>53153346.654824793</v>
      </c>
      <c r="E31" s="11">
        <f t="shared" si="2"/>
        <v>59523013.037875295</v>
      </c>
    </row>
    <row r="36" spans="4:8" x14ac:dyDescent="0.25">
      <c r="D36" s="12" t="s">
        <v>21</v>
      </c>
      <c r="E36" s="12"/>
      <c r="F36" s="12"/>
      <c r="G36" s="12"/>
      <c r="H36" s="12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61D5-4452-4552-ABEA-6A34BDD84E3A}">
  <dimension ref="A1:K35"/>
  <sheetViews>
    <sheetView tabSelected="1" workbookViewId="0">
      <selection activeCell="J41" sqref="J41"/>
    </sheetView>
  </sheetViews>
  <sheetFormatPr defaultRowHeight="15" x14ac:dyDescent="0.25"/>
  <cols>
    <col min="1" max="1" width="10.28515625" customWidth="1"/>
    <col min="2" max="2" width="12.5703125" customWidth="1"/>
    <col min="3" max="3" width="21.42578125" customWidth="1"/>
    <col min="4" max="4" width="31.42578125" customWidth="1"/>
  </cols>
  <sheetData>
    <row r="1" spans="1:4" x14ac:dyDescent="0.25">
      <c r="A1" t="s">
        <v>1</v>
      </c>
      <c r="B1" t="s">
        <v>3</v>
      </c>
      <c r="C1" t="s">
        <v>10</v>
      </c>
      <c r="D1" t="s">
        <v>11</v>
      </c>
    </row>
    <row r="2" spans="1:4" x14ac:dyDescent="0.25">
      <c r="A2">
        <v>2015</v>
      </c>
      <c r="B2">
        <v>13196196.549244797</v>
      </c>
    </row>
    <row r="3" spans="1:4" x14ac:dyDescent="0.25">
      <c r="A3">
        <v>2016</v>
      </c>
      <c r="B3">
        <v>13993446.752553603</v>
      </c>
    </row>
    <row r="4" spans="1:4" x14ac:dyDescent="0.25">
      <c r="A4">
        <v>2017</v>
      </c>
      <c r="B4">
        <v>13176608.745364301</v>
      </c>
    </row>
    <row r="5" spans="1:4" x14ac:dyDescent="0.25">
      <c r="A5">
        <v>2018</v>
      </c>
      <c r="B5">
        <v>12967998.263797499</v>
      </c>
    </row>
    <row r="6" spans="1:4" x14ac:dyDescent="0.25">
      <c r="A6">
        <v>2019</v>
      </c>
      <c r="B6">
        <v>13743784.858675899</v>
      </c>
    </row>
    <row r="7" spans="1:4" x14ac:dyDescent="0.25">
      <c r="A7">
        <v>2020</v>
      </c>
      <c r="B7">
        <v>12269138.309282498</v>
      </c>
    </row>
    <row r="8" spans="1:4" x14ac:dyDescent="0.25">
      <c r="A8">
        <v>2021</v>
      </c>
      <c r="B8">
        <v>13567486.346959997</v>
      </c>
    </row>
    <row r="9" spans="1:4" x14ac:dyDescent="0.25">
      <c r="A9">
        <v>2022</v>
      </c>
      <c r="B9">
        <v>11253776.822601298</v>
      </c>
    </row>
    <row r="10" spans="1:4" x14ac:dyDescent="0.25">
      <c r="A10">
        <v>2023</v>
      </c>
      <c r="B10">
        <v>10700794.126709998</v>
      </c>
    </row>
    <row r="11" spans="1:4" x14ac:dyDescent="0.25">
      <c r="A11">
        <v>2024</v>
      </c>
      <c r="B11">
        <v>13674272.098634997</v>
      </c>
    </row>
    <row r="12" spans="1:4" x14ac:dyDescent="0.25">
      <c r="A12">
        <v>2025</v>
      </c>
      <c r="C12">
        <f t="shared" ref="C12:C31" si="0">_xlfn.FORECAST.ETS(A12,$B$2:$B$11,$A$2:$A$11,1,1)</f>
        <v>11895826.61300943</v>
      </c>
      <c r="D12">
        <f t="shared" ref="D12:D31" si="1">_xlfn.FORECAST.ETS.CONFINT(A12,$B$2:$B$11,$A$2:$A$11,0.95,1,1)</f>
        <v>2037843.2485778325</v>
      </c>
    </row>
    <row r="13" spans="1:4" x14ac:dyDescent="0.25">
      <c r="A13">
        <v>2026</v>
      </c>
      <c r="C13">
        <f t="shared" si="0"/>
        <v>11613412.01174986</v>
      </c>
      <c r="D13">
        <f t="shared" si="1"/>
        <v>2054211.6977870823</v>
      </c>
    </row>
    <row r="14" spans="1:4" x14ac:dyDescent="0.25">
      <c r="A14">
        <v>2027</v>
      </c>
      <c r="C14">
        <f t="shared" si="0"/>
        <v>11568725.763173623</v>
      </c>
      <c r="D14">
        <f t="shared" si="1"/>
        <v>2070964.1544677869</v>
      </c>
    </row>
    <row r="15" spans="1:4" x14ac:dyDescent="0.25">
      <c r="A15">
        <v>2028</v>
      </c>
      <c r="C15">
        <f t="shared" si="0"/>
        <v>11286311.161914052</v>
      </c>
      <c r="D15">
        <f t="shared" si="1"/>
        <v>2087582.1801442129</v>
      </c>
    </row>
    <row r="16" spans="1:4" x14ac:dyDescent="0.25">
      <c r="A16">
        <v>2029</v>
      </c>
      <c r="C16">
        <f t="shared" si="0"/>
        <v>11241624.913337816</v>
      </c>
      <c r="D16">
        <f t="shared" si="1"/>
        <v>2104582.0600004783</v>
      </c>
    </row>
    <row r="17" spans="1:4" x14ac:dyDescent="0.25">
      <c r="A17">
        <v>2030</v>
      </c>
      <c r="C17">
        <f t="shared" si="0"/>
        <v>10959210.312078245</v>
      </c>
      <c r="D17">
        <f t="shared" si="1"/>
        <v>2121445.7183006238</v>
      </c>
    </row>
    <row r="18" spans="1:4" x14ac:dyDescent="0.25">
      <c r="A18">
        <v>2031</v>
      </c>
      <c r="C18">
        <f t="shared" si="0"/>
        <v>10914524.063502008</v>
      </c>
      <c r="D18">
        <f t="shared" si="1"/>
        <v>2138689.0623024399</v>
      </c>
    </row>
    <row r="19" spans="1:4" x14ac:dyDescent="0.25">
      <c r="A19">
        <v>2032</v>
      </c>
      <c r="C19">
        <f t="shared" si="0"/>
        <v>10632109.462242438</v>
      </c>
      <c r="D19">
        <f t="shared" si="1"/>
        <v>2155794.4880549563</v>
      </c>
    </row>
    <row r="20" spans="1:4" x14ac:dyDescent="0.25">
      <c r="A20">
        <v>2033</v>
      </c>
      <c r="C20">
        <f t="shared" si="0"/>
        <v>10587423.213666201</v>
      </c>
      <c r="D20">
        <f t="shared" si="1"/>
        <v>2173277.4208050077</v>
      </c>
    </row>
    <row r="21" spans="1:4" x14ac:dyDescent="0.25">
      <c r="A21">
        <v>2034</v>
      </c>
      <c r="C21">
        <f t="shared" si="0"/>
        <v>10305008.61240663</v>
      </c>
      <c r="D21">
        <f t="shared" si="1"/>
        <v>2190620.8300008476</v>
      </c>
    </row>
    <row r="22" spans="1:4" x14ac:dyDescent="0.25">
      <c r="A22">
        <v>2035</v>
      </c>
      <c r="C22">
        <f t="shared" si="0"/>
        <v>10260322.363830393</v>
      </c>
      <c r="D22">
        <f t="shared" si="1"/>
        <v>2208339.5617214032</v>
      </c>
    </row>
    <row r="23" spans="1:4" x14ac:dyDescent="0.25">
      <c r="A23">
        <v>2036</v>
      </c>
      <c r="C23">
        <f t="shared" si="0"/>
        <v>9977907.7625708226</v>
      </c>
      <c r="D23">
        <f t="shared" si="1"/>
        <v>2225917.2533798637</v>
      </c>
    </row>
    <row r="24" spans="1:4" x14ac:dyDescent="0.25">
      <c r="A24">
        <v>2037</v>
      </c>
      <c r="C24">
        <f t="shared" si="0"/>
        <v>9933221.5139945857</v>
      </c>
      <c r="D24">
        <f t="shared" si="1"/>
        <v>2243868.0813146792</v>
      </c>
    </row>
    <row r="25" spans="1:4" x14ac:dyDescent="0.25">
      <c r="A25">
        <v>2038</v>
      </c>
      <c r="C25">
        <f t="shared" si="0"/>
        <v>9650806.9127350152</v>
      </c>
      <c r="D25">
        <f t="shared" si="1"/>
        <v>2261676.4387930217</v>
      </c>
    </row>
    <row r="26" spans="1:4" x14ac:dyDescent="0.25">
      <c r="A26">
        <v>2039</v>
      </c>
      <c r="C26">
        <f t="shared" si="0"/>
        <v>9606120.6641587783</v>
      </c>
      <c r="D26">
        <f t="shared" si="1"/>
        <v>2279855.7480900809</v>
      </c>
    </row>
    <row r="27" spans="1:4" x14ac:dyDescent="0.25">
      <c r="A27">
        <v>2040</v>
      </c>
      <c r="C27">
        <f t="shared" si="0"/>
        <v>9323706.0628992077</v>
      </c>
      <c r="D27">
        <f t="shared" si="1"/>
        <v>2297891.2398995911</v>
      </c>
    </row>
    <row r="28" spans="1:4" x14ac:dyDescent="0.25">
      <c r="A28">
        <v>2041</v>
      </c>
      <c r="C28">
        <f t="shared" si="0"/>
        <v>9279019.8143229708</v>
      </c>
      <c r="D28">
        <f t="shared" si="1"/>
        <v>2316295.5040355409</v>
      </c>
    </row>
    <row r="29" spans="1:4" x14ac:dyDescent="0.25">
      <c r="A29">
        <v>2042</v>
      </c>
      <c r="C29">
        <f t="shared" si="0"/>
        <v>8996605.2130634002</v>
      </c>
      <c r="D29">
        <f t="shared" si="1"/>
        <v>2334554.6842220761</v>
      </c>
    </row>
    <row r="30" spans="1:4" x14ac:dyDescent="0.25">
      <c r="A30">
        <v>2043</v>
      </c>
      <c r="C30">
        <f t="shared" si="0"/>
        <v>8951918.9644871633</v>
      </c>
      <c r="D30">
        <f t="shared" si="1"/>
        <v>2353180.4650243339</v>
      </c>
    </row>
    <row r="31" spans="1:4" x14ac:dyDescent="0.25">
      <c r="A31">
        <v>2044</v>
      </c>
      <c r="C31">
        <f t="shared" si="0"/>
        <v>8669504.3632275928</v>
      </c>
      <c r="D31">
        <f t="shared" si="1"/>
        <v>2371659.9731666939</v>
      </c>
    </row>
    <row r="35" spans="3:11" x14ac:dyDescent="0.25">
      <c r="C35" s="12" t="s">
        <v>22</v>
      </c>
      <c r="D35" s="12"/>
      <c r="E35" s="12"/>
      <c r="F35" s="12"/>
      <c r="G35" s="12"/>
      <c r="H35" s="12"/>
      <c r="I35" s="12"/>
      <c r="J35" s="12"/>
      <c r="K35" s="12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3FCD-F571-41EE-B036-2A7364FFF776}">
  <sheetPr codeName="Sheet6"/>
  <dimension ref="A1:G35"/>
  <sheetViews>
    <sheetView topLeftCell="A13" workbookViewId="0">
      <selection activeCell="C35" sqref="C35:G35"/>
    </sheetView>
  </sheetViews>
  <sheetFormatPr defaultRowHeight="15" x14ac:dyDescent="0.25"/>
  <cols>
    <col min="1" max="1" width="10.28515625" customWidth="1"/>
    <col min="2" max="2" width="15.85546875" customWidth="1"/>
    <col min="3" max="3" width="24.140625" customWidth="1"/>
    <col min="4" max="4" width="28.7109375" customWidth="1"/>
    <col min="5" max="5" width="25.28515625" customWidth="1"/>
  </cols>
  <sheetData>
    <row r="1" spans="1:5" x14ac:dyDescent="0.25">
      <c r="A1" t="s">
        <v>1</v>
      </c>
      <c r="B1" t="s">
        <v>6</v>
      </c>
      <c r="C1" t="s">
        <v>18</v>
      </c>
      <c r="D1" t="s">
        <v>19</v>
      </c>
      <c r="E1" t="s">
        <v>20</v>
      </c>
    </row>
    <row r="2" spans="1:5" x14ac:dyDescent="0.25">
      <c r="A2">
        <v>2015</v>
      </c>
      <c r="B2">
        <v>5216410</v>
      </c>
    </row>
    <row r="3" spans="1:5" x14ac:dyDescent="0.25">
      <c r="A3">
        <v>2016</v>
      </c>
      <c r="B3">
        <v>5573680.2879999997</v>
      </c>
    </row>
    <row r="4" spans="1:5" x14ac:dyDescent="0.25">
      <c r="A4">
        <v>2017</v>
      </c>
      <c r="B4">
        <v>6232646.3099999996</v>
      </c>
    </row>
    <row r="5" spans="1:5" x14ac:dyDescent="0.25">
      <c r="A5">
        <v>2018</v>
      </c>
      <c r="B5">
        <v>6982299.0600000005</v>
      </c>
    </row>
    <row r="6" spans="1:5" x14ac:dyDescent="0.25">
      <c r="A6">
        <v>2019</v>
      </c>
      <c r="B6">
        <v>6843861.1799999997</v>
      </c>
    </row>
    <row r="7" spans="1:5" x14ac:dyDescent="0.25">
      <c r="A7">
        <v>2020</v>
      </c>
      <c r="B7">
        <v>5144174.1119999997</v>
      </c>
    </row>
    <row r="8" spans="1:5" x14ac:dyDescent="0.25">
      <c r="A8">
        <v>2021</v>
      </c>
      <c r="B8">
        <v>6347941.5420000004</v>
      </c>
    </row>
    <row r="9" spans="1:5" x14ac:dyDescent="0.25">
      <c r="A9">
        <v>2022</v>
      </c>
      <c r="B9">
        <v>7680537.9609999992</v>
      </c>
    </row>
    <row r="10" spans="1:5" x14ac:dyDescent="0.25">
      <c r="A10">
        <v>2023</v>
      </c>
      <c r="B10">
        <v>5925665.5360000003</v>
      </c>
    </row>
    <row r="11" spans="1:5" x14ac:dyDescent="0.25">
      <c r="A11">
        <v>2024</v>
      </c>
      <c r="B11">
        <v>7698908.9198343996</v>
      </c>
      <c r="C11">
        <v>7698908.9198343996</v>
      </c>
      <c r="D11" s="11">
        <v>7698908.9198343996</v>
      </c>
      <c r="E11" s="11">
        <v>7698908.9198343996</v>
      </c>
    </row>
    <row r="12" spans="1:5" x14ac:dyDescent="0.25">
      <c r="A12">
        <v>2025</v>
      </c>
      <c r="C12">
        <f t="shared" ref="C12:C31" si="0">_xlfn.FORECAST.ETS(A12,$B$2:$B$11,$A$2:$A$11,1,1)</f>
        <v>7193675.5913095241</v>
      </c>
      <c r="D12" s="11">
        <f t="shared" ref="D12:D31" si="1">C12-_xlfn.FORECAST.ETS.CONFINT(A12,$B$2:$B$11,$A$2:$A$11,0.95,1,1)</f>
        <v>5613866.5745547358</v>
      </c>
      <c r="E12" s="11">
        <f t="shared" ref="E12:E31" si="2">C12+_xlfn.FORECAST.ETS.CONFINT(A12,$B$2:$B$11,$A$2:$A$11,0.95,1,1)</f>
        <v>8773484.6080643125</v>
      </c>
    </row>
    <row r="13" spans="1:5" x14ac:dyDescent="0.25">
      <c r="A13">
        <v>2026</v>
      </c>
      <c r="C13">
        <f t="shared" si="0"/>
        <v>7368439.2100564959</v>
      </c>
      <c r="D13" s="11">
        <f t="shared" si="1"/>
        <v>5780592.822707789</v>
      </c>
      <c r="E13" s="11">
        <f t="shared" si="2"/>
        <v>8956285.5974052027</v>
      </c>
    </row>
    <row r="14" spans="1:5" x14ac:dyDescent="0.25">
      <c r="A14">
        <v>2027</v>
      </c>
      <c r="C14">
        <f t="shared" si="0"/>
        <v>7543202.8288034685</v>
      </c>
      <c r="D14" s="11">
        <f t="shared" si="1"/>
        <v>5947200.818495078</v>
      </c>
      <c r="E14" s="11">
        <f t="shared" si="2"/>
        <v>9139204.839111859</v>
      </c>
    </row>
    <row r="15" spans="1:5" x14ac:dyDescent="0.25">
      <c r="A15">
        <v>2028</v>
      </c>
      <c r="C15">
        <f t="shared" si="0"/>
        <v>7717966.4475504411</v>
      </c>
      <c r="D15" s="11">
        <f t="shared" si="1"/>
        <v>6113690.8096723873</v>
      </c>
      <c r="E15" s="11">
        <f t="shared" si="2"/>
        <v>9322242.085428495</v>
      </c>
    </row>
    <row r="16" spans="1:5" x14ac:dyDescent="0.25">
      <c r="A16">
        <v>2029</v>
      </c>
      <c r="C16">
        <f t="shared" si="0"/>
        <v>7892730.0662974138</v>
      </c>
      <c r="D16" s="11">
        <f t="shared" si="1"/>
        <v>6280063.0648519071</v>
      </c>
      <c r="E16" s="11">
        <f t="shared" si="2"/>
        <v>9505397.0677429195</v>
      </c>
    </row>
    <row r="17" spans="1:5" x14ac:dyDescent="0.25">
      <c r="A17">
        <v>2030</v>
      </c>
      <c r="C17">
        <f t="shared" si="0"/>
        <v>8067493.6850443855</v>
      </c>
      <c r="D17" s="11">
        <f t="shared" si="1"/>
        <v>6446317.8727747556</v>
      </c>
      <c r="E17" s="11">
        <f t="shared" si="2"/>
        <v>9688669.4973140154</v>
      </c>
    </row>
    <row r="18" spans="1:5" x14ac:dyDescent="0.25">
      <c r="A18">
        <v>2031</v>
      </c>
      <c r="C18">
        <f t="shared" si="0"/>
        <v>8242257.3037913581</v>
      </c>
      <c r="D18" s="11">
        <f t="shared" si="1"/>
        <v>6612455.5415844768</v>
      </c>
      <c r="E18" s="11">
        <f t="shared" si="2"/>
        <v>9872059.0659982394</v>
      </c>
    </row>
    <row r="19" spans="1:5" x14ac:dyDescent="0.25">
      <c r="A19">
        <v>2032</v>
      </c>
      <c r="C19">
        <f t="shared" si="0"/>
        <v>8417020.9225383308</v>
      </c>
      <c r="D19" s="11">
        <f t="shared" si="1"/>
        <v>6778476.3981027026</v>
      </c>
      <c r="E19" s="11">
        <f t="shared" si="2"/>
        <v>10055565.446973959</v>
      </c>
    </row>
    <row r="20" spans="1:5" x14ac:dyDescent="0.25">
      <c r="A20">
        <v>2033</v>
      </c>
      <c r="C20">
        <f t="shared" si="0"/>
        <v>8591784.5412853025</v>
      </c>
      <c r="D20" s="11">
        <f t="shared" si="1"/>
        <v>6944380.7871081028</v>
      </c>
      <c r="E20" s="11">
        <f t="shared" si="2"/>
        <v>10239188.295462502</v>
      </c>
    </row>
    <row r="21" spans="1:5" x14ac:dyDescent="0.25">
      <c r="A21">
        <v>2034</v>
      </c>
      <c r="C21">
        <f t="shared" si="0"/>
        <v>8766548.1600322761</v>
      </c>
      <c r="D21" s="11">
        <f t="shared" si="1"/>
        <v>7110169.07061972</v>
      </c>
      <c r="E21" s="11">
        <f t="shared" si="2"/>
        <v>10422927.249444831</v>
      </c>
    </row>
    <row r="22" spans="1:5" x14ac:dyDescent="0.25">
      <c r="A22">
        <v>2035</v>
      </c>
      <c r="C22">
        <f t="shared" si="0"/>
        <v>8941311.7787792478</v>
      </c>
      <c r="D22" s="11">
        <f t="shared" si="1"/>
        <v>7275841.6271856669</v>
      </c>
      <c r="E22" s="11">
        <f t="shared" si="2"/>
        <v>10606781.930372829</v>
      </c>
    </row>
    <row r="23" spans="1:5" x14ac:dyDescent="0.25">
      <c r="A23">
        <v>2036</v>
      </c>
      <c r="C23">
        <f t="shared" si="0"/>
        <v>9116075.3975262195</v>
      </c>
      <c r="D23" s="11">
        <f t="shared" si="1"/>
        <v>7441398.8511782009</v>
      </c>
      <c r="E23" s="11">
        <f t="shared" si="2"/>
        <v>10790751.943874238</v>
      </c>
    </row>
    <row r="24" spans="1:5" x14ac:dyDescent="0.25">
      <c r="A24">
        <v>2037</v>
      </c>
      <c r="C24">
        <f t="shared" si="0"/>
        <v>9290839.0162731931</v>
      </c>
      <c r="D24" s="11">
        <f t="shared" si="1"/>
        <v>7606841.1520960536</v>
      </c>
      <c r="E24" s="11">
        <f t="shared" si="2"/>
        <v>10974836.880450333</v>
      </c>
    </row>
    <row r="25" spans="1:5" x14ac:dyDescent="0.25">
      <c r="A25">
        <v>2038</v>
      </c>
      <c r="C25">
        <f t="shared" si="0"/>
        <v>9465602.6350201648</v>
      </c>
      <c r="D25" s="11">
        <f t="shared" si="1"/>
        <v>7772168.9538748628</v>
      </c>
      <c r="E25" s="11">
        <f t="shared" si="2"/>
        <v>11159036.316165468</v>
      </c>
    </row>
    <row r="26" spans="1:5" x14ac:dyDescent="0.25">
      <c r="A26">
        <v>2039</v>
      </c>
      <c r="C26">
        <f t="shared" si="0"/>
        <v>9640366.2537671365</v>
      </c>
      <c r="D26" s="11">
        <f t="shared" si="1"/>
        <v>7937382.6942065433</v>
      </c>
      <c r="E26" s="11">
        <f t="shared" si="2"/>
        <v>11343349.81332773</v>
      </c>
    </row>
    <row r="27" spans="1:5" x14ac:dyDescent="0.25">
      <c r="A27">
        <v>2040</v>
      </c>
      <c r="C27">
        <f t="shared" si="0"/>
        <v>9815129.8725141101</v>
      </c>
      <c r="D27" s="11">
        <f t="shared" si="1"/>
        <v>8102482.8238682877</v>
      </c>
      <c r="E27" s="11">
        <f t="shared" si="2"/>
        <v>11527776.921159932</v>
      </c>
    </row>
    <row r="28" spans="1:5" x14ac:dyDescent="0.25">
      <c r="A28">
        <v>2041</v>
      </c>
      <c r="C28">
        <f t="shared" si="0"/>
        <v>9989893.4912610818</v>
      </c>
      <c r="D28" s="11">
        <f t="shared" si="1"/>
        <v>8267469.8060619039</v>
      </c>
      <c r="E28" s="11">
        <f t="shared" si="2"/>
        <v>11712317.176460259</v>
      </c>
    </row>
    <row r="29" spans="1:5" x14ac:dyDescent="0.25">
      <c r="A29">
        <v>2042</v>
      </c>
      <c r="C29">
        <f t="shared" si="0"/>
        <v>10164657.110008053</v>
      </c>
      <c r="D29" s="11">
        <f t="shared" si="1"/>
        <v>8432344.1157641318</v>
      </c>
      <c r="E29" s="11">
        <f t="shared" si="2"/>
        <v>11896970.104251975</v>
      </c>
    </row>
    <row r="30" spans="1:5" x14ac:dyDescent="0.25">
      <c r="A30">
        <v>2043</v>
      </c>
      <c r="C30">
        <f t="shared" si="0"/>
        <v>10339420.728755027</v>
      </c>
      <c r="D30" s="11">
        <f t="shared" si="1"/>
        <v>8597106.239088485</v>
      </c>
      <c r="E30" s="11">
        <f t="shared" si="2"/>
        <v>12081735.218421569</v>
      </c>
    </row>
    <row r="31" spans="1:5" x14ac:dyDescent="0.25">
      <c r="A31">
        <v>2044</v>
      </c>
      <c r="C31">
        <f t="shared" si="0"/>
        <v>10514184.347501999</v>
      </c>
      <c r="D31" s="11">
        <f t="shared" si="1"/>
        <v>8761756.672659155</v>
      </c>
      <c r="E31" s="11">
        <f t="shared" si="2"/>
        <v>12266612.022344843</v>
      </c>
    </row>
    <row r="35" spans="3:7" x14ac:dyDescent="0.25">
      <c r="C35" s="12" t="s">
        <v>21</v>
      </c>
      <c r="D35" s="12"/>
      <c r="E35" s="12"/>
      <c r="F35" s="12"/>
      <c r="G35" s="12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5748-E095-4304-AAB9-AFE866EEB822}">
  <dimension ref="A1:H34"/>
  <sheetViews>
    <sheetView topLeftCell="A13" workbookViewId="0">
      <selection activeCell="E37" sqref="E37"/>
    </sheetView>
  </sheetViews>
  <sheetFormatPr defaultRowHeight="15" x14ac:dyDescent="0.25"/>
  <cols>
    <col min="1" max="1" width="10.28515625" customWidth="1"/>
    <col min="2" max="2" width="10.140625" customWidth="1"/>
    <col min="3" max="3" width="19" customWidth="1"/>
    <col min="4" max="4" width="33.7109375" customWidth="1"/>
    <col min="5" max="5" width="33.85546875" customWidth="1"/>
  </cols>
  <sheetData>
    <row r="1" spans="1:5" x14ac:dyDescent="0.25">
      <c r="A1" t="s">
        <v>1</v>
      </c>
      <c r="B1" t="s">
        <v>5</v>
      </c>
      <c r="C1" t="s">
        <v>15</v>
      </c>
      <c r="D1" t="s">
        <v>16</v>
      </c>
      <c r="E1" t="s">
        <v>17</v>
      </c>
    </row>
    <row r="2" spans="1:5" x14ac:dyDescent="0.25">
      <c r="A2">
        <v>2015</v>
      </c>
      <c r="B2">
        <v>869400</v>
      </c>
    </row>
    <row r="3" spans="1:5" x14ac:dyDescent="0.25">
      <c r="A3">
        <v>2016</v>
      </c>
      <c r="B3">
        <v>826979.30700000003</v>
      </c>
    </row>
    <row r="4" spans="1:5" x14ac:dyDescent="0.25">
      <c r="A4">
        <v>2017</v>
      </c>
      <c r="B4">
        <v>88582.4424</v>
      </c>
    </row>
    <row r="5" spans="1:5" x14ac:dyDescent="0.25">
      <c r="A5">
        <v>2018</v>
      </c>
      <c r="B5">
        <v>989252.848</v>
      </c>
    </row>
    <row r="6" spans="1:5" x14ac:dyDescent="0.25">
      <c r="A6">
        <v>2019</v>
      </c>
      <c r="B6">
        <v>968725.94400000002</v>
      </c>
    </row>
    <row r="7" spans="1:5" x14ac:dyDescent="0.25">
      <c r="A7">
        <v>2020</v>
      </c>
      <c r="B7">
        <v>812527.58400000003</v>
      </c>
    </row>
    <row r="8" spans="1:5" x14ac:dyDescent="0.25">
      <c r="A8">
        <v>2021</v>
      </c>
      <c r="B8">
        <v>940804.93200000003</v>
      </c>
    </row>
    <row r="9" spans="1:5" x14ac:dyDescent="0.25">
      <c r="A9">
        <v>2022</v>
      </c>
      <c r="B9">
        <v>1074932.125</v>
      </c>
    </row>
    <row r="10" spans="1:5" x14ac:dyDescent="0.25">
      <c r="A10">
        <v>2023</v>
      </c>
      <c r="B10">
        <v>1008648.72</v>
      </c>
    </row>
    <row r="11" spans="1:5" x14ac:dyDescent="0.25">
      <c r="A11">
        <v>2024</v>
      </c>
      <c r="B11">
        <v>962529.0202100001</v>
      </c>
      <c r="C11">
        <v>962529.0202100001</v>
      </c>
      <c r="D11" s="11">
        <v>962529.0202100001</v>
      </c>
      <c r="E11" s="11">
        <v>962529.0202100001</v>
      </c>
    </row>
    <row r="12" spans="1:5" x14ac:dyDescent="0.25">
      <c r="A12">
        <v>2025</v>
      </c>
      <c r="C12">
        <f t="shared" ref="C12:C31" si="0">_xlfn.FORECAST.ETS(A12,$B$2:$B$11,$A$2:$A$11,1,1)</f>
        <v>1267191.5549653226</v>
      </c>
      <c r="D12" s="11">
        <f t="shared" ref="D12:D31" si="1">C12-_xlfn.FORECAST.ETS.CONFINT(A12,$B$2:$B$11,$A$2:$A$11,0.95,1,1)</f>
        <v>862736.91013640165</v>
      </c>
      <c r="E12" s="11">
        <f t="shared" ref="E12:E31" si="2">C12+_xlfn.FORECAST.ETS.CONFINT(A12,$B$2:$B$11,$A$2:$A$11,0.95,1,1)</f>
        <v>1671646.1997942436</v>
      </c>
    </row>
    <row r="13" spans="1:5" x14ac:dyDescent="0.25">
      <c r="A13">
        <v>2026</v>
      </c>
      <c r="C13">
        <f t="shared" si="0"/>
        <v>1142800.7436651045</v>
      </c>
      <c r="D13" s="11">
        <f t="shared" si="1"/>
        <v>738344.27879437688</v>
      </c>
      <c r="E13" s="11">
        <f t="shared" si="2"/>
        <v>1547257.2085358321</v>
      </c>
    </row>
    <row r="14" spans="1:5" x14ac:dyDescent="0.25">
      <c r="A14">
        <v>2027</v>
      </c>
      <c r="C14">
        <f t="shared" si="0"/>
        <v>1187092.8729662574</v>
      </c>
      <c r="D14" s="11">
        <f t="shared" si="1"/>
        <v>782633.17248587369</v>
      </c>
      <c r="E14" s="11">
        <f t="shared" si="2"/>
        <v>1591552.5734466412</v>
      </c>
    </row>
    <row r="15" spans="1:5" x14ac:dyDescent="0.25">
      <c r="A15">
        <v>2028</v>
      </c>
      <c r="C15">
        <f t="shared" si="0"/>
        <v>1439752.7281239035</v>
      </c>
      <c r="D15" s="11">
        <f t="shared" si="1"/>
        <v>932964.44102151075</v>
      </c>
      <c r="E15" s="11">
        <f t="shared" si="2"/>
        <v>1946541.0152262961</v>
      </c>
    </row>
    <row r="16" spans="1:5" x14ac:dyDescent="0.25">
      <c r="A16">
        <v>2029</v>
      </c>
      <c r="C16">
        <f t="shared" si="0"/>
        <v>1315361.9168236854</v>
      </c>
      <c r="D16" s="11">
        <f t="shared" si="1"/>
        <v>808567.81962806161</v>
      </c>
      <c r="E16" s="11">
        <f t="shared" si="2"/>
        <v>1822156.0140193091</v>
      </c>
    </row>
    <row r="17" spans="1:5" x14ac:dyDescent="0.25">
      <c r="A17">
        <v>2030</v>
      </c>
      <c r="C17">
        <f t="shared" si="0"/>
        <v>1359654.0461248383</v>
      </c>
      <c r="D17" s="11">
        <f t="shared" si="1"/>
        <v>852852.04085379187</v>
      </c>
      <c r="E17" s="11">
        <f t="shared" si="2"/>
        <v>1866456.0513958847</v>
      </c>
    </row>
    <row r="18" spans="1:5" x14ac:dyDescent="0.25">
      <c r="A18">
        <v>2031</v>
      </c>
      <c r="C18">
        <f t="shared" si="0"/>
        <v>1612313.9012824844</v>
      </c>
      <c r="D18" s="11">
        <f t="shared" si="1"/>
        <v>1019998.5317741159</v>
      </c>
      <c r="E18" s="11">
        <f t="shared" si="2"/>
        <v>2204629.2707908531</v>
      </c>
    </row>
    <row r="19" spans="1:5" x14ac:dyDescent="0.25">
      <c r="A19">
        <v>2032</v>
      </c>
      <c r="C19">
        <f t="shared" si="0"/>
        <v>1487923.0899822663</v>
      </c>
      <c r="D19" s="11">
        <f t="shared" si="1"/>
        <v>895596.53543302708</v>
      </c>
      <c r="E19" s="11">
        <f t="shared" si="2"/>
        <v>2080249.6445315056</v>
      </c>
    </row>
    <row r="20" spans="1:5" x14ac:dyDescent="0.25">
      <c r="A20">
        <v>2033</v>
      </c>
      <c r="C20">
        <f t="shared" si="0"/>
        <v>1532215.2192834192</v>
      </c>
      <c r="D20" s="11">
        <f t="shared" si="1"/>
        <v>939874.85633307532</v>
      </c>
      <c r="E20" s="11">
        <f t="shared" si="2"/>
        <v>2124555.5822337633</v>
      </c>
    </row>
    <row r="21" spans="1:5" x14ac:dyDescent="0.25">
      <c r="A21">
        <v>2034</v>
      </c>
      <c r="C21">
        <f t="shared" si="0"/>
        <v>1784875.0744410653</v>
      </c>
      <c r="D21" s="11">
        <f t="shared" si="1"/>
        <v>1117340.9702404728</v>
      </c>
      <c r="E21" s="11">
        <f t="shared" si="2"/>
        <v>2452409.1786416578</v>
      </c>
    </row>
    <row r="22" spans="1:5" x14ac:dyDescent="0.25">
      <c r="A22">
        <v>2035</v>
      </c>
      <c r="C22">
        <f t="shared" si="0"/>
        <v>1660484.2631408472</v>
      </c>
      <c r="D22" s="11">
        <f t="shared" si="1"/>
        <v>992932.51510666846</v>
      </c>
      <c r="E22" s="11">
        <f t="shared" si="2"/>
        <v>2328036.0111750262</v>
      </c>
    </row>
    <row r="23" spans="1:5" x14ac:dyDescent="0.25">
      <c r="A23">
        <v>2036</v>
      </c>
      <c r="C23">
        <f t="shared" si="0"/>
        <v>1704776.3924419999</v>
      </c>
      <c r="D23" s="11">
        <f t="shared" si="1"/>
        <v>1037203.9380034715</v>
      </c>
      <c r="E23" s="11">
        <f t="shared" si="2"/>
        <v>2372348.8468805281</v>
      </c>
    </row>
    <row r="24" spans="1:5" x14ac:dyDescent="0.25">
      <c r="A24">
        <v>2037</v>
      </c>
      <c r="C24">
        <f t="shared" si="0"/>
        <v>1957436.247599646</v>
      </c>
      <c r="D24" s="11">
        <f t="shared" si="1"/>
        <v>1221816.7458179444</v>
      </c>
      <c r="E24" s="11">
        <f t="shared" si="2"/>
        <v>2693055.7493813476</v>
      </c>
    </row>
    <row r="25" spans="1:5" x14ac:dyDescent="0.25">
      <c r="A25">
        <v>2038</v>
      </c>
      <c r="C25">
        <f t="shared" si="0"/>
        <v>1833045.4362994279</v>
      </c>
      <c r="D25" s="11">
        <f t="shared" si="1"/>
        <v>1097400.9177291493</v>
      </c>
      <c r="E25" s="11">
        <f t="shared" si="2"/>
        <v>2568689.9548697062</v>
      </c>
    </row>
    <row r="26" spans="1:5" x14ac:dyDescent="0.25">
      <c r="A26">
        <v>2039</v>
      </c>
      <c r="C26">
        <f t="shared" si="0"/>
        <v>1877337.5656005808</v>
      </c>
      <c r="D26" s="11">
        <f t="shared" si="1"/>
        <v>1141664.5845187781</v>
      </c>
      <c r="E26" s="11">
        <f t="shared" si="2"/>
        <v>2613010.5466823834</v>
      </c>
    </row>
    <row r="27" spans="1:5" x14ac:dyDescent="0.25">
      <c r="A27">
        <v>2040</v>
      </c>
      <c r="C27">
        <f t="shared" si="0"/>
        <v>2129997.4207582269</v>
      </c>
      <c r="D27" s="11">
        <f t="shared" si="1"/>
        <v>1331593.2976100086</v>
      </c>
      <c r="E27" s="11">
        <f t="shared" si="2"/>
        <v>2928401.5439064451</v>
      </c>
    </row>
    <row r="28" spans="1:5" x14ac:dyDescent="0.25">
      <c r="A28">
        <v>2041</v>
      </c>
      <c r="C28">
        <f t="shared" si="0"/>
        <v>2005606.6094580088</v>
      </c>
      <c r="D28" s="11">
        <f t="shared" si="1"/>
        <v>1207169.2951161591</v>
      </c>
      <c r="E28" s="11">
        <f t="shared" si="2"/>
        <v>2804043.9237998584</v>
      </c>
    </row>
    <row r="29" spans="1:5" x14ac:dyDescent="0.25">
      <c r="A29">
        <v>2042</v>
      </c>
      <c r="C29">
        <f t="shared" si="0"/>
        <v>2049898.7387591619</v>
      </c>
      <c r="D29" s="11">
        <f t="shared" si="1"/>
        <v>1251424.444496356</v>
      </c>
      <c r="E29" s="11">
        <f t="shared" si="2"/>
        <v>2848373.0330219679</v>
      </c>
    </row>
    <row r="30" spans="1:5" x14ac:dyDescent="0.25">
      <c r="A30">
        <v>2043</v>
      </c>
      <c r="C30">
        <f t="shared" si="0"/>
        <v>2302558.5939168073</v>
      </c>
      <c r="D30" s="11">
        <f t="shared" si="1"/>
        <v>1445499.7329517852</v>
      </c>
      <c r="E30" s="11">
        <f t="shared" si="2"/>
        <v>3159617.4548818292</v>
      </c>
    </row>
    <row r="31" spans="1:5" x14ac:dyDescent="0.25">
      <c r="A31">
        <v>2044</v>
      </c>
      <c r="C31">
        <f t="shared" si="0"/>
        <v>2178167.7826165897</v>
      </c>
      <c r="D31" s="11">
        <f t="shared" si="1"/>
        <v>1321066.8366898573</v>
      </c>
      <c r="E31" s="11">
        <f t="shared" si="2"/>
        <v>3035268.7285433221</v>
      </c>
    </row>
    <row r="34" spans="4:8" x14ac:dyDescent="0.25">
      <c r="D34" s="12" t="s">
        <v>21</v>
      </c>
      <c r="E34" s="12"/>
      <c r="F34" s="12"/>
      <c r="G34" s="12"/>
      <c r="H34" s="12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44A8-B552-4F83-8CC6-0553B31E86AE}">
  <sheetPr codeName="Sheet4"/>
  <dimension ref="A1:I35"/>
  <sheetViews>
    <sheetView topLeftCell="A13" workbookViewId="0">
      <selection activeCell="D35" sqref="D35:I35"/>
    </sheetView>
  </sheetViews>
  <sheetFormatPr defaultRowHeight="15" x14ac:dyDescent="0.25"/>
  <cols>
    <col min="1" max="1" width="10.28515625" customWidth="1"/>
    <col min="2" max="2" width="9.28515625" bestFit="1" customWidth="1"/>
    <col min="3" max="3" width="15.7109375" customWidth="1"/>
    <col min="4" max="4" width="30.42578125" customWidth="1"/>
    <col min="5" max="5" width="30.5703125" customWidth="1"/>
  </cols>
  <sheetData>
    <row r="1" spans="1:5" x14ac:dyDescent="0.25">
      <c r="A1" t="s">
        <v>1</v>
      </c>
      <c r="B1" t="s">
        <v>4</v>
      </c>
      <c r="C1" t="s">
        <v>12</v>
      </c>
      <c r="D1" t="s">
        <v>13</v>
      </c>
      <c r="E1" t="s">
        <v>14</v>
      </c>
    </row>
    <row r="2" spans="1:5" x14ac:dyDescent="0.25">
      <c r="A2">
        <v>2015</v>
      </c>
      <c r="B2">
        <v>5148273.4975268999</v>
      </c>
    </row>
    <row r="3" spans="1:5" x14ac:dyDescent="0.25">
      <c r="A3">
        <v>2016</v>
      </c>
      <c r="B3">
        <v>6081674.7953339992</v>
      </c>
    </row>
    <row r="4" spans="1:5" x14ac:dyDescent="0.25">
      <c r="A4">
        <v>2017</v>
      </c>
      <c r="B4">
        <v>5456767.4633339997</v>
      </c>
    </row>
    <row r="5" spans="1:5" x14ac:dyDescent="0.25">
      <c r="A5">
        <v>2018</v>
      </c>
      <c r="B5">
        <v>5097370.7372499993</v>
      </c>
    </row>
    <row r="6" spans="1:5" x14ac:dyDescent="0.25">
      <c r="A6">
        <v>2019</v>
      </c>
      <c r="B6">
        <v>5186934.4080736004</v>
      </c>
    </row>
    <row r="7" spans="1:5" x14ac:dyDescent="0.25">
      <c r="A7">
        <v>2020</v>
      </c>
      <c r="B7">
        <v>4600816.3852559999</v>
      </c>
    </row>
    <row r="8" spans="1:5" x14ac:dyDescent="0.25">
      <c r="A8">
        <v>2021</v>
      </c>
      <c r="B8">
        <v>5819854.4928107997</v>
      </c>
    </row>
    <row r="9" spans="1:5" x14ac:dyDescent="0.25">
      <c r="A9">
        <v>2022</v>
      </c>
      <c r="B9">
        <v>5968805.3113087993</v>
      </c>
    </row>
    <row r="10" spans="1:5" x14ac:dyDescent="0.25">
      <c r="A10">
        <v>2023</v>
      </c>
      <c r="B10">
        <v>6113643.1391914003</v>
      </c>
    </row>
    <row r="11" spans="1:5" x14ac:dyDescent="0.25">
      <c r="A11">
        <v>2024</v>
      </c>
      <c r="B11">
        <v>5225133.4588476</v>
      </c>
      <c r="C11">
        <v>5225133.4588476</v>
      </c>
      <c r="D11" s="11">
        <v>5225133.4588476</v>
      </c>
      <c r="E11" s="11">
        <v>5225133.4588476</v>
      </c>
    </row>
    <row r="12" spans="1:5" x14ac:dyDescent="0.25">
      <c r="A12">
        <v>2025</v>
      </c>
      <c r="C12">
        <f t="shared" ref="C12:C31" si="0">_xlfn.FORECAST.ETS(A12,$B$2:$B$11,$A$2:$A$11,1,1)</f>
        <v>5468263.9617876345</v>
      </c>
      <c r="D12" s="11">
        <f t="shared" ref="D12:D31" si="1">C12-_xlfn.FORECAST.ETS.CONFINT(A12,$B$2:$B$11,$A$2:$A$11,0.95,1,1)</f>
        <v>4479053.8342854111</v>
      </c>
      <c r="E12" s="11">
        <f t="shared" ref="E12:E31" si="2">C12+_xlfn.FORECAST.ETS.CONFINT(A12,$B$2:$B$11,$A$2:$A$11,0.95,1,1)</f>
        <v>6457474.089289858</v>
      </c>
    </row>
    <row r="13" spans="1:5" x14ac:dyDescent="0.25">
      <c r="A13">
        <v>2026</v>
      </c>
      <c r="C13">
        <f t="shared" si="0"/>
        <v>5500700.4951552609</v>
      </c>
      <c r="D13" s="11">
        <f t="shared" si="1"/>
        <v>4511485.9162174789</v>
      </c>
      <c r="E13" s="11">
        <f t="shared" si="2"/>
        <v>6489915.0740930429</v>
      </c>
    </row>
    <row r="14" spans="1:5" x14ac:dyDescent="0.25">
      <c r="A14">
        <v>2027</v>
      </c>
      <c r="C14">
        <f t="shared" si="0"/>
        <v>5533137.0285228873</v>
      </c>
      <c r="D14" s="11">
        <f t="shared" si="1"/>
        <v>4543914.535971351</v>
      </c>
      <c r="E14" s="11">
        <f t="shared" si="2"/>
        <v>6522359.5210744236</v>
      </c>
    </row>
    <row r="15" spans="1:5" x14ac:dyDescent="0.25">
      <c r="A15">
        <v>2028</v>
      </c>
      <c r="C15">
        <f t="shared" si="0"/>
        <v>5565573.5618905136</v>
      </c>
      <c r="D15" s="11">
        <f t="shared" si="1"/>
        <v>4576338.7044442231</v>
      </c>
      <c r="E15" s="11">
        <f t="shared" si="2"/>
        <v>6554808.4193368042</v>
      </c>
    </row>
    <row r="16" spans="1:5" x14ac:dyDescent="0.25">
      <c r="A16">
        <v>2029</v>
      </c>
      <c r="C16">
        <f t="shared" si="0"/>
        <v>5598010.09525814</v>
      </c>
      <c r="D16" s="11">
        <f t="shared" si="1"/>
        <v>4608757.432634919</v>
      </c>
      <c r="E16" s="11">
        <f t="shared" si="2"/>
        <v>6587262.7578813611</v>
      </c>
    </row>
    <row r="17" spans="1:5" x14ac:dyDescent="0.25">
      <c r="A17">
        <v>2030</v>
      </c>
      <c r="C17">
        <f t="shared" si="0"/>
        <v>5630446.6286257664</v>
      </c>
      <c r="D17" s="11">
        <f t="shared" si="1"/>
        <v>4641169.7316933284</v>
      </c>
      <c r="E17" s="11">
        <f t="shared" si="2"/>
        <v>6619723.5255582044</v>
      </c>
    </row>
    <row r="18" spans="1:5" x14ac:dyDescent="0.25">
      <c r="A18">
        <v>2031</v>
      </c>
      <c r="C18">
        <f t="shared" si="0"/>
        <v>5662883.1619933927</v>
      </c>
      <c r="D18" s="11">
        <f t="shared" si="1"/>
        <v>4673574.6129797092</v>
      </c>
      <c r="E18" s="11">
        <f t="shared" si="2"/>
        <v>6652191.7110070763</v>
      </c>
    </row>
    <row r="19" spans="1:5" x14ac:dyDescent="0.25">
      <c r="A19">
        <v>2032</v>
      </c>
      <c r="C19">
        <f t="shared" si="0"/>
        <v>5695319.6953610191</v>
      </c>
      <c r="D19" s="11">
        <f t="shared" si="1"/>
        <v>4705971.0881338473</v>
      </c>
      <c r="E19" s="11">
        <f t="shared" si="2"/>
        <v>6684668.3025881909</v>
      </c>
    </row>
    <row r="20" spans="1:5" x14ac:dyDescent="0.25">
      <c r="A20">
        <v>2033</v>
      </c>
      <c r="C20">
        <f t="shared" si="0"/>
        <v>5727756.2287286455</v>
      </c>
      <c r="D20" s="11">
        <f t="shared" si="1"/>
        <v>4738358.169154047</v>
      </c>
      <c r="E20" s="11">
        <f t="shared" si="2"/>
        <v>6717154.2883032439</v>
      </c>
    </row>
    <row r="21" spans="1:5" x14ac:dyDescent="0.25">
      <c r="A21">
        <v>2034</v>
      </c>
      <c r="C21">
        <f t="shared" si="0"/>
        <v>5760192.7620962719</v>
      </c>
      <c r="D21" s="11">
        <f t="shared" si="1"/>
        <v>4770734.8684859276</v>
      </c>
      <c r="E21" s="11">
        <f t="shared" si="2"/>
        <v>6749650.6557066161</v>
      </c>
    </row>
    <row r="22" spans="1:5" x14ac:dyDescent="0.25">
      <c r="A22">
        <v>2035</v>
      </c>
      <c r="C22">
        <f t="shared" si="0"/>
        <v>5792629.2954638982</v>
      </c>
      <c r="D22" s="11">
        <f t="shared" si="1"/>
        <v>4803100.1991209891</v>
      </c>
      <c r="E22" s="11">
        <f t="shared" si="2"/>
        <v>6782158.3918068074</v>
      </c>
    </row>
    <row r="23" spans="1:5" x14ac:dyDescent="0.25">
      <c r="A23">
        <v>2036</v>
      </c>
      <c r="C23">
        <f t="shared" si="0"/>
        <v>5825065.8288315246</v>
      </c>
      <c r="D23" s="11">
        <f t="shared" si="1"/>
        <v>4835453.174704913</v>
      </c>
      <c r="E23" s="11">
        <f t="shared" si="2"/>
        <v>6814678.4829581361</v>
      </c>
    </row>
    <row r="24" spans="1:5" x14ac:dyDescent="0.25">
      <c r="A24">
        <v>2037</v>
      </c>
      <c r="C24">
        <f t="shared" si="0"/>
        <v>5857502.362199151</v>
      </c>
      <c r="D24" s="11">
        <f t="shared" si="1"/>
        <v>4867792.809655536</v>
      </c>
      <c r="E24" s="11">
        <f t="shared" si="2"/>
        <v>6847211.9147427659</v>
      </c>
    </row>
    <row r="25" spans="1:5" x14ac:dyDescent="0.25">
      <c r="A25">
        <v>2038</v>
      </c>
      <c r="C25">
        <f t="shared" si="0"/>
        <v>5889938.8955667773</v>
      </c>
      <c r="D25" s="11">
        <f t="shared" si="1"/>
        <v>4900118.1192904543</v>
      </c>
      <c r="E25" s="11">
        <f t="shared" si="2"/>
        <v>6879759.6718431003</v>
      </c>
    </row>
    <row r="26" spans="1:5" x14ac:dyDescent="0.25">
      <c r="A26">
        <v>2039</v>
      </c>
      <c r="C26">
        <f t="shared" si="0"/>
        <v>5922375.4289344037</v>
      </c>
      <c r="D26" s="11">
        <f t="shared" si="1"/>
        <v>4932428.1199641693</v>
      </c>
      <c r="E26" s="11">
        <f t="shared" si="2"/>
        <v>6912322.7379046381</v>
      </c>
    </row>
    <row r="27" spans="1:5" x14ac:dyDescent="0.25">
      <c r="A27">
        <v>2040</v>
      </c>
      <c r="C27">
        <f t="shared" si="0"/>
        <v>5954811.9623020301</v>
      </c>
      <c r="D27" s="11">
        <f t="shared" si="1"/>
        <v>4964721.829214707</v>
      </c>
      <c r="E27" s="11">
        <f t="shared" si="2"/>
        <v>6944902.0953893531</v>
      </c>
    </row>
    <row r="28" spans="1:5" x14ac:dyDescent="0.25">
      <c r="A28">
        <v>2041</v>
      </c>
      <c r="C28">
        <f t="shared" si="0"/>
        <v>5987248.4956696564</v>
      </c>
      <c r="D28" s="11">
        <f t="shared" si="1"/>
        <v>4996998.2659196137</v>
      </c>
      <c r="E28" s="11">
        <f t="shared" si="2"/>
        <v>6977498.7254196992</v>
      </c>
    </row>
    <row r="29" spans="1:5" x14ac:dyDescent="0.25">
      <c r="A29">
        <v>2042</v>
      </c>
      <c r="C29">
        <f t="shared" si="0"/>
        <v>6019685.0290372828</v>
      </c>
      <c r="D29" s="11">
        <f t="shared" si="1"/>
        <v>5029256.4504612321</v>
      </c>
      <c r="E29" s="11">
        <f t="shared" si="2"/>
        <v>7010113.6076133335</v>
      </c>
    </row>
    <row r="30" spans="1:5" x14ac:dyDescent="0.25">
      <c r="A30">
        <v>2043</v>
      </c>
      <c r="C30">
        <f t="shared" si="0"/>
        <v>6052121.5624049092</v>
      </c>
      <c r="D30" s="11">
        <f t="shared" si="1"/>
        <v>5061495.4049011227</v>
      </c>
      <c r="E30" s="11">
        <f t="shared" si="2"/>
        <v>7042747.7199086957</v>
      </c>
    </row>
    <row r="31" spans="1:5" x14ac:dyDescent="0.25">
      <c r="A31">
        <v>2044</v>
      </c>
      <c r="C31">
        <f t="shared" si="0"/>
        <v>6084558.0957725355</v>
      </c>
      <c r="D31" s="11">
        <f t="shared" si="1"/>
        <v>5093714.153163515</v>
      </c>
      <c r="E31" s="11">
        <f t="shared" si="2"/>
        <v>7075402.038381556</v>
      </c>
    </row>
    <row r="35" spans="4:9" x14ac:dyDescent="0.25">
      <c r="D35" s="12" t="s">
        <v>21</v>
      </c>
      <c r="E35" s="12"/>
      <c r="F35" s="12"/>
      <c r="G35" s="12"/>
      <c r="H35" s="12"/>
      <c r="I35" s="1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Données</vt:lpstr>
      <vt:lpstr>Prévision coût électricité</vt:lpstr>
      <vt:lpstr>Prévision coût du Gaz Naturel</vt:lpstr>
      <vt:lpstr>Prévision coût fioul</vt:lpstr>
      <vt:lpstr>Prévision coût pétrole</vt:lpstr>
      <vt:lpstr>Prévision coût Bois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DVE ICAMPUS</dc:creator>
  <cp:lastModifiedBy>DVE ICAMPUS</cp:lastModifiedBy>
  <dcterms:created xsi:type="dcterms:W3CDTF">2025-06-25T14:03:09Z</dcterms:created>
  <dcterms:modified xsi:type="dcterms:W3CDTF">2025-07-28T10:38:35Z</dcterms:modified>
</cp:coreProperties>
</file>