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areer\Data Analysis with Alex\Excel\Formulas\"/>
    </mc:Choice>
  </mc:AlternateContent>
  <xr:revisionPtr revIDLastSave="0" documentId="13_ncr:1_{0452887E-5F61-421B-B1D7-A2B95BCD4AD5}" xr6:coauthVersionLast="47" xr6:coauthVersionMax="47" xr10:uidLastSave="{00000000-0000-0000-0000-000000000000}"/>
  <bookViews>
    <workbookView xWindow="-110" yWindow="-110" windowWidth="19420" windowHeight="11020" firstSheet="4" activeTab="8" xr2:uid="{DABC1134-C59F-497C-83E8-E5927519313E}"/>
  </bookViews>
  <sheets>
    <sheet name="MAX-MIN" sheetId="1" r:id="rId1"/>
    <sheet name="IF - IFS" sheetId="2" r:id="rId2"/>
    <sheet name="LEN" sheetId="3" r:id="rId3"/>
    <sheet name="DateTOText" sheetId="5" r:id="rId4"/>
    <sheet name="LEFT-RIGHT" sheetId="4" r:id="rId5"/>
    <sheet name="BASIC" sheetId="6" r:id="rId6"/>
    <sheet name="SUMIF-SUMIFS" sheetId="8" r:id="rId7"/>
    <sheet name="COUNTIF" sheetId="9" r:id="rId8"/>
    <sheet name="DAYS-NETDAY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0" l="1"/>
  <c r="M10" i="10"/>
  <c r="M9" i="10"/>
  <c r="M8" i="10"/>
  <c r="M7" i="10"/>
  <c r="M6" i="10"/>
  <c r="M5" i="10"/>
  <c r="M4" i="10"/>
  <c r="M3" i="10"/>
  <c r="M2" i="10"/>
  <c r="L6" i="10"/>
  <c r="L10" i="10"/>
  <c r="L8" i="10"/>
  <c r="L7" i="10"/>
  <c r="L5" i="10"/>
  <c r="L4" i="10"/>
  <c r="L3" i="10"/>
  <c r="L2" i="10"/>
  <c r="K2" i="10" a="1"/>
  <c r="K2" i="10" s="1"/>
  <c r="J2" i="10" a="1"/>
  <c r="J2" i="10" s="1"/>
  <c r="K2" i="9"/>
  <c r="J3" i="9"/>
  <c r="J2" i="9"/>
  <c r="J2" i="8"/>
  <c r="K2" i="8"/>
  <c r="O5" i="6" a="1"/>
  <c r="O5" i="6" s="1"/>
  <c r="N5" i="6" a="1"/>
  <c r="N5" i="6" s="1"/>
  <c r="M5" i="6" a="1"/>
  <c r="M5" i="6" s="1"/>
  <c r="I5" i="6" a="1"/>
  <c r="I5" i="6" s="1"/>
  <c r="L13" i="6"/>
  <c r="L12" i="6"/>
  <c r="L11" i="6"/>
  <c r="L10" i="6"/>
  <c r="L9" i="6"/>
  <c r="L8" i="6"/>
  <c r="L7" i="6"/>
  <c r="L6" i="6"/>
  <c r="L5" i="6"/>
  <c r="K13" i="6"/>
  <c r="K12" i="6"/>
  <c r="K11" i="6"/>
  <c r="K10" i="6"/>
  <c r="K9" i="6"/>
  <c r="K8" i="6"/>
  <c r="K7" i="6"/>
  <c r="K6" i="6"/>
  <c r="K5" i="6"/>
  <c r="M2" i="4" a="1"/>
  <c r="M2" i="4" s="1"/>
  <c r="L2" i="4" a="1"/>
  <c r="L2" i="4" s="1"/>
  <c r="K2" i="5" a="1"/>
  <c r="K2" i="5" s="1"/>
  <c r="J2" i="5" a="1"/>
  <c r="J2" i="5" s="1"/>
  <c r="K2" i="4" a="1"/>
  <c r="K2" i="4" s="1"/>
  <c r="J2" i="4" a="1"/>
  <c r="J2" i="4" s="1"/>
  <c r="M2" i="3" a="1"/>
  <c r="M2" i="3" s="1"/>
  <c r="L2" i="3" a="1"/>
  <c r="L2" i="3" s="1"/>
  <c r="K2" i="3" a="1"/>
  <c r="K2" i="3" s="1"/>
  <c r="L13" i="2"/>
  <c r="L11" i="2"/>
  <c r="L10" i="2"/>
  <c r="L6" i="2"/>
  <c r="L8" i="2"/>
  <c r="K5" i="2" a="1"/>
  <c r="K5" i="2" s="1"/>
  <c r="J5" i="2" a="1"/>
  <c r="J5" i="2" s="1"/>
  <c r="K3" i="1"/>
  <c r="K2" i="1"/>
  <c r="J3" i="1"/>
  <c r="J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<sst xmlns="http://schemas.openxmlformats.org/spreadsheetml/2006/main" count="444" uniqueCount="66">
  <si>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</si>
  <si>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</si>
  <si>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</si>
  <si>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</si>
  <si>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</si>
  <si>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</si>
  <si>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</si>
  <si>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</si>
  <si>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</si>
  <si>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</si>
  <si>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</si>
  <si>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</si>
  <si>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</si>
  <si>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</si>
  <si>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</si>
  <si>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</si>
  <si>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</si>
  <si>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</si>
  <si>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</si>
  <si>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</si>
  <si>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</si>
  <si>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</si>
  <si>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</si>
  <si>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</si>
  <si>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</si>
  <si>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</si>
  <si>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</si>
  <si>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</si>
  <si>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</si>
  <si>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</si>
  <si>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</si>
  <si>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</si>
  <si>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</si>
  <si>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</si>
  <si>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</si>
  <si>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MAX</t>
  </si>
  <si>
    <t>MIN</t>
  </si>
  <si>
    <t>IF</t>
  </si>
  <si>
    <t>IFS</t>
  </si>
  <si>
    <t>if true do this if not true do that</t>
  </si>
  <si>
    <t xml:space="preserve">Multible conditions but will do only if true, </t>
  </si>
  <si>
    <t>LEN_FN</t>
  </si>
  <si>
    <t>LEN_LN</t>
  </si>
  <si>
    <t xml:space="preserve">Phone </t>
  </si>
  <si>
    <t>LEN_PHONE</t>
  </si>
  <si>
    <t>Here is one wrong phone number</t>
  </si>
  <si>
    <t>LEFT_salary_k</t>
  </si>
  <si>
    <t>Right_ID</t>
  </si>
  <si>
    <t>StartDate_TEXT</t>
  </si>
  <si>
    <t>EndDate_TEXT</t>
  </si>
  <si>
    <t>YEAR</t>
  </si>
  <si>
    <t>TRIM</t>
  </si>
  <si>
    <t>Concat</t>
  </si>
  <si>
    <t>Substitute</t>
  </si>
  <si>
    <t>Concate_gmail</t>
  </si>
  <si>
    <t>Concate_FULL_NAME</t>
  </si>
  <si>
    <t>Substitute_Date</t>
  </si>
  <si>
    <t>all slash</t>
  </si>
  <si>
    <t>1st slash</t>
  </si>
  <si>
    <t>2nd slash</t>
  </si>
  <si>
    <t>SUMIF</t>
  </si>
  <si>
    <t>SUMIFS</t>
  </si>
  <si>
    <t>CountIF</t>
  </si>
  <si>
    <t>CountIFS</t>
  </si>
  <si>
    <t>DAYS</t>
  </si>
  <si>
    <t>NetWorkDays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</si>
</sst>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6" tint="0.3999755851924192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0716-3643-4F58-AB21-11A48F22D814}">
  <sheetPr>
    <tabColor rgb="FF00B050"/>
  </sheetPr>
  <dimension ref="A1:K10"/>
  <sheetViews>
    <sheetView workbookViewId="0">
      <selection activeCell="E16" sqref="E16"/>
    </sheetView>
  </sheetViews>
  <sheetFormatPr defaultRowHeight="14.5" x14ac:dyDescent="0.35"/>
  <cols>
    <col min="1" max="1" width="10.36328125" bestFit="1" customWidth="1"/>
    <col min="2" max="2" width="9.26953125" bestFit="1" customWidth="1"/>
    <col min="3" max="3" width="9.81640625" bestFit="1" customWidth="1"/>
    <col min="4" max="4" width="3.81640625" bestFit="1" customWidth="1"/>
    <col min="5" max="5" width="6.81640625" bestFit="1" customWidth="1"/>
    <col min="6" max="6" width="15.36328125" bestFit="1" customWidth="1"/>
    <col min="7" max="7" width="5.81640625" bestFit="1" customWidth="1"/>
    <col min="8" max="8" width="9.08984375" bestFit="1" customWidth="1"/>
    <col min="9" max="9" width="10.08984375" bestFit="1" customWidth="1"/>
    <col min="10" max="11" width="9.08984375" bestFit="1" customWidth="1"/>
  </cols>
  <sheetData>
    <row r="1" spans="1:11" s="5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7" t="s">
        <v>35</v>
      </c>
      <c r="K1" s="6" t="s">
        <v>36</v>
      </c>
    </row>
    <row r="2" spans="1:11" x14ac:dyDescent="0.35">
      <c r="A2" s="2">
        <v>1001</v>
      </c>
      <c r="B2" s="2" t="s">
        <v>9</v>
      </c>
      <c r="C2" s="2" t="s">
        <v>10</v>
      </c>
      <c r="D2" s="2">
        <v>30</v>
      </c>
      <c r="E2" s="2" t="s">
        <v>11</v>
      </c>
      <c r="F2" s="2" t="s">
        <v>12</v>
      </c>
      <c r="G2" s="2">
        <v>45000</v>
      </c>
      <c r="H2" s="3">
        <v>37197</v>
      </c>
      <c r="I2" s="3">
        <v>42253</v>
      </c>
      <c r="J2" s="1">
        <f>MAX(H2:H10)</f>
        <v>37933</v>
      </c>
      <c r="K2" s="1">
        <f>MIN(H2:H10)</f>
        <v>35040</v>
      </c>
    </row>
    <row r="3" spans="1:11" x14ac:dyDescent="0.35">
      <c r="A3" s="2">
        <v>1002</v>
      </c>
      <c r="B3" s="2" t="s">
        <v>13</v>
      </c>
      <c r="C3" s="2" t="s">
        <v>14</v>
      </c>
      <c r="D3" s="2">
        <v>30</v>
      </c>
      <c r="E3" s="2" t="s">
        <v>15</v>
      </c>
      <c r="F3" s="2" t="s">
        <v>16</v>
      </c>
      <c r="G3" s="2">
        <v>36000</v>
      </c>
      <c r="H3" s="3">
        <v>36436</v>
      </c>
      <c r="I3" s="3">
        <v>42287</v>
      </c>
      <c r="J3">
        <f>MAX(G2:G10)</f>
        <v>65000</v>
      </c>
      <c r="K3">
        <f>MIN(G2:G10)</f>
        <v>36000</v>
      </c>
    </row>
    <row r="4" spans="1:11" x14ac:dyDescent="0.35">
      <c r="A4" s="2">
        <v>1003</v>
      </c>
      <c r="B4" s="2" t="s">
        <v>17</v>
      </c>
      <c r="C4" s="2" t="s">
        <v>18</v>
      </c>
      <c r="D4" s="2">
        <v>29</v>
      </c>
      <c r="E4" s="2" t="s">
        <v>11</v>
      </c>
      <c r="F4" s="2" t="s">
        <v>12</v>
      </c>
      <c r="G4" s="2">
        <v>63000</v>
      </c>
      <c r="H4" s="3">
        <v>36711</v>
      </c>
      <c r="I4" s="3">
        <v>42986</v>
      </c>
    </row>
    <row r="5" spans="1:11" x14ac:dyDescent="0.35">
      <c r="A5" s="2">
        <v>1004</v>
      </c>
      <c r="B5" s="2" t="s">
        <v>19</v>
      </c>
      <c r="C5" s="2" t="s">
        <v>20</v>
      </c>
      <c r="D5" s="2">
        <v>31</v>
      </c>
      <c r="E5" s="2" t="s">
        <v>15</v>
      </c>
      <c r="F5" s="2" t="s">
        <v>21</v>
      </c>
      <c r="G5" s="2">
        <v>47000</v>
      </c>
      <c r="H5" s="3">
        <v>36530</v>
      </c>
      <c r="I5" s="3">
        <v>42341</v>
      </c>
    </row>
    <row r="6" spans="1:11" x14ac:dyDescent="0.35">
      <c r="A6" s="2">
        <v>1005</v>
      </c>
      <c r="B6" s="2" t="s">
        <v>22</v>
      </c>
      <c r="C6" s="2" t="s">
        <v>23</v>
      </c>
      <c r="D6" s="2">
        <v>32</v>
      </c>
      <c r="E6" s="2" t="s">
        <v>11</v>
      </c>
      <c r="F6" s="2" t="s">
        <v>24</v>
      </c>
      <c r="G6" s="2">
        <v>50000</v>
      </c>
      <c r="H6" s="3">
        <v>37017</v>
      </c>
      <c r="I6" s="3">
        <v>42977</v>
      </c>
    </row>
    <row r="7" spans="1:11" x14ac:dyDescent="0.35">
      <c r="A7" s="2">
        <v>1006</v>
      </c>
      <c r="B7" s="2" t="s">
        <v>25</v>
      </c>
      <c r="C7" s="2" t="s">
        <v>26</v>
      </c>
      <c r="D7" s="2">
        <v>35</v>
      </c>
      <c r="E7" s="2" t="s">
        <v>11</v>
      </c>
      <c r="F7" s="2" t="s">
        <v>27</v>
      </c>
      <c r="G7" s="2">
        <v>65000</v>
      </c>
      <c r="H7" s="3">
        <v>35040</v>
      </c>
      <c r="I7" s="3">
        <v>41528</v>
      </c>
    </row>
    <row r="8" spans="1:11" x14ac:dyDescent="0.35">
      <c r="A8" s="2">
        <v>1007</v>
      </c>
      <c r="B8" s="2" t="s">
        <v>28</v>
      </c>
      <c r="C8" s="2" t="s">
        <v>29</v>
      </c>
      <c r="D8" s="2">
        <v>32</v>
      </c>
      <c r="E8" s="2" t="s">
        <v>15</v>
      </c>
      <c r="F8" s="2" t="s">
        <v>30</v>
      </c>
      <c r="G8" s="2">
        <v>41000</v>
      </c>
      <c r="H8" s="3">
        <v>37933</v>
      </c>
      <c r="I8" s="3">
        <v>41551</v>
      </c>
    </row>
    <row r="9" spans="1:11" x14ac:dyDescent="0.35">
      <c r="A9" s="2">
        <v>1008</v>
      </c>
      <c r="B9" s="2" t="s">
        <v>31</v>
      </c>
      <c r="C9" s="2" t="s">
        <v>32</v>
      </c>
      <c r="D9" s="2">
        <v>38</v>
      </c>
      <c r="E9" s="2" t="s">
        <v>11</v>
      </c>
      <c r="F9" s="2" t="s">
        <v>12</v>
      </c>
      <c r="G9" s="2">
        <v>48000</v>
      </c>
      <c r="H9" s="3">
        <v>37416</v>
      </c>
      <c r="I9" s="3">
        <v>42116</v>
      </c>
    </row>
    <row r="10" spans="1:11" x14ac:dyDescent="0.35">
      <c r="A10" s="2">
        <v>1009</v>
      </c>
      <c r="B10" s="2" t="s">
        <v>33</v>
      </c>
      <c r="C10" s="2" t="s">
        <v>34</v>
      </c>
      <c r="D10" s="2">
        <v>31</v>
      </c>
      <c r="E10" s="2" t="s">
        <v>11</v>
      </c>
      <c r="F10" s="2" t="s">
        <v>21</v>
      </c>
      <c r="G10" s="2">
        <v>42000</v>
      </c>
      <c r="H10" s="3">
        <v>37843</v>
      </c>
      <c r="I10" s="3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1FAA-C403-4E2F-90E5-4D166017CE11}">
  <sheetPr>
    <tabColor rgb="FF00B050"/>
  </sheetPr>
  <dimension ref="A2:L13"/>
  <sheetViews>
    <sheetView workbookViewId="0">
      <selection activeCell="F19" sqref="F19"/>
    </sheetView>
  </sheetViews>
  <sheetFormatPr defaultRowHeight="14.5" x14ac:dyDescent="0.35"/>
  <cols>
    <col min="1" max="1" width="10.81640625" bestFit="1" customWidth="1"/>
    <col min="2" max="2" width="9.453125" bestFit="1" customWidth="1"/>
    <col min="3" max="3" width="9.81640625" bestFit="1" customWidth="1"/>
    <col min="4" max="4" width="3.81640625" bestFit="1" customWidth="1"/>
    <col min="5" max="5" width="6.90625" bestFit="1" customWidth="1"/>
    <col min="6" max="6" width="15.36328125" bestFit="1" customWidth="1"/>
    <col min="7" max="7" width="6" bestFit="1" customWidth="1"/>
    <col min="8" max="8" width="9.08984375" bestFit="1" customWidth="1"/>
    <col min="9" max="9" width="10.08984375" bestFit="1" customWidth="1"/>
    <col min="10" max="10" width="5.7265625" bestFit="1" customWidth="1"/>
    <col min="11" max="11" width="10.54296875" bestFit="1" customWidth="1"/>
    <col min="12" max="12" width="44.36328125" bestFit="1" customWidth="1"/>
  </cols>
  <sheetData>
    <row r="2" spans="1:12" x14ac:dyDescent="0.35">
      <c r="A2" t="s">
        <v>37</v>
      </c>
      <c r="B2" s="8" t="s">
        <v>39</v>
      </c>
      <c r="C2" s="8"/>
      <c r="D2" s="8"/>
      <c r="E2" s="8"/>
      <c r="F2" s="8"/>
      <c r="G2" s="8"/>
      <c r="H2" s="8"/>
      <c r="I2" s="8"/>
      <c r="J2" s="8"/>
      <c r="K2" s="8"/>
    </row>
    <row r="3" spans="1:12" x14ac:dyDescent="0.35">
      <c r="A3" t="s">
        <v>38</v>
      </c>
      <c r="B3" s="8" t="s">
        <v>40</v>
      </c>
      <c r="C3" s="8"/>
      <c r="D3" s="8"/>
      <c r="E3" s="8"/>
      <c r="F3" s="8"/>
      <c r="G3" s="8"/>
      <c r="H3" s="8"/>
      <c r="I3" s="8"/>
      <c r="J3" s="8"/>
      <c r="K3" s="8"/>
    </row>
    <row r="4" spans="1:12" x14ac:dyDescent="0.3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37</v>
      </c>
      <c r="K4" s="4" t="s">
        <v>38</v>
      </c>
    </row>
    <row r="5" spans="1:12" x14ac:dyDescent="0.35">
      <c r="A5" s="2">
        <v>1001</v>
      </c>
      <c r="B5" s="2" t="s">
        <v>9</v>
      </c>
      <c r="C5" s="2" t="s">
        <v>10</v>
      </c>
      <c r="D5" s="2">
        <v>30</v>
      </c>
      <c r="E5" s="2" t="s">
        <v>11</v>
      </c>
      <c r="F5" s="2" t="s">
        <v>12</v>
      </c>
      <c r="G5" s="2">
        <v>45000</v>
      </c>
      <c r="H5" s="3">
        <v>37197</v>
      </c>
      <c r="I5" s="3">
        <v>42253</v>
      </c>
      <c r="J5" t="str" cm="1">
        <f t="array" ref="J5:J13">IF(D5:D13 &gt; 32, "Old", "Young")</f>
        <v>Young</v>
      </c>
      <c r="K5" t="str" cm="1">
        <f t="array" ref="K5:K13">_xlfn.IFS(F5:F13 = "HR", "Fired", F5:F13 = "Salesman", "Sales on fire")</f>
        <v>Sales on fire</v>
      </c>
    </row>
    <row r="6" spans="1:12" x14ac:dyDescent="0.35">
      <c r="A6" s="2">
        <v>1002</v>
      </c>
      <c r="B6" s="2" t="s">
        <v>13</v>
      </c>
      <c r="C6" s="2" t="s">
        <v>14</v>
      </c>
      <c r="D6" s="2">
        <v>30</v>
      </c>
      <c r="E6" s="2" t="s">
        <v>15</v>
      </c>
      <c r="F6" s="2" t="s">
        <v>16</v>
      </c>
      <c r="G6" s="2">
        <v>36000</v>
      </c>
      <c r="H6" s="3">
        <v>36436</v>
      </c>
      <c r="I6" s="3">
        <v>42287</v>
      </c>
      <c r="J6" t="str">
        <v>Young</v>
      </c>
      <c r="K6" t="e">
        <v>#N/A</v>
      </c>
      <c r="L6" t="str">
        <f>_xlfn.CONCAT("the ", F6, " is not in condition so it gets N/A")</f>
        <v>the Receptionist is not in condition so it gets N/A</v>
      </c>
    </row>
    <row r="7" spans="1:12" x14ac:dyDescent="0.35">
      <c r="A7" s="2">
        <v>1003</v>
      </c>
      <c r="B7" s="2" t="s">
        <v>17</v>
      </c>
      <c r="C7" s="2" t="s">
        <v>18</v>
      </c>
      <c r="D7" s="2">
        <v>29</v>
      </c>
      <c r="E7" s="2" t="s">
        <v>11</v>
      </c>
      <c r="F7" s="2" t="s">
        <v>12</v>
      </c>
      <c r="G7" s="2">
        <v>63000</v>
      </c>
      <c r="H7" s="3">
        <v>36711</v>
      </c>
      <c r="I7" s="3">
        <v>42986</v>
      </c>
      <c r="J7" t="str">
        <v>Young</v>
      </c>
      <c r="K7" t="str">
        <v>Sales on fire</v>
      </c>
    </row>
    <row r="8" spans="1:12" x14ac:dyDescent="0.35">
      <c r="A8" s="2">
        <v>1004</v>
      </c>
      <c r="B8" s="2" t="s">
        <v>19</v>
      </c>
      <c r="C8" s="2" t="s">
        <v>20</v>
      </c>
      <c r="D8" s="2">
        <v>31</v>
      </c>
      <c r="E8" s="2" t="s">
        <v>15</v>
      </c>
      <c r="F8" s="2" t="s">
        <v>21</v>
      </c>
      <c r="G8" s="2">
        <v>47000</v>
      </c>
      <c r="H8" s="3">
        <v>36530</v>
      </c>
      <c r="I8" s="3">
        <v>42341</v>
      </c>
      <c r="J8" t="str">
        <v>Young</v>
      </c>
      <c r="K8" t="e">
        <v>#N/A</v>
      </c>
      <c r="L8" t="str">
        <f>_xlfn.CONCAT("the ", F8, " is not in condition so it gets N/A")</f>
        <v>the Accountant is not in condition so it gets N/A</v>
      </c>
    </row>
    <row r="9" spans="1:12" x14ac:dyDescent="0.35">
      <c r="A9" s="2">
        <v>1005</v>
      </c>
      <c r="B9" s="2" t="s">
        <v>22</v>
      </c>
      <c r="C9" s="2" t="s">
        <v>23</v>
      </c>
      <c r="D9" s="2">
        <v>32</v>
      </c>
      <c r="E9" s="2" t="s">
        <v>11</v>
      </c>
      <c r="F9" s="2" t="s">
        <v>24</v>
      </c>
      <c r="G9" s="2">
        <v>50000</v>
      </c>
      <c r="H9" s="3">
        <v>37017</v>
      </c>
      <c r="I9" s="3">
        <v>42977</v>
      </c>
      <c r="J9" t="str">
        <v>Young</v>
      </c>
      <c r="K9" t="str">
        <v>Fired</v>
      </c>
    </row>
    <row r="10" spans="1:12" x14ac:dyDescent="0.35">
      <c r="A10" s="2">
        <v>1006</v>
      </c>
      <c r="B10" s="2" t="s">
        <v>25</v>
      </c>
      <c r="C10" s="2" t="s">
        <v>26</v>
      </c>
      <c r="D10" s="2">
        <v>35</v>
      </c>
      <c r="E10" s="2" t="s">
        <v>11</v>
      </c>
      <c r="F10" s="2" t="s">
        <v>27</v>
      </c>
      <c r="G10" s="2">
        <v>65000</v>
      </c>
      <c r="H10" s="3">
        <v>35040</v>
      </c>
      <c r="I10" s="3">
        <v>41528</v>
      </c>
      <c r="J10" t="str">
        <v>Old</v>
      </c>
      <c r="K10" t="e">
        <v>#N/A</v>
      </c>
      <c r="L10" t="str">
        <f t="shared" ref="L10:L11" si="0">_xlfn.CONCAT("the ", F10, " is not in condition so it gets N/A")</f>
        <v>the Regional Manager is not in condition so it gets N/A</v>
      </c>
    </row>
    <row r="11" spans="1:12" x14ac:dyDescent="0.35">
      <c r="A11" s="2">
        <v>1007</v>
      </c>
      <c r="B11" s="2" t="s">
        <v>28</v>
      </c>
      <c r="C11" s="2" t="s">
        <v>29</v>
      </c>
      <c r="D11" s="2">
        <v>32</v>
      </c>
      <c r="E11" s="2" t="s">
        <v>15</v>
      </c>
      <c r="F11" s="2" t="s">
        <v>30</v>
      </c>
      <c r="G11" s="2">
        <v>41000</v>
      </c>
      <c r="H11" s="3">
        <v>37933</v>
      </c>
      <c r="I11" s="3">
        <v>41551</v>
      </c>
      <c r="J11" t="str">
        <v>Young</v>
      </c>
      <c r="K11" t="e">
        <v>#N/A</v>
      </c>
      <c r="L11" t="str">
        <f t="shared" si="0"/>
        <v>the Supplier Relations is not in condition so it gets N/A</v>
      </c>
    </row>
    <row r="12" spans="1:12" x14ac:dyDescent="0.35">
      <c r="A12" s="2">
        <v>1008</v>
      </c>
      <c r="B12" s="2" t="s">
        <v>31</v>
      </c>
      <c r="C12" s="2" t="s">
        <v>32</v>
      </c>
      <c r="D12" s="2">
        <v>38</v>
      </c>
      <c r="E12" s="2" t="s">
        <v>11</v>
      </c>
      <c r="F12" s="2" t="s">
        <v>12</v>
      </c>
      <c r="G12" s="2">
        <v>48000</v>
      </c>
      <c r="H12" s="3">
        <v>37416</v>
      </c>
      <c r="I12" s="3">
        <v>42116</v>
      </c>
      <c r="J12" t="str">
        <v>Old</v>
      </c>
      <c r="K12" t="str">
        <v>Sales on fire</v>
      </c>
    </row>
    <row r="13" spans="1:12" x14ac:dyDescent="0.35">
      <c r="A13" s="2">
        <v>1009</v>
      </c>
      <c r="B13" s="2" t="s">
        <v>33</v>
      </c>
      <c r="C13" s="2" t="s">
        <v>34</v>
      </c>
      <c r="D13" s="2">
        <v>31</v>
      </c>
      <c r="E13" s="2" t="s">
        <v>11</v>
      </c>
      <c r="F13" s="2" t="s">
        <v>21</v>
      </c>
      <c r="G13" s="2">
        <v>42000</v>
      </c>
      <c r="H13" s="3">
        <v>37843</v>
      </c>
      <c r="I13" s="3">
        <v>40800</v>
      </c>
      <c r="J13" t="str">
        <v>Young</v>
      </c>
      <c r="K13" t="e">
        <v>#N/A</v>
      </c>
      <c r="L13" t="str">
        <f>_xlfn.CONCAT("the ", F13, " is not in condition so it gets N/A")</f>
        <v>the Accountant is not in condition so it gets N/A</v>
      </c>
    </row>
  </sheetData>
  <mergeCells count="2">
    <mergeCell ref="B2:K2"/>
    <mergeCell ref="B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DAC1-1F00-4EB3-ABF8-9706F6F6C8A7}">
  <sheetPr>
    <tabColor rgb="FF00B050"/>
  </sheetPr>
  <dimension ref="A1:N10"/>
  <sheetViews>
    <sheetView workbookViewId="0">
      <selection activeCell="N13" sqref="N13"/>
    </sheetView>
  </sheetViews>
  <sheetFormatPr defaultRowHeight="14.5" x14ac:dyDescent="0.35"/>
  <cols>
    <col min="1" max="1" width="10.81640625" bestFit="1" customWidth="1"/>
    <col min="2" max="2" width="9.453125" bestFit="1" customWidth="1"/>
    <col min="3" max="3" width="10.81640625" style="13" bestFit="1" customWidth="1"/>
    <col min="4" max="4" width="9.81640625" bestFit="1" customWidth="1"/>
    <col min="5" max="5" width="3.81640625" bestFit="1" customWidth="1"/>
    <col min="6" max="6" width="6.90625" bestFit="1" customWidth="1"/>
    <col min="7" max="7" width="15.36328125" bestFit="1" customWidth="1"/>
    <col min="8" max="8" width="6" bestFit="1" customWidth="1"/>
    <col min="9" max="9" width="9.08984375" bestFit="1" customWidth="1"/>
    <col min="10" max="10" width="10.08984375" bestFit="1" customWidth="1"/>
    <col min="14" max="14" width="27.26953125" bestFit="1" customWidth="1"/>
  </cols>
  <sheetData>
    <row r="1" spans="1:14" x14ac:dyDescent="0.35">
      <c r="A1" s="4" t="s">
        <v>0</v>
      </c>
      <c r="B1" s="4" t="s">
        <v>1</v>
      </c>
      <c r="C1" s="11" t="s">
        <v>43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41</v>
      </c>
      <c r="L1" s="4" t="s">
        <v>42</v>
      </c>
      <c r="M1" s="4" t="s">
        <v>44</v>
      </c>
    </row>
    <row r="2" spans="1:14" x14ac:dyDescent="0.35">
      <c r="A2" s="2">
        <v>1001</v>
      </c>
      <c r="B2" s="2" t="s">
        <v>9</v>
      </c>
      <c r="C2" s="12">
        <v>1202509067</v>
      </c>
      <c r="D2" s="2" t="s">
        <v>10</v>
      </c>
      <c r="E2" s="2">
        <v>30</v>
      </c>
      <c r="F2" s="2" t="s">
        <v>11</v>
      </c>
      <c r="G2" s="2" t="s">
        <v>12</v>
      </c>
      <c r="H2" s="2">
        <v>45000</v>
      </c>
      <c r="I2" s="3">
        <v>37197</v>
      </c>
      <c r="J2" s="3">
        <v>42253</v>
      </c>
      <c r="K2" cm="1">
        <f t="array" ref="K2:K10">LEN(B2:B10)</f>
        <v>3</v>
      </c>
      <c r="L2" cm="1">
        <f t="array" ref="L2:L10">LEN(D2:D10)</f>
        <v>7</v>
      </c>
      <c r="M2" cm="1">
        <f t="array" ref="M2:M10">LEN(C2:C10)</f>
        <v>10</v>
      </c>
    </row>
    <row r="3" spans="1:14" x14ac:dyDescent="0.35">
      <c r="A3" s="2">
        <v>1002</v>
      </c>
      <c r="B3" s="2" t="s">
        <v>13</v>
      </c>
      <c r="C3" s="12">
        <v>1120043127</v>
      </c>
      <c r="D3" s="2" t="s">
        <v>14</v>
      </c>
      <c r="E3" s="2">
        <v>30</v>
      </c>
      <c r="F3" s="2" t="s">
        <v>15</v>
      </c>
      <c r="G3" s="2" t="s">
        <v>16</v>
      </c>
      <c r="H3" s="2">
        <v>36000</v>
      </c>
      <c r="I3" s="3">
        <v>36436</v>
      </c>
      <c r="J3" s="3">
        <v>42287</v>
      </c>
      <c r="K3">
        <v>3</v>
      </c>
      <c r="L3">
        <v>7</v>
      </c>
      <c r="M3">
        <v>10</v>
      </c>
    </row>
    <row r="4" spans="1:14" x14ac:dyDescent="0.35">
      <c r="A4" s="2">
        <v>1003</v>
      </c>
      <c r="B4" s="2" t="s">
        <v>17</v>
      </c>
      <c r="C4" s="12">
        <v>1120156251</v>
      </c>
      <c r="D4" s="2" t="s">
        <v>18</v>
      </c>
      <c r="E4" s="2">
        <v>29</v>
      </c>
      <c r="F4" s="2" t="s">
        <v>11</v>
      </c>
      <c r="G4" s="2" t="s">
        <v>12</v>
      </c>
      <c r="H4" s="2">
        <v>63000</v>
      </c>
      <c r="I4" s="3">
        <v>36711</v>
      </c>
      <c r="J4" s="3">
        <v>42986</v>
      </c>
      <c r="K4">
        <v>6</v>
      </c>
      <c r="L4">
        <v>7</v>
      </c>
      <c r="M4">
        <v>10</v>
      </c>
    </row>
    <row r="5" spans="1:14" x14ac:dyDescent="0.35">
      <c r="A5" s="2">
        <v>1004</v>
      </c>
      <c r="B5" s="2" t="s">
        <v>19</v>
      </c>
      <c r="C5" s="12">
        <v>1206263026</v>
      </c>
      <c r="D5" s="2" t="s">
        <v>20</v>
      </c>
      <c r="E5" s="2">
        <v>31</v>
      </c>
      <c r="F5" s="2" t="s">
        <v>15</v>
      </c>
      <c r="G5" s="2" t="s">
        <v>21</v>
      </c>
      <c r="H5" s="2">
        <v>47000</v>
      </c>
      <c r="I5" s="3">
        <v>36530</v>
      </c>
      <c r="J5" s="3">
        <v>42341</v>
      </c>
      <c r="K5">
        <v>6</v>
      </c>
      <c r="L5">
        <v>6</v>
      </c>
      <c r="M5">
        <v>10</v>
      </c>
    </row>
    <row r="6" spans="1:14" x14ac:dyDescent="0.35">
      <c r="A6" s="2">
        <v>1005</v>
      </c>
      <c r="B6" s="2" t="s">
        <v>22</v>
      </c>
      <c r="C6" s="12">
        <v>1202509067</v>
      </c>
      <c r="D6" s="2" t="s">
        <v>23</v>
      </c>
      <c r="E6" s="2">
        <v>32</v>
      </c>
      <c r="F6" s="2" t="s">
        <v>11</v>
      </c>
      <c r="G6" s="2" t="s">
        <v>24</v>
      </c>
      <c r="H6" s="2">
        <v>50000</v>
      </c>
      <c r="I6" s="3">
        <v>37017</v>
      </c>
      <c r="J6" s="3">
        <v>42977</v>
      </c>
      <c r="K6">
        <v>4</v>
      </c>
      <c r="L6">
        <v>10</v>
      </c>
      <c r="M6">
        <v>10</v>
      </c>
    </row>
    <row r="7" spans="1:14" x14ac:dyDescent="0.35">
      <c r="A7" s="2">
        <v>1006</v>
      </c>
      <c r="B7" s="2" t="s">
        <v>25</v>
      </c>
      <c r="C7" s="12">
        <v>1120043127</v>
      </c>
      <c r="D7" s="2" t="s">
        <v>26</v>
      </c>
      <c r="E7" s="2">
        <v>35</v>
      </c>
      <c r="F7" s="2" t="s">
        <v>11</v>
      </c>
      <c r="G7" s="2" t="s">
        <v>27</v>
      </c>
      <c r="H7" s="2">
        <v>65000</v>
      </c>
      <c r="I7" s="3">
        <v>35040</v>
      </c>
      <c r="J7" s="3">
        <v>41528</v>
      </c>
      <c r="K7">
        <v>7</v>
      </c>
      <c r="L7">
        <v>5</v>
      </c>
      <c r="M7">
        <v>10</v>
      </c>
    </row>
    <row r="8" spans="1:14" x14ac:dyDescent="0.35">
      <c r="A8" s="2">
        <v>1007</v>
      </c>
      <c r="B8" s="2" t="s">
        <v>28</v>
      </c>
      <c r="C8" s="12">
        <v>1120156251</v>
      </c>
      <c r="D8" s="2" t="s">
        <v>29</v>
      </c>
      <c r="E8" s="2">
        <v>32</v>
      </c>
      <c r="F8" s="2" t="s">
        <v>15</v>
      </c>
      <c r="G8" s="2" t="s">
        <v>30</v>
      </c>
      <c r="H8" s="2">
        <v>41000</v>
      </c>
      <c r="I8" s="3">
        <v>37933</v>
      </c>
      <c r="J8" s="3">
        <v>41551</v>
      </c>
      <c r="K8">
        <v>8</v>
      </c>
      <c r="L8">
        <v>6</v>
      </c>
      <c r="M8">
        <v>10</v>
      </c>
    </row>
    <row r="9" spans="1:14" x14ac:dyDescent="0.35">
      <c r="A9" s="2">
        <v>1008</v>
      </c>
      <c r="B9" s="2" t="s">
        <v>31</v>
      </c>
      <c r="C9" s="12">
        <v>123456789</v>
      </c>
      <c r="D9" s="2" t="s">
        <v>32</v>
      </c>
      <c r="E9" s="2">
        <v>38</v>
      </c>
      <c r="F9" s="2" t="s">
        <v>11</v>
      </c>
      <c r="G9" s="2" t="s">
        <v>12</v>
      </c>
      <c r="H9" s="2">
        <v>48000</v>
      </c>
      <c r="I9" s="3">
        <v>37416</v>
      </c>
      <c r="J9" s="3">
        <v>42116</v>
      </c>
      <c r="K9">
        <v>7</v>
      </c>
      <c r="L9">
        <v>6</v>
      </c>
      <c r="M9">
        <v>9</v>
      </c>
      <c r="N9" t="s">
        <v>45</v>
      </c>
    </row>
    <row r="10" spans="1:14" x14ac:dyDescent="0.35">
      <c r="A10" s="2">
        <v>1009</v>
      </c>
      <c r="B10" s="2" t="s">
        <v>33</v>
      </c>
      <c r="C10" s="12">
        <v>1234567899</v>
      </c>
      <c r="D10" s="2" t="s">
        <v>34</v>
      </c>
      <c r="E10" s="2">
        <v>31</v>
      </c>
      <c r="F10" s="2" t="s">
        <v>11</v>
      </c>
      <c r="G10" s="2" t="s">
        <v>21</v>
      </c>
      <c r="H10" s="2">
        <v>42000</v>
      </c>
      <c r="I10" s="3">
        <v>37843</v>
      </c>
      <c r="J10" s="3">
        <v>40800</v>
      </c>
      <c r="K10">
        <v>5</v>
      </c>
      <c r="L10">
        <v>6</v>
      </c>
      <c r="M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2792-5337-4553-88D6-43EBFBC552E2}">
  <sheetPr>
    <tabColor rgb="FF00B050"/>
  </sheetPr>
  <dimension ref="A1:K10"/>
  <sheetViews>
    <sheetView workbookViewId="0">
      <selection sqref="A1:K10"/>
    </sheetView>
  </sheetViews>
  <sheetFormatPr defaultRowHeight="14.5" x14ac:dyDescent="0.35"/>
  <cols>
    <col min="1" max="1" width="10.81640625" bestFit="1" customWidth="1"/>
    <col min="2" max="2" width="9.453125" bestFit="1" customWidth="1"/>
    <col min="3" max="3" width="9.81640625" bestFit="1" customWidth="1"/>
    <col min="4" max="4" width="3.81640625" bestFit="1" customWidth="1"/>
    <col min="5" max="5" width="6.90625" bestFit="1" customWidth="1"/>
    <col min="6" max="6" width="15.36328125" bestFit="1" customWidth="1"/>
    <col min="7" max="7" width="6" bestFit="1" customWidth="1"/>
    <col min="8" max="8" width="9.08984375" bestFit="1" customWidth="1"/>
    <col min="9" max="9" width="10.08984375" bestFit="1" customWidth="1"/>
    <col min="10" max="10" width="13.54296875" bestFit="1" customWidth="1"/>
    <col min="11" max="11" width="12.6328125" bestFit="1" customWidth="1"/>
  </cols>
  <sheetData>
    <row r="1" spans="1:1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48</v>
      </c>
      <c r="K1" s="4" t="s">
        <v>49</v>
      </c>
    </row>
    <row r="2" spans="1:11" x14ac:dyDescent="0.35">
      <c r="A2" s="2">
        <v>1001</v>
      </c>
      <c r="B2" s="2" t="s">
        <v>9</v>
      </c>
      <c r="C2" s="2" t="s">
        <v>10</v>
      </c>
      <c r="D2" s="2">
        <v>30</v>
      </c>
      <c r="E2" s="2" t="s">
        <v>11</v>
      </c>
      <c r="F2" s="2" t="s">
        <v>12</v>
      </c>
      <c r="G2" s="2">
        <v>45000</v>
      </c>
      <c r="H2" s="3">
        <v>37197</v>
      </c>
      <c r="I2" s="3">
        <v>42253</v>
      </c>
      <c r="J2" s="3" t="str" cm="1">
        <f t="array" ref="J2:J10">TEXT(H2:H10, "dd/mm/yyyy")</f>
        <v>02/11/2001</v>
      </c>
      <c r="K2" s="3" t="str" cm="1">
        <f t="array" ref="K2:K10">TEXT(I2:I10, "dd/mm/yyyy")</f>
        <v>06/09/2015</v>
      </c>
    </row>
    <row r="3" spans="1:11" x14ac:dyDescent="0.35">
      <c r="A3" s="2">
        <v>1002</v>
      </c>
      <c r="B3" s="2" t="s">
        <v>13</v>
      </c>
      <c r="C3" s="2" t="s">
        <v>14</v>
      </c>
      <c r="D3" s="2">
        <v>30</v>
      </c>
      <c r="E3" s="2" t="s">
        <v>15</v>
      </c>
      <c r="F3" s="2" t="s">
        <v>16</v>
      </c>
      <c r="G3" s="2">
        <v>36000</v>
      </c>
      <c r="H3" s="3">
        <v>36436</v>
      </c>
      <c r="I3" s="3">
        <v>42287</v>
      </c>
      <c r="J3" s="3" t="str">
        <v>03/10/1999</v>
      </c>
      <c r="K3" s="3" t="str">
        <v>10/10/2015</v>
      </c>
    </row>
    <row r="4" spans="1:11" x14ac:dyDescent="0.35">
      <c r="A4" s="2">
        <v>1003</v>
      </c>
      <c r="B4" s="2" t="s">
        <v>17</v>
      </c>
      <c r="C4" s="2" t="s">
        <v>18</v>
      </c>
      <c r="D4" s="2">
        <v>29</v>
      </c>
      <c r="E4" s="2" t="s">
        <v>11</v>
      </c>
      <c r="F4" s="2" t="s">
        <v>12</v>
      </c>
      <c r="G4" s="2">
        <v>63000</v>
      </c>
      <c r="H4" s="3">
        <v>36711</v>
      </c>
      <c r="I4" s="3">
        <v>42986</v>
      </c>
      <c r="J4" s="3" t="str">
        <v>04/07/2000</v>
      </c>
      <c r="K4" s="3" t="str">
        <v>08/09/2017</v>
      </c>
    </row>
    <row r="5" spans="1:11" x14ac:dyDescent="0.35">
      <c r="A5" s="2">
        <v>1004</v>
      </c>
      <c r="B5" s="2" t="s">
        <v>19</v>
      </c>
      <c r="C5" s="2" t="s">
        <v>20</v>
      </c>
      <c r="D5" s="2">
        <v>31</v>
      </c>
      <c r="E5" s="2" t="s">
        <v>15</v>
      </c>
      <c r="F5" s="2" t="s">
        <v>21</v>
      </c>
      <c r="G5" s="2">
        <v>47000</v>
      </c>
      <c r="H5" s="3">
        <v>36530</v>
      </c>
      <c r="I5" s="3">
        <v>42341</v>
      </c>
      <c r="J5" s="3" t="str">
        <v>05/01/2000</v>
      </c>
      <c r="K5" s="3" t="str">
        <v>03/12/2015</v>
      </c>
    </row>
    <row r="6" spans="1:11" x14ac:dyDescent="0.35">
      <c r="A6" s="2">
        <v>1005</v>
      </c>
      <c r="B6" s="2" t="s">
        <v>22</v>
      </c>
      <c r="C6" s="2" t="s">
        <v>23</v>
      </c>
      <c r="D6" s="2">
        <v>32</v>
      </c>
      <c r="E6" s="2" t="s">
        <v>11</v>
      </c>
      <c r="F6" s="2" t="s">
        <v>24</v>
      </c>
      <c r="G6" s="2">
        <v>50000</v>
      </c>
      <c r="H6" s="3">
        <v>37017</v>
      </c>
      <c r="I6" s="3">
        <v>42977</v>
      </c>
      <c r="J6" s="3" t="str">
        <v>06/05/2001</v>
      </c>
      <c r="K6" s="3" t="str">
        <v>30/08/2017</v>
      </c>
    </row>
    <row r="7" spans="1:11" x14ac:dyDescent="0.35">
      <c r="A7" s="2">
        <v>1006</v>
      </c>
      <c r="B7" s="2" t="s">
        <v>25</v>
      </c>
      <c r="C7" s="2" t="s">
        <v>26</v>
      </c>
      <c r="D7" s="2">
        <v>35</v>
      </c>
      <c r="E7" s="2" t="s">
        <v>11</v>
      </c>
      <c r="F7" s="2" t="s">
        <v>27</v>
      </c>
      <c r="G7" s="2">
        <v>65000</v>
      </c>
      <c r="H7" s="3">
        <v>35040</v>
      </c>
      <c r="I7" s="3">
        <v>41528</v>
      </c>
      <c r="J7" s="3" t="str">
        <v>07/12/1995</v>
      </c>
      <c r="K7" s="3" t="str">
        <v>11/09/2013</v>
      </c>
    </row>
    <row r="8" spans="1:11" x14ac:dyDescent="0.35">
      <c r="A8" s="2">
        <v>1007</v>
      </c>
      <c r="B8" s="2" t="s">
        <v>28</v>
      </c>
      <c r="C8" s="2" t="s">
        <v>29</v>
      </c>
      <c r="D8" s="2">
        <v>32</v>
      </c>
      <c r="E8" s="2" t="s">
        <v>15</v>
      </c>
      <c r="F8" s="2" t="s">
        <v>30</v>
      </c>
      <c r="G8" s="2">
        <v>41000</v>
      </c>
      <c r="H8" s="3">
        <v>37933</v>
      </c>
      <c r="I8" s="3">
        <v>41551</v>
      </c>
      <c r="J8" s="3" t="str">
        <v>08/11/2003</v>
      </c>
      <c r="K8" s="3" t="str">
        <v>04/10/2013</v>
      </c>
    </row>
    <row r="9" spans="1:11" x14ac:dyDescent="0.35">
      <c r="A9" s="2">
        <v>1008</v>
      </c>
      <c r="B9" s="2" t="s">
        <v>31</v>
      </c>
      <c r="C9" s="2" t="s">
        <v>32</v>
      </c>
      <c r="D9" s="2">
        <v>38</v>
      </c>
      <c r="E9" s="2" t="s">
        <v>11</v>
      </c>
      <c r="F9" s="2" t="s">
        <v>12</v>
      </c>
      <c r="G9" s="2">
        <v>48000</v>
      </c>
      <c r="H9" s="3">
        <v>37416</v>
      </c>
      <c r="I9" s="3">
        <v>42116</v>
      </c>
      <c r="J9" s="3" t="str">
        <v>09/06/2002</v>
      </c>
      <c r="K9" s="3" t="str">
        <v>22/04/2015</v>
      </c>
    </row>
    <row r="10" spans="1:11" x14ac:dyDescent="0.35">
      <c r="A10" s="2">
        <v>1009</v>
      </c>
      <c r="B10" s="2" t="s">
        <v>33</v>
      </c>
      <c r="C10" s="2" t="s">
        <v>34</v>
      </c>
      <c r="D10" s="2">
        <v>31</v>
      </c>
      <c r="E10" s="2" t="s">
        <v>11</v>
      </c>
      <c r="F10" s="2" t="s">
        <v>21</v>
      </c>
      <c r="G10" s="2">
        <v>42000</v>
      </c>
      <c r="H10" s="3">
        <v>37843</v>
      </c>
      <c r="I10" s="3">
        <v>40800</v>
      </c>
      <c r="J10" s="3" t="str">
        <v>10/08/2003</v>
      </c>
      <c r="K10" s="3" t="str">
        <v>14/09/2011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7174-43D3-45E1-85B3-34CEAF5192DE}">
  <sheetPr>
    <tabColor rgb="FF00B050"/>
  </sheetPr>
  <dimension ref="A1:M10"/>
  <sheetViews>
    <sheetView workbookViewId="0">
      <selection activeCell="L12" sqref="L12"/>
    </sheetView>
  </sheetViews>
  <sheetFormatPr defaultRowHeight="14.5" x14ac:dyDescent="0.35"/>
  <cols>
    <col min="1" max="1" width="10.81640625" bestFit="1" customWidth="1"/>
    <col min="2" max="2" width="9.453125" bestFit="1" customWidth="1"/>
    <col min="3" max="3" width="9.81640625" bestFit="1" customWidth="1"/>
    <col min="4" max="4" width="3.81640625" bestFit="1" customWidth="1"/>
    <col min="5" max="5" width="6.90625" bestFit="1" customWidth="1"/>
    <col min="6" max="6" width="15.36328125" bestFit="1" customWidth="1"/>
    <col min="7" max="7" width="6" bestFit="1" customWidth="1"/>
    <col min="8" max="8" width="9.08984375" bestFit="1" customWidth="1"/>
    <col min="9" max="9" width="10.08984375" bestFit="1" customWidth="1"/>
    <col min="10" max="10" width="12.26953125" style="2" bestFit="1" customWidth="1"/>
    <col min="11" max="11" width="19.7265625" style="10" customWidth="1"/>
    <col min="12" max="12" width="13.54296875" bestFit="1" customWidth="1"/>
  </cols>
  <sheetData>
    <row r="1" spans="1:13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46</v>
      </c>
      <c r="K1" s="9" t="s">
        <v>47</v>
      </c>
      <c r="L1" s="4" t="s">
        <v>48</v>
      </c>
      <c r="M1" s="4" t="s">
        <v>50</v>
      </c>
    </row>
    <row r="2" spans="1:13" x14ac:dyDescent="0.35">
      <c r="A2" s="2">
        <v>1001</v>
      </c>
      <c r="B2" s="2" t="s">
        <v>9</v>
      </c>
      <c r="C2" s="2" t="s">
        <v>10</v>
      </c>
      <c r="D2" s="2">
        <v>30</v>
      </c>
      <c r="E2" s="2" t="s">
        <v>11</v>
      </c>
      <c r="F2" s="2" t="s">
        <v>12</v>
      </c>
      <c r="G2" s="2">
        <v>45000</v>
      </c>
      <c r="H2" s="3">
        <v>37197</v>
      </c>
      <c r="I2" s="3">
        <v>42253</v>
      </c>
      <c r="J2" s="2" t="str" cm="1">
        <f t="array" ref="J2:J10">LEFT(G2:G10, 2)</f>
        <v>45</v>
      </c>
      <c r="K2" s="10" t="str" cm="1">
        <f t="array" ref="K2:K10">RIGHT(A2:A10, 1)</f>
        <v>1</v>
      </c>
      <c r="L2" t="str" cm="1">
        <f t="array" ref="L2:L10">TEXT(H2:H10, "dd/mm/yyyy")</f>
        <v>02/11/2001</v>
      </c>
      <c r="M2" t="str" cm="1">
        <f t="array" ref="M2:M10">RIGHT(_xlfn.ANCHORARRAY(L2), 4)</f>
        <v>2001</v>
      </c>
    </row>
    <row r="3" spans="1:13" x14ac:dyDescent="0.35">
      <c r="A3" s="2">
        <v>1002</v>
      </c>
      <c r="B3" s="2" t="s">
        <v>13</v>
      </c>
      <c r="C3" s="2" t="s">
        <v>14</v>
      </c>
      <c r="D3" s="2">
        <v>30</v>
      </c>
      <c r="E3" s="2" t="s">
        <v>15</v>
      </c>
      <c r="F3" s="2" t="s">
        <v>16</v>
      </c>
      <c r="G3" s="2">
        <v>36000</v>
      </c>
      <c r="H3" s="3">
        <v>36436</v>
      </c>
      <c r="I3" s="3">
        <v>42287</v>
      </c>
      <c r="J3" s="2" t="str">
        <v>36</v>
      </c>
      <c r="K3" s="10" t="str">
        <v>2</v>
      </c>
      <c r="L3" t="str">
        <v>03/10/1999</v>
      </c>
      <c r="M3" t="str">
        <v>1999</v>
      </c>
    </row>
    <row r="4" spans="1:13" x14ac:dyDescent="0.35">
      <c r="A4" s="2">
        <v>1003</v>
      </c>
      <c r="B4" s="2" t="s">
        <v>17</v>
      </c>
      <c r="C4" s="2" t="s">
        <v>18</v>
      </c>
      <c r="D4" s="2">
        <v>29</v>
      </c>
      <c r="E4" s="2" t="s">
        <v>11</v>
      </c>
      <c r="F4" s="2" t="s">
        <v>12</v>
      </c>
      <c r="G4" s="2">
        <v>63000</v>
      </c>
      <c r="H4" s="3">
        <v>36711</v>
      </c>
      <c r="I4" s="3">
        <v>42986</v>
      </c>
      <c r="J4" s="2" t="str">
        <v>63</v>
      </c>
      <c r="K4" s="10" t="str">
        <v>3</v>
      </c>
      <c r="L4" t="str">
        <v>04/07/2000</v>
      </c>
      <c r="M4" t="str">
        <v>2000</v>
      </c>
    </row>
    <row r="5" spans="1:13" x14ac:dyDescent="0.35">
      <c r="A5" s="2">
        <v>1004</v>
      </c>
      <c r="B5" s="2" t="s">
        <v>19</v>
      </c>
      <c r="C5" s="2" t="s">
        <v>20</v>
      </c>
      <c r="D5" s="2">
        <v>31</v>
      </c>
      <c r="E5" s="2" t="s">
        <v>15</v>
      </c>
      <c r="F5" s="2" t="s">
        <v>21</v>
      </c>
      <c r="G5" s="2">
        <v>47000</v>
      </c>
      <c r="H5" s="3">
        <v>36530</v>
      </c>
      <c r="I5" s="3">
        <v>42341</v>
      </c>
      <c r="J5" s="2" t="str">
        <v>47</v>
      </c>
      <c r="K5" s="10" t="str">
        <v>4</v>
      </c>
      <c r="L5" t="str">
        <v>05/01/2000</v>
      </c>
      <c r="M5" t="str">
        <v>2000</v>
      </c>
    </row>
    <row r="6" spans="1:13" x14ac:dyDescent="0.35">
      <c r="A6" s="2">
        <v>1005</v>
      </c>
      <c r="B6" s="2" t="s">
        <v>22</v>
      </c>
      <c r="C6" s="2" t="s">
        <v>23</v>
      </c>
      <c r="D6" s="2">
        <v>32</v>
      </c>
      <c r="E6" s="2" t="s">
        <v>11</v>
      </c>
      <c r="F6" s="2" t="s">
        <v>24</v>
      </c>
      <c r="G6" s="2">
        <v>50000</v>
      </c>
      <c r="H6" s="3">
        <v>37017</v>
      </c>
      <c r="I6" s="3">
        <v>42977</v>
      </c>
      <c r="J6" s="2" t="str">
        <v>50</v>
      </c>
      <c r="K6" s="10" t="str">
        <v>5</v>
      </c>
      <c r="L6" t="str">
        <v>06/05/2001</v>
      </c>
      <c r="M6" t="str">
        <v>2001</v>
      </c>
    </row>
    <row r="7" spans="1:13" x14ac:dyDescent="0.35">
      <c r="A7" s="2">
        <v>1006</v>
      </c>
      <c r="B7" s="2" t="s">
        <v>25</v>
      </c>
      <c r="C7" s="2" t="s">
        <v>26</v>
      </c>
      <c r="D7" s="2">
        <v>35</v>
      </c>
      <c r="E7" s="2" t="s">
        <v>11</v>
      </c>
      <c r="F7" s="2" t="s">
        <v>27</v>
      </c>
      <c r="G7" s="2">
        <v>65000</v>
      </c>
      <c r="H7" s="3">
        <v>35040</v>
      </c>
      <c r="I7" s="3">
        <v>41528</v>
      </c>
      <c r="J7" s="2" t="str">
        <v>65</v>
      </c>
      <c r="K7" s="10" t="str">
        <v>6</v>
      </c>
      <c r="L7" t="str">
        <v>07/12/1995</v>
      </c>
      <c r="M7" t="str">
        <v>1995</v>
      </c>
    </row>
    <row r="8" spans="1:13" x14ac:dyDescent="0.35">
      <c r="A8" s="2">
        <v>1007</v>
      </c>
      <c r="B8" s="2" t="s">
        <v>28</v>
      </c>
      <c r="C8" s="2" t="s">
        <v>29</v>
      </c>
      <c r="D8" s="2">
        <v>32</v>
      </c>
      <c r="E8" s="2" t="s">
        <v>15</v>
      </c>
      <c r="F8" s="2" t="s">
        <v>30</v>
      </c>
      <c r="G8" s="2">
        <v>41000</v>
      </c>
      <c r="H8" s="3">
        <v>37933</v>
      </c>
      <c r="I8" s="3">
        <v>41551</v>
      </c>
      <c r="J8" s="2" t="str">
        <v>41</v>
      </c>
      <c r="K8" s="10" t="str">
        <v>7</v>
      </c>
      <c r="L8" t="str">
        <v>08/11/2003</v>
      </c>
      <c r="M8" t="str">
        <v>2003</v>
      </c>
    </row>
    <row r="9" spans="1:13" x14ac:dyDescent="0.35">
      <c r="A9" s="2">
        <v>1008</v>
      </c>
      <c r="B9" s="2" t="s">
        <v>31</v>
      </c>
      <c r="C9" s="2" t="s">
        <v>32</v>
      </c>
      <c r="D9" s="2">
        <v>38</v>
      </c>
      <c r="E9" s="2" t="s">
        <v>11</v>
      </c>
      <c r="F9" s="2" t="s">
        <v>12</v>
      </c>
      <c r="G9" s="2">
        <v>48000</v>
      </c>
      <c r="H9" s="3">
        <v>37416</v>
      </c>
      <c r="I9" s="3">
        <v>42116</v>
      </c>
      <c r="J9" s="2" t="str">
        <v>48</v>
      </c>
      <c r="K9" s="10" t="str">
        <v>8</v>
      </c>
      <c r="L9" t="str">
        <v>09/06/2002</v>
      </c>
      <c r="M9" t="str">
        <v>2002</v>
      </c>
    </row>
    <row r="10" spans="1:13" x14ac:dyDescent="0.35">
      <c r="A10" s="2">
        <v>1009</v>
      </c>
      <c r="B10" s="2" t="s">
        <v>33</v>
      </c>
      <c r="C10" s="2" t="s">
        <v>34</v>
      </c>
      <c r="D10" s="2">
        <v>31</v>
      </c>
      <c r="E10" s="2" t="s">
        <v>11</v>
      </c>
      <c r="F10" s="2" t="s">
        <v>21</v>
      </c>
      <c r="G10" s="2">
        <v>42000</v>
      </c>
      <c r="H10" s="3">
        <v>37843</v>
      </c>
      <c r="I10" s="3">
        <v>40800</v>
      </c>
      <c r="J10" s="2" t="str">
        <v>42</v>
      </c>
      <c r="K10" s="10" t="str">
        <v>9</v>
      </c>
      <c r="L10" t="str">
        <v>10/08/2003</v>
      </c>
      <c r="M10" t="str">
        <v>2003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76F1-8284-4BDE-8954-B5B1771A4C02}">
  <sheetPr>
    <tabColor rgb="FF00B050"/>
  </sheetPr>
  <dimension ref="A1:O13"/>
  <sheetViews>
    <sheetView workbookViewId="0">
      <selection activeCell="J14" sqref="J14"/>
    </sheetView>
  </sheetViews>
  <sheetFormatPr defaultRowHeight="14.5" x14ac:dyDescent="0.35"/>
  <cols>
    <col min="1" max="1" width="10.81640625" bestFit="1" customWidth="1"/>
    <col min="2" max="2" width="9.453125" bestFit="1" customWidth="1"/>
    <col min="3" max="3" width="9.81640625" bestFit="1" customWidth="1"/>
    <col min="4" max="4" width="3.81640625" bestFit="1" customWidth="1"/>
    <col min="5" max="5" width="6.90625" bestFit="1" customWidth="1"/>
    <col min="6" max="6" width="15.36328125" bestFit="1" customWidth="1"/>
    <col min="7" max="7" width="6" bestFit="1" customWidth="1"/>
    <col min="8" max="8" width="9.08984375" bestFit="1" customWidth="1"/>
    <col min="9" max="9" width="13.54296875" bestFit="1" customWidth="1"/>
    <col min="10" max="10" width="10.08984375" bestFit="1" customWidth="1"/>
    <col min="11" max="11" width="18.54296875" bestFit="1" customWidth="1"/>
    <col min="12" max="12" width="24.6328125" bestFit="1" customWidth="1"/>
    <col min="13" max="15" width="14.36328125" bestFit="1" customWidth="1"/>
  </cols>
  <sheetData>
    <row r="1" spans="1:15" x14ac:dyDescent="0.35">
      <c r="A1" t="s">
        <v>51</v>
      </c>
    </row>
    <row r="2" spans="1:15" x14ac:dyDescent="0.35">
      <c r="A2" t="s">
        <v>52</v>
      </c>
    </row>
    <row r="3" spans="1:15" x14ac:dyDescent="0.35">
      <c r="A3" t="s">
        <v>53</v>
      </c>
      <c r="M3" t="s">
        <v>57</v>
      </c>
      <c r="N3" t="s">
        <v>58</v>
      </c>
      <c r="O3" t="s">
        <v>59</v>
      </c>
    </row>
    <row r="4" spans="1:15" x14ac:dyDescent="0.3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48</v>
      </c>
      <c r="J4" s="4" t="s">
        <v>8</v>
      </c>
      <c r="K4" s="4" t="s">
        <v>55</v>
      </c>
      <c r="L4" s="4" t="s">
        <v>54</v>
      </c>
      <c r="M4" s="4" t="s">
        <v>56</v>
      </c>
      <c r="N4" s="4" t="s">
        <v>56</v>
      </c>
      <c r="O4" s="4" t="s">
        <v>56</v>
      </c>
    </row>
    <row r="5" spans="1:15" x14ac:dyDescent="0.35">
      <c r="A5" s="2">
        <v>1001</v>
      </c>
      <c r="B5" s="2" t="s">
        <v>9</v>
      </c>
      <c r="C5" s="2" t="s">
        <v>10</v>
      </c>
      <c r="D5" s="2">
        <v>30</v>
      </c>
      <c r="E5" s="2" t="s">
        <v>11</v>
      </c>
      <c r="F5" s="2" t="s">
        <v>12</v>
      </c>
      <c r="G5" s="2">
        <v>45000</v>
      </c>
      <c r="H5" s="3">
        <v>37197</v>
      </c>
      <c r="I5" s="3" t="str" cm="1">
        <f t="array" ref="I5:I13">TEXT(H5:H13, "dd/mm/yyyy")</f>
        <v>02/11/2001</v>
      </c>
      <c r="J5" s="3">
        <v>42253</v>
      </c>
      <c r="K5" t="str">
        <f>_xlfn.CONCAT(B5, " ", C5)</f>
        <v>Jim Halpert</v>
      </c>
      <c r="L5" t="str">
        <f>_xlfn.CONCAT(B5, ".", C5, "@gmail.com")</f>
        <v>Jim.Halpert@gmail.com</v>
      </c>
      <c r="M5" t="str" cm="1">
        <f t="array" ref="M5:M13">SUBSTITUTE(_xlfn.ANCHORARRAY(I5), "/", "-")</f>
        <v>02-11-2001</v>
      </c>
      <c r="N5" t="str" cm="1">
        <f t="array" ref="N5:N13">SUBSTITUTE(_xlfn.ANCHORARRAY(I5), "/", "-", 1)</f>
        <v>02-11/2001</v>
      </c>
      <c r="O5" t="str" cm="1">
        <f t="array" ref="O5:O13">SUBSTITUTE(_xlfn.ANCHORARRAY(I5), "/", "-", 2)</f>
        <v>02/11-2001</v>
      </c>
    </row>
    <row r="6" spans="1:15" x14ac:dyDescent="0.35">
      <c r="A6" s="2">
        <v>1002</v>
      </c>
      <c r="B6" s="2" t="s">
        <v>13</v>
      </c>
      <c r="C6" s="2" t="s">
        <v>14</v>
      </c>
      <c r="D6" s="2">
        <v>30</v>
      </c>
      <c r="E6" s="2" t="s">
        <v>15</v>
      </c>
      <c r="F6" s="2" t="s">
        <v>16</v>
      </c>
      <c r="G6" s="2">
        <v>36000</v>
      </c>
      <c r="H6" s="3">
        <v>36436</v>
      </c>
      <c r="I6" s="3" t="str">
        <v>03/10/1999</v>
      </c>
      <c r="J6" s="3">
        <v>42287</v>
      </c>
      <c r="K6" t="str">
        <f t="shared" ref="K6:K13" si="0">_xlfn.CONCAT(B6, " ", C6)</f>
        <v>Pam Beasley</v>
      </c>
      <c r="L6" t="str">
        <f t="shared" ref="L6:L13" si="1">_xlfn.CONCAT(B6, ".", C6, "@gmail.com")</f>
        <v>Pam.Beasley@gmail.com</v>
      </c>
      <c r="M6" t="str">
        <v>03-10-1999</v>
      </c>
      <c r="N6" t="str">
        <v>03-10/1999</v>
      </c>
      <c r="O6" t="str">
        <v>03/10-1999</v>
      </c>
    </row>
    <row r="7" spans="1:15" x14ac:dyDescent="0.35">
      <c r="A7" s="2">
        <v>1003</v>
      </c>
      <c r="B7" s="2" t="s">
        <v>17</v>
      </c>
      <c r="C7" s="2" t="s">
        <v>18</v>
      </c>
      <c r="D7" s="2">
        <v>29</v>
      </c>
      <c r="E7" s="2" t="s">
        <v>11</v>
      </c>
      <c r="F7" s="2" t="s">
        <v>12</v>
      </c>
      <c r="G7" s="2">
        <v>63000</v>
      </c>
      <c r="H7" s="3">
        <v>36711</v>
      </c>
      <c r="I7" s="3" t="str">
        <v>04/07/2000</v>
      </c>
      <c r="J7" s="3">
        <v>42986</v>
      </c>
      <c r="K7" t="str">
        <f t="shared" si="0"/>
        <v>Dwight Schrute</v>
      </c>
      <c r="L7" t="str">
        <f t="shared" si="1"/>
        <v>Dwight.Schrute@gmail.com</v>
      </c>
      <c r="M7" t="str">
        <v>04-07-2000</v>
      </c>
      <c r="N7" t="str">
        <v>04-07/2000</v>
      </c>
      <c r="O7" t="str">
        <v>04/07-2000</v>
      </c>
    </row>
    <row r="8" spans="1:15" x14ac:dyDescent="0.35">
      <c r="A8" s="2">
        <v>1004</v>
      </c>
      <c r="B8" s="2" t="s">
        <v>19</v>
      </c>
      <c r="C8" s="2" t="s">
        <v>20</v>
      </c>
      <c r="D8" s="2">
        <v>31</v>
      </c>
      <c r="E8" s="2" t="s">
        <v>15</v>
      </c>
      <c r="F8" s="2" t="s">
        <v>21</v>
      </c>
      <c r="G8" s="2">
        <v>47000</v>
      </c>
      <c r="H8" s="3">
        <v>36530</v>
      </c>
      <c r="I8" s="3" t="str">
        <v>05/01/2000</v>
      </c>
      <c r="J8" s="3">
        <v>42341</v>
      </c>
      <c r="K8" t="str">
        <f t="shared" si="0"/>
        <v>Angela Martin</v>
      </c>
      <c r="L8" t="str">
        <f t="shared" si="1"/>
        <v>Angela.Martin@gmail.com</v>
      </c>
      <c r="M8" t="str">
        <v>05-01-2000</v>
      </c>
      <c r="N8" t="str">
        <v>05-01/2000</v>
      </c>
      <c r="O8" t="str">
        <v>05/01-2000</v>
      </c>
    </row>
    <row r="9" spans="1:15" x14ac:dyDescent="0.35">
      <c r="A9" s="2">
        <v>1005</v>
      </c>
      <c r="B9" s="2" t="s">
        <v>22</v>
      </c>
      <c r="C9" s="2" t="s">
        <v>23</v>
      </c>
      <c r="D9" s="2">
        <v>32</v>
      </c>
      <c r="E9" s="2" t="s">
        <v>11</v>
      </c>
      <c r="F9" s="2" t="s">
        <v>24</v>
      </c>
      <c r="G9" s="2">
        <v>50000</v>
      </c>
      <c r="H9" s="3">
        <v>37017</v>
      </c>
      <c r="I9" s="3" t="str">
        <v>06/05/2001</v>
      </c>
      <c r="J9" s="3">
        <v>42977</v>
      </c>
      <c r="K9" t="str">
        <f t="shared" si="0"/>
        <v>Toby Flenderson</v>
      </c>
      <c r="L9" t="str">
        <f t="shared" si="1"/>
        <v>Toby.Flenderson@gmail.com</v>
      </c>
      <c r="M9" t="str">
        <v>06-05-2001</v>
      </c>
      <c r="N9" t="str">
        <v>06-05/2001</v>
      </c>
      <c r="O9" t="str">
        <v>06/05-2001</v>
      </c>
    </row>
    <row r="10" spans="1:15" x14ac:dyDescent="0.35">
      <c r="A10" s="2">
        <v>1006</v>
      </c>
      <c r="B10" s="2" t="s">
        <v>25</v>
      </c>
      <c r="C10" s="2" t="s">
        <v>26</v>
      </c>
      <c r="D10" s="2">
        <v>35</v>
      </c>
      <c r="E10" s="2" t="s">
        <v>11</v>
      </c>
      <c r="F10" s="2" t="s">
        <v>27</v>
      </c>
      <c r="G10" s="2">
        <v>65000</v>
      </c>
      <c r="H10" s="3">
        <v>35040</v>
      </c>
      <c r="I10" s="3" t="str">
        <v>07/12/1995</v>
      </c>
      <c r="J10" s="3">
        <v>41528</v>
      </c>
      <c r="K10" t="str">
        <f t="shared" si="0"/>
        <v>Michael Scott</v>
      </c>
      <c r="L10" t="str">
        <f t="shared" si="1"/>
        <v>Michael.Scott@gmail.com</v>
      </c>
      <c r="M10" t="str">
        <v>07-12-1995</v>
      </c>
      <c r="N10" t="str">
        <v>07-12/1995</v>
      </c>
      <c r="O10" t="str">
        <v>07/12-1995</v>
      </c>
    </row>
    <row r="11" spans="1:15" x14ac:dyDescent="0.35">
      <c r="A11" s="2">
        <v>1007</v>
      </c>
      <c r="B11" s="2" t="s">
        <v>28</v>
      </c>
      <c r="C11" s="2" t="s">
        <v>29</v>
      </c>
      <c r="D11" s="2">
        <v>32</v>
      </c>
      <c r="E11" s="2" t="s">
        <v>15</v>
      </c>
      <c r="F11" s="2" t="s">
        <v>30</v>
      </c>
      <c r="G11" s="2">
        <v>41000</v>
      </c>
      <c r="H11" s="3">
        <v>37933</v>
      </c>
      <c r="I11" s="3" t="str">
        <v>08/11/2003</v>
      </c>
      <c r="J11" s="3">
        <v>41551</v>
      </c>
      <c r="K11" t="str">
        <f t="shared" si="0"/>
        <v>Meredith Palmer</v>
      </c>
      <c r="L11" t="str">
        <f t="shared" si="1"/>
        <v>Meredith.Palmer@gmail.com</v>
      </c>
      <c r="M11" t="str">
        <v>08-11-2003</v>
      </c>
      <c r="N11" t="str">
        <v>08-11/2003</v>
      </c>
      <c r="O11" t="str">
        <v>08/11-2003</v>
      </c>
    </row>
    <row r="12" spans="1:15" x14ac:dyDescent="0.35">
      <c r="A12" s="2">
        <v>1008</v>
      </c>
      <c r="B12" s="2" t="s">
        <v>31</v>
      </c>
      <c r="C12" s="2" t="s">
        <v>32</v>
      </c>
      <c r="D12" s="2">
        <v>38</v>
      </c>
      <c r="E12" s="2" t="s">
        <v>11</v>
      </c>
      <c r="F12" s="2" t="s">
        <v>12</v>
      </c>
      <c r="G12" s="2">
        <v>48000</v>
      </c>
      <c r="H12" s="3">
        <v>37416</v>
      </c>
      <c r="I12" s="3" t="str">
        <v>09/06/2002</v>
      </c>
      <c r="J12" s="3">
        <v>42116</v>
      </c>
      <c r="K12" t="str">
        <f t="shared" si="0"/>
        <v>Stanley Hudson</v>
      </c>
      <c r="L12" t="str">
        <f t="shared" si="1"/>
        <v>Stanley.Hudson@gmail.com</v>
      </c>
      <c r="M12" t="str">
        <v>09-06-2002</v>
      </c>
      <c r="N12" t="str">
        <v>09-06/2002</v>
      </c>
      <c r="O12" t="str">
        <v>09/06-2002</v>
      </c>
    </row>
    <row r="13" spans="1:15" x14ac:dyDescent="0.35">
      <c r="A13" s="2">
        <v>1009</v>
      </c>
      <c r="B13" s="2" t="s">
        <v>33</v>
      </c>
      <c r="C13" s="2" t="s">
        <v>34</v>
      </c>
      <c r="D13" s="2">
        <v>31</v>
      </c>
      <c r="E13" s="2" t="s">
        <v>11</v>
      </c>
      <c r="F13" s="2" t="s">
        <v>21</v>
      </c>
      <c r="G13" s="2">
        <v>42000</v>
      </c>
      <c r="H13" s="3">
        <v>37843</v>
      </c>
      <c r="I13" s="3" t="str">
        <v>10/08/2003</v>
      </c>
      <c r="J13" s="3">
        <v>40800</v>
      </c>
      <c r="K13" t="str">
        <f t="shared" si="0"/>
        <v>Kevin Malone</v>
      </c>
      <c r="L13" t="str">
        <f t="shared" si="1"/>
        <v>Kevin.Malone@gmail.com</v>
      </c>
      <c r="M13" t="str">
        <v>10-08-2003</v>
      </c>
      <c r="N13" t="str">
        <v>10-08/2003</v>
      </c>
      <c r="O13" t="str">
        <v>10/08-2003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49EB-FAF2-4CD4-9F21-34C49C59F1F1}">
  <sheetPr>
    <tabColor rgb="FF00B050"/>
  </sheetPr>
  <dimension ref="A1:K10"/>
  <sheetViews>
    <sheetView workbookViewId="0">
      <selection activeCell="K8" sqref="K8"/>
    </sheetView>
  </sheetViews>
  <sheetFormatPr defaultRowHeight="14.5" x14ac:dyDescent="0.35"/>
  <cols>
    <col min="1" max="1" width="10.81640625" bestFit="1" customWidth="1"/>
    <col min="2" max="2" width="9.453125" bestFit="1" customWidth="1"/>
    <col min="3" max="3" width="9.81640625" bestFit="1" customWidth="1"/>
    <col min="4" max="4" width="3.81640625" bestFit="1" customWidth="1"/>
    <col min="5" max="5" width="6.90625" bestFit="1" customWidth="1"/>
    <col min="6" max="6" width="15.36328125" bestFit="1" customWidth="1"/>
    <col min="7" max="7" width="6" bestFit="1" customWidth="1"/>
    <col min="8" max="8" width="9.08984375" bestFit="1" customWidth="1"/>
    <col min="9" max="9" width="10.08984375" bestFit="1" customWidth="1"/>
  </cols>
  <sheetData>
    <row r="1" spans="1:1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60</v>
      </c>
      <c r="K1" s="4" t="s">
        <v>61</v>
      </c>
    </row>
    <row r="2" spans="1:11" x14ac:dyDescent="0.35">
      <c r="A2" s="2">
        <v>1001</v>
      </c>
      <c r="B2" s="2" t="s">
        <v>9</v>
      </c>
      <c r="C2" s="2" t="s">
        <v>10</v>
      </c>
      <c r="D2" s="2">
        <v>30</v>
      </c>
      <c r="E2" s="2" t="s">
        <v>11</v>
      </c>
      <c r="F2" s="2" t="s">
        <v>12</v>
      </c>
      <c r="G2" s="2">
        <v>45000</v>
      </c>
      <c r="H2" s="3">
        <v>37197</v>
      </c>
      <c r="I2" s="3">
        <v>42253</v>
      </c>
      <c r="J2">
        <f>SUMIF(G2:G10, "&gt;45000")</f>
        <v>273000</v>
      </c>
      <c r="K2">
        <f>SUMIFS(G2:G10, E2:E10, "Male", D2:D10, "&gt;32")</f>
        <v>113000</v>
      </c>
    </row>
    <row r="3" spans="1:11" x14ac:dyDescent="0.35">
      <c r="A3" s="2">
        <v>1002</v>
      </c>
      <c r="B3" s="2" t="s">
        <v>13</v>
      </c>
      <c r="C3" s="2" t="s">
        <v>14</v>
      </c>
      <c r="D3" s="2">
        <v>30</v>
      </c>
      <c r="E3" s="2" t="s">
        <v>15</v>
      </c>
      <c r="F3" s="2" t="s">
        <v>16</v>
      </c>
      <c r="G3" s="2">
        <v>36000</v>
      </c>
      <c r="H3" s="3">
        <v>36436</v>
      </c>
      <c r="I3" s="3">
        <v>42287</v>
      </c>
    </row>
    <row r="4" spans="1:11" x14ac:dyDescent="0.35">
      <c r="A4" s="2">
        <v>1003</v>
      </c>
      <c r="B4" s="2" t="s">
        <v>17</v>
      </c>
      <c r="C4" s="2" t="s">
        <v>18</v>
      </c>
      <c r="D4" s="2">
        <v>29</v>
      </c>
      <c r="E4" s="2" t="s">
        <v>11</v>
      </c>
      <c r="F4" s="2" t="s">
        <v>12</v>
      </c>
      <c r="G4" s="2">
        <v>63000</v>
      </c>
      <c r="H4" s="3">
        <v>36711</v>
      </c>
      <c r="I4" s="3">
        <v>42986</v>
      </c>
    </row>
    <row r="5" spans="1:11" x14ac:dyDescent="0.35">
      <c r="A5" s="2">
        <v>1004</v>
      </c>
      <c r="B5" s="2" t="s">
        <v>19</v>
      </c>
      <c r="C5" s="2" t="s">
        <v>20</v>
      </c>
      <c r="D5" s="2">
        <v>31</v>
      </c>
      <c r="E5" s="2" t="s">
        <v>15</v>
      </c>
      <c r="F5" s="2" t="s">
        <v>21</v>
      </c>
      <c r="G5" s="2">
        <v>47000</v>
      </c>
      <c r="H5" s="3">
        <v>36530</v>
      </c>
      <c r="I5" s="3">
        <v>42341</v>
      </c>
    </row>
    <row r="6" spans="1:11" x14ac:dyDescent="0.35">
      <c r="A6" s="2">
        <v>1005</v>
      </c>
      <c r="B6" s="2" t="s">
        <v>22</v>
      </c>
      <c r="C6" s="2" t="s">
        <v>23</v>
      </c>
      <c r="D6" s="2">
        <v>32</v>
      </c>
      <c r="E6" s="2" t="s">
        <v>11</v>
      </c>
      <c r="F6" s="2" t="s">
        <v>24</v>
      </c>
      <c r="G6" s="2">
        <v>50000</v>
      </c>
      <c r="H6" s="3">
        <v>37017</v>
      </c>
      <c r="I6" s="3">
        <v>42977</v>
      </c>
    </row>
    <row r="7" spans="1:11" x14ac:dyDescent="0.35">
      <c r="A7" s="2">
        <v>1006</v>
      </c>
      <c r="B7" s="2" t="s">
        <v>25</v>
      </c>
      <c r="C7" s="2" t="s">
        <v>26</v>
      </c>
      <c r="D7" s="2">
        <v>35</v>
      </c>
      <c r="E7" s="2" t="s">
        <v>11</v>
      </c>
      <c r="F7" s="2" t="s">
        <v>27</v>
      </c>
      <c r="G7" s="2">
        <v>65000</v>
      </c>
      <c r="H7" s="3">
        <v>35040</v>
      </c>
      <c r="I7" s="3">
        <v>41528</v>
      </c>
    </row>
    <row r="8" spans="1:11" x14ac:dyDescent="0.35">
      <c r="A8" s="2">
        <v>1007</v>
      </c>
      <c r="B8" s="2" t="s">
        <v>28</v>
      </c>
      <c r="C8" s="2" t="s">
        <v>29</v>
      </c>
      <c r="D8" s="2">
        <v>32</v>
      </c>
      <c r="E8" s="2" t="s">
        <v>15</v>
      </c>
      <c r="F8" s="2" t="s">
        <v>30</v>
      </c>
      <c r="G8" s="2">
        <v>41000</v>
      </c>
      <c r="H8" s="3">
        <v>37933</v>
      </c>
      <c r="I8" s="3">
        <v>41551</v>
      </c>
    </row>
    <row r="9" spans="1:11" x14ac:dyDescent="0.35">
      <c r="A9" s="2">
        <v>1008</v>
      </c>
      <c r="B9" s="2" t="s">
        <v>31</v>
      </c>
      <c r="C9" s="2" t="s">
        <v>32</v>
      </c>
      <c r="D9" s="2">
        <v>38</v>
      </c>
      <c r="E9" s="2" t="s">
        <v>11</v>
      </c>
      <c r="F9" s="2" t="s">
        <v>12</v>
      </c>
      <c r="G9" s="2">
        <v>48000</v>
      </c>
      <c r="H9" s="3">
        <v>37416</v>
      </c>
      <c r="I9" s="3">
        <v>42116</v>
      </c>
    </row>
    <row r="10" spans="1:11" x14ac:dyDescent="0.35">
      <c r="A10" s="2">
        <v>1009</v>
      </c>
      <c r="B10" s="2" t="s">
        <v>33</v>
      </c>
      <c r="C10" s="2" t="s">
        <v>34</v>
      </c>
      <c r="D10" s="2">
        <v>31</v>
      </c>
      <c r="E10" s="2" t="s">
        <v>11</v>
      </c>
      <c r="F10" s="2" t="s">
        <v>21</v>
      </c>
      <c r="G10" s="2">
        <v>42000</v>
      </c>
      <c r="H10" s="3">
        <v>37843</v>
      </c>
      <c r="I10" s="3">
        <v>40800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FAA3-B441-45D3-A1D2-C7AFF48B89D1}">
  <sheetPr>
    <tabColor rgb="FF00B050"/>
  </sheetPr>
  <dimension ref="A1:K10"/>
  <sheetViews>
    <sheetView workbookViewId="0">
      <selection activeCell="L2" sqref="L2"/>
    </sheetView>
  </sheetViews>
  <sheetFormatPr defaultRowHeight="14.5" x14ac:dyDescent="0.35"/>
  <cols>
    <col min="1" max="1" width="10.81640625" bestFit="1" customWidth="1"/>
    <col min="2" max="2" width="9.453125" bestFit="1" customWidth="1"/>
    <col min="3" max="3" width="9.81640625" bestFit="1" customWidth="1"/>
    <col min="4" max="4" width="3.81640625" bestFit="1" customWidth="1"/>
    <col min="6" max="6" width="15.36328125" bestFit="1" customWidth="1"/>
    <col min="7" max="7" width="6" bestFit="1" customWidth="1"/>
    <col min="8" max="8" width="9.08984375" bestFit="1" customWidth="1"/>
    <col min="9" max="9" width="10.08984375" bestFit="1" customWidth="1"/>
  </cols>
  <sheetData>
    <row r="1" spans="1:1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62</v>
      </c>
      <c r="K1" s="4" t="s">
        <v>63</v>
      </c>
    </row>
    <row r="2" spans="1:11" x14ac:dyDescent="0.35">
      <c r="A2" s="2">
        <v>1001</v>
      </c>
      <c r="B2" s="2" t="s">
        <v>9</v>
      </c>
      <c r="C2" s="2" t="s">
        <v>10</v>
      </c>
      <c r="D2" s="2">
        <v>30</v>
      </c>
      <c r="E2" s="2" t="s">
        <v>11</v>
      </c>
      <c r="F2" s="2" t="s">
        <v>12</v>
      </c>
      <c r="G2" s="2">
        <v>45000</v>
      </c>
      <c r="H2" s="3">
        <v>37197</v>
      </c>
      <c r="I2" s="3">
        <v>42253</v>
      </c>
      <c r="J2">
        <f>COUNTIF(E2:E10, "=Male")</f>
        <v>6</v>
      </c>
      <c r="K2">
        <f>COUNTIFS(E2:E10, "=Male", D2:D10, "&gt;=30", F2:F10, "=Salesman")</f>
        <v>2</v>
      </c>
    </row>
    <row r="3" spans="1:11" x14ac:dyDescent="0.35">
      <c r="A3" s="2">
        <v>1002</v>
      </c>
      <c r="B3" s="2" t="s">
        <v>13</v>
      </c>
      <c r="C3" s="2" t="s">
        <v>14</v>
      </c>
      <c r="D3" s="2">
        <v>30</v>
      </c>
      <c r="E3" s="2" t="s">
        <v>15</v>
      </c>
      <c r="F3" s="2" t="s">
        <v>16</v>
      </c>
      <c r="G3" s="2">
        <v>36000</v>
      </c>
      <c r="H3" s="3">
        <v>36436</v>
      </c>
      <c r="I3" s="3">
        <v>42287</v>
      </c>
      <c r="J3">
        <f>COUNTIF(E2:E10, "=Female")</f>
        <v>3</v>
      </c>
    </row>
    <row r="4" spans="1:11" x14ac:dyDescent="0.35">
      <c r="A4" s="2">
        <v>1003</v>
      </c>
      <c r="B4" s="2" t="s">
        <v>17</v>
      </c>
      <c r="C4" s="2" t="s">
        <v>18</v>
      </c>
      <c r="D4" s="2">
        <v>29</v>
      </c>
      <c r="E4" s="2" t="s">
        <v>11</v>
      </c>
      <c r="F4" s="2" t="s">
        <v>12</v>
      </c>
      <c r="G4" s="2">
        <v>63000</v>
      </c>
      <c r="H4" s="3">
        <v>36711</v>
      </c>
      <c r="I4" s="3">
        <v>42986</v>
      </c>
    </row>
    <row r="5" spans="1:11" x14ac:dyDescent="0.35">
      <c r="A5" s="2">
        <v>1004</v>
      </c>
      <c r="B5" s="2" t="s">
        <v>19</v>
      </c>
      <c r="C5" s="2" t="s">
        <v>20</v>
      </c>
      <c r="D5" s="2">
        <v>31</v>
      </c>
      <c r="E5" s="2" t="s">
        <v>15</v>
      </c>
      <c r="F5" s="2" t="s">
        <v>21</v>
      </c>
      <c r="G5" s="2">
        <v>47000</v>
      </c>
      <c r="H5" s="3">
        <v>36530</v>
      </c>
      <c r="I5" s="3">
        <v>42341</v>
      </c>
    </row>
    <row r="6" spans="1:11" x14ac:dyDescent="0.35">
      <c r="A6" s="2">
        <v>1005</v>
      </c>
      <c r="B6" s="2" t="s">
        <v>22</v>
      </c>
      <c r="C6" s="2" t="s">
        <v>23</v>
      </c>
      <c r="D6" s="2">
        <v>32</v>
      </c>
      <c r="E6" s="2" t="s">
        <v>11</v>
      </c>
      <c r="F6" s="2" t="s">
        <v>24</v>
      </c>
      <c r="G6" s="2">
        <v>50000</v>
      </c>
      <c r="H6" s="3">
        <v>37017</v>
      </c>
      <c r="I6" s="3">
        <v>42977</v>
      </c>
    </row>
    <row r="7" spans="1:11" x14ac:dyDescent="0.35">
      <c r="A7" s="2">
        <v>1006</v>
      </c>
      <c r="B7" s="2" t="s">
        <v>25</v>
      </c>
      <c r="C7" s="2" t="s">
        <v>26</v>
      </c>
      <c r="D7" s="2">
        <v>35</v>
      </c>
      <c r="E7" s="2" t="s">
        <v>11</v>
      </c>
      <c r="F7" s="2" t="s">
        <v>27</v>
      </c>
      <c r="G7" s="2">
        <v>65000</v>
      </c>
      <c r="H7" s="3">
        <v>35040</v>
      </c>
      <c r="I7" s="3">
        <v>41528</v>
      </c>
    </row>
    <row r="8" spans="1:11" x14ac:dyDescent="0.35">
      <c r="A8" s="2">
        <v>1007</v>
      </c>
      <c r="B8" s="2" t="s">
        <v>28</v>
      </c>
      <c r="C8" s="2" t="s">
        <v>29</v>
      </c>
      <c r="D8" s="2">
        <v>32</v>
      </c>
      <c r="E8" s="2" t="s">
        <v>15</v>
      </c>
      <c r="F8" s="2" t="s">
        <v>30</v>
      </c>
      <c r="G8" s="2">
        <v>41000</v>
      </c>
      <c r="H8" s="3">
        <v>37933</v>
      </c>
      <c r="I8" s="3">
        <v>41551</v>
      </c>
    </row>
    <row r="9" spans="1:11" x14ac:dyDescent="0.35">
      <c r="A9" s="2">
        <v>1008</v>
      </c>
      <c r="B9" s="2" t="s">
        <v>31</v>
      </c>
      <c r="C9" s="2" t="s">
        <v>32</v>
      </c>
      <c r="D9" s="2">
        <v>38</v>
      </c>
      <c r="E9" s="2" t="s">
        <v>11</v>
      </c>
      <c r="F9" s="2" t="s">
        <v>12</v>
      </c>
      <c r="G9" s="2">
        <v>48000</v>
      </c>
      <c r="H9" s="3">
        <v>37416</v>
      </c>
      <c r="I9" s="3">
        <v>42116</v>
      </c>
    </row>
    <row r="10" spans="1:11" x14ac:dyDescent="0.35">
      <c r="A10" s="2">
        <v>1009</v>
      </c>
      <c r="B10" s="2" t="s">
        <v>33</v>
      </c>
      <c r="C10" s="2" t="s">
        <v>34</v>
      </c>
      <c r="D10" s="2">
        <v>31</v>
      </c>
      <c r="E10" s="2" t="s">
        <v>11</v>
      </c>
      <c r="F10" s="2" t="s">
        <v>21</v>
      </c>
      <c r="G10" s="2">
        <v>42000</v>
      </c>
      <c r="H10" s="3">
        <v>37843</v>
      </c>
      <c r="I10" s="3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B3F4-2CC2-4FC7-9C02-891B21D87A53}">
  <sheetPr>
    <tabColor rgb="FF00B050"/>
  </sheetPr>
  <dimension ref="A1:M10"/>
  <sheetViews>
    <sheetView tabSelected="1" workbookViewId="0">
      <selection activeCell="F8" sqref="F8"/>
    </sheetView>
  </sheetViews>
  <sheetFormatPr defaultRowHeight="14.5" x14ac:dyDescent="0.35"/>
  <cols>
    <col min="1" max="1" width="10.81640625" bestFit="1" customWidth="1"/>
    <col min="2" max="2" width="9.453125" bestFit="1" customWidth="1"/>
    <col min="3" max="3" width="9.81640625" bestFit="1" customWidth="1"/>
    <col min="4" max="4" width="3.81640625" bestFit="1" customWidth="1"/>
    <col min="5" max="5" width="6.90625" bestFit="1" customWidth="1"/>
    <col min="6" max="6" width="15.36328125" bestFit="1" customWidth="1"/>
    <col min="7" max="7" width="6" bestFit="1" customWidth="1"/>
    <col min="8" max="8" width="9.08984375" bestFit="1" customWidth="1"/>
    <col min="9" max="9" width="10.08984375" bestFit="1" customWidth="1"/>
    <col min="10" max="10" width="13.54296875" bestFit="1" customWidth="1"/>
    <col min="11" max="11" width="12.6328125" bestFit="1" customWidth="1"/>
    <col min="13" max="13" width="11.90625" bestFit="1" customWidth="1"/>
  </cols>
  <sheetData>
    <row r="1" spans="1:13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48</v>
      </c>
      <c r="K1" s="4" t="s">
        <v>49</v>
      </c>
      <c r="L1" s="4" t="s">
        <v>64</v>
      </c>
      <c r="M1" t="s">
        <v>65</v>
      </c>
    </row>
    <row r="2" spans="1:13" x14ac:dyDescent="0.35">
      <c r="A2" s="2">
        <v>1001</v>
      </c>
      <c r="B2" s="2" t="s">
        <v>9</v>
      </c>
      <c r="C2" s="2" t="s">
        <v>10</v>
      </c>
      <c r="D2" s="2">
        <v>30</v>
      </c>
      <c r="E2" s="2" t="s">
        <v>11</v>
      </c>
      <c r="F2" s="2" t="s">
        <v>12</v>
      </c>
      <c r="G2" s="2">
        <v>45000</v>
      </c>
      <c r="H2" s="3">
        <v>37197</v>
      </c>
      <c r="I2" s="3">
        <v>42253</v>
      </c>
      <c r="J2" s="14" t="str" cm="1">
        <f t="array" ref="J2:J10">TEXT(H2:H10, "dd/mm/yyyy")</f>
        <v>02/11/2001</v>
      </c>
      <c r="K2" s="14" t="str" cm="1">
        <f t="array" ref="K2:K10">TEXT(I2:I10, "dd/mm/yyyy")</f>
        <v>06/09/2015</v>
      </c>
      <c r="L2">
        <f>_xlfn.DAYS(K2, J2)</f>
        <v>5231</v>
      </c>
      <c r="M2">
        <f>NETWORKDAYS(J2, K2)</f>
        <v>3737</v>
      </c>
    </row>
    <row r="3" spans="1:13" x14ac:dyDescent="0.35">
      <c r="A3" s="2">
        <v>1002</v>
      </c>
      <c r="B3" s="2" t="s">
        <v>13</v>
      </c>
      <c r="C3" s="2" t="s">
        <v>14</v>
      </c>
      <c r="D3" s="2">
        <v>30</v>
      </c>
      <c r="E3" s="2" t="s">
        <v>15</v>
      </c>
      <c r="F3" s="2" t="s">
        <v>16</v>
      </c>
      <c r="G3" s="2">
        <v>36000</v>
      </c>
      <c r="H3" s="3">
        <v>36436</v>
      </c>
      <c r="I3" s="3">
        <v>42287</v>
      </c>
      <c r="J3" s="14" t="str">
        <v>03/10/1999</v>
      </c>
      <c r="K3" s="14" t="str">
        <v>10/10/2015</v>
      </c>
      <c r="L3">
        <f t="shared" ref="L3:L10" si="0">_xlfn.DAYS(K3, J3)</f>
        <v>6058</v>
      </c>
      <c r="M3">
        <f t="shared" ref="M3:M10" si="1">NETWORKDAYS(J3, K3)</f>
        <v>4328</v>
      </c>
    </row>
    <row r="4" spans="1:13" x14ac:dyDescent="0.35">
      <c r="A4" s="2">
        <v>1003</v>
      </c>
      <c r="B4" s="2" t="s">
        <v>17</v>
      </c>
      <c r="C4" s="2" t="s">
        <v>18</v>
      </c>
      <c r="D4" s="2">
        <v>29</v>
      </c>
      <c r="E4" s="2" t="s">
        <v>11</v>
      </c>
      <c r="F4" s="2" t="s">
        <v>12</v>
      </c>
      <c r="G4" s="2">
        <v>63000</v>
      </c>
      <c r="H4" s="3">
        <v>36711</v>
      </c>
      <c r="I4" s="3">
        <v>42986</v>
      </c>
      <c r="J4" s="14" t="str">
        <v>04/07/2000</v>
      </c>
      <c r="K4" s="14" t="str">
        <v>08/09/2017</v>
      </c>
      <c r="L4">
        <f t="shared" si="0"/>
        <v>6333</v>
      </c>
      <c r="M4">
        <f t="shared" si="1"/>
        <v>4524</v>
      </c>
    </row>
    <row r="5" spans="1:13" x14ac:dyDescent="0.35">
      <c r="A5" s="2">
        <v>1004</v>
      </c>
      <c r="B5" s="2" t="s">
        <v>19</v>
      </c>
      <c r="C5" s="2" t="s">
        <v>20</v>
      </c>
      <c r="D5" s="2">
        <v>31</v>
      </c>
      <c r="E5" s="2" t="s">
        <v>15</v>
      </c>
      <c r="F5" s="2" t="s">
        <v>21</v>
      </c>
      <c r="G5" s="2">
        <v>47000</v>
      </c>
      <c r="H5" s="3">
        <v>36530</v>
      </c>
      <c r="I5" s="3">
        <v>42341</v>
      </c>
      <c r="J5" s="14" t="str">
        <v>05/01/2000</v>
      </c>
      <c r="K5" s="14" t="str">
        <v>03/12/2015</v>
      </c>
      <c r="L5">
        <f t="shared" si="0"/>
        <v>5428</v>
      </c>
      <c r="M5">
        <f t="shared" si="1"/>
        <v>3879</v>
      </c>
    </row>
    <row r="6" spans="1:13" x14ac:dyDescent="0.35">
      <c r="A6" s="2">
        <v>1005</v>
      </c>
      <c r="B6" s="2" t="s">
        <v>22</v>
      </c>
      <c r="C6" s="2" t="s">
        <v>23</v>
      </c>
      <c r="D6" s="2">
        <v>32</v>
      </c>
      <c r="E6" s="2" t="s">
        <v>11</v>
      </c>
      <c r="F6" s="2" t="s">
        <v>24</v>
      </c>
      <c r="G6" s="2">
        <v>50000</v>
      </c>
      <c r="H6" s="3">
        <v>37017</v>
      </c>
      <c r="I6" s="3">
        <v>42977</v>
      </c>
      <c r="J6" s="14" t="str">
        <v>06/05/2001</v>
      </c>
      <c r="K6" s="14" t="str">
        <v>30/08/2017</v>
      </c>
      <c r="L6" t="e">
        <f>_xlfn.DAYS(K6, J6)</f>
        <v>#VALUE!</v>
      </c>
      <c r="M6" t="e">
        <f t="shared" si="1"/>
        <v>#VALUE!</v>
      </c>
    </row>
    <row r="7" spans="1:13" x14ac:dyDescent="0.35">
      <c r="A7" s="2">
        <v>1006</v>
      </c>
      <c r="B7" s="2" t="s">
        <v>25</v>
      </c>
      <c r="C7" s="2" t="s">
        <v>26</v>
      </c>
      <c r="D7" s="2">
        <v>35</v>
      </c>
      <c r="E7" s="2" t="s">
        <v>11</v>
      </c>
      <c r="F7" s="2" t="s">
        <v>27</v>
      </c>
      <c r="G7" s="2">
        <v>65000</v>
      </c>
      <c r="H7" s="3">
        <v>35040</v>
      </c>
      <c r="I7" s="3">
        <v>41528</v>
      </c>
      <c r="J7" s="14" t="str">
        <v>07/12/1995</v>
      </c>
      <c r="K7" s="14" t="str">
        <v>11/09/2013</v>
      </c>
      <c r="L7">
        <f t="shared" si="0"/>
        <v>6695</v>
      </c>
      <c r="M7">
        <f t="shared" si="1"/>
        <v>4783</v>
      </c>
    </row>
    <row r="8" spans="1:13" x14ac:dyDescent="0.35">
      <c r="A8" s="2">
        <v>1007</v>
      </c>
      <c r="B8" s="2" t="s">
        <v>28</v>
      </c>
      <c r="C8" s="2" t="s">
        <v>29</v>
      </c>
      <c r="D8" s="2">
        <v>32</v>
      </c>
      <c r="E8" s="2" t="s">
        <v>15</v>
      </c>
      <c r="F8" s="2" t="s">
        <v>30</v>
      </c>
      <c r="G8" s="2">
        <v>41000</v>
      </c>
      <c r="H8" s="3">
        <v>37933</v>
      </c>
      <c r="I8" s="3">
        <v>41551</v>
      </c>
      <c r="J8" s="14" t="str">
        <v>08/11/2003</v>
      </c>
      <c r="K8" s="14" t="str">
        <v>04/10/2013</v>
      </c>
      <c r="L8">
        <f t="shared" si="0"/>
        <v>3530</v>
      </c>
      <c r="M8">
        <f t="shared" si="1"/>
        <v>2523</v>
      </c>
    </row>
    <row r="9" spans="1:13" x14ac:dyDescent="0.35">
      <c r="A9" s="2">
        <v>1008</v>
      </c>
      <c r="B9" s="2" t="s">
        <v>31</v>
      </c>
      <c r="C9" s="2" t="s">
        <v>32</v>
      </c>
      <c r="D9" s="2">
        <v>38</v>
      </c>
      <c r="E9" s="2" t="s">
        <v>11</v>
      </c>
      <c r="F9" s="2" t="s">
        <v>12</v>
      </c>
      <c r="G9" s="2">
        <v>48000</v>
      </c>
      <c r="H9" s="3">
        <v>37416</v>
      </c>
      <c r="I9" s="3">
        <v>42116</v>
      </c>
      <c r="J9" s="14" t="str">
        <v>09/06/2002</v>
      </c>
      <c r="K9" s="14" t="str">
        <v>22/04/2015</v>
      </c>
      <c r="L9" t="e">
        <f>_xlfn.DAYS(K9, J9)</f>
        <v>#VALUE!</v>
      </c>
      <c r="M9" t="e">
        <f t="shared" si="1"/>
        <v>#VALUE!</v>
      </c>
    </row>
    <row r="10" spans="1:13" x14ac:dyDescent="0.35">
      <c r="A10" s="2">
        <v>1009</v>
      </c>
      <c r="B10" s="2" t="s">
        <v>33</v>
      </c>
      <c r="C10" s="2" t="s">
        <v>34</v>
      </c>
      <c r="D10" s="2">
        <v>31</v>
      </c>
      <c r="E10" s="2" t="s">
        <v>11</v>
      </c>
      <c r="F10" s="2" t="s">
        <v>21</v>
      </c>
      <c r="G10" s="2">
        <v>42000</v>
      </c>
      <c r="H10" s="3">
        <v>37843</v>
      </c>
      <c r="I10" s="3">
        <v>40800</v>
      </c>
      <c r="J10" s="14" t="str">
        <v>10/08/2003</v>
      </c>
      <c r="K10" s="14" t="str">
        <v>14/09/2011</v>
      </c>
      <c r="L10" t="e">
        <f t="shared" si="0"/>
        <v>#VALUE!</v>
      </c>
      <c r="M10" t="e">
        <f t="shared" si="1"/>
        <v>#VALUE!</v>
      </c>
    </row>
  </sheetData>
  <pageMargins left="0.7" right="0.7" top="0.75" bottom="0.75" header="0.3" footer="0.3"/>
  <ignoredErrors>
    <ignoredError sqref="L6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MAX-MIN</vt:lpstr>
      <vt:lpstr>IF - IFS</vt:lpstr>
      <vt:lpstr>LEN</vt:lpstr>
      <vt:lpstr>DateTOText</vt:lpstr>
      <vt:lpstr>LEFT-RIGHT</vt:lpstr>
      <vt:lpstr>BASIC</vt:lpstr>
      <vt:lpstr>SUMIF-SUMIFS</vt:lpstr>
      <vt:lpstr>COUNTIF</vt:lpstr>
      <vt:lpstr>DAYS-NETDAYS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Nasr</dc:creator>
  <cp:lastModifiedBy>Mohamed Nasr</cp:lastModifiedBy>
  <dcterms:created xsi:type="dcterms:W3CDTF">2025-03-03T20:36:07Z</dcterms:created>
  <dcterms:modified xsi:type="dcterms:W3CDTF">2025-03-04T20:36:48Z</dcterms:modified>
</cp:coreProperties>
</file>