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Excel automation\"/>
    </mc:Choice>
  </mc:AlternateContent>
  <bookViews>
    <workbookView xWindow="0" yWindow="504" windowWidth="33600" windowHeight="18996"/>
  </bookViews>
  <sheets>
    <sheet name="Punch List Daniel FINAL WARD" sheetId="1" r:id="rId1"/>
    <sheet name="Sheet1" sheetId="2" r:id="rId2"/>
  </sheets>
  <definedNames>
    <definedName name="_xlnm.Print_Area" localSheetId="0">'Punch List Daniel FINAL WARD'!$B$5:$K$123</definedName>
  </definedNames>
  <calcPr calcId="152511" concurrentCalc="0"/>
</workbook>
</file>

<file path=xl/calcChain.xml><?xml version="1.0" encoding="utf-8"?>
<calcChain xmlns="http://schemas.openxmlformats.org/spreadsheetml/2006/main">
  <c r="F5" i="1" l="1"/>
  <c r="G5" i="1"/>
  <c r="F6" i="1"/>
  <c r="G6" i="1"/>
  <c r="F7" i="1"/>
  <c r="G7" i="1"/>
  <c r="F123" i="1"/>
  <c r="I123" i="1"/>
  <c r="F109" i="1"/>
  <c r="G109" i="1"/>
  <c r="G114" i="1"/>
  <c r="E108" i="1"/>
  <c r="F108" i="1"/>
  <c r="G108" i="1"/>
  <c r="F110" i="1"/>
  <c r="G110" i="1"/>
  <c r="F111" i="1"/>
  <c r="G111" i="1"/>
  <c r="F112" i="1"/>
  <c r="G112" i="1"/>
  <c r="G113" i="1"/>
  <c r="F98" i="1"/>
  <c r="G98" i="1"/>
  <c r="F99" i="1"/>
  <c r="G99" i="1"/>
  <c r="F100" i="1"/>
  <c r="G100" i="1"/>
  <c r="G106" i="1"/>
  <c r="F101" i="1"/>
  <c r="G101" i="1"/>
  <c r="G105" i="1"/>
  <c r="F102" i="1"/>
  <c r="G102" i="1"/>
  <c r="G104" i="1"/>
  <c r="F95" i="1"/>
  <c r="G95" i="1"/>
  <c r="G96" i="1"/>
  <c r="F85" i="1"/>
  <c r="G85" i="1"/>
  <c r="F86" i="1"/>
  <c r="G86" i="1"/>
  <c r="G93" i="1"/>
  <c r="F89" i="1"/>
  <c r="G89" i="1"/>
  <c r="F90" i="1"/>
  <c r="G90" i="1"/>
  <c r="G92" i="1"/>
  <c r="F87" i="1"/>
  <c r="G87" i="1"/>
  <c r="F88" i="1"/>
  <c r="G88" i="1"/>
  <c r="G91" i="1"/>
  <c r="F80" i="1"/>
  <c r="G80" i="1"/>
  <c r="F81" i="1"/>
  <c r="G81" i="1"/>
  <c r="G83" i="1"/>
  <c r="F78" i="1"/>
  <c r="G78" i="1"/>
  <c r="F79" i="1"/>
  <c r="G79" i="1"/>
  <c r="G82" i="1"/>
  <c r="F65" i="1"/>
  <c r="G65" i="1"/>
  <c r="F66" i="1"/>
  <c r="G66" i="1"/>
  <c r="G73" i="1"/>
  <c r="F67" i="1"/>
  <c r="G67" i="1"/>
  <c r="F68" i="1"/>
  <c r="G68" i="1"/>
  <c r="F69" i="1"/>
  <c r="G69" i="1"/>
  <c r="F70" i="1"/>
  <c r="G70" i="1"/>
  <c r="F71" i="1"/>
  <c r="G71" i="1"/>
  <c r="F72" i="1"/>
  <c r="G72" i="1"/>
  <c r="G74" i="1"/>
  <c r="G76" i="1"/>
  <c r="F64" i="1"/>
  <c r="G64" i="1"/>
  <c r="F61" i="1"/>
  <c r="G61" i="1"/>
  <c r="G62" i="1"/>
  <c r="F51" i="1"/>
  <c r="G51" i="1"/>
  <c r="F52" i="1"/>
  <c r="G52" i="1"/>
  <c r="F53" i="1"/>
  <c r="G53" i="1"/>
  <c r="F54" i="1"/>
  <c r="G54" i="1"/>
  <c r="F55" i="1"/>
  <c r="G55" i="1"/>
  <c r="F56" i="1"/>
  <c r="G56" i="1"/>
  <c r="G58" i="1"/>
  <c r="F49" i="1"/>
  <c r="G49" i="1"/>
  <c r="F50" i="1"/>
  <c r="G50" i="1"/>
  <c r="G57" i="1"/>
  <c r="F48" i="1"/>
  <c r="G48" i="1"/>
  <c r="F45" i="1"/>
  <c r="G45" i="1"/>
  <c r="G46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G42" i="1"/>
  <c r="F29" i="1"/>
  <c r="G29" i="1"/>
  <c r="F30" i="1"/>
  <c r="G30" i="1"/>
  <c r="F31" i="1"/>
  <c r="G31" i="1"/>
  <c r="F32" i="1"/>
  <c r="G32" i="1"/>
  <c r="F33" i="1"/>
  <c r="G33" i="1"/>
  <c r="G41" i="1"/>
  <c r="F28" i="1"/>
  <c r="G28" i="1"/>
  <c r="F25" i="1"/>
  <c r="G25" i="1"/>
  <c r="G26" i="1"/>
  <c r="F22" i="1"/>
  <c r="G22" i="1"/>
  <c r="G23" i="1"/>
  <c r="F19" i="1"/>
  <c r="G19" i="1"/>
  <c r="G20" i="1"/>
  <c r="F13" i="1"/>
  <c r="G13" i="1"/>
  <c r="F14" i="1"/>
  <c r="G14" i="1"/>
  <c r="F15" i="1"/>
  <c r="G15" i="1"/>
  <c r="F16" i="1"/>
  <c r="G16" i="1"/>
  <c r="F17" i="1"/>
  <c r="G17" i="1"/>
  <c r="G18" i="1"/>
  <c r="F9" i="1"/>
  <c r="G9" i="1"/>
  <c r="F11" i="1"/>
  <c r="G11" i="1"/>
  <c r="G12" i="1"/>
  <c r="F10" i="1"/>
  <c r="G8" i="1"/>
</calcChain>
</file>

<file path=xl/comments1.xml><?xml version="1.0" encoding="utf-8"?>
<comments xmlns="http://schemas.openxmlformats.org/spreadsheetml/2006/main">
  <authors>
    <author>None</author>
  </authors>
  <commentList>
    <comment ref="A27" authorId="0" shapeId="0">
      <text>
        <r>
          <rPr>
            <sz val="12"/>
            <color theme="1"/>
            <rFont val="Arial"/>
          </rPr>
          <t>======
ID#AAAALGreNy4
Faina Myers    (2021-01-14 21:57:26)
Copy and paste Bedroom section for multiple bedrooms</t>
        </r>
      </text>
    </comment>
    <comment ref="A28" authorId="0" shapeId="0">
      <text>
        <r>
          <rPr>
            <sz val="12"/>
            <color theme="1"/>
            <rFont val="Arial"/>
          </rPr>
          <t>======
ID#AAAALGreN0o
Faina Myers    (2021-01-14 21:57:26)
Copy and paste Bedroom section for multiple bedrooms</t>
        </r>
      </text>
    </comment>
    <comment ref="A29" authorId="0" shapeId="0">
      <text>
        <r>
          <rPr>
            <sz val="12"/>
            <color theme="1"/>
            <rFont val="Arial"/>
          </rPr>
          <t>======
ID#AAAALGreNxQ
Faina Myers    (2021-01-14 21:57:26)
Copy and paste Bedroom section for multiple bedrooms</t>
        </r>
      </text>
    </comment>
    <comment ref="A37" authorId="0" shapeId="0">
      <text>
        <r>
          <rPr>
            <sz val="12"/>
            <color theme="1"/>
            <rFont val="Arial"/>
          </rPr>
          <t>======
ID#AAAALGreNz0
Faina Myers    (2021-01-14 21:57:26)
Copy and paste Bedroom section for multiple bedrooms</t>
        </r>
      </text>
    </comment>
    <comment ref="A40" authorId="0" shapeId="0">
      <text>
        <r>
          <rPr>
            <sz val="12"/>
            <color theme="1"/>
            <rFont val="Arial"/>
          </rPr>
          <t>======
ID#AAAALGreNvk
Faina Myers    (2021-01-14 21:57:26)
Copy and paste Bedroom section for multiple bedrooms</t>
        </r>
      </text>
    </comment>
    <comment ref="A45" authorId="0" shapeId="0">
      <text>
        <r>
          <rPr>
            <sz val="12"/>
            <color theme="1"/>
            <rFont val="Arial"/>
          </rPr>
          <t>======
ID#AAAALGreNwI
Faina Myers    (2021-01-14 21:57:26)
Copy and paste Bedroom section for multiple bedrooms</t>
        </r>
      </text>
    </comment>
    <comment ref="A47" authorId="0" shapeId="0">
      <text>
        <r>
          <rPr>
            <sz val="12"/>
            <color theme="1"/>
            <rFont val="Arial"/>
          </rPr>
          <t>======
ID#AAAALGreNy8
Faina Myers    (2021-01-14 21:57:26)
Copy and paste Bedroom section for multiple bedrooms</t>
        </r>
      </text>
    </comment>
    <comment ref="A49" authorId="0" shapeId="0">
      <text>
        <r>
          <rPr>
            <sz val="12"/>
            <color theme="1"/>
            <rFont val="Arial"/>
          </rPr>
          <t>======
ID#AAAALGreNxE
Faina Myers    (2021-01-14 21:57:26)
Copy and paste Bedroom section for multiple bedrooms</t>
        </r>
      </text>
    </comment>
    <comment ref="A51" authorId="0" shapeId="0">
      <text>
        <r>
          <rPr>
            <sz val="12"/>
            <color theme="1"/>
            <rFont val="Arial"/>
          </rPr>
          <t>======
ID#AAAALGreNvo
Faina Myers    (2021-01-14 21:57:26)
Copy and paste Bedroom section for multiple bedrooms</t>
        </r>
      </text>
    </comment>
    <comment ref="A52" authorId="0" shapeId="0">
      <text>
        <r>
          <rPr>
            <sz val="12"/>
            <color theme="1"/>
            <rFont val="Arial"/>
          </rPr>
          <t>======
ID#AAAALGreNys
Faina Myers    (2021-01-14 21:57:26)
Copy and paste Bedroom section for multiple bedrooms</t>
        </r>
      </text>
    </comment>
    <comment ref="A61" authorId="0" shapeId="0">
      <text>
        <r>
          <rPr>
            <sz val="12"/>
            <color theme="1"/>
            <rFont val="Arial"/>
          </rPr>
          <t>======
ID#AAAALGreNwI
Faina Myers    (2021-01-14 21:57:26)
Copy and paste Bedroom section for multiple bedrooms</t>
        </r>
      </text>
    </comment>
    <comment ref="A63" authorId="0" shapeId="0">
      <text>
        <r>
          <rPr>
            <sz val="12"/>
            <color theme="1"/>
            <rFont val="Arial"/>
          </rPr>
          <t>======
ID#AAAALGreNwA
Faina Myers    (2021-01-14 21:57:26)
Copy and paste Bedroom section for multiple bedrooms</t>
        </r>
      </text>
    </comment>
    <comment ref="A64" authorId="0" shapeId="0">
      <text>
        <r>
          <rPr>
            <sz val="12"/>
            <color theme="1"/>
            <rFont val="Arial"/>
          </rPr>
          <t>======
ID#AAAALGreN0o
Faina Myers    (2021-01-14 21:57:26)
Copy and paste Bedroom section for multiple bedrooms</t>
        </r>
      </text>
    </comment>
    <comment ref="A65" authorId="0" shapeId="0">
      <text>
        <r>
          <rPr>
            <sz val="12"/>
            <color theme="1"/>
            <rFont val="Arial"/>
          </rPr>
          <t>======
ID#AAAALGreN0o
Faina Myers    (2021-01-14 21:57:26)
Copy and paste Bedroom section for multiple bedrooms</t>
        </r>
      </text>
    </comment>
    <comment ref="A66" authorId="0" shapeId="0">
      <text>
        <r>
          <rPr>
            <sz val="12"/>
            <color theme="1"/>
            <rFont val="Arial"/>
          </rPr>
          <t>======
ID#AAAALGreN0o
Faina Myers    (2021-01-14 21:57:26)
Copy and paste Bedroom section for multiple bedrooms</t>
        </r>
      </text>
    </comment>
    <comment ref="A67" authorId="0" shapeId="0">
      <text>
        <r>
          <rPr>
            <sz val="12"/>
            <color theme="1"/>
            <rFont val="Arial"/>
          </rPr>
          <t>======
ID#AAAALGreN0o
Faina Myers    (2021-01-14 21:57:26)
Copy and paste Bedroom section for multiple bedrooms</t>
        </r>
      </text>
    </comment>
    <comment ref="A68" authorId="0" shapeId="0">
      <text>
        <r>
          <rPr>
            <sz val="12"/>
            <color theme="1"/>
            <rFont val="Arial"/>
          </rPr>
          <t>======
ID#AAAALGreN0o
Faina Myers    (2021-01-14 21:57:26)
Copy and paste Bedroom section for multiple bedrooms</t>
        </r>
      </text>
    </comment>
    <comment ref="A69" authorId="0" shapeId="0">
      <text>
        <r>
          <rPr>
            <sz val="12"/>
            <color theme="1"/>
            <rFont val="Arial"/>
          </rPr>
          <t>======
ID#AAAALGreN0o
Faina Myers    (2021-01-14 21:57:26)
Copy and paste Bedroom section for multiple bedrooms</t>
        </r>
      </text>
    </comment>
    <comment ref="A70" authorId="0" shapeId="0">
      <text>
        <r>
          <rPr>
            <sz val="12"/>
            <color theme="1"/>
            <rFont val="Arial"/>
          </rPr>
          <t>======
ID#AAAALGreN0o
Faina Myers    (2021-01-14 21:57:26)
Copy and paste Bedroom section for multiple bedrooms</t>
        </r>
      </text>
    </comment>
    <comment ref="A71" authorId="0" shapeId="0">
      <text>
        <r>
          <rPr>
            <sz val="12"/>
            <color theme="1"/>
            <rFont val="Arial"/>
          </rPr>
          <t>======
ID#AAAALGreN0o
Faina Myers    (2021-01-14 21:57:26)
Copy and paste Bedroom section for multiple bedrooms</t>
        </r>
      </text>
    </comment>
    <comment ref="A87" authorId="0" shapeId="0">
      <text>
        <r>
          <rPr>
            <sz val="12"/>
            <color theme="1"/>
            <rFont val="Arial"/>
          </rPr>
          <t>======
ID#AAAALGreNxE
Faina Myers    (2021-01-14 21:57:26)
Copy and paste Bedroom section for multiple bedrooms</t>
        </r>
      </text>
    </comment>
  </commentList>
</comments>
</file>

<file path=xl/sharedStrings.xml><?xml version="1.0" encoding="utf-8"?>
<sst xmlns="http://schemas.openxmlformats.org/spreadsheetml/2006/main" count="422" uniqueCount="172">
  <si>
    <t xml:space="preserve">                                                                    McKinley Homes LLc                         2000 EDWARDS, HOUSTON, TX, 77007, STUDIO 107</t>
  </si>
  <si>
    <t>Room / Location</t>
  </si>
  <si>
    <t>Trade</t>
  </si>
  <si>
    <t>Item to choose</t>
  </si>
  <si>
    <t>Quantity</t>
  </si>
  <si>
    <t xml:space="preserve">Price </t>
  </si>
  <si>
    <t>Total</t>
  </si>
  <si>
    <t>Subtotal</t>
  </si>
  <si>
    <t>Item Reference/Color /Material</t>
  </si>
  <si>
    <t>Note</t>
  </si>
  <si>
    <t>Buyer</t>
  </si>
  <si>
    <t>KITCHEN</t>
  </si>
  <si>
    <t>Kitchen</t>
  </si>
  <si>
    <t>Appliance</t>
  </si>
  <si>
    <t xml:space="preserve">Range hood </t>
  </si>
  <si>
    <t>Brushed Nickel</t>
  </si>
  <si>
    <t>Buy</t>
  </si>
  <si>
    <t>Will be different item</t>
  </si>
  <si>
    <t xml:space="preserve">Stove </t>
  </si>
  <si>
    <t xml:space="preserve">Dishwasher </t>
  </si>
  <si>
    <t>Stainless steel</t>
  </si>
  <si>
    <t>TOTAL</t>
  </si>
  <si>
    <t>Plumbing</t>
  </si>
  <si>
    <t xml:space="preserve">Garbage disposal </t>
  </si>
  <si>
    <t>Waste King Pop Up</t>
  </si>
  <si>
    <t xml:space="preserve">Faucet </t>
  </si>
  <si>
    <t>Matte Black</t>
  </si>
  <si>
    <t>Pot filler faucet</t>
  </si>
  <si>
    <t>Brushed Nickel CON MANGUERA NEGRA</t>
  </si>
  <si>
    <t>Electrical</t>
  </si>
  <si>
    <t>Celing Lights - 6" recessed trim</t>
  </si>
  <si>
    <t>4" Recessed 4000k - 10 units per box</t>
  </si>
  <si>
    <t>53 needed</t>
  </si>
  <si>
    <t>Surpars House</t>
  </si>
  <si>
    <t>Chandelier</t>
  </si>
  <si>
    <t>Garbage disposal push botton</t>
  </si>
  <si>
    <t>Brushed nickel</t>
  </si>
  <si>
    <t>Island - Pop up outlet</t>
  </si>
  <si>
    <t>White</t>
  </si>
  <si>
    <t>Pantry</t>
  </si>
  <si>
    <t>Flash mount LED light</t>
  </si>
  <si>
    <t>7.5" Flush Mount LED light 4000k</t>
  </si>
  <si>
    <t>hardware</t>
  </si>
  <si>
    <t>Cabinet Door handles</t>
  </si>
  <si>
    <t>Amazon Basics ( Matta Black)</t>
  </si>
  <si>
    <t>LIVING ROOM</t>
  </si>
  <si>
    <t>Living Room</t>
  </si>
  <si>
    <t>Ceiling fan</t>
  </si>
  <si>
    <t xml:space="preserve">Gilded Iron / 60 in </t>
  </si>
  <si>
    <t xml:space="preserve">MASTER BEDROOM </t>
  </si>
  <si>
    <t xml:space="preserve"> Master Bedroom </t>
  </si>
  <si>
    <t xml:space="preserve">Ceiling fan </t>
  </si>
  <si>
    <t>Nocoliny Fan</t>
  </si>
  <si>
    <t>MASTER  BATHROOM</t>
  </si>
  <si>
    <t xml:space="preserve"> Master Bathroom</t>
  </si>
  <si>
    <t>Towel bars/ towel rings</t>
  </si>
  <si>
    <t>4 piece matte black</t>
  </si>
  <si>
    <t xml:space="preserve">Lights </t>
  </si>
  <si>
    <t>3 Heads  DOBLE - Matte Black - VANITY WALL LIGHT</t>
  </si>
  <si>
    <t>LED Edison bulbs 60W (6 pack)  VANITY WALL LIGHT</t>
  </si>
  <si>
    <t>Exhaust fan</t>
  </si>
  <si>
    <t xml:space="preserve">Panasonic 110 CFM </t>
  </si>
  <si>
    <t>LED Lights ( niche )</t>
  </si>
  <si>
    <t>Led lights</t>
  </si>
  <si>
    <t>Trasnformer for lights</t>
  </si>
  <si>
    <t>Transformer</t>
  </si>
  <si>
    <t>Master Bathroom</t>
  </si>
  <si>
    <t>Toilet</t>
  </si>
  <si>
    <t>Toto</t>
  </si>
  <si>
    <t>Push button for toilet</t>
  </si>
  <si>
    <t>Wall tank</t>
  </si>
  <si>
    <t>Tub Faucet</t>
  </si>
  <si>
    <t xml:space="preserve">Black </t>
  </si>
  <si>
    <t>Stand alone Tub</t>
  </si>
  <si>
    <t>WOODBRIGDE</t>
  </si>
  <si>
    <t>Vanity Faucet + drain Stopper</t>
  </si>
  <si>
    <t>Mate Black - 8" widespread + drain stopper</t>
  </si>
  <si>
    <t>not available</t>
  </si>
  <si>
    <t>shower system (Valve + Trim)</t>
  </si>
  <si>
    <t>Shower Trim</t>
  </si>
  <si>
    <t>TOTAL ELECTRICAL</t>
  </si>
  <si>
    <t>TOTAL PLUMBING</t>
  </si>
  <si>
    <t>Hardware</t>
  </si>
  <si>
    <t>BEDROOM #2</t>
  </si>
  <si>
    <t>Bedroom #2</t>
  </si>
  <si>
    <t>BATHROOM #2</t>
  </si>
  <si>
    <t>Bathroom #2</t>
  </si>
  <si>
    <t>3 Lights - Brushed Nickel</t>
  </si>
  <si>
    <t>Shower/Tub Valve</t>
  </si>
  <si>
    <t>Moen</t>
  </si>
  <si>
    <t>Vanity Faucet</t>
  </si>
  <si>
    <t>Matta Black KES</t>
  </si>
  <si>
    <t>Faucet Pop UP</t>
  </si>
  <si>
    <t>Pop UP</t>
  </si>
  <si>
    <t>1.1 GPF</t>
  </si>
  <si>
    <t>Tub</t>
  </si>
  <si>
    <t>Bootz Industries 60" ALOHA</t>
  </si>
  <si>
    <t>Bathroom Studio</t>
  </si>
  <si>
    <t>Tub overflow</t>
  </si>
  <si>
    <t>Black overflow</t>
  </si>
  <si>
    <t>BEDROOM #3</t>
  </si>
  <si>
    <t>Bedroom #3</t>
  </si>
  <si>
    <t>BATHROOM #3</t>
  </si>
  <si>
    <t>Bathroom #3</t>
  </si>
  <si>
    <t>TOTAL HARDWARE</t>
  </si>
  <si>
    <t>UTILITY</t>
  </si>
  <si>
    <t>Utility</t>
  </si>
  <si>
    <t>LEDlamps word</t>
  </si>
  <si>
    <t>Sinks</t>
  </si>
  <si>
    <t>13" x 15" undermount sink</t>
  </si>
  <si>
    <t>POWDER ROOM #1</t>
  </si>
  <si>
    <t>Powder Room #1</t>
  </si>
  <si>
    <t xml:space="preserve">Towel towel rings </t>
  </si>
  <si>
    <t xml:space="preserve">Toilet paper holder </t>
  </si>
  <si>
    <t>Wall Mounted Faucet</t>
  </si>
  <si>
    <t>Wall Mounted - BLACK</t>
  </si>
  <si>
    <t>GARAGE</t>
  </si>
  <si>
    <t>Garage</t>
  </si>
  <si>
    <t>Garagae led light</t>
  </si>
  <si>
    <t>ANTLUX</t>
  </si>
  <si>
    <t>// Will be changed</t>
  </si>
  <si>
    <t>General</t>
  </si>
  <si>
    <t>Door handles</t>
  </si>
  <si>
    <t>Passage Door handles - 6</t>
  </si>
  <si>
    <t>Privacy door handles - 9 needed</t>
  </si>
  <si>
    <t>Lock Combo for exterior</t>
  </si>
  <si>
    <t>All bathrooms</t>
  </si>
  <si>
    <t>Carpentry</t>
  </si>
  <si>
    <t>Cabinets</t>
  </si>
  <si>
    <t>35'' Vanity</t>
  </si>
  <si>
    <t>Water Heater</t>
  </si>
  <si>
    <t>50 Gallon Electric</t>
  </si>
  <si>
    <t>House general</t>
  </si>
  <si>
    <t>Smoke detectors</t>
  </si>
  <si>
    <t>TOTAL CARPENTRY</t>
  </si>
  <si>
    <t>EXTERIOR</t>
  </si>
  <si>
    <t>Exterior Work</t>
  </si>
  <si>
    <t>Exterior light</t>
  </si>
  <si>
    <t>wall - Flush mount 14" (Entrance hall + (2) backyard)</t>
  </si>
  <si>
    <t>Exterior</t>
  </si>
  <si>
    <t>Number for the exterior</t>
  </si>
  <si>
    <t xml:space="preserve">Exterior </t>
  </si>
  <si>
    <t>Door bell</t>
  </si>
  <si>
    <t>Wired Door Bell</t>
  </si>
  <si>
    <t>Inteiror</t>
  </si>
  <si>
    <t>Thermostat</t>
  </si>
  <si>
    <t>TOTA HARDWARE</t>
  </si>
  <si>
    <t xml:space="preserve">SINGNATURE  </t>
  </si>
  <si>
    <t>Electric Fixtures</t>
  </si>
  <si>
    <t>Plumbing Fixtures</t>
  </si>
  <si>
    <t>Appliances</t>
  </si>
  <si>
    <t>TOTAL COST OF FINISH</t>
  </si>
  <si>
    <t>Flooring &amp; Tile Cost</t>
  </si>
  <si>
    <t>Item</t>
  </si>
  <si>
    <t>New Cost</t>
  </si>
  <si>
    <t>Old Cost</t>
  </si>
  <si>
    <t>BBW Mixed Moon Vinyl - ( 23.64 sf per box)</t>
  </si>
  <si>
    <t>$ 3.29 s/f</t>
  </si>
  <si>
    <t>$ 2.59 s/f</t>
  </si>
  <si>
    <t>Pad  - 100 s/f</t>
  </si>
  <si>
    <t>MSI - Sande Ivory Matte 12x24</t>
  </si>
  <si>
    <t>$ 2.75 s/f</t>
  </si>
  <si>
    <t>$ 2.29 s/f</t>
  </si>
  <si>
    <t>Delorean Gray Grout ( 25lb )</t>
  </si>
  <si>
    <t>Thinset MP Grey</t>
  </si>
  <si>
    <t>Roca - Nordic polished 12x24</t>
  </si>
  <si>
    <t>$3.25 s/f</t>
  </si>
  <si>
    <t xml:space="preserve"> $ 2.29 s/f</t>
  </si>
  <si>
    <t xml:space="preserve">Versabond Mortar White 50LB </t>
  </si>
  <si>
    <t>MSI - Sande Ivory polished 12x24</t>
  </si>
  <si>
    <t>$ 2.99 s/f</t>
  </si>
  <si>
    <t>$ 2.49 s/f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</si>
</sst>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_([$$-409]* #,##0.00_);_([$$-409]* \(#,##0.00\);_([$$-409]* &quot;-&quot;??_);_(@_)"/>
  </numFmts>
  <fonts count="44">
    <font>
      <sz val="12"/>
      <color theme="1"/>
      <name val="Arial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theme="1"/>
      <name val="Calibri"/>
      <family val="2"/>
    </font>
    <font>
      <sz val="18"/>
      <color rgb="FF000000"/>
      <name val="Athelas regular"/>
    </font>
    <font>
      <sz val="16"/>
      <color theme="0"/>
      <name val="Calibri"/>
      <family val="2"/>
    </font>
    <font>
      <sz val="20"/>
      <color theme="0"/>
      <name val="Calibri"/>
      <family val="2"/>
    </font>
    <font>
      <sz val="20"/>
      <color rgb="FFFFFFFF"/>
      <name val="Calibri"/>
      <family val="2"/>
    </font>
    <font>
      <sz val="11"/>
      <color theme="1"/>
      <name val="Calibri"/>
      <family val="2"/>
    </font>
    <font>
      <b/>
      <i/>
      <sz val="22"/>
      <color theme="1"/>
      <name val="Calibri"/>
      <family val="2"/>
    </font>
    <font>
      <b/>
      <i/>
      <sz val="16"/>
      <color theme="1"/>
      <name val="Calibri"/>
      <family val="2"/>
    </font>
    <font>
      <sz val="14"/>
      <color theme="1"/>
      <name val="Calibri"/>
      <family val="2"/>
    </font>
    <font>
      <u/>
      <sz val="14"/>
      <color theme="1"/>
      <name val="Arial"/>
      <family val="2"/>
    </font>
    <font>
      <sz val="14"/>
      <color rgb="FF000000"/>
      <name val="Calibri"/>
      <family val="2"/>
    </font>
    <font>
      <sz val="14"/>
      <color rgb="FFFF0000"/>
      <name val="Calibri"/>
      <family val="2"/>
    </font>
    <font>
      <u/>
      <sz val="12"/>
      <color theme="1"/>
      <name val="Arial"/>
      <family val="2"/>
    </font>
    <font>
      <i/>
      <sz val="14"/>
      <color theme="1"/>
      <name val="Calibri"/>
      <family val="2"/>
    </font>
    <font>
      <b/>
      <sz val="12"/>
      <color rgb="FFFF0000"/>
      <name val="Calibri"/>
      <family val="2"/>
    </font>
    <font>
      <b/>
      <i/>
      <sz val="20"/>
      <color theme="1"/>
      <name val="Calibri"/>
      <family val="2"/>
    </font>
    <font>
      <u/>
      <sz val="14"/>
      <color rgb="FF000000"/>
      <name val="Arial"/>
      <family val="2"/>
    </font>
    <font>
      <sz val="11"/>
      <color theme="0"/>
      <name val="Calibri"/>
      <family val="2"/>
    </font>
    <font>
      <u/>
      <sz val="14"/>
      <color rgb="FF0000FF"/>
      <name val="Calibri"/>
      <family val="2"/>
    </font>
    <font>
      <sz val="16"/>
      <color rgb="FFFFFFFF"/>
      <name val="Calibri"/>
      <family val="2"/>
    </font>
    <font>
      <sz val="11"/>
      <color rgb="FFFFFFFF"/>
      <name val="Calibri"/>
      <family val="2"/>
    </font>
    <font>
      <sz val="22"/>
      <color theme="1"/>
      <name val="Calibri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u/>
      <sz val="14"/>
      <color theme="1"/>
      <name val="Arial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u/>
      <sz val="14"/>
      <color rgb="FF000000"/>
      <name val="Arial"/>
      <family val="2"/>
    </font>
    <font>
      <sz val="12"/>
      <color theme="1"/>
      <name val="Calibri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sz val="9"/>
      <color rgb="FFFF0000"/>
      <name val="Arial"/>
      <family val="2"/>
    </font>
    <font>
      <sz val="14"/>
      <color theme="1"/>
      <name val="Arial"/>
      <family val="2"/>
    </font>
    <font>
      <u/>
      <sz val="12"/>
      <color theme="10"/>
      <name val="Arial"/>
      <family val="2"/>
    </font>
    <font>
      <b/>
      <i/>
      <sz val="12"/>
      <color theme="1"/>
      <name val="Calibri"/>
      <family val="2"/>
    </font>
    <font>
      <b/>
      <i/>
      <sz val="12"/>
      <color theme="1"/>
      <name val="Arial"/>
      <family val="2"/>
    </font>
    <font>
      <b/>
      <i/>
      <sz val="12"/>
      <color theme="1"/>
      <name val="Calibri"/>
      <family val="2"/>
    </font>
    <font>
      <b/>
      <sz val="12"/>
      <color rgb="FFFF0000"/>
      <name val="Calibri"/>
      <family val="2"/>
    </font>
    <font>
      <sz val="14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752C07"/>
        <bgColor rgb="FF752C07"/>
      </patternFill>
    </fill>
    <fill>
      <patternFill patternType="solid">
        <fgColor theme="0"/>
        <bgColor theme="0"/>
      </patternFill>
    </fill>
    <fill>
      <patternFill patternType="solid">
        <fgColor rgb="FF91814D"/>
        <bgColor rgb="FF91814D"/>
      </patternFill>
    </fill>
    <fill>
      <patternFill patternType="solid">
        <fgColor rgb="FFBFBFBF"/>
        <bgColor rgb="FFBFBFB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CFE2F3"/>
      </patternFill>
    </fill>
    <fill>
      <patternFill patternType="solid">
        <fgColor theme="4" tint="0.39997558519241921"/>
        <bgColor theme="0"/>
      </patternFill>
    </fill>
    <fill>
      <patternFill patternType="solid">
        <fgColor theme="4" tint="0.39997558519241921"/>
        <bgColor rgb="FFCFE2F3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1"/>
    <xf numFmtId="0" fontId="25" fillId="0" borderId="1"/>
  </cellStyleXfs>
  <cellXfs count="208">
    <xf numFmtId="0" fontId="0" fillId="0" borderId="0" xfId="0" applyBorder="1"/>
    <xf numFmtId="0" fontId="3" fillId="0" borderId="0" xfId="0" applyFont="1" applyBorder="1"/>
    <xf numFmtId="0" fontId="5" fillId="4" borderId="2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164" fontId="7" fillId="4" borderId="2" xfId="0" applyNumberFormat="1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164" fontId="11" fillId="3" borderId="2" xfId="0" applyNumberFormat="1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164" fontId="11" fillId="3" borderId="4" xfId="0" applyNumberFormat="1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3" fillId="0" borderId="2" xfId="0" applyFont="1" applyBorder="1"/>
    <xf numFmtId="0" fontId="11" fillId="0" borderId="2" xfId="0" applyFont="1" applyBorder="1" applyAlignment="1">
      <alignment horizontal="center" vertical="top" wrapText="1"/>
    </xf>
    <xf numFmtId="0" fontId="5" fillId="5" borderId="8" xfId="0" applyFont="1" applyFill="1" applyBorder="1" applyAlignment="1">
      <alignment horizontal="center" vertical="top" wrapText="1"/>
    </xf>
    <xf numFmtId="0" fontId="10" fillId="5" borderId="8" xfId="0" applyFont="1" applyFill="1" applyBorder="1" applyAlignment="1">
      <alignment horizontal="center" vertical="top" wrapText="1"/>
    </xf>
    <xf numFmtId="164" fontId="10" fillId="5" borderId="8" xfId="0" applyNumberFormat="1" applyFont="1" applyFill="1" applyBorder="1" applyAlignment="1">
      <alignment horizontal="center" vertical="top" wrapText="1"/>
    </xf>
    <xf numFmtId="0" fontId="5" fillId="5" borderId="8" xfId="0" applyFont="1" applyFill="1" applyBorder="1" applyAlignment="1">
      <alignment horizontal="center" vertical="top"/>
    </xf>
    <xf numFmtId="0" fontId="11" fillId="3" borderId="2" xfId="0" applyFont="1" applyFill="1" applyBorder="1" applyAlignment="1">
      <alignment horizontal="center" vertical="top" wrapText="1"/>
    </xf>
    <xf numFmtId="164" fontId="11" fillId="0" borderId="10" xfId="0" applyNumberFormat="1" applyFont="1" applyBorder="1" applyAlignment="1">
      <alignment horizontal="center" vertical="top" wrapText="1"/>
    </xf>
    <xf numFmtId="164" fontId="13" fillId="0" borderId="10" xfId="0" applyNumberFormat="1" applyFont="1" applyBorder="1" applyAlignment="1">
      <alignment horizontal="center" vertical="top" wrapText="1"/>
    </xf>
    <xf numFmtId="164" fontId="11" fillId="0" borderId="2" xfId="0" applyNumberFormat="1" applyFont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 vertical="top" wrapText="1"/>
    </xf>
    <xf numFmtId="0" fontId="23" fillId="5" borderId="8" xfId="0" applyFont="1" applyFill="1" applyBorder="1" applyAlignment="1">
      <alignment horizontal="center" vertical="top" wrapText="1"/>
    </xf>
    <xf numFmtId="0" fontId="22" fillId="5" borderId="8" xfId="0" applyFont="1" applyFill="1" applyBorder="1" applyAlignment="1">
      <alignment horizontal="center" vertical="top" wrapText="1"/>
    </xf>
    <xf numFmtId="0" fontId="22" fillId="5" borderId="8" xfId="0" applyFont="1" applyFill="1" applyBorder="1" applyAlignment="1">
      <alignment horizontal="center" vertical="top"/>
    </xf>
    <xf numFmtId="0" fontId="13" fillId="0" borderId="6" xfId="0" applyFont="1" applyBorder="1" applyAlignment="1">
      <alignment horizontal="center" vertical="top" wrapText="1"/>
    </xf>
    <xf numFmtId="164" fontId="13" fillId="0" borderId="6" xfId="0" applyNumberFormat="1" applyFont="1" applyBorder="1" applyAlignment="1">
      <alignment horizontal="center" vertical="top" wrapText="1"/>
    </xf>
    <xf numFmtId="164" fontId="13" fillId="0" borderId="2" xfId="0" applyNumberFormat="1" applyFont="1" applyBorder="1" applyAlignment="1">
      <alignment horizontal="center" vertical="top" wrapText="1"/>
    </xf>
    <xf numFmtId="0" fontId="8" fillId="0" borderId="0" xfId="0" applyFont="1" applyBorder="1" applyAlignment="1">
      <alignment wrapText="1"/>
    </xf>
    <xf numFmtId="0" fontId="13" fillId="0" borderId="2" xfId="0" applyFont="1" applyBorder="1" applyAlignment="1">
      <alignment horizontal="center" vertical="top" wrapText="1"/>
    </xf>
    <xf numFmtId="0" fontId="24" fillId="0" borderId="2" xfId="0" applyFont="1" applyBorder="1" applyAlignment="1">
      <alignment horizontal="center"/>
    </xf>
    <xf numFmtId="0" fontId="0" fillId="0" borderId="0" xfId="0" applyBorder="1" applyAlignment="1">
      <alignment wrapText="1"/>
    </xf>
    <xf numFmtId="164" fontId="11" fillId="10" borderId="2" xfId="0" applyNumberFormat="1" applyFont="1" applyFill="1" applyBorder="1" applyAlignment="1">
      <alignment horizontal="center" vertical="top" wrapText="1"/>
    </xf>
    <xf numFmtId="0" fontId="11" fillId="8" borderId="2" xfId="0" applyFont="1" applyFill="1" applyBorder="1" applyAlignment="1">
      <alignment horizontal="center" wrapText="1"/>
    </xf>
    <xf numFmtId="164" fontId="11" fillId="8" borderId="2" xfId="0" applyNumberFormat="1" applyFont="1" applyFill="1" applyBorder="1" applyAlignment="1">
      <alignment horizontal="center" wrapText="1"/>
    </xf>
    <xf numFmtId="164" fontId="11" fillId="10" borderId="2" xfId="0" applyNumberFormat="1" applyFont="1" applyFill="1" applyBorder="1" applyAlignment="1">
      <alignment horizontal="center" wrapText="1"/>
    </xf>
    <xf numFmtId="0" fontId="11" fillId="11" borderId="2" xfId="0" applyFont="1" applyFill="1" applyBorder="1" applyAlignment="1">
      <alignment horizontal="center" wrapText="1"/>
    </xf>
    <xf numFmtId="164" fontId="11" fillId="11" borderId="2" xfId="0" applyNumberFormat="1" applyFont="1" applyFill="1" applyBorder="1" applyAlignment="1">
      <alignment horizontal="center" wrapText="1"/>
    </xf>
    <xf numFmtId="164" fontId="11" fillId="12" borderId="2" xfId="0" applyNumberFormat="1" applyFont="1" applyFill="1" applyBorder="1" applyAlignment="1">
      <alignment horizontal="center" wrapText="1"/>
    </xf>
    <xf numFmtId="0" fontId="27" fillId="3" borderId="2" xfId="0" applyFont="1" applyFill="1" applyBorder="1" applyAlignment="1">
      <alignment horizontal="center" wrapText="1"/>
    </xf>
    <xf numFmtId="164" fontId="27" fillId="3" borderId="2" xfId="0" applyNumberFormat="1" applyFont="1" applyFill="1" applyBorder="1" applyAlignment="1">
      <alignment horizontal="center" wrapText="1"/>
    </xf>
    <xf numFmtId="0" fontId="32" fillId="0" borderId="0" xfId="0" applyFont="1" applyBorder="1"/>
    <xf numFmtId="0" fontId="22" fillId="5" borderId="6" xfId="0" applyFont="1" applyFill="1" applyBorder="1" applyAlignment="1">
      <alignment horizontal="center" vertical="top"/>
    </xf>
    <xf numFmtId="164" fontId="27" fillId="0" borderId="2" xfId="0" applyNumberFormat="1" applyFont="1" applyBorder="1" applyAlignment="1">
      <alignment horizontal="center" vertical="top" wrapText="1"/>
    </xf>
    <xf numFmtId="0" fontId="27" fillId="0" borderId="2" xfId="0" applyFont="1" applyBorder="1" applyAlignment="1">
      <alignment horizontal="center" vertical="top" wrapText="1"/>
    </xf>
    <xf numFmtId="0" fontId="1" fillId="2" borderId="1" xfId="0" applyFont="1" applyFill="1"/>
    <xf numFmtId="164" fontId="2" fillId="3" borderId="1" xfId="0" applyNumberFormat="1" applyFont="1" applyFill="1" applyAlignment="1">
      <alignment horizontal="center" vertical="top" wrapText="1"/>
    </xf>
    <xf numFmtId="0" fontId="4" fillId="3" borderId="1" xfId="0" applyFont="1" applyFill="1" applyAlignment="1">
      <alignment horizontal="center" vertical="top" wrapText="1"/>
    </xf>
    <xf numFmtId="0" fontId="5" fillId="5" borderId="9" xfId="0" applyFont="1" applyFill="1" applyBorder="1" applyAlignment="1">
      <alignment horizontal="center" vertical="top" wrapText="1"/>
    </xf>
    <xf numFmtId="0" fontId="10" fillId="5" borderId="9" xfId="0" applyFont="1" applyFill="1" applyBorder="1" applyAlignment="1">
      <alignment horizontal="center" vertical="top" wrapText="1"/>
    </xf>
    <xf numFmtId="164" fontId="10" fillId="5" borderId="9" xfId="0" applyNumberFormat="1" applyFont="1" applyFill="1" applyBorder="1" applyAlignment="1">
      <alignment horizontal="center" vertical="top" wrapText="1"/>
    </xf>
    <xf numFmtId="0" fontId="5" fillId="5" borderId="9" xfId="0" applyFont="1" applyFill="1" applyBorder="1" applyAlignment="1">
      <alignment horizontal="center" vertical="top"/>
    </xf>
    <xf numFmtId="0" fontId="5" fillId="5" borderId="10" xfId="0" applyFont="1" applyFill="1" applyBorder="1" applyAlignment="1">
      <alignment horizontal="center" vertical="top"/>
    </xf>
    <xf numFmtId="0" fontId="11" fillId="8" borderId="4" xfId="0" applyFont="1" applyFill="1" applyBorder="1" applyAlignment="1">
      <alignment horizontal="center" wrapText="1"/>
    </xf>
    <xf numFmtId="164" fontId="11" fillId="8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Border="1" applyAlignment="1">
      <alignment horizontal="center" vertical="top" wrapText="1"/>
    </xf>
    <xf numFmtId="0" fontId="5" fillId="5" borderId="6" xfId="0" applyFont="1" applyFill="1" applyBorder="1" applyAlignment="1">
      <alignment horizontal="center" vertical="top"/>
    </xf>
    <xf numFmtId="0" fontId="20" fillId="5" borderId="9" xfId="0" applyFont="1" applyFill="1" applyBorder="1" applyAlignment="1">
      <alignment horizontal="center" vertical="top" wrapText="1"/>
    </xf>
    <xf numFmtId="0" fontId="18" fillId="5" borderId="9" xfId="0" applyFont="1" applyFill="1" applyBorder="1" applyAlignment="1">
      <alignment horizontal="center" vertical="top" wrapText="1"/>
    </xf>
    <xf numFmtId="0" fontId="22" fillId="5" borderId="9" xfId="0" applyFont="1" applyFill="1" applyBorder="1" applyAlignment="1">
      <alignment horizontal="center" vertical="top" wrapText="1"/>
    </xf>
    <xf numFmtId="0" fontId="22" fillId="5" borderId="9" xfId="0" applyFont="1" applyFill="1" applyBorder="1" applyAlignment="1">
      <alignment horizontal="center" vertical="top"/>
    </xf>
    <xf numFmtId="0" fontId="22" fillId="5" borderId="10" xfId="0" applyFont="1" applyFill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wrapText="1"/>
    </xf>
    <xf numFmtId="164" fontId="11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center" vertical="top" wrapText="1"/>
    </xf>
    <xf numFmtId="164" fontId="14" fillId="12" borderId="2" xfId="0" applyNumberFormat="1" applyFont="1" applyFill="1" applyBorder="1" applyAlignment="1">
      <alignment horizontal="center" wrapText="1"/>
    </xf>
    <xf numFmtId="164" fontId="14" fillId="10" borderId="2" xfId="0" applyNumberFormat="1" applyFont="1" applyFill="1" applyBorder="1" applyAlignment="1">
      <alignment horizontal="center" wrapText="1"/>
    </xf>
    <xf numFmtId="164" fontId="14" fillId="10" borderId="4" xfId="0" applyNumberFormat="1" applyFont="1" applyFill="1" applyBorder="1" applyAlignment="1">
      <alignment horizontal="center" vertical="top" wrapText="1"/>
    </xf>
    <xf numFmtId="0" fontId="33" fillId="0" borderId="0" xfId="0" applyFont="1" applyBorder="1" applyAlignment="1">
      <alignment horizontal="center"/>
    </xf>
    <xf numFmtId="0" fontId="33" fillId="14" borderId="0" xfId="0" applyFont="1" applyFill="1" applyBorder="1" applyAlignment="1">
      <alignment horizontal="center"/>
    </xf>
    <xf numFmtId="165" fontId="33" fillId="15" borderId="0" xfId="0" applyNumberFormat="1" applyFont="1" applyFill="1" applyBorder="1" applyAlignment="1">
      <alignment horizontal="center"/>
    </xf>
    <xf numFmtId="165" fontId="33" fillId="14" borderId="0" xfId="0" applyNumberFormat="1" applyFont="1" applyFill="1" applyBorder="1" applyAlignment="1">
      <alignment horizontal="center"/>
    </xf>
    <xf numFmtId="0" fontId="34" fillId="16" borderId="0" xfId="0" applyFont="1" applyFill="1" applyBorder="1" applyAlignment="1">
      <alignment horizontal="center"/>
    </xf>
    <xf numFmtId="0" fontId="35" fillId="16" borderId="0" xfId="0" applyFont="1" applyFill="1" applyBorder="1" applyAlignment="1">
      <alignment horizontal="center"/>
    </xf>
    <xf numFmtId="0" fontId="36" fillId="14" borderId="0" xfId="0" applyFont="1" applyFill="1" applyBorder="1" applyAlignment="1">
      <alignment horizontal="center"/>
    </xf>
    <xf numFmtId="165" fontId="36" fillId="15" borderId="0" xfId="0" applyNumberFormat="1" applyFont="1" applyFill="1" applyBorder="1" applyAlignment="1">
      <alignment horizontal="center"/>
    </xf>
    <xf numFmtId="0" fontId="36" fillId="15" borderId="0" xfId="0" applyFont="1" applyFill="1" applyBorder="1" applyAlignment="1">
      <alignment horizontal="center"/>
    </xf>
    <xf numFmtId="164" fontId="13" fillId="13" borderId="2" xfId="0" applyNumberFormat="1" applyFont="1" applyFill="1" applyBorder="1" applyAlignment="1">
      <alignment horizontal="center" vertical="top" wrapText="1"/>
    </xf>
    <xf numFmtId="0" fontId="0" fillId="0" borderId="2" xfId="0" applyBorder="1"/>
    <xf numFmtId="0" fontId="11" fillId="3" borderId="5" xfId="0" applyFont="1" applyFill="1" applyBorder="1" applyAlignment="1">
      <alignment horizontal="center" vertical="top" wrapText="1"/>
    </xf>
    <xf numFmtId="164" fontId="11" fillId="3" borderId="5" xfId="0" applyNumberFormat="1" applyFont="1" applyFill="1" applyBorder="1" applyAlignment="1">
      <alignment horizontal="center" vertical="top" wrapText="1"/>
    </xf>
    <xf numFmtId="0" fontId="3" fillId="0" borderId="1" xfId="0" applyFont="1"/>
    <xf numFmtId="0" fontId="0" fillId="0" borderId="1" xfId="0"/>
    <xf numFmtId="0" fontId="11" fillId="11" borderId="4" xfId="0" applyFont="1" applyFill="1" applyBorder="1" applyAlignment="1">
      <alignment horizontal="center" wrapText="1"/>
    </xf>
    <xf numFmtId="164" fontId="11" fillId="11" borderId="4" xfId="0" applyNumberFormat="1" applyFont="1" applyFill="1" applyBorder="1" applyAlignment="1">
      <alignment horizontal="center" wrapText="1"/>
    </xf>
    <xf numFmtId="164" fontId="11" fillId="12" borderId="4" xfId="0" applyNumberFormat="1" applyFont="1" applyFill="1" applyBorder="1" applyAlignment="1">
      <alignment horizontal="center" wrapText="1"/>
    </xf>
    <xf numFmtId="164" fontId="14" fillId="12" borderId="4" xfId="0" applyNumberFormat="1" applyFont="1" applyFill="1" applyBorder="1" applyAlignment="1">
      <alignment horizontal="center" wrapText="1"/>
    </xf>
    <xf numFmtId="0" fontId="30" fillId="17" borderId="12" xfId="0" applyFont="1" applyFill="1" applyBorder="1" applyAlignment="1">
      <alignment horizontal="center" vertical="top" wrapText="1"/>
    </xf>
    <xf numFmtId="164" fontId="30" fillId="17" borderId="12" xfId="0" applyNumberFormat="1" applyFont="1" applyFill="1" applyBorder="1" applyAlignment="1">
      <alignment horizontal="center" vertical="top" wrapText="1"/>
    </xf>
    <xf numFmtId="0" fontId="32" fillId="17" borderId="0" xfId="0" applyFont="1" applyFill="1" applyBorder="1"/>
    <xf numFmtId="0" fontId="0" fillId="17" borderId="0" xfId="0" applyFill="1" applyBorder="1"/>
    <xf numFmtId="0" fontId="38" fillId="0" borderId="2" xfId="0" applyFont="1" applyBorder="1" applyAlignment="1">
      <alignment horizontal="center" vertical="top" wrapText="1"/>
    </xf>
    <xf numFmtId="0" fontId="27" fillId="13" borderId="2" xfId="0" applyFont="1" applyFill="1" applyBorder="1" applyAlignment="1">
      <alignment horizontal="center" vertical="top"/>
    </xf>
    <xf numFmtId="164" fontId="37" fillId="0" borderId="2" xfId="0" applyNumberFormat="1" applyFont="1" applyBorder="1" applyAlignment="1">
      <alignment horizontal="center" vertical="top"/>
    </xf>
    <xf numFmtId="0" fontId="1" fillId="2" borderId="1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8" fillId="5" borderId="3" xfId="0" applyFont="1" applyFill="1" applyBorder="1" applyAlignment="1">
      <alignment horizontal="center" vertical="top" wrapText="1"/>
    </xf>
    <xf numFmtId="0" fontId="9" fillId="5" borderId="9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wrapText="1"/>
    </xf>
    <xf numFmtId="0" fontId="25" fillId="3" borderId="2" xfId="1" applyFill="1" applyBorder="1" applyAlignment="1">
      <alignment horizontal="center" vertical="top" wrapText="1"/>
    </xf>
    <xf numFmtId="0" fontId="13" fillId="3" borderId="2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 wrapText="1"/>
    </xf>
    <xf numFmtId="0" fontId="11" fillId="8" borderId="2" xfId="0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 wrapText="1"/>
    </xf>
    <xf numFmtId="0" fontId="11" fillId="8" borderId="4" xfId="0" applyFont="1" applyFill="1" applyBorder="1" applyAlignment="1">
      <alignment horizontal="center" vertical="top" wrapText="1"/>
    </xf>
    <xf numFmtId="0" fontId="11" fillId="8" borderId="2" xfId="0" applyFont="1" applyFill="1" applyBorder="1" applyAlignment="1">
      <alignment horizontal="center" vertical="top" wrapText="1"/>
    </xf>
    <xf numFmtId="0" fontId="11" fillId="3" borderId="4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2" fillId="3" borderId="2" xfId="0" applyFont="1" applyFill="1" applyBorder="1" applyAlignment="1">
      <alignment horizontal="center" vertical="top" wrapText="1"/>
    </xf>
    <xf numFmtId="0" fontId="15" fillId="3" borderId="2" xfId="0" applyFont="1" applyFill="1" applyBorder="1" applyAlignment="1">
      <alignment horizontal="center" vertical="top" wrapText="1"/>
    </xf>
    <xf numFmtId="0" fontId="8" fillId="8" borderId="2" xfId="0" applyFont="1" applyFill="1" applyBorder="1" applyAlignment="1">
      <alignment horizontal="center" wrapText="1"/>
    </xf>
    <xf numFmtId="0" fontId="11" fillId="9" borderId="2" xfId="0" applyFont="1" applyFill="1" applyBorder="1" applyAlignment="1">
      <alignment horizontal="center" wrapText="1"/>
    </xf>
    <xf numFmtId="0" fontId="16" fillId="8" borderId="2" xfId="0" applyFont="1" applyFill="1" applyBorder="1" applyAlignment="1">
      <alignment horizontal="center" vertical="top" wrapText="1"/>
    </xf>
    <xf numFmtId="0" fontId="16" fillId="3" borderId="2" xfId="0" applyFont="1" applyFill="1" applyBorder="1" applyAlignment="1">
      <alignment horizontal="center" vertical="top" wrapText="1"/>
    </xf>
    <xf numFmtId="0" fontId="26" fillId="3" borderId="2" xfId="0" applyFont="1" applyFill="1" applyBorder="1" applyAlignment="1">
      <alignment horizontal="center" wrapText="1"/>
    </xf>
    <xf numFmtId="0" fontId="27" fillId="3" borderId="2" xfId="0" applyFont="1" applyFill="1" applyBorder="1" applyAlignment="1">
      <alignment horizontal="center"/>
    </xf>
    <xf numFmtId="0" fontId="27" fillId="0" borderId="2" xfId="0" applyFont="1" applyBorder="1" applyAlignment="1">
      <alignment horizontal="center" wrapText="1"/>
    </xf>
    <xf numFmtId="0" fontId="27" fillId="3" borderId="2" xfId="0" applyFont="1" applyFill="1" applyBorder="1" applyAlignment="1">
      <alignment horizontal="center" vertical="top" wrapText="1"/>
    </xf>
    <xf numFmtId="0" fontId="28" fillId="3" borderId="2" xfId="0" applyFont="1" applyFill="1" applyBorder="1" applyAlignment="1">
      <alignment horizontal="center" vertical="top"/>
    </xf>
    <xf numFmtId="0" fontId="17" fillId="3" borderId="2" xfId="0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 wrapText="1"/>
    </xf>
    <xf numFmtId="0" fontId="8" fillId="11" borderId="2" xfId="0" applyFont="1" applyFill="1" applyBorder="1" applyAlignment="1">
      <alignment horizontal="center" wrapText="1"/>
    </xf>
    <xf numFmtId="0" fontId="11" fillId="11" borderId="2" xfId="0" applyFont="1" applyFill="1" applyBorder="1" applyAlignment="1">
      <alignment horizontal="center"/>
    </xf>
    <xf numFmtId="0" fontId="11" fillId="11" borderId="2" xfId="0" applyFont="1" applyFill="1" applyBorder="1" applyAlignment="1">
      <alignment horizontal="center" vertical="top" wrapText="1"/>
    </xf>
    <xf numFmtId="0" fontId="11" fillId="7" borderId="2" xfId="0" applyFont="1" applyFill="1" applyBorder="1" applyAlignment="1">
      <alignment horizontal="center" vertical="top" wrapText="1"/>
    </xf>
    <xf numFmtId="0" fontId="12" fillId="3" borderId="2" xfId="0" applyFont="1" applyFill="1" applyBorder="1" applyAlignment="1">
      <alignment horizontal="center" wrapText="1"/>
    </xf>
    <xf numFmtId="0" fontId="8" fillId="5" borderId="7" xfId="0" applyFont="1" applyFill="1" applyBorder="1" applyAlignment="1">
      <alignment horizontal="center" vertical="top" wrapText="1"/>
    </xf>
    <xf numFmtId="0" fontId="18" fillId="5" borderId="8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 wrapText="1"/>
    </xf>
    <xf numFmtId="0" fontId="11" fillId="13" borderId="2" xfId="0" applyFont="1" applyFill="1" applyBorder="1" applyAlignment="1">
      <alignment horizontal="center" vertical="top" wrapText="1"/>
    </xf>
    <xf numFmtId="0" fontId="25" fillId="0" borderId="2" xfId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7" borderId="10" xfId="0" applyFont="1" applyFill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/>
    </xf>
    <xf numFmtId="0" fontId="21" fillId="0" borderId="10" xfId="0" applyFont="1" applyBorder="1" applyAlignment="1">
      <alignment horizontal="center" vertical="top" wrapText="1"/>
    </xf>
    <xf numFmtId="0" fontId="11" fillId="14" borderId="2" xfId="0" applyFont="1" applyFill="1" applyBorder="1" applyAlignment="1">
      <alignment horizontal="center" vertical="top" wrapText="1"/>
    </xf>
    <xf numFmtId="0" fontId="25" fillId="0" borderId="10" xfId="1" applyBorder="1" applyAlignment="1">
      <alignment horizontal="center" vertical="top" wrapText="1"/>
    </xf>
    <xf numFmtId="0" fontId="11" fillId="14" borderId="10" xfId="0" applyFont="1" applyFill="1" applyBorder="1" applyAlignment="1">
      <alignment horizontal="center" vertical="top" wrapText="1"/>
    </xf>
    <xf numFmtId="0" fontId="26" fillId="3" borderId="4" xfId="0" applyFont="1" applyFill="1" applyBorder="1" applyAlignment="1">
      <alignment horizontal="center" vertical="top" wrapText="1"/>
    </xf>
    <xf numFmtId="0" fontId="27" fillId="0" borderId="2" xfId="0" applyFont="1" applyBorder="1" applyAlignment="1">
      <alignment horizontal="center" vertical="top"/>
    </xf>
    <xf numFmtId="0" fontId="25" fillId="0" borderId="3" xfId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11" fillId="13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/>
    </xf>
    <xf numFmtId="0" fontId="13" fillId="13" borderId="6" xfId="0" applyFont="1" applyFill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29" fillId="17" borderId="12" xfId="0" applyFont="1" applyFill="1" applyBorder="1" applyAlignment="1">
      <alignment horizontal="center" vertical="top" wrapText="1"/>
    </xf>
    <xf numFmtId="0" fontId="30" fillId="17" borderId="12" xfId="0" applyFont="1" applyFill="1" applyBorder="1" applyAlignment="1">
      <alignment horizontal="center" vertical="top"/>
    </xf>
    <xf numFmtId="0" fontId="31" fillId="17" borderId="12" xfId="0" applyFont="1" applyFill="1" applyBorder="1" applyAlignment="1">
      <alignment horizontal="center" vertical="top"/>
    </xf>
    <xf numFmtId="0" fontId="13" fillId="7" borderId="2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vertical="top" wrapText="1"/>
    </xf>
    <xf numFmtId="0" fontId="13" fillId="7" borderId="5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vertical="top"/>
    </xf>
    <xf numFmtId="0" fontId="25" fillId="3" borderId="5" xfId="1" applyFill="1" applyBorder="1" applyAlignment="1">
      <alignment horizontal="center" vertical="top" wrapText="1"/>
    </xf>
    <xf numFmtId="0" fontId="13" fillId="7" borderId="2" xfId="0" applyFont="1" applyFill="1" applyBorder="1" applyAlignment="1">
      <alignment horizontal="center" wrapText="1"/>
    </xf>
    <xf numFmtId="0" fontId="8" fillId="11" borderId="4" xfId="0" applyFont="1" applyFill="1" applyBorder="1" applyAlignment="1">
      <alignment horizontal="center" wrapText="1"/>
    </xf>
    <xf numFmtId="0" fontId="11" fillId="11" borderId="4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 vertical="top" wrapText="1"/>
    </xf>
    <xf numFmtId="0" fontId="26" fillId="0" borderId="2" xfId="0" applyFont="1" applyBorder="1" applyAlignment="1">
      <alignment horizontal="center" vertical="top" wrapText="1"/>
    </xf>
    <xf numFmtId="0" fontId="30" fillId="7" borderId="2" xfId="0" applyFont="1" applyFill="1" applyBorder="1" applyAlignment="1">
      <alignment horizontal="center" vertical="top"/>
    </xf>
    <xf numFmtId="0" fontId="27" fillId="6" borderId="2" xfId="0" applyFont="1" applyFill="1" applyBorder="1" applyAlignment="1">
      <alignment horizontal="center" vertical="top" wrapText="1"/>
    </xf>
    <xf numFmtId="0" fontId="28" fillId="0" borderId="2" xfId="0" applyFont="1" applyBorder="1" applyAlignment="1">
      <alignment horizontal="center" vertical="top"/>
    </xf>
    <xf numFmtId="0" fontId="27" fillId="13" borderId="2" xfId="0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11" fillId="13" borderId="10" xfId="0" applyFont="1" applyFill="1" applyBorder="1" applyAlignment="1">
      <alignment horizontal="center" vertical="top" wrapText="1"/>
    </xf>
    <xf numFmtId="164" fontId="3" fillId="0" borderId="1" xfId="0" applyNumberFormat="1" applyFont="1" applyAlignment="1">
      <alignment horizontal="center"/>
    </xf>
    <xf numFmtId="164" fontId="39" fillId="0" borderId="0" xfId="0" applyNumberFormat="1" applyFont="1" applyBorder="1" applyAlignment="1">
      <alignment horizontal="center"/>
    </xf>
    <xf numFmtId="0" fontId="40" fillId="0" borderId="0" xfId="0" applyFont="1" applyBorder="1"/>
    <xf numFmtId="164" fontId="39" fillId="0" borderId="1" xfId="0" applyNumberFormat="1" applyFont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 wrapText="1"/>
    </xf>
    <xf numFmtId="164" fontId="11" fillId="3" borderId="4" xfId="0" applyNumberFormat="1" applyFont="1" applyFill="1" applyBorder="1" applyAlignment="1">
      <alignment horizontal="center" vertical="top" wrapText="1"/>
    </xf>
    <xf numFmtId="0" fontId="11" fillId="3" borderId="4" xfId="0" applyFont="1" applyFill="1" applyBorder="1" applyAlignment="1">
      <alignment horizontal="center" vertical="top"/>
    </xf>
    <xf numFmtId="0" fontId="25" fillId="3" borderId="4" xfId="1" applyFill="1" applyBorder="1" applyAlignment="1">
      <alignment horizontal="center" vertical="top" wrapText="1"/>
    </xf>
    <xf numFmtId="0" fontId="41" fillId="0" borderId="0" xfId="0" applyFont="1" applyBorder="1"/>
    <xf numFmtId="164" fontId="17" fillId="0" borderId="0" xfId="0" applyNumberFormat="1" applyFont="1" applyBorder="1" applyAlignment="1">
      <alignment wrapText="1"/>
    </xf>
    <xf numFmtId="164" fontId="17" fillId="0" borderId="0" xfId="0" applyNumberFormat="1" applyFont="1" applyBorder="1" applyAlignment="1">
      <alignment horizontal="center"/>
    </xf>
    <xf numFmtId="164" fontId="42" fillId="0" borderId="0" xfId="0" applyNumberFormat="1" applyFont="1" applyBorder="1" applyAlignment="1">
      <alignment horizontal="center"/>
    </xf>
    <xf numFmtId="164" fontId="17" fillId="0" borderId="1" xfId="0" applyNumberFormat="1" applyFont="1" applyAlignment="1">
      <alignment horizontal="center"/>
    </xf>
    <xf numFmtId="164" fontId="17" fillId="13" borderId="1" xfId="0" applyNumberFormat="1" applyFont="1" applyFill="1" applyAlignment="1">
      <alignment horizontal="center" wrapText="1"/>
    </xf>
    <xf numFmtId="0" fontId="2" fillId="3" borderId="1" xfId="0" applyFont="1" applyFill="1" applyAlignment="1">
      <alignment horizontal="center" vertical="top" wrapText="1"/>
    </xf>
    <xf numFmtId="0" fontId="33" fillId="15" borderId="0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/>
    </xf>
    <xf numFmtId="0" fontId="43" fillId="0" borderId="2" xfId="0" applyFont="1" applyBorder="1" applyAlignment="1">
      <alignment horizontal="center" vertical="top"/>
    </xf>
    <xf numFmtId="0" fontId="2" fillId="3" borderId="1" xfId="0" applyFont="1" applyFill="1" applyAlignment="1">
      <alignment horizontal="center" vertical="top" wrapText="1"/>
    </xf>
    <xf numFmtId="0" fontId="0" fillId="0" borderId="0" xfId="0" applyBorder="1"/>
    <xf numFmtId="0" fontId="33" fillId="15" borderId="1" xfId="0" applyFont="1" applyFill="1" applyAlignment="1">
      <alignment horizontal="center"/>
    </xf>
    <xf numFmtId="0" fontId="33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933450</xdr:colOff>
      <xdr:row>0</xdr:row>
      <xdr:rowOff>0</xdr:rowOff>
    </xdr:from>
    <xdr:ext cx="2124075" cy="100012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72250" y="0"/>
          <a:ext cx="2124075" cy="100012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2038350" cy="100965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2038350" cy="10096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/gp/product/B071GQXFV7/ref=ppx_yo_dt_b_search_asin_title?ie=UTF8&amp;psc=1" TargetMode="External"/><Relationship Id="rId21" Type="http://schemas.openxmlformats.org/officeDocument/2006/relationships/hyperlink" Target="https://www.homedepot.com/p/Glacier-Bay-2-piece-1-1-GPF-1-6-GPF-High-Efficiency-Dual-Flush-Complete-Elongated-Toilet-in-White-Seat-Included-N2316/100676582" TargetMode="External"/><Relationship Id="rId42" Type="http://schemas.openxmlformats.org/officeDocument/2006/relationships/hyperlink" Target="https://www.amazon.com/dp/B07NM5B3QS/ref=cm_sw_r_wa_api_glt_fabc_G4QWSV2KSYZ4DW2CYMFF?th=1" TargetMode="External"/><Relationship Id="rId47" Type="http://schemas.openxmlformats.org/officeDocument/2006/relationships/hyperlink" Target="https://www.amazon.com/-/es/Kingston-Brass-DTL5303A0-drenaje-rebosadero/dp/B07FWM8WHK/ref=sr_1_4?__mk_es_US=%C3%85M%C3%85%C5%BD%C3%95%C3%91&amp;dchild=1&amp;keywords=tub%2Bdrain%2Bstopper%2B%26%2Boverflow%2Bplate%2Bblack&amp;qid=1628964475&amp;s=hi&amp;sr=1-4&amp;th=1" TargetMode="External"/><Relationship Id="rId63" Type="http://schemas.openxmlformats.org/officeDocument/2006/relationships/hyperlink" Target="https://www.homedepot.com/p/Rheem-Performance-50-Gal-Medium-6-Year-4500-4500-Watt-Elements-Electric-Tank-Water-Heater-XE50M06ST45U1/205810732" TargetMode="External"/><Relationship Id="rId68" Type="http://schemas.openxmlformats.org/officeDocument/2006/relationships/hyperlink" Target="https://www.homedepot.com/p/Google-Nest-Thermostat-Smart-Programmable-Wi-Fi-Thermostat-Charcoal-GA02081-US/314573205" TargetMode="External"/><Relationship Id="rId7" Type="http://schemas.openxmlformats.org/officeDocument/2006/relationships/hyperlink" Target="https://www.amazon.com/-/es/reajustan-iluminaci%C3%B3n-seleccionable-deflectores-conversi%C3%B3n/dp/B071GSFKD9/ref=sr_1_5?crid=1OBBUFJY78MLJ&amp;keywords=4%2Bin%2Bled%2Brecessed%2Blight&amp;qid=1659622047&amp;s=hi&amp;sprefix=4in%2Ctools%2C269&amp;sr=1-5&amp;th=1" TargetMode="External"/><Relationship Id="rId71" Type="http://schemas.openxmlformats.org/officeDocument/2006/relationships/comments" Target="../comments1.xml"/><Relationship Id="rId2" Type="http://schemas.openxmlformats.org/officeDocument/2006/relationships/hyperlink" Target="https://www.homedepot.com/p/GE-5-3-cu-ft-Slide-In-Gas-Range-with-Steam-Cleaning-Oven-in-Stainless-Steel-JGSS66SELSS/302558862" TargetMode="External"/><Relationship Id="rId16" Type="http://schemas.openxmlformats.org/officeDocument/2006/relationships/hyperlink" Target="https://www.amazon.com/-/es/dp/B07TXZX6J8/ref=twister_B08Q7VT4XN?_encoding=UTF8&amp;th=1" TargetMode="External"/><Relationship Id="rId29" Type="http://schemas.openxmlformats.org/officeDocument/2006/relationships/hyperlink" Target="https://www.amazon.com/TNOMS-Bathroom-Hardware-Accessories-Stainless/dp/B07WMFQJB4/ref=sxts_sxwds-bia-wc-rsf-lq2a1_0?crid=1M0DWEKYUX8JY&amp;cv_ct_cx=bathroom%2Baccessories&amp;dchild=1&amp;keywords=bathroom%2Baccessories&amp;pd_rd_i=B07WMFQJB4&amp;pd_rd_r=079dc8dc-fbfa-4e3e-93be-84049696e441&amp;pd_rd_w=IXTxD&amp;pd_rd_wg=jTMMW&amp;pf_rd_p=52f9c563-bb87-44f4-9d9d-e1c03402d90f&amp;pf_rd_r=1KZH3JTR4WREVKYQVXRH&amp;qid=1611093161&amp;s=hi&amp;sprefix=bathroomacce%2Ctools%2C300&amp;sr=1-1-d3e58e83-6458-471c-a87e-175495b96a10&amp;th=1" TargetMode="External"/><Relationship Id="rId11" Type="http://schemas.openxmlformats.org/officeDocument/2006/relationships/hyperlink" Target="https://www.amazon.com/gp/product/B07KQNMX3P/ref=ppx_yo_dt_b_asin_title_o06_s00?ie=UTF8&amp;psc=1" TargetMode="External"/><Relationship Id="rId24" Type="http://schemas.openxmlformats.org/officeDocument/2006/relationships/hyperlink" Target="https://www.amazon.com/gp/product/B07WZYNLFS/ref=ppx_yo_dt_b_asin_title_o08_s02?ie=UTF8&amp;psc=1" TargetMode="External"/><Relationship Id="rId32" Type="http://schemas.openxmlformats.org/officeDocument/2006/relationships/hyperlink" Target="https://www.amazon.com/dp/B07NM5B3QS/ref=cm_sw_r_wa_api_glt_fabc_G4QWSV2KSYZ4DW2CYMFF?th=1" TargetMode="External"/><Relationship Id="rId37" Type="http://schemas.openxmlformats.org/officeDocument/2006/relationships/hyperlink" Target="https://www.amazon.com/-/es/Kingston-Brass-DTL5303A0-drenaje-rebosadero/dp/B07FWM8WHK/ref=sr_1_4?__mk_es_US=%C3%85M%C3%85%C5%BD%C3%95%C3%91&amp;dchild=1&amp;keywords=tub%2Bdrain%2Bstopper%2B%26%2Boverflow%2Bplate%2Bblack&amp;qid=1628964475&amp;s=hi&amp;sr=1-4&amp;th=1" TargetMode="External"/><Relationship Id="rId40" Type="http://schemas.openxmlformats.org/officeDocument/2006/relationships/hyperlink" Target="https://www.amazon.com/dp/B07TXZX6J8/ref=twister_B08Q7VT4XN?_encoding=UTF8&amp;psc=1" TargetMode="External"/><Relationship Id="rId45" Type="http://schemas.openxmlformats.org/officeDocument/2006/relationships/hyperlink" Target="https://www.homedepot.com/p/Glacier-Bay-2-piece-1-1-GPF-1-6-GPF-High-Efficiency-Dual-Flush-Complete-Elongated-Toilet-in-White-Seat-Included-N2316/100676582" TargetMode="External"/><Relationship Id="rId53" Type="http://schemas.openxmlformats.org/officeDocument/2006/relationships/hyperlink" Target="https://www.amazon.com/HITCH-Square-Stainless-Bathroom-Kitchen/dp/B07RXQ8W1C/ref=pd_di_sccai_6?pd_rd_w=klusi&amp;pf_rd_p=c9443270-b914-4430-a90b-72e3e7e784e0&amp;pf_rd_r=4J3DB5MDF8NRFGYRBWVQ&amp;pd_rd_r=0b880fb9-9ac7-4419-bee7-747cbf353302&amp;pd_rd_wg=MoAlG&amp;pd_rd_i=B07RXQ8W1C&amp;psc=1" TargetMode="External"/><Relationship Id="rId58" Type="http://schemas.openxmlformats.org/officeDocument/2006/relationships/hyperlink" Target="https://www.amazon.com/Neutral-Integrated-Profile-Flushmount-Certified/dp/B07V3LQ3NF/ref=pd_sbs_1?pd_rd_w=RrZzV&amp;pf_rd_p=c52600a3-624a-4791-b4c4-3b112e19fbbc&amp;pf_rd_r=0BNWPKVG7NRB068VHSY8&amp;pd_rd_r=b427f7ec-0102-4074-ae81-e95a30a37155&amp;pd_rd_wg=Nig18&amp;pd_rd_i=B07V3LQ3NF&amp;psc=1" TargetMode="External"/><Relationship Id="rId66" Type="http://schemas.openxmlformats.org/officeDocument/2006/relationships/hyperlink" Target="https://www.amazon.com/dp/B08MDG3DKN/ref=cm_sw_r_cp_api_glt_fabc_G65NS0H9JA3JY3E758WE" TargetMode="External"/><Relationship Id="rId5" Type="http://schemas.openxmlformats.org/officeDocument/2006/relationships/hyperlink" Target="https://www.amazon.com/-/es/gp/product/B07R8KNPL1/ref=ppx_yo_dt_b_search_asin_title?ie=UTF8&amp;psc=1" TargetMode="External"/><Relationship Id="rId61" Type="http://schemas.openxmlformats.org/officeDocument/2006/relationships/hyperlink" Target="https://www.amazon.com/Premium-Handle-Hardware-Handles-Interior/dp/B07X3ZF5JH/ref=sr_1_15_sspa?crid=2GOYDRV08QR8U&amp;dchild=1&amp;keywords=hardware%2Bdoor%2Bhandles&amp;qid=1610728982&amp;s=hi&amp;sprefix=hardware%2Bdoor%2Ctools%2C221&amp;sr=1-15-spons&amp;spLa=ZW5jcnlwdGVkUXVhbGlmaWVyPUEyRlFBN08zRktLVVlYJmVuY3J5cHRlZElkPUEwOTE2OTU1MkUxTE5HS1ZHUzhDSiZlbmNyeXB0ZWRBZElkPUEwMTM2NDU5MlU1UVdBUTRVNzdITSZ3aWRnZXROYW1lPXNwX210ZiZhY3Rpb249Y2xpY2tSZWRpcmVjdCZkb05vdExvZ0NsaWNrPXRydWU&amp;th=1" TargetMode="External"/><Relationship Id="rId19" Type="http://schemas.openxmlformats.org/officeDocument/2006/relationships/hyperlink" Target="https://www.aspectled.com/collections/flexible-led-strip-lights/products/n-narrow-3528-ultra-bright" TargetMode="External"/><Relationship Id="rId14" Type="http://schemas.openxmlformats.org/officeDocument/2006/relationships/hyperlink" Target="https://www.amazon.com/dp/B089VT3591/ref=cm_sw_r_oth_api_glt_i_YCCW2TYB6XBYQJEVQFG0?_encoding=UTF8&amp;th=1" TargetMode="External"/><Relationship Id="rId22" Type="http://schemas.openxmlformats.org/officeDocument/2006/relationships/hyperlink" Target="https://www.build.com/toto-yt930/s1500160?uid=3515497" TargetMode="External"/><Relationship Id="rId27" Type="http://schemas.openxmlformats.org/officeDocument/2006/relationships/hyperlink" Target="https://www.amazon.com/gp/product/B07HN1LDZV/ref=ppx_yo_dt_b_search_asin_title?ie=UTF8&amp;psc=1" TargetMode="External"/><Relationship Id="rId30" Type="http://schemas.openxmlformats.org/officeDocument/2006/relationships/hyperlink" Target="https://www.amazon.com/dp/B07TXZX6J8/ref=twister_B08Q7VT4XN?_encoding=UTF8&amp;psc=1" TargetMode="External"/><Relationship Id="rId35" Type="http://schemas.openxmlformats.org/officeDocument/2006/relationships/hyperlink" Target="https://www.homedepot.com/p/Glacier-Bay-2-piece-1-1-GPF-1-6-GPF-High-Efficiency-Dual-Flush-Complete-Elongated-Toilet-in-White-Seat-Included-N2316/100676582" TargetMode="External"/><Relationship Id="rId43" Type="http://schemas.openxmlformats.org/officeDocument/2006/relationships/hyperlink" Target="https://www.amazon.com/-/es/gp/product/B0797PTJ5D/ref=ox_sc_act_image_1?smid=AFYZNN7ULQWBK&amp;amp=undefined&amp;language=en_US&amp;th=1" TargetMode="External"/><Relationship Id="rId48" Type="http://schemas.openxmlformats.org/officeDocument/2006/relationships/hyperlink" Target="https://www.amazon.com/Panasonic-WhisperRemodel-0-8-Sone-110-CFM-Bathroom/dp/B0851PFVG9/ref=sr_1_1?dchild=1&amp;keywords=80+cfm+panasonic&amp;qid=1611089418&amp;s=hi&amp;sr=1-1" TargetMode="External"/><Relationship Id="rId56" Type="http://schemas.openxmlformats.org/officeDocument/2006/relationships/hyperlink" Target="https://www.amazon.com/ZUKKI-Single-Handle-Bathroom-Fixtures-2219-07B/dp/B081LT6D6H/ref=sr_1_32_sspa?crid=4BQ2S9HD7J45&amp;dchild=1&amp;keywords=wall+faucets+bathroom+sink&amp;qid=1610664881&amp;s=hi&amp;sprefix=wall+fau%2Ctools%2C185&amp;sr=1-32-spons&amp;psc=1&amp;spLa=ZW5jcnlwdGVkUXVhbGlmaWVyPUEzSzUxSlVCVTVROENCJmVuY3J5cHRlZElkPUEwODAwMDI2MjIzOUhUUjVES0xTNiZlbmNyeXB0ZWRBZElkPUEwNzc3ODk2MVhBRkpJSEJSUjlEVyZ3aWRnZXROYW1lPXNwX2J0ZiZhY3Rpb249Y2xpY2tSZWRpcmVjdCZkb05vdExvZ0NsaWNrPXRydWU=" TargetMode="External"/><Relationship Id="rId64" Type="http://schemas.openxmlformats.org/officeDocument/2006/relationships/hyperlink" Target="https://www.amazon.com/Mount-Modern-Outdoor-Exterior-Lighting-Required/dp/B07GC7TW3Y/ref=sr_1_13_sspa?dchild=1&amp;keywords=exterior+light&amp;qid=1611090976&amp;s=hi&amp;sr=1-13-spons&amp;psc=1&amp;spLa=ZW5jcnlwdGVkUXVhbGlmaWVyPUExT0U2TFRDTThXTjlXJmVuY3J5cHRlZElkPUEwNTgwMTE0MllQMEpXUzJIV1VRNSZlbmNyeXB0ZWRBZElkPUEwMjIyOTk4M1VPQU9YMUE2MUlYWSZ3aWRnZXROYW1lPXNwX210ZiZhY3Rpb249Y2xpY2tSZWRpcmVjdCZkb05vdExvZ0NsaWNrPXRydWU=" TargetMode="External"/><Relationship Id="rId69" Type="http://schemas.openxmlformats.org/officeDocument/2006/relationships/drawing" Target="../drawings/drawing1.xml"/><Relationship Id="rId8" Type="http://schemas.openxmlformats.org/officeDocument/2006/relationships/hyperlink" Target="https://www.amazon.com/dp/B07VP5GWSY/ref=cm_sw_r_cp_api_glt_i_TNKKQMSYNKJ1NDMHZJ78?_encoding=UTF8&amp;psc=1" TargetMode="External"/><Relationship Id="rId51" Type="http://schemas.openxmlformats.org/officeDocument/2006/relationships/hyperlink" Target="https://www.amazon.com/Faucet-Stainless-Steel-Kitchen-Bathroom/dp/B075294KMD/ref=pd_bxgy_2/135-5098825-4989121?_encoding=UTF8&amp;pd_rd_i=B075294KMD&amp;pd_rd_r=dde6592c-a5c2-4cba-8bbe-62a105e08294&amp;pd_rd_w=WKV46&amp;pd_rd_wg=FumZ1&amp;pf_rd_p=f325d01c-4658-4593-be83-3e12ca663f0e&amp;pf_rd_r=GXQSZB0NDQW18261S9WF&amp;psc=1&amp;refRID=GXQSZB0NDQW18261S9WF" TargetMode="External"/><Relationship Id="rId3" Type="http://schemas.openxmlformats.org/officeDocument/2006/relationships/hyperlink" Target="https://www.homedepot.com/p/GE-24-in-Stainless-Steel-Front-Control-Tall-Tub-Dishwasher-with-Steam-Cleaning-Dry-Boost-and-55-dBA-GDF535PSRSS/315596583" TargetMode="External"/><Relationship Id="rId12" Type="http://schemas.openxmlformats.org/officeDocument/2006/relationships/hyperlink" Target="https://www.amazon.com/gp/product/B01MYAGE6W/ref=ppx_yo_dt_b_asin_title_o01_s00?ie=UTF8&amp;psc=1" TargetMode="External"/><Relationship Id="rId17" Type="http://schemas.openxmlformats.org/officeDocument/2006/relationships/hyperlink" Target="https://www.amazon.com/Ascher-Equivalent-Brightness-Daylight-Filament/dp/B07D11MVV8/ref=pd_bxgy_img_3/135-5098825-4989121?_encoding=UTF8&amp;pd_rd_i=B07D11MVV8&amp;pd_rd_r=546ff6a4-5d79-4e43-9afa-2b2e034396e7&amp;pd_rd_w=mZ2Db&amp;pd_rd_wg=CW6QY&amp;pf_rd_p=f325d01c-4658-4593-be83-3e12ca663f0e&amp;pf_rd_r=F766VRKF2X3SES2327CY&amp;psc=1&amp;refRID=F766VRKF2X3SES2327CY" TargetMode="External"/><Relationship Id="rId25" Type="http://schemas.openxmlformats.org/officeDocument/2006/relationships/hyperlink" Target="https://www.amazon.com/gp/product/B07XHKMWMR/ref=ppx_yo_dt_b_asin_title_o03_s00?ie=UTF8&amp;psc=1" TargetMode="External"/><Relationship Id="rId33" Type="http://schemas.openxmlformats.org/officeDocument/2006/relationships/hyperlink" Target="https://www.amazon.com/-/es/gp/product/B0797PTJ5D/ref=ox_sc_act_image_1?smid=AFYZNN7ULQWBK&amp;amp=undefined&amp;language=en_US&amp;th=1" TargetMode="External"/><Relationship Id="rId38" Type="http://schemas.openxmlformats.org/officeDocument/2006/relationships/hyperlink" Target="https://www.amazon.com/dp/B089VT3591/ref=cm_sw_r_oth_api_glt_i_YCCW2TYB6XBYQJEVQFG0?_encoding=UTF8&amp;th=1" TargetMode="External"/><Relationship Id="rId46" Type="http://schemas.openxmlformats.org/officeDocument/2006/relationships/hyperlink" Target="https://www.homedepot.com/p/Bootz-Industries-Aloha-60-in-Left-Drain-Rectangular-Alcove-Soaking-Bathtub-in-White-011-3365-00/314614191" TargetMode="External"/><Relationship Id="rId59" Type="http://schemas.openxmlformats.org/officeDocument/2006/relationships/hyperlink" Target="https://www.amazon.com/Premium-Handle-Hardware-Handles-Interior/dp/B07CG5B7W3/ref=sr_1_15_sspa?crid=2GOYDRV08QR8U&amp;dchild=1&amp;keywords=hardware+door+handles&amp;qid=1610728982&amp;s=hi&amp;sprefix=hardware+door%2Ctools%2C221&amp;sr=1-15-spons&amp;psc=1&amp;spLa=ZW5jcnlwdGVkUXVhbGlmaWVyPUEyRlFBN08zRktLVVlYJmVuY3J5cHRlZElkPUEwOTE2OTU1MkUxTE5HS1ZHUzhDSiZlbmNyeXB0ZWRBZElkPUEwMTM2NDU5MlU1UVdBUTRVNzdITSZ3aWRnZXROYW1lPXNwX210ZiZhY3Rpb249Y2xpY2tSZWRpcmVjdCZkb05vdExvZ0NsaWNrPXRydWU=" TargetMode="External"/><Relationship Id="rId67" Type="http://schemas.openxmlformats.org/officeDocument/2006/relationships/hyperlink" Target="https://www.amazon.com/dp/B01L1UMZU0/ref=cm_sw_r_oth_api_glt_fabc_7HJ2ER0Y3GBV3D3QBBAJ" TargetMode="External"/><Relationship Id="rId20" Type="http://schemas.openxmlformats.org/officeDocument/2006/relationships/hyperlink" Target="https://www.amazon.com/dp/B0773V9JC9/ref=cm_sw_r_wa_api_glt_fabc_H720EG270S0VF0SZ7QP2?_encoding=UTF8&amp;psc=1" TargetMode="External"/><Relationship Id="rId41" Type="http://schemas.openxmlformats.org/officeDocument/2006/relationships/hyperlink" Target="https://www.amazon.com/Panasonic-WhisperRemodel-0-8-Sone-110-CFM-Bathroom/dp/B0851PFVG9/ref=sr_1_1?dchild=1&amp;keywords=80+cfm+panasonic&amp;qid=1611089418&amp;s=hi&amp;sr=1-1" TargetMode="External"/><Relationship Id="rId54" Type="http://schemas.openxmlformats.org/officeDocument/2006/relationships/hyperlink" Target="https://www.amazon.com/dp/B07TXZX6J8/ref=twister_B08Q7VT4XN?_encoding=UTF8&amp;psc=1" TargetMode="External"/><Relationship Id="rId62" Type="http://schemas.openxmlformats.org/officeDocument/2006/relationships/hyperlink" Target="https://www.amazon.com/dp/B0824KQ51L/ref=sspa_dk_detail_5?pd_rd_i=B0824KQ51L&amp;pd_rd_w=0O3D6&amp;pf_rd_p=4269e1a0-a218-4fbd-9748-1cd337d2f2a5&amp;pd_rd_wg=dkN29&amp;pf_rd_r=1KTSWNB82R0CFMFT03BD&amp;pd_rd_r=c0cb4f23-b4a7-4b52-9b4d-93d6234c1977&amp;spLa=ZW5jcnlwdGVkUXVhbGlmaWVyPUEySzMzMzVIMEg0MlZSJmVuY3J5cHRlZElkPUEwOTY5NDAyMlhGTE9aMDUyVk9ZVCZlbmNyeXB0ZWRBZElkPUEwODYyMjkwM0tCOEZNTFJTQk8wTiZ3aWRnZXROYW1lPXNwX2RldGFpbCZhY3Rpb249Y2xpY2tSZWRpcmVjdCZkb05vdExvZ0NsaWNrPXRydWU&amp;th=1" TargetMode="External"/><Relationship Id="rId70" Type="http://schemas.openxmlformats.org/officeDocument/2006/relationships/vmlDrawing" Target="../drawings/vmlDrawing1.vml"/><Relationship Id="rId1" Type="http://schemas.openxmlformats.org/officeDocument/2006/relationships/hyperlink" Target="https://www.amazon.com/IKTCH-Stainless-Kitchen-Adjustable-IKP01-30/dp/B08B3GT7V4/ref=sr_1_37?dchild=1&amp;keywords=Wall+vent+hood+modern&amp;qid=1610662257&amp;sr=8-37" TargetMode="External"/><Relationship Id="rId6" Type="http://schemas.openxmlformats.org/officeDocument/2006/relationships/hyperlink" Target="https://www.amazon.com/dp/B07NN43N19/ref=sspa_dk_detail_2?psc=1&amp;pd_rd_i=B07NN43N19&amp;pd_rd_w=6irp4&amp;pf_rd_p=811154a9-44b1-49f2-9177-84495098de64&amp;pd_rd_wg=4xNrM&amp;pf_rd_r=N4X8JYRPQ7KFP42E5N1H&amp;pd_rd_r=11878318-371e-4eda-b3b6-4c52968ee3a4&amp;spLa=ZW5jcnlwdGVkUXVhbGlmaWVyPUExTjdFNUUyWERZWlRTJmVuY3J5cHRlZElkPUEwMTI4OTYwMzBIQ0EzTzVZOVZSQSZlbmNyeXB0ZWRBZElkPUEwMDY2NDAzMkg4QVdJNkJDV0YyNCZ3aWRnZXROYW1lPXNwX2RldGFpbF90aGVtYXRpYyZhY3Rpb249Y2xpY2tSZWRpcmVjdCZkb05vdExvZ0NsaWNrPXRydWU=" TargetMode="External"/><Relationship Id="rId15" Type="http://schemas.openxmlformats.org/officeDocument/2006/relationships/hyperlink" Target="https://www.amazon.com/TNOMS-Bathroom-Hardware-Accessories-Stainless/dp/B07WMFQJB4/ref=sxts_sxwds-bia-wc-rsf-lq2a1_0?crid=1M0DWEKYUX8JY&amp;cv_ct_cx=bathroom%2Baccessories&amp;dchild=1&amp;keywords=bathroom%2Baccessories&amp;pd_rd_i=B07WMFQJB4&amp;pd_rd_r=079dc8dc-fbfa-4e3e-93be-84049696e441&amp;pd_rd_w=IXTxD&amp;pd_rd_wg=jTMMW&amp;pf_rd_p=52f9c563-bb87-44f4-9d9d-e1c03402d90f&amp;pf_rd_r=1KZH3JTR4WREVKYQVXRH&amp;qid=1611093161&amp;s=hi&amp;sprefix=bathroomacce%2Ctools%2C300&amp;sr=1-1-d3e58e83-6458-471c-a87e-175495b96a10&amp;th=1" TargetMode="External"/><Relationship Id="rId23" Type="http://schemas.openxmlformats.org/officeDocument/2006/relationships/hyperlink" Target="https://www.build.com/toto-wt172m/s1500168?uid=3515508" TargetMode="External"/><Relationship Id="rId28" Type="http://schemas.openxmlformats.org/officeDocument/2006/relationships/hyperlink" Target="https://www.amazon.com/dp/B089VT3591/ref=cm_sw_r_oth_api_glt_i_YCCW2TYB6XBYQJEVQFG0?_encoding=UTF8&amp;th=1" TargetMode="External"/><Relationship Id="rId36" Type="http://schemas.openxmlformats.org/officeDocument/2006/relationships/hyperlink" Target="https://www.homedepot.com/p/Bootz-Industries-Aloha-60-in-Left-Drain-Rectangular-Alcove-Soaking-Bathtub-in-White-011-3365-00/314614191" TargetMode="External"/><Relationship Id="rId49" Type="http://schemas.openxmlformats.org/officeDocument/2006/relationships/hyperlink" Target="https://www.amazon.com/gp/product/B07KQNMX3P/ref=ppx_yo_dt_b_asin_title_o06_s00?ie=UTF8&amp;psc=1" TargetMode="External"/><Relationship Id="rId57" Type="http://schemas.openxmlformats.org/officeDocument/2006/relationships/hyperlink" Target="https://www.homedepot.com/p/Glacier-Bay-2-piece-1-1-GPF-1-6-GPF-High-Efficiency-Dual-Flush-Complete-Elongated-Toilet-in-White-Seat-Included-N2316/100676582" TargetMode="External"/><Relationship Id="rId10" Type="http://schemas.openxmlformats.org/officeDocument/2006/relationships/hyperlink" Target="https://www.amazon.com/Kungfuking-Automatic-Protector-Countertop-Conference/dp/B083HYPS23/ref=pd_bxgy_2/135-5098825-4989121?_encoding=UTF8&amp;pd_rd_i=B083HYPS23&amp;pd_rd_r=11c8935d-2f8b-4cf6-b148-a0b6fbf1e506&amp;pd_rd_w=06Dsx&amp;pd_rd_wg=PArid&amp;pf_rd_p=fd3ebcd0-c1a2-44cf-aba2-bbf4810b3732&amp;pf_rd_r=05R974KZZKFB2FJZBQTH&amp;psc=1&amp;refRID=05R974KZZKFB2FJZBQTH" TargetMode="External"/><Relationship Id="rId31" Type="http://schemas.openxmlformats.org/officeDocument/2006/relationships/hyperlink" Target="https://www.amazon.com/Panasonic-WhisperRemodel-0-8-Sone-110-CFM-Bathroom/dp/B0851PFVG9/ref=sr_1_1?dchild=1&amp;keywords=80+cfm+panasonic&amp;qid=1611089418&amp;s=hi&amp;sr=1-1" TargetMode="External"/><Relationship Id="rId44" Type="http://schemas.openxmlformats.org/officeDocument/2006/relationships/hyperlink" Target="https://www.amazon.com/dp/B07WDTYDSX/ref=cm_sw_r_wa_api_glt_fabc_6DNM0XX2VVS8307XGKB3?_encoding=UTF8&amp;th=1" TargetMode="External"/><Relationship Id="rId52" Type="http://schemas.openxmlformats.org/officeDocument/2006/relationships/hyperlink" Target="https://www.amazon.com/Franklin-Brass-MAX46-FB-Maxted-Towel/dp/B07T4VS6GB/ref=sr_1_12?dchild=1&amp;keywords=towel+ring&amp;qid=1611094105&amp;s=hi&amp;sr=1-12" TargetMode="External"/><Relationship Id="rId60" Type="http://schemas.openxmlformats.org/officeDocument/2006/relationships/hyperlink" Target="https://www.amazon.com/Premium-Handle-Hardware-Handles-Interior/dp/B07CG518MG/ref=sr_1_15_sspa?crid=2GOYDRV08QR8U&amp;dchild=1&amp;keywords=hardware%2Bdoor%2Bhandles&amp;qid=1610728982&amp;s=hi&amp;sprefix=hardware%2Bdoor%2Ctools%2C221&amp;sr=1-15-spons&amp;spLa=ZW5jcnlwdGVkUXVhbGlmaWVyPUEyRlFBN08zRktLVVlYJmVuY3J5cHRlZElkPUEwOTE2OTU1MkUxTE5HS1ZHUzhDSiZlbmNyeXB0ZWRBZElkPUEwMTM2NDU5MlU1UVdBUTRVNzdITSZ3aWRnZXROYW1lPXNwX210ZiZhY3Rpb249Y2xpY2tSZWRpcmVjdCZkb05vdExvZ0NsaWNrPXRydWU&amp;th=1" TargetMode="External"/><Relationship Id="rId65" Type="http://schemas.openxmlformats.org/officeDocument/2006/relationships/hyperlink" Target="https://www.amazon.com/dp/B08P53MWLP/ref=cm_sw_r_oth_api_glt_fabc_DEQ6SKQNVRQEZ4F63YYN" TargetMode="External"/><Relationship Id="rId4" Type="http://schemas.openxmlformats.org/officeDocument/2006/relationships/hyperlink" Target="https://www.amazon.com/gp/product/B0014X96YS/ref=ppx_yo_dt_b_asin_title_o06_s00?ie=UTF8&amp;psc=1" TargetMode="External"/><Relationship Id="rId9" Type="http://schemas.openxmlformats.org/officeDocument/2006/relationships/hyperlink" Target="https://www.amazon.com/Garbage-Disposal-Aluminum-STAINLESS-CLEESINK/dp/B0716D6BNC/ref=sr_1_2_sspa?crid=2AXIZLI7PKM7B&amp;dchild=1&amp;keywords=garbage+disposal+button&amp;qid=1619376031&amp;sprefix=Garbage+disposal+%2Caps%2C198&amp;sr=8-2-spons&amp;psc=1&amp;smid=AETRILMUFEE1A&amp;spLa=ZW5jcnlwdGVkUXVhbGlmaWVyPUEzQjBDN1VVN0lWTDZDJmVuY3J5cHRlZElkPUEwMjA5OTMwUVdVSFE0NVFWTFZVJmVuY3J5cHRlZEFkSWQ9QTA0ODI0ODBCRjI0OU1OUUo2VEomd2lkZ2V0TmFtZT1zcF9hdGYmYWN0aW9uPWNsaWNrUmVkaXJlY3QmZG9Ob3RMb2dDbGljaz10cnVl" TargetMode="External"/><Relationship Id="rId13" Type="http://schemas.openxmlformats.org/officeDocument/2006/relationships/hyperlink" Target="https://www.homedepot.com/p/Home-Decorators-Collection-Palermo-Grove-60-in-Integrated-LED-Indoor-Gilded-Iron-Dual-Mount-Ceiling-Fan-with-Light-and-Remote-Control-7984HDCGI/308338761" TargetMode="External"/><Relationship Id="rId18" Type="http://schemas.openxmlformats.org/officeDocument/2006/relationships/hyperlink" Target="https://www.amazon.com/Panasonic-WhisperRemodel-0-8-Sone-110-CFM-Bathroom/dp/B0851PFVG9/ref=sr_1_1?dchild=1&amp;keywords=80+cfm+panasonic&amp;qid=1611089418&amp;s=hi&amp;sr=1-1" TargetMode="External"/><Relationship Id="rId39" Type="http://schemas.openxmlformats.org/officeDocument/2006/relationships/hyperlink" Target="https://www.amazon.com/TNOMS-Bathroom-Hardware-Accessories-Stainless/dp/B07WMFQJB4/ref=sxts_sxwds-bia-wc-rsf-lq2a1_0?crid=1M0DWEKYUX8JY&amp;cv_ct_cx=bathroom%2Baccessories&amp;dchild=1&amp;keywords=bathroom%2Baccessories&amp;pd_rd_i=B07WMFQJB4&amp;pd_rd_r=079dc8dc-fbfa-4e3e-93be-84049696e441&amp;pd_rd_w=IXTxD&amp;pd_rd_wg=jTMMW&amp;pf_rd_p=52f9c563-bb87-44f4-9d9d-e1c03402d90f&amp;pf_rd_r=1KZH3JTR4WREVKYQVXRH&amp;qid=1611093161&amp;s=hi&amp;sprefix=bathroomacce%2Ctools%2C300&amp;sr=1-1-d3e58e83-6458-471c-a87e-175495b96a10&amp;th=1" TargetMode="External"/><Relationship Id="rId34" Type="http://schemas.openxmlformats.org/officeDocument/2006/relationships/hyperlink" Target="https://www.amazon.com/dp/B07WDTYDSX/ref=cm_sw_r_wa_api_glt_fabc_6DNM0XX2VVS8307XGKB3?_encoding=UTF8&amp;th=1" TargetMode="External"/><Relationship Id="rId50" Type="http://schemas.openxmlformats.org/officeDocument/2006/relationships/hyperlink" Target="https://www.amazon.com/dp/B084ZGP4CK/ref=sspa_dk_detail_1?psc=1&amp;pd_rd_i=B084ZGP4CK&amp;pd_rd_w=kfhyr&amp;pf_rd_p=811154a9-44b1-49f2-9177-84495098de64&amp;pd_rd_wg=L9NrU&amp;pf_rd_r=ETWA7KQRWBJ6ZEXB3KZY&amp;pd_rd_r=51cb1592-2724-4895-a725-8bb35fec476c&amp;spLa=ZW5jcnlwdGVkUXVhbGlmaWVyPUFVUDVRVUk2UldLTkImZW5jcnlwdGVkSWQ9QTA4NTEyMzdEV1lSQzYzRDNRSzYmZW5jcnlwdGVkQWRJZD1BMDE2ODc3NTJHQVhEN1VQQVJJNzAmd2lkZ2V0TmFtZT1zcF9kZXRhaWxfdGhlbWF0aWMmYWN0aW9uPWNsaWNrUmVkaXJlY3QmZG9Ob3RMb2dDbGljaz10cnVl" TargetMode="External"/><Relationship Id="rId55" Type="http://schemas.openxmlformats.org/officeDocument/2006/relationships/hyperlink" Target="https://www.amazon.com/Panasonic-WhisperRemodel-0-8-Sone-110-CFM-Bathroom/dp/B0851PFVG9/ref=sr_1_1?dchild=1&amp;keywords=80+cfm+panasonic&amp;qid=1611089418&amp;s=hi&amp;sr=1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4"/>
  <sheetViews>
    <sheetView showGridLines="0" tabSelected="1" zoomScale="98" zoomScaleNormal="98" workbookViewId="0">
      <pane ySplit="3" topLeftCell="A5" activePane="bottomLeft" state="frozen"/>
      <selection pane="bottomLeft" activeCell="E8" sqref="E8"/>
    </sheetView>
  </sheetViews>
  <sheetFormatPr defaultColWidth="11.36328125" defaultRowHeight="15"/>
  <cols>
    <col min="1" max="1" width="22" customWidth="1"/>
    <col min="2" max="2" width="12.08984375" customWidth="1"/>
    <col min="3" max="3" width="31.453125" customWidth="1"/>
    <col min="4" max="4" width="15.6328125" customWidth="1"/>
    <col min="5" max="5" width="16.54296875" customWidth="1"/>
    <col min="6" max="7" width="15.6328125" customWidth="1"/>
    <col min="8" max="8" width="46.54296875" customWidth="1"/>
    <col min="9" max="9" width="46.08984375" style="34" customWidth="1"/>
    <col min="10" max="10" width="35.6328125" customWidth="1"/>
    <col min="11" max="26" width="10.6328125" customWidth="1"/>
    <col min="27" max="29" width="10.54296875" customWidth="1"/>
  </cols>
  <sheetData>
    <row r="1" spans="1:29" ht="18.75" customHeight="1">
      <c r="A1" s="48"/>
      <c r="B1" s="204"/>
      <c r="C1" s="205"/>
      <c r="D1" s="205"/>
      <c r="E1" s="205"/>
      <c r="F1" s="205"/>
      <c r="G1" s="205"/>
      <c r="H1" s="205"/>
      <c r="I1" s="19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93" customHeight="1">
      <c r="A2" s="100"/>
      <c r="B2" s="199"/>
      <c r="C2" s="199"/>
      <c r="D2" s="199"/>
      <c r="E2" s="49"/>
      <c r="F2" s="49"/>
      <c r="G2" s="49"/>
      <c r="H2" s="50" t="s">
        <v>0</v>
      </c>
      <c r="I2" s="199"/>
      <c r="J2" s="10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6.25" customHeight="1">
      <c r="A3" s="2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5" t="s">
        <v>8</v>
      </c>
      <c r="I3" s="3" t="s">
        <v>9</v>
      </c>
      <c r="J3" s="3" t="s">
        <v>10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8.5" customHeight="1">
      <c r="A4" s="102"/>
      <c r="B4" s="51"/>
      <c r="C4" s="103" t="s">
        <v>11</v>
      </c>
      <c r="D4" s="52"/>
      <c r="E4" s="53"/>
      <c r="F4" s="53"/>
      <c r="G4" s="53"/>
      <c r="H4" s="54"/>
      <c r="I4" s="51"/>
      <c r="J4" s="5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8.75" customHeight="1">
      <c r="A5" s="104" t="s">
        <v>12</v>
      </c>
      <c r="B5" s="105" t="s">
        <v>13</v>
      </c>
      <c r="C5" s="106" t="s">
        <v>14</v>
      </c>
      <c r="D5" s="9">
        <v>1</v>
      </c>
      <c r="E5" s="6">
        <v>499</v>
      </c>
      <c r="F5" s="6">
        <f>(D5*E5)</f>
        <v>499</v>
      </c>
      <c r="G5" s="6">
        <f>(F5*8.25/100)+F5</f>
        <v>540.16750000000002</v>
      </c>
      <c r="H5" s="17" t="s">
        <v>15</v>
      </c>
      <c r="I5" s="107" t="s">
        <v>16</v>
      </c>
      <c r="J5" s="201" t="s">
        <v>17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8.75" customHeight="1">
      <c r="A6" s="104" t="s">
        <v>12</v>
      </c>
      <c r="B6" s="105" t="s">
        <v>13</v>
      </c>
      <c r="C6" s="9" t="s">
        <v>18</v>
      </c>
      <c r="D6" s="9">
        <v>1</v>
      </c>
      <c r="E6" s="6">
        <v>898</v>
      </c>
      <c r="F6" s="6">
        <f>(D6*E6)</f>
        <v>898</v>
      </c>
      <c r="G6" s="6">
        <f>(F6*8.25/100)+F6</f>
        <v>972.08500000000004</v>
      </c>
      <c r="H6" s="17"/>
      <c r="I6" s="107" t="s">
        <v>16</v>
      </c>
      <c r="J6" s="1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8.75" customHeight="1">
      <c r="A7" s="104" t="s">
        <v>12</v>
      </c>
      <c r="B7" s="108" t="s">
        <v>13</v>
      </c>
      <c r="C7" s="9" t="s">
        <v>19</v>
      </c>
      <c r="D7" s="9">
        <v>1</v>
      </c>
      <c r="E7" s="6">
        <v>498</v>
      </c>
      <c r="F7" s="6">
        <f>(D7*E7)</f>
        <v>498</v>
      </c>
      <c r="G7" s="6">
        <f>(F7*8.25/100)+F7</f>
        <v>539.08500000000004</v>
      </c>
      <c r="H7" s="17" t="s">
        <v>20</v>
      </c>
      <c r="I7" s="107" t="s">
        <v>16</v>
      </c>
      <c r="J7" s="1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8.75" customHeight="1">
      <c r="A8" s="109"/>
      <c r="B8" s="110"/>
      <c r="C8" s="111" t="s">
        <v>21</v>
      </c>
      <c r="D8" s="56"/>
      <c r="E8" s="57"/>
      <c r="F8" s="35"/>
      <c r="G8" s="73">
        <f>SUM(G5:G7)</f>
        <v>2051.3375000000001</v>
      </c>
      <c r="H8" s="112"/>
      <c r="I8" s="113"/>
      <c r="J8" s="11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8.75" customHeight="1">
      <c r="A9" s="115" t="s">
        <v>12</v>
      </c>
      <c r="B9" s="105" t="s">
        <v>22</v>
      </c>
      <c r="C9" s="116" t="s">
        <v>23</v>
      </c>
      <c r="D9" s="7">
        <v>1</v>
      </c>
      <c r="E9" s="8">
        <v>60.66</v>
      </c>
      <c r="F9" s="20">
        <f>(D9*E9)</f>
        <v>60.66</v>
      </c>
      <c r="G9" s="58">
        <f>(F9*8.25/100)+F9</f>
        <v>65.664450000000002</v>
      </c>
      <c r="H9" s="114" t="s">
        <v>24</v>
      </c>
      <c r="I9" s="117" t="s">
        <v>16</v>
      </c>
      <c r="J9" s="11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8.75" customHeight="1">
      <c r="A10" s="104" t="s">
        <v>12</v>
      </c>
      <c r="B10" s="105" t="s">
        <v>22</v>
      </c>
      <c r="C10" s="12" t="s">
        <v>25</v>
      </c>
      <c r="D10" s="12">
        <v>1</v>
      </c>
      <c r="E10" s="20">
        <v>69.989999999999995</v>
      </c>
      <c r="F10" s="20">
        <f>(D10*E10)</f>
        <v>69.989999999999995</v>
      </c>
      <c r="G10" s="58">
        <v>69.989999999999995</v>
      </c>
      <c r="H10" s="17" t="s">
        <v>26</v>
      </c>
      <c r="I10" s="117" t="s">
        <v>16</v>
      </c>
      <c r="J10" s="1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8.75" customHeight="1">
      <c r="A11" s="104" t="s">
        <v>12</v>
      </c>
      <c r="B11" s="105" t="s">
        <v>22</v>
      </c>
      <c r="C11" s="12" t="s">
        <v>27</v>
      </c>
      <c r="D11" s="12">
        <v>1</v>
      </c>
      <c r="E11" s="20">
        <v>106.9</v>
      </c>
      <c r="F11" s="20">
        <f>(D11*E11)</f>
        <v>106.9</v>
      </c>
      <c r="G11" s="58">
        <f>(F11*8.25/100)+F11</f>
        <v>115.71925</v>
      </c>
      <c r="H11" s="17" t="s">
        <v>28</v>
      </c>
      <c r="I11" s="118" t="s">
        <v>16</v>
      </c>
      <c r="J11" s="1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8.75" customHeight="1">
      <c r="A12" s="119"/>
      <c r="B12" s="110"/>
      <c r="C12" s="120" t="s">
        <v>21</v>
      </c>
      <c r="D12" s="36"/>
      <c r="E12" s="37"/>
      <c r="F12" s="38"/>
      <c r="G12" s="72">
        <f>SUM(G9:G11)</f>
        <v>251.37369999999999</v>
      </c>
      <c r="H12" s="121"/>
      <c r="I12" s="113"/>
      <c r="J12" s="11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8.75" customHeight="1">
      <c r="A13" s="104" t="s">
        <v>12</v>
      </c>
      <c r="B13" s="105" t="s">
        <v>29</v>
      </c>
      <c r="C13" s="106" t="s">
        <v>30</v>
      </c>
      <c r="D13" s="9">
        <v>6</v>
      </c>
      <c r="E13" s="6">
        <v>49.99</v>
      </c>
      <c r="F13" s="6">
        <f>(E13*D13)</f>
        <v>299.94</v>
      </c>
      <c r="G13" s="6">
        <f>(F13*8.25/100)+F13</f>
        <v>324.68504999999999</v>
      </c>
      <c r="H13" s="17" t="s">
        <v>31</v>
      </c>
      <c r="I13" s="107" t="s">
        <v>16</v>
      </c>
      <c r="J13" s="17" t="s">
        <v>32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8.75" customHeight="1">
      <c r="A14" s="104" t="s">
        <v>12</v>
      </c>
      <c r="B14" s="105" t="s">
        <v>29</v>
      </c>
      <c r="C14" s="106" t="s">
        <v>33</v>
      </c>
      <c r="D14" s="9">
        <v>1</v>
      </c>
      <c r="E14" s="6">
        <v>129.97999999999999</v>
      </c>
      <c r="F14" s="6">
        <f>(E14*D14)</f>
        <v>129.97999999999999</v>
      </c>
      <c r="G14" s="6">
        <f>(F14*8.25/100)+F14</f>
        <v>140.70335</v>
      </c>
      <c r="H14" s="122" t="s">
        <v>34</v>
      </c>
      <c r="I14" s="107" t="s">
        <v>16</v>
      </c>
      <c r="J14" s="1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8.75" customHeight="1">
      <c r="A15" s="123" t="s">
        <v>12</v>
      </c>
      <c r="B15" s="124" t="s">
        <v>29</v>
      </c>
      <c r="C15" s="125" t="s">
        <v>35</v>
      </c>
      <c r="D15" s="42">
        <v>1</v>
      </c>
      <c r="E15" s="43">
        <v>30.99</v>
      </c>
      <c r="F15" s="6">
        <f>(E15*D15)</f>
        <v>30.99</v>
      </c>
      <c r="G15" s="6">
        <f>(F15*8.25/100)+F15</f>
        <v>33.546675</v>
      </c>
      <c r="H15" s="126" t="s">
        <v>36</v>
      </c>
      <c r="I15" s="127" t="s">
        <v>16</v>
      </c>
      <c r="J15" s="12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8.75" customHeight="1">
      <c r="A16" s="123" t="s">
        <v>12</v>
      </c>
      <c r="B16" s="124" t="s">
        <v>29</v>
      </c>
      <c r="C16" s="125" t="s">
        <v>37</v>
      </c>
      <c r="D16" s="42">
        <v>1</v>
      </c>
      <c r="E16" s="43">
        <v>102.99</v>
      </c>
      <c r="F16" s="6">
        <f>(E16*D16)</f>
        <v>102.99</v>
      </c>
      <c r="G16" s="6">
        <f>(F16*8.25/100)+F16</f>
        <v>111.48667499999999</v>
      </c>
      <c r="H16" s="126" t="s">
        <v>38</v>
      </c>
      <c r="I16" s="127" t="s">
        <v>16</v>
      </c>
      <c r="J16" s="12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8.75" customHeight="1">
      <c r="A17" s="128" t="s">
        <v>39</v>
      </c>
      <c r="B17" s="105" t="s">
        <v>29</v>
      </c>
      <c r="C17" s="106" t="s">
        <v>40</v>
      </c>
      <c r="D17" s="9">
        <v>1</v>
      </c>
      <c r="E17" s="6">
        <v>15.49</v>
      </c>
      <c r="F17" s="6">
        <f>(E17*D17)</f>
        <v>15.49</v>
      </c>
      <c r="G17" s="6">
        <f>(F17*8.25/100)+F17</f>
        <v>16.767925000000002</v>
      </c>
      <c r="H17" s="129" t="s">
        <v>41</v>
      </c>
      <c r="I17" s="130" t="s">
        <v>16</v>
      </c>
      <c r="J17" s="1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8.75" customHeight="1">
      <c r="A18" s="131"/>
      <c r="B18" s="132"/>
      <c r="C18" s="39" t="s">
        <v>21</v>
      </c>
      <c r="D18" s="39"/>
      <c r="E18" s="40"/>
      <c r="F18" s="41"/>
      <c r="G18" s="71">
        <f>SUM(G13:G17)</f>
        <v>627.18967499999997</v>
      </c>
      <c r="H18" s="133"/>
      <c r="I18" s="133"/>
      <c r="J18" s="13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8.75" customHeight="1">
      <c r="A19" s="104" t="s">
        <v>12</v>
      </c>
      <c r="B19" s="105" t="s">
        <v>42</v>
      </c>
      <c r="C19" s="106" t="s">
        <v>43</v>
      </c>
      <c r="D19" s="9">
        <v>5</v>
      </c>
      <c r="E19" s="6">
        <v>23.99</v>
      </c>
      <c r="F19" s="6">
        <f>(E19*D19)</f>
        <v>119.94999999999999</v>
      </c>
      <c r="G19" s="6">
        <f>(F19*8.25/100)+F19</f>
        <v>129.84587499999998</v>
      </c>
      <c r="H19" s="134" t="s">
        <v>44</v>
      </c>
      <c r="I19" s="117" t="s">
        <v>16</v>
      </c>
      <c r="J19" s="1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8.75" customHeight="1">
      <c r="A20" s="131"/>
      <c r="B20" s="132"/>
      <c r="C20" s="39" t="s">
        <v>21</v>
      </c>
      <c r="D20" s="39"/>
      <c r="E20" s="40"/>
      <c r="F20" s="41"/>
      <c r="G20" s="71">
        <f>SUM(G19)</f>
        <v>129.84587499999998</v>
      </c>
      <c r="H20" s="133"/>
      <c r="I20" s="133"/>
      <c r="J20" s="13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6.25" customHeight="1">
      <c r="A21" s="102"/>
      <c r="B21" s="51"/>
      <c r="C21" s="61" t="s">
        <v>45</v>
      </c>
      <c r="D21" s="52"/>
      <c r="E21" s="53"/>
      <c r="F21" s="53"/>
      <c r="G21" s="53"/>
      <c r="H21" s="54"/>
      <c r="I21" s="51"/>
      <c r="J21" s="5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8.75" customHeight="1">
      <c r="A22" s="104" t="s">
        <v>46</v>
      </c>
      <c r="B22" s="105" t="s">
        <v>29</v>
      </c>
      <c r="C22" s="106" t="s">
        <v>47</v>
      </c>
      <c r="D22" s="9">
        <v>1</v>
      </c>
      <c r="E22" s="6">
        <v>299</v>
      </c>
      <c r="F22" s="6">
        <f>PRODUCT(D22:E22)</f>
        <v>299</v>
      </c>
      <c r="G22" s="6">
        <f>(F22*8.25/100)+F22</f>
        <v>323.66750000000002</v>
      </c>
      <c r="H22" s="105" t="s">
        <v>48</v>
      </c>
      <c r="I22" s="135" t="s">
        <v>16</v>
      </c>
      <c r="J22" s="10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8.75" customHeight="1">
      <c r="A23" s="131"/>
      <c r="B23" s="132"/>
      <c r="C23" s="39" t="s">
        <v>21</v>
      </c>
      <c r="D23" s="39"/>
      <c r="E23" s="40"/>
      <c r="F23" s="41"/>
      <c r="G23" s="71">
        <f>SUM(G22)</f>
        <v>323.66750000000002</v>
      </c>
      <c r="H23" s="133"/>
      <c r="I23" s="133"/>
      <c r="J23" s="13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26.25" customHeight="1">
      <c r="A24" s="136"/>
      <c r="B24" s="13"/>
      <c r="C24" s="137" t="s">
        <v>49</v>
      </c>
      <c r="D24" s="14"/>
      <c r="E24" s="15"/>
      <c r="F24" s="15"/>
      <c r="G24" s="15"/>
      <c r="H24" s="16"/>
      <c r="I24" s="13"/>
      <c r="J24" s="5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8.75" customHeight="1">
      <c r="A25" s="138" t="s">
        <v>50</v>
      </c>
      <c r="B25" s="139" t="s">
        <v>29</v>
      </c>
      <c r="C25" s="12" t="s">
        <v>51</v>
      </c>
      <c r="D25" s="17">
        <v>1</v>
      </c>
      <c r="E25" s="10">
        <v>182.88</v>
      </c>
      <c r="F25" s="10">
        <f>PRODUCT(D25:E25)</f>
        <v>182.88</v>
      </c>
      <c r="G25" s="10">
        <f>(F25*8.25/100)+F25</f>
        <v>197.9676</v>
      </c>
      <c r="H25" s="139" t="s">
        <v>52</v>
      </c>
      <c r="I25" s="107" t="s">
        <v>16</v>
      </c>
      <c r="J25" s="13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8.75" customHeight="1">
      <c r="A26" s="131"/>
      <c r="B26" s="132"/>
      <c r="C26" s="39" t="s">
        <v>21</v>
      </c>
      <c r="D26" s="39"/>
      <c r="E26" s="40"/>
      <c r="F26" s="41"/>
      <c r="G26" s="71">
        <f>SUM(G25)</f>
        <v>197.9676</v>
      </c>
      <c r="H26" s="133"/>
      <c r="I26" s="133"/>
      <c r="J26" s="13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6.25" customHeight="1">
      <c r="A27" s="60"/>
      <c r="B27" s="51"/>
      <c r="C27" s="61" t="s">
        <v>53</v>
      </c>
      <c r="D27" s="52"/>
      <c r="E27" s="53"/>
      <c r="F27" s="53"/>
      <c r="G27" s="53"/>
      <c r="H27" s="54"/>
      <c r="I27" s="51"/>
      <c r="J27" s="5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8.75" customHeight="1">
      <c r="A28" s="138" t="s">
        <v>54</v>
      </c>
      <c r="B28" s="129" t="s">
        <v>42</v>
      </c>
      <c r="C28" s="12" t="s">
        <v>55</v>
      </c>
      <c r="D28" s="69">
        <v>1</v>
      </c>
      <c r="E28" s="70">
        <v>48.99</v>
      </c>
      <c r="F28" s="68">
        <f t="shared" ref="F28:F40" si="0">(D28*E28)</f>
        <v>48.99</v>
      </c>
      <c r="G28" s="68">
        <f t="shared" ref="G28:G40" si="1">(F28*8.25/100)+F28</f>
        <v>53.031675</v>
      </c>
      <c r="H28" s="143" t="s">
        <v>56</v>
      </c>
      <c r="I28" s="142" t="s">
        <v>16</v>
      </c>
      <c r="J28" s="12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8.75" customHeight="1">
      <c r="A29" s="138" t="s">
        <v>54</v>
      </c>
      <c r="B29" s="129" t="s">
        <v>29</v>
      </c>
      <c r="C29" s="141" t="s">
        <v>57</v>
      </c>
      <c r="D29" s="12">
        <v>2</v>
      </c>
      <c r="E29" s="20">
        <v>119.99</v>
      </c>
      <c r="F29" s="68">
        <f t="shared" si="0"/>
        <v>239.98</v>
      </c>
      <c r="G29" s="68">
        <f t="shared" si="1"/>
        <v>259.77834999999999</v>
      </c>
      <c r="H29" s="129" t="s">
        <v>58</v>
      </c>
      <c r="I29" s="142" t="s">
        <v>16</v>
      </c>
      <c r="J29" s="1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8.75" customHeight="1">
      <c r="A30" s="138" t="s">
        <v>54</v>
      </c>
      <c r="B30" s="129" t="s">
        <v>29</v>
      </c>
      <c r="C30" s="141" t="s">
        <v>57</v>
      </c>
      <c r="D30" s="12">
        <v>3</v>
      </c>
      <c r="E30" s="20">
        <v>25.99</v>
      </c>
      <c r="F30" s="68">
        <f t="shared" si="0"/>
        <v>77.97</v>
      </c>
      <c r="G30" s="68">
        <f t="shared" si="1"/>
        <v>84.402524999999997</v>
      </c>
      <c r="H30" s="12" t="s">
        <v>59</v>
      </c>
      <c r="I30" s="142" t="s">
        <v>16</v>
      </c>
      <c r="J30" s="1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8.75" customHeight="1">
      <c r="A31" s="140" t="s">
        <v>54</v>
      </c>
      <c r="B31" s="129" t="s">
        <v>29</v>
      </c>
      <c r="C31" s="141" t="s">
        <v>60</v>
      </c>
      <c r="D31" s="12">
        <v>1</v>
      </c>
      <c r="E31" s="20">
        <v>119.99</v>
      </c>
      <c r="F31" s="68">
        <f t="shared" si="0"/>
        <v>119.99</v>
      </c>
      <c r="G31" s="68">
        <f t="shared" si="1"/>
        <v>129.88917499999999</v>
      </c>
      <c r="H31" s="12" t="s">
        <v>61</v>
      </c>
      <c r="I31" s="130" t="s">
        <v>16</v>
      </c>
      <c r="J31" s="1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8.75" customHeight="1">
      <c r="A32" s="140" t="s">
        <v>54</v>
      </c>
      <c r="B32" s="129" t="s">
        <v>29</v>
      </c>
      <c r="C32" s="183" t="s">
        <v>62</v>
      </c>
      <c r="D32" s="24">
        <v>1</v>
      </c>
      <c r="E32" s="18">
        <v>47.83</v>
      </c>
      <c r="F32" s="68">
        <f t="shared" si="0"/>
        <v>47.83</v>
      </c>
      <c r="G32" s="68">
        <f t="shared" si="1"/>
        <v>51.775974999999995</v>
      </c>
      <c r="H32" s="24" t="s">
        <v>63</v>
      </c>
      <c r="I32" s="142" t="s">
        <v>16</v>
      </c>
      <c r="J32" s="1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8.75" customHeight="1">
      <c r="A33" s="140" t="s">
        <v>54</v>
      </c>
      <c r="B33" s="129" t="s">
        <v>29</v>
      </c>
      <c r="C33" s="183" t="s">
        <v>64</v>
      </c>
      <c r="D33" s="24">
        <v>1</v>
      </c>
      <c r="E33" s="18">
        <v>99.49</v>
      </c>
      <c r="F33" s="68">
        <f t="shared" si="0"/>
        <v>99.49</v>
      </c>
      <c r="G33" s="68">
        <f t="shared" si="1"/>
        <v>107.697925</v>
      </c>
      <c r="H33" s="24" t="s">
        <v>65</v>
      </c>
      <c r="I33" s="142" t="s">
        <v>16</v>
      </c>
      <c r="J33" s="1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8.75" customHeight="1">
      <c r="A34" s="138" t="s">
        <v>66</v>
      </c>
      <c r="B34" s="144" t="s">
        <v>22</v>
      </c>
      <c r="C34" s="145" t="s">
        <v>67</v>
      </c>
      <c r="D34" s="21">
        <v>1</v>
      </c>
      <c r="E34" s="19">
        <v>417</v>
      </c>
      <c r="F34" s="68">
        <f t="shared" si="0"/>
        <v>417</v>
      </c>
      <c r="G34" s="68">
        <f t="shared" si="1"/>
        <v>451.40250000000003</v>
      </c>
      <c r="H34" s="21" t="s">
        <v>68</v>
      </c>
      <c r="I34" s="142" t="s">
        <v>16</v>
      </c>
      <c r="J34" s="1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8.75" customHeight="1">
      <c r="A35" s="138"/>
      <c r="B35" s="144" t="s">
        <v>22</v>
      </c>
      <c r="C35" s="145" t="s">
        <v>69</v>
      </c>
      <c r="D35" s="21">
        <v>1</v>
      </c>
      <c r="E35" s="19">
        <v>94</v>
      </c>
      <c r="F35" s="68">
        <f t="shared" si="0"/>
        <v>94</v>
      </c>
      <c r="G35" s="68">
        <f t="shared" si="1"/>
        <v>101.755</v>
      </c>
      <c r="H35" s="21" t="s">
        <v>68</v>
      </c>
      <c r="I35" s="142" t="s">
        <v>16</v>
      </c>
      <c r="J35" s="1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8.75" customHeight="1">
      <c r="A36" s="138"/>
      <c r="B36" s="144" t="s">
        <v>22</v>
      </c>
      <c r="C36" s="145" t="s">
        <v>70</v>
      </c>
      <c r="D36" s="21">
        <v>1</v>
      </c>
      <c r="E36" s="19">
        <v>565.6</v>
      </c>
      <c r="F36" s="68">
        <f t="shared" si="0"/>
        <v>565.6</v>
      </c>
      <c r="G36" s="68">
        <f t="shared" si="1"/>
        <v>612.26200000000006</v>
      </c>
      <c r="H36" s="21" t="s">
        <v>68</v>
      </c>
      <c r="I36" s="142" t="s">
        <v>16</v>
      </c>
      <c r="J36" s="1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8.75" customHeight="1">
      <c r="A37" s="138" t="s">
        <v>54</v>
      </c>
      <c r="B37" s="129" t="s">
        <v>22</v>
      </c>
      <c r="C37" s="141" t="s">
        <v>71</v>
      </c>
      <c r="D37" s="12">
        <v>1</v>
      </c>
      <c r="E37" s="20">
        <v>295.99</v>
      </c>
      <c r="F37" s="68">
        <f t="shared" si="0"/>
        <v>295.99</v>
      </c>
      <c r="G37" s="68">
        <f t="shared" si="1"/>
        <v>320.409175</v>
      </c>
      <c r="H37" s="129" t="s">
        <v>72</v>
      </c>
      <c r="I37" s="130" t="s">
        <v>16</v>
      </c>
      <c r="J37" s="12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8.75" customHeight="1">
      <c r="A38" s="138" t="s">
        <v>54</v>
      </c>
      <c r="B38" s="129" t="s">
        <v>22</v>
      </c>
      <c r="C38" s="141" t="s">
        <v>73</v>
      </c>
      <c r="D38" s="12">
        <v>1</v>
      </c>
      <c r="E38" s="20">
        <v>878.86</v>
      </c>
      <c r="F38" s="68">
        <f t="shared" si="0"/>
        <v>878.86</v>
      </c>
      <c r="G38" s="68">
        <f t="shared" si="1"/>
        <v>951.36595</v>
      </c>
      <c r="H38" s="129" t="s">
        <v>74</v>
      </c>
      <c r="I38" s="130" t="s">
        <v>16</v>
      </c>
      <c r="J38" s="12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8.75" customHeight="1">
      <c r="A39" s="138" t="s">
        <v>54</v>
      </c>
      <c r="B39" s="129" t="s">
        <v>22</v>
      </c>
      <c r="C39" s="141" t="s">
        <v>75</v>
      </c>
      <c r="D39" s="24">
        <v>2</v>
      </c>
      <c r="E39" s="18">
        <v>76.489999999999995</v>
      </c>
      <c r="F39" s="68">
        <f t="shared" si="0"/>
        <v>152.97999999999999</v>
      </c>
      <c r="G39" s="68">
        <f t="shared" si="1"/>
        <v>165.60084999999998</v>
      </c>
      <c r="H39" s="146" t="s">
        <v>76</v>
      </c>
      <c r="I39" s="147" t="s">
        <v>16</v>
      </c>
      <c r="J39" s="129" t="s">
        <v>77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8.75" customHeight="1">
      <c r="A40" s="138" t="s">
        <v>54</v>
      </c>
      <c r="B40" s="129" t="s">
        <v>22</v>
      </c>
      <c r="C40" s="141" t="s">
        <v>78</v>
      </c>
      <c r="D40" s="12">
        <v>1</v>
      </c>
      <c r="E40" s="20">
        <v>159</v>
      </c>
      <c r="F40" s="68">
        <f t="shared" si="0"/>
        <v>159</v>
      </c>
      <c r="G40" s="68">
        <f t="shared" si="1"/>
        <v>172.11750000000001</v>
      </c>
      <c r="H40" s="129" t="s">
        <v>79</v>
      </c>
      <c r="I40" s="130" t="s">
        <v>16</v>
      </c>
      <c r="J40" s="12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8.75" customHeight="1">
      <c r="A41" s="131"/>
      <c r="B41" s="132"/>
      <c r="C41" s="39" t="s">
        <v>80</v>
      </c>
      <c r="D41" s="39"/>
      <c r="E41" s="40"/>
      <c r="F41" s="41"/>
      <c r="G41" s="71">
        <f>SUM(G29:G33)</f>
        <v>633.54395</v>
      </c>
      <c r="H41" s="133"/>
      <c r="I41" s="133"/>
      <c r="J41" s="13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8.75" customHeight="1">
      <c r="A42" s="131"/>
      <c r="B42" s="132"/>
      <c r="C42" s="39" t="s">
        <v>81</v>
      </c>
      <c r="D42" s="39"/>
      <c r="E42" s="40"/>
      <c r="F42" s="41"/>
      <c r="G42" s="71">
        <f>SUM(G34:G40)</f>
        <v>2774.9129749999997</v>
      </c>
      <c r="H42" s="133"/>
      <c r="I42" s="133"/>
      <c r="J42" s="1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8.75" customHeight="1">
      <c r="A43" s="131"/>
      <c r="B43" s="132"/>
      <c r="C43" s="39" t="s">
        <v>82</v>
      </c>
      <c r="D43" s="39"/>
      <c r="E43" s="40"/>
      <c r="F43" s="41"/>
      <c r="G43" s="71">
        <v>53.03</v>
      </c>
      <c r="H43" s="133"/>
      <c r="I43" s="133"/>
      <c r="J43" s="1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26.25" customHeight="1">
      <c r="A44" s="102"/>
      <c r="B44" s="51"/>
      <c r="C44" s="61" t="s">
        <v>83</v>
      </c>
      <c r="D44" s="52"/>
      <c r="E44" s="53"/>
      <c r="F44" s="53"/>
      <c r="G44" s="53"/>
      <c r="H44" s="54"/>
      <c r="I44" s="51"/>
      <c r="J44" s="5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8.75" customHeight="1">
      <c r="A45" s="140" t="s">
        <v>84</v>
      </c>
      <c r="B45" s="139" t="s">
        <v>29</v>
      </c>
      <c r="C45" s="148" t="s">
        <v>51</v>
      </c>
      <c r="D45" s="17">
        <v>1</v>
      </c>
      <c r="E45" s="10">
        <v>182.88</v>
      </c>
      <c r="F45" s="10">
        <f>(D45*E45)</f>
        <v>182.88</v>
      </c>
      <c r="G45" s="10">
        <f>(F45*8.25/100)+F45</f>
        <v>197.9676</v>
      </c>
      <c r="H45" s="139" t="s">
        <v>52</v>
      </c>
      <c r="I45" s="107" t="s">
        <v>16</v>
      </c>
      <c r="J45" s="139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8.75" customHeight="1">
      <c r="A46" s="131"/>
      <c r="B46" s="132"/>
      <c r="C46" s="39" t="s">
        <v>80</v>
      </c>
      <c r="D46" s="39"/>
      <c r="E46" s="40"/>
      <c r="F46" s="41"/>
      <c r="G46" s="71">
        <f>G45</f>
        <v>197.9676</v>
      </c>
      <c r="H46" s="133"/>
      <c r="I46" s="133"/>
      <c r="J46" s="13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26.25" customHeight="1">
      <c r="A47" s="60"/>
      <c r="B47" s="51"/>
      <c r="C47" s="61" t="s">
        <v>85</v>
      </c>
      <c r="D47" s="52"/>
      <c r="E47" s="53"/>
      <c r="F47" s="53"/>
      <c r="G47" s="53"/>
      <c r="H47" s="54"/>
      <c r="I47" s="51"/>
      <c r="J47" s="5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8.75" customHeight="1">
      <c r="A48" s="138" t="s">
        <v>86</v>
      </c>
      <c r="B48" s="129" t="s">
        <v>42</v>
      </c>
      <c r="C48" s="12" t="s">
        <v>55</v>
      </c>
      <c r="D48" s="69">
        <v>1</v>
      </c>
      <c r="E48" s="70">
        <v>48.99</v>
      </c>
      <c r="F48" s="68">
        <f t="shared" ref="F48:F56" si="2">(D48*E48)</f>
        <v>48.99</v>
      </c>
      <c r="G48" s="68">
        <f t="shared" ref="G48:G56" si="3">(F48*8.25/100)+F48</f>
        <v>53.031675</v>
      </c>
      <c r="H48" s="143" t="s">
        <v>56</v>
      </c>
      <c r="I48" s="142" t="s">
        <v>16</v>
      </c>
      <c r="J48" s="12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8.75" customHeight="1">
      <c r="A49" s="138" t="s">
        <v>86</v>
      </c>
      <c r="B49" s="129" t="s">
        <v>29</v>
      </c>
      <c r="C49" s="148" t="s">
        <v>57</v>
      </c>
      <c r="D49" s="12">
        <v>1</v>
      </c>
      <c r="E49" s="20">
        <v>119.99</v>
      </c>
      <c r="F49" s="68">
        <f t="shared" si="2"/>
        <v>119.99</v>
      </c>
      <c r="G49" s="68">
        <f t="shared" si="3"/>
        <v>129.88917499999999</v>
      </c>
      <c r="H49" s="129" t="s">
        <v>87</v>
      </c>
      <c r="I49" s="130" t="s">
        <v>16</v>
      </c>
      <c r="J49" s="1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8.75" customHeight="1">
      <c r="A50" s="138" t="s">
        <v>86</v>
      </c>
      <c r="B50" s="129" t="s">
        <v>29</v>
      </c>
      <c r="C50" s="148" t="s">
        <v>60</v>
      </c>
      <c r="D50" s="12">
        <v>1</v>
      </c>
      <c r="E50" s="20">
        <v>119.99</v>
      </c>
      <c r="F50" s="68">
        <f t="shared" si="2"/>
        <v>119.99</v>
      </c>
      <c r="G50" s="68">
        <f t="shared" si="3"/>
        <v>129.88917499999999</v>
      </c>
      <c r="H50" s="12" t="s">
        <v>61</v>
      </c>
      <c r="I50" s="130" t="s">
        <v>16</v>
      </c>
      <c r="J50" s="12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8.75" customHeight="1">
      <c r="A51" s="138" t="s">
        <v>86</v>
      </c>
      <c r="B51" s="129" t="s">
        <v>22</v>
      </c>
      <c r="C51" s="148" t="s">
        <v>88</v>
      </c>
      <c r="D51" s="12">
        <v>1</v>
      </c>
      <c r="E51" s="20">
        <v>159.9</v>
      </c>
      <c r="F51" s="68">
        <f t="shared" si="2"/>
        <v>159.9</v>
      </c>
      <c r="G51" s="68">
        <f t="shared" si="3"/>
        <v>173.09174999999999</v>
      </c>
      <c r="H51" s="129" t="s">
        <v>89</v>
      </c>
      <c r="I51" s="142" t="s">
        <v>16</v>
      </c>
      <c r="J51" s="12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8.75" customHeight="1">
      <c r="A52" s="138" t="s">
        <v>86</v>
      </c>
      <c r="B52" s="129" t="s">
        <v>22</v>
      </c>
      <c r="C52" s="148" t="s">
        <v>90</v>
      </c>
      <c r="D52" s="24">
        <v>1</v>
      </c>
      <c r="E52" s="18">
        <v>51.9</v>
      </c>
      <c r="F52" s="68">
        <f t="shared" si="2"/>
        <v>51.9</v>
      </c>
      <c r="G52" s="68">
        <f t="shared" si="3"/>
        <v>56.181750000000001</v>
      </c>
      <c r="H52" s="146" t="s">
        <v>91</v>
      </c>
      <c r="I52" s="149" t="s">
        <v>16</v>
      </c>
      <c r="J52" s="1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8.75" customHeight="1">
      <c r="A53" s="138" t="s">
        <v>86</v>
      </c>
      <c r="B53" s="129" t="s">
        <v>22</v>
      </c>
      <c r="C53" s="150" t="s">
        <v>92</v>
      </c>
      <c r="D53" s="24">
        <v>1</v>
      </c>
      <c r="E53" s="18">
        <v>20.59</v>
      </c>
      <c r="F53" s="68">
        <f t="shared" si="2"/>
        <v>20.59</v>
      </c>
      <c r="G53" s="68">
        <f t="shared" si="3"/>
        <v>22.288675000000001</v>
      </c>
      <c r="H53" s="146" t="s">
        <v>93</v>
      </c>
      <c r="I53" s="149" t="s">
        <v>16</v>
      </c>
      <c r="J53" s="1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8.75" customHeight="1">
      <c r="A54" s="138" t="s">
        <v>86</v>
      </c>
      <c r="B54" s="144" t="s">
        <v>22</v>
      </c>
      <c r="C54" s="145" t="s">
        <v>67</v>
      </c>
      <c r="D54" s="21">
        <v>1</v>
      </c>
      <c r="E54" s="19">
        <v>109</v>
      </c>
      <c r="F54" s="68">
        <f t="shared" si="2"/>
        <v>109</v>
      </c>
      <c r="G54" s="68">
        <f t="shared" si="3"/>
        <v>117.99250000000001</v>
      </c>
      <c r="H54" s="21" t="s">
        <v>94</v>
      </c>
      <c r="I54" s="142" t="s">
        <v>16</v>
      </c>
      <c r="J54" s="1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8.75" customHeight="1">
      <c r="A55" s="138" t="s">
        <v>86</v>
      </c>
      <c r="B55" s="129" t="s">
        <v>22</v>
      </c>
      <c r="C55" s="148" t="s">
        <v>95</v>
      </c>
      <c r="D55" s="12">
        <v>1</v>
      </c>
      <c r="E55" s="20">
        <v>199</v>
      </c>
      <c r="F55" s="68">
        <f t="shared" si="2"/>
        <v>199</v>
      </c>
      <c r="G55" s="68">
        <f t="shared" si="3"/>
        <v>215.41749999999999</v>
      </c>
      <c r="H55" s="12" t="s">
        <v>96</v>
      </c>
      <c r="I55" s="142" t="s">
        <v>16</v>
      </c>
      <c r="J55" s="1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8.899999999999999" customHeight="1">
      <c r="A56" s="151" t="s">
        <v>97</v>
      </c>
      <c r="B56" s="152" t="s">
        <v>22</v>
      </c>
      <c r="C56" s="12" t="s">
        <v>98</v>
      </c>
      <c r="D56" s="47">
        <v>1</v>
      </c>
      <c r="E56" s="20">
        <v>30.48</v>
      </c>
      <c r="F56" s="68">
        <f t="shared" si="2"/>
        <v>30.48</v>
      </c>
      <c r="G56" s="68">
        <f t="shared" si="3"/>
        <v>32.994599999999998</v>
      </c>
      <c r="H56" s="12" t="s">
        <v>99</v>
      </c>
      <c r="I56" s="153" t="s">
        <v>16</v>
      </c>
      <c r="J56" s="12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</row>
    <row r="57" spans="1:29" ht="18.75" customHeight="1">
      <c r="A57" s="131"/>
      <c r="B57" s="132"/>
      <c r="C57" s="39" t="s">
        <v>80</v>
      </c>
      <c r="D57" s="39"/>
      <c r="E57" s="40"/>
      <c r="F57" s="41"/>
      <c r="G57" s="71">
        <f>SUM(G49,G50)</f>
        <v>259.77834999999999</v>
      </c>
      <c r="H57" s="133"/>
      <c r="I57" s="133"/>
      <c r="J57" s="13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8.75" customHeight="1">
      <c r="A58" s="131"/>
      <c r="B58" s="132"/>
      <c r="C58" s="39" t="s">
        <v>81</v>
      </c>
      <c r="D58" s="39"/>
      <c r="E58" s="40"/>
      <c r="F58" s="41"/>
      <c r="G58" s="71">
        <f>SUM(G51:G56)</f>
        <v>617.96677499999998</v>
      </c>
      <c r="H58" s="133"/>
      <c r="I58" s="133"/>
      <c r="J58" s="13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8.75" customHeight="1">
      <c r="A59" s="131"/>
      <c r="B59" s="132"/>
      <c r="C59" s="39" t="s">
        <v>82</v>
      </c>
      <c r="D59" s="39"/>
      <c r="E59" s="40"/>
      <c r="F59" s="41"/>
      <c r="G59" s="71">
        <v>53.03</v>
      </c>
      <c r="H59" s="133"/>
      <c r="I59" s="133"/>
      <c r="J59" s="13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26.25" customHeight="1">
      <c r="A60" s="136"/>
      <c r="B60" s="13"/>
      <c r="C60" s="137" t="s">
        <v>100</v>
      </c>
      <c r="D60" s="14"/>
      <c r="E60" s="15"/>
      <c r="F60" s="15"/>
      <c r="G60" s="15"/>
      <c r="H60" s="16"/>
      <c r="I60" s="13"/>
      <c r="J60" s="59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8.75" customHeight="1">
      <c r="A61" s="140" t="s">
        <v>101</v>
      </c>
      <c r="B61" s="139" t="s">
        <v>29</v>
      </c>
      <c r="C61" s="148" t="s">
        <v>51</v>
      </c>
      <c r="D61" s="17">
        <v>1</v>
      </c>
      <c r="E61" s="10">
        <v>182.88</v>
      </c>
      <c r="F61" s="10">
        <f>(D61*E61)</f>
        <v>182.88</v>
      </c>
      <c r="G61" s="10">
        <f>(F61*8.25/100)+F61</f>
        <v>197.9676</v>
      </c>
      <c r="H61" s="139" t="s">
        <v>52</v>
      </c>
      <c r="I61" s="107" t="s">
        <v>16</v>
      </c>
      <c r="J61" s="13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8.75" customHeight="1">
      <c r="A62" s="131"/>
      <c r="B62" s="132"/>
      <c r="C62" s="39" t="s">
        <v>80</v>
      </c>
      <c r="D62" s="39"/>
      <c r="E62" s="40"/>
      <c r="F62" s="41"/>
      <c r="G62" s="71">
        <f>G61</f>
        <v>197.9676</v>
      </c>
      <c r="H62" s="133"/>
      <c r="I62" s="133"/>
      <c r="J62" s="13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26.25" customHeight="1">
      <c r="A63" s="60"/>
      <c r="B63" s="51"/>
      <c r="C63" s="61" t="s">
        <v>102</v>
      </c>
      <c r="D63" s="52"/>
      <c r="E63" s="53"/>
      <c r="F63" s="53"/>
      <c r="G63" s="53"/>
      <c r="H63" s="54"/>
      <c r="I63" s="51"/>
      <c r="J63" s="5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8.75" customHeight="1">
      <c r="A64" s="138" t="s">
        <v>103</v>
      </c>
      <c r="B64" s="129" t="s">
        <v>42</v>
      </c>
      <c r="C64" s="12" t="s">
        <v>55</v>
      </c>
      <c r="D64" s="69">
        <v>1</v>
      </c>
      <c r="E64" s="70">
        <v>48.99</v>
      </c>
      <c r="F64" s="68">
        <f t="shared" ref="F64:F72" si="4">(D64*E64)</f>
        <v>48.99</v>
      </c>
      <c r="G64" s="68">
        <f t="shared" ref="G64:G72" si="5">(F64*8.25/100)+F64</f>
        <v>53.031675</v>
      </c>
      <c r="H64" s="143" t="s">
        <v>56</v>
      </c>
      <c r="I64" s="142" t="s">
        <v>16</v>
      </c>
      <c r="J64" s="129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8.75" customHeight="1">
      <c r="A65" s="138" t="s">
        <v>103</v>
      </c>
      <c r="B65" s="129" t="s">
        <v>29</v>
      </c>
      <c r="C65" s="148" t="s">
        <v>57</v>
      </c>
      <c r="D65" s="12">
        <v>1</v>
      </c>
      <c r="E65" s="20">
        <v>119.99</v>
      </c>
      <c r="F65" s="68">
        <f t="shared" si="4"/>
        <v>119.99</v>
      </c>
      <c r="G65" s="68">
        <f t="shared" si="5"/>
        <v>129.88917499999999</v>
      </c>
      <c r="H65" s="129" t="s">
        <v>87</v>
      </c>
      <c r="I65" s="130" t="s">
        <v>16</v>
      </c>
      <c r="J65" s="1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8.75" customHeight="1">
      <c r="A66" s="138" t="s">
        <v>103</v>
      </c>
      <c r="B66" s="129" t="s">
        <v>29</v>
      </c>
      <c r="C66" s="148" t="s">
        <v>60</v>
      </c>
      <c r="D66" s="12">
        <v>1</v>
      </c>
      <c r="E66" s="20">
        <v>119.99</v>
      </c>
      <c r="F66" s="68">
        <f t="shared" si="4"/>
        <v>119.99</v>
      </c>
      <c r="G66" s="68">
        <f t="shared" si="5"/>
        <v>129.88917499999999</v>
      </c>
      <c r="H66" s="12" t="s">
        <v>61</v>
      </c>
      <c r="I66" s="130" t="s">
        <v>16</v>
      </c>
      <c r="J66" s="129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8.75" customHeight="1">
      <c r="A67" s="138" t="s">
        <v>103</v>
      </c>
      <c r="B67" s="129" t="s">
        <v>22</v>
      </c>
      <c r="C67" s="148" t="s">
        <v>88</v>
      </c>
      <c r="D67" s="12">
        <v>1</v>
      </c>
      <c r="E67" s="20">
        <v>159.9</v>
      </c>
      <c r="F67" s="68">
        <f t="shared" si="4"/>
        <v>159.9</v>
      </c>
      <c r="G67" s="68">
        <f t="shared" si="5"/>
        <v>173.09174999999999</v>
      </c>
      <c r="H67" s="129" t="s">
        <v>89</v>
      </c>
      <c r="I67" s="142" t="s">
        <v>16</v>
      </c>
      <c r="J67" s="129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8.75" customHeight="1">
      <c r="A68" s="138" t="s">
        <v>103</v>
      </c>
      <c r="B68" s="129" t="s">
        <v>22</v>
      </c>
      <c r="C68" s="148" t="s">
        <v>90</v>
      </c>
      <c r="D68" s="24">
        <v>1</v>
      </c>
      <c r="E68" s="18">
        <v>51.9</v>
      </c>
      <c r="F68" s="68">
        <f t="shared" si="4"/>
        <v>51.9</v>
      </c>
      <c r="G68" s="68">
        <f t="shared" si="5"/>
        <v>56.181750000000001</v>
      </c>
      <c r="H68" s="146" t="s">
        <v>91</v>
      </c>
      <c r="I68" s="149" t="s">
        <v>16</v>
      </c>
      <c r="J68" s="1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8.75" customHeight="1">
      <c r="A69" s="138" t="s">
        <v>103</v>
      </c>
      <c r="B69" s="129" t="s">
        <v>22</v>
      </c>
      <c r="C69" s="150" t="s">
        <v>92</v>
      </c>
      <c r="D69" s="24">
        <v>1</v>
      </c>
      <c r="E69" s="18">
        <v>20.190000000000001</v>
      </c>
      <c r="F69" s="68">
        <f t="shared" si="4"/>
        <v>20.190000000000001</v>
      </c>
      <c r="G69" s="68">
        <f t="shared" si="5"/>
        <v>21.855675000000002</v>
      </c>
      <c r="H69" s="146" t="s">
        <v>93</v>
      </c>
      <c r="I69" s="149" t="s">
        <v>16</v>
      </c>
      <c r="J69" s="1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8.75" customHeight="1">
      <c r="A70" s="138" t="s">
        <v>103</v>
      </c>
      <c r="B70" s="144" t="s">
        <v>22</v>
      </c>
      <c r="C70" s="145" t="s">
        <v>67</v>
      </c>
      <c r="D70" s="21">
        <v>1</v>
      </c>
      <c r="E70" s="19">
        <v>109</v>
      </c>
      <c r="F70" s="68">
        <f t="shared" si="4"/>
        <v>109</v>
      </c>
      <c r="G70" s="68">
        <f t="shared" si="5"/>
        <v>117.99250000000001</v>
      </c>
      <c r="H70" s="21" t="s">
        <v>94</v>
      </c>
      <c r="I70" s="142" t="s">
        <v>16</v>
      </c>
      <c r="J70" s="1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8.75" customHeight="1">
      <c r="A71" s="138" t="s">
        <v>103</v>
      </c>
      <c r="B71" s="129" t="s">
        <v>22</v>
      </c>
      <c r="C71" s="148" t="s">
        <v>95</v>
      </c>
      <c r="D71" s="12">
        <v>1</v>
      </c>
      <c r="E71" s="20">
        <v>189</v>
      </c>
      <c r="F71" s="68">
        <f t="shared" si="4"/>
        <v>189</v>
      </c>
      <c r="G71" s="68">
        <f t="shared" si="5"/>
        <v>204.5925</v>
      </c>
      <c r="H71" s="12" t="s">
        <v>96</v>
      </c>
      <c r="I71" s="142" t="s">
        <v>16</v>
      </c>
      <c r="J71" s="1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8.899999999999999" customHeight="1">
      <c r="A72" s="151" t="s">
        <v>97</v>
      </c>
      <c r="B72" s="152" t="s">
        <v>22</v>
      </c>
      <c r="C72" s="12" t="s">
        <v>98</v>
      </c>
      <c r="D72" s="47">
        <v>1</v>
      </c>
      <c r="E72" s="20">
        <v>30.48</v>
      </c>
      <c r="F72" s="68">
        <f t="shared" si="4"/>
        <v>30.48</v>
      </c>
      <c r="G72" s="68">
        <f t="shared" si="5"/>
        <v>32.994599999999998</v>
      </c>
      <c r="H72" s="12" t="s">
        <v>99</v>
      </c>
      <c r="I72" s="153" t="s">
        <v>16</v>
      </c>
      <c r="J72" s="12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</row>
    <row r="73" spans="1:29" ht="18.75" customHeight="1">
      <c r="A73" s="131"/>
      <c r="B73" s="132"/>
      <c r="C73" s="39" t="s">
        <v>80</v>
      </c>
      <c r="D73" s="39"/>
      <c r="E73" s="40"/>
      <c r="F73" s="41"/>
      <c r="G73" s="71">
        <f>SUM(G65,G66)</f>
        <v>259.77834999999999</v>
      </c>
      <c r="H73" s="133"/>
      <c r="I73" s="133"/>
      <c r="J73" s="13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8.75" customHeight="1">
      <c r="A74" s="131"/>
      <c r="B74" s="132"/>
      <c r="C74" s="39" t="s">
        <v>81</v>
      </c>
      <c r="D74" s="39"/>
      <c r="E74" s="40"/>
      <c r="F74" s="41"/>
      <c r="G74" s="71">
        <f>SUM(G67:G72)</f>
        <v>606.70877499999995</v>
      </c>
      <c r="H74" s="133"/>
      <c r="I74" s="133"/>
      <c r="J74" s="13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8.75" customHeight="1">
      <c r="A75" s="131"/>
      <c r="B75" s="132"/>
      <c r="C75" s="39" t="s">
        <v>104</v>
      </c>
      <c r="D75" s="39"/>
      <c r="E75" s="40"/>
      <c r="F75" s="41"/>
      <c r="G75" s="71">
        <v>53.03</v>
      </c>
      <c r="H75" s="133"/>
      <c r="I75" s="133"/>
      <c r="J75" s="13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8.75" customHeight="1">
      <c r="A76" s="131"/>
      <c r="B76" s="132"/>
      <c r="C76" s="39" t="s">
        <v>21</v>
      </c>
      <c r="D76" s="39"/>
      <c r="E76" s="40"/>
      <c r="F76" s="41"/>
      <c r="G76" s="71">
        <f>SUM(G73:G75)</f>
        <v>919.51712499999985</v>
      </c>
      <c r="H76" s="133"/>
      <c r="I76" s="133"/>
      <c r="J76" s="13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21" customHeight="1">
      <c r="A77" s="102"/>
      <c r="B77" s="62"/>
      <c r="C77" s="52" t="s">
        <v>105</v>
      </c>
      <c r="D77" s="52"/>
      <c r="E77" s="53"/>
      <c r="F77" s="53"/>
      <c r="G77" s="53"/>
      <c r="H77" s="63"/>
      <c r="I77" s="62"/>
      <c r="J77" s="6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8.75" customHeight="1">
      <c r="A78" s="154" t="s">
        <v>106</v>
      </c>
      <c r="B78" s="129" t="s">
        <v>29</v>
      </c>
      <c r="C78" s="141" t="s">
        <v>60</v>
      </c>
      <c r="D78" s="12">
        <v>1</v>
      </c>
      <c r="E78" s="20">
        <v>119.99</v>
      </c>
      <c r="F78" s="20">
        <f>(D78*E78)</f>
        <v>119.99</v>
      </c>
      <c r="G78" s="20">
        <f>(F78*8.25/100)+F78</f>
        <v>129.88917499999999</v>
      </c>
      <c r="H78" s="12" t="s">
        <v>61</v>
      </c>
      <c r="I78" s="130" t="s">
        <v>16</v>
      </c>
      <c r="J78" s="129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8.75" customHeight="1">
      <c r="A79" s="154" t="s">
        <v>106</v>
      </c>
      <c r="B79" s="105" t="s">
        <v>29</v>
      </c>
      <c r="C79" s="155" t="s">
        <v>40</v>
      </c>
      <c r="D79" s="9">
        <v>1</v>
      </c>
      <c r="E79" s="6">
        <v>15.49</v>
      </c>
      <c r="F79" s="20">
        <f>(D79*E79)</f>
        <v>15.49</v>
      </c>
      <c r="G79" s="20">
        <f>(F79*8.25/100)+F79</f>
        <v>16.767925000000002</v>
      </c>
      <c r="H79" s="129" t="s">
        <v>107</v>
      </c>
      <c r="I79" s="130" t="s">
        <v>16</v>
      </c>
      <c r="J79" s="129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8.75" customHeight="1">
      <c r="A80" s="154" t="s">
        <v>106</v>
      </c>
      <c r="B80" s="105" t="s">
        <v>22</v>
      </c>
      <c r="C80" s="155" t="s">
        <v>108</v>
      </c>
      <c r="D80" s="9">
        <v>1</v>
      </c>
      <c r="E80" s="6">
        <v>155.99</v>
      </c>
      <c r="F80" s="20">
        <f>(D80*E80)</f>
        <v>155.99</v>
      </c>
      <c r="G80" s="20">
        <f>(F80*8.25/100)+F80</f>
        <v>168.85917500000002</v>
      </c>
      <c r="H80" s="17" t="s">
        <v>109</v>
      </c>
      <c r="I80" s="117" t="s">
        <v>16</v>
      </c>
      <c r="J80" s="1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8.75" customHeight="1">
      <c r="A81" s="154" t="s">
        <v>106</v>
      </c>
      <c r="B81" s="105" t="s">
        <v>22</v>
      </c>
      <c r="C81" s="141" t="s">
        <v>25</v>
      </c>
      <c r="D81" s="12">
        <v>1</v>
      </c>
      <c r="E81" s="20">
        <v>40.29</v>
      </c>
      <c r="F81" s="20">
        <f>(D81*E81)</f>
        <v>40.29</v>
      </c>
      <c r="G81" s="20">
        <f>(F81*8.25/100)+F81</f>
        <v>43.613925000000002</v>
      </c>
      <c r="H81" s="17" t="s">
        <v>26</v>
      </c>
      <c r="I81" s="117" t="s">
        <v>16</v>
      </c>
      <c r="J81" s="17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8.75" customHeight="1">
      <c r="A82" s="131"/>
      <c r="B82" s="132"/>
      <c r="C82" s="39" t="s">
        <v>80</v>
      </c>
      <c r="D82" s="39"/>
      <c r="E82" s="40"/>
      <c r="F82" s="41"/>
      <c r="G82" s="71">
        <f>SUM(G78:G79)</f>
        <v>146.65709999999999</v>
      </c>
      <c r="H82" s="133"/>
      <c r="I82" s="133"/>
      <c r="J82" s="13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8.75" customHeight="1">
      <c r="A83" s="131"/>
      <c r="B83" s="132"/>
      <c r="C83" s="39" t="s">
        <v>81</v>
      </c>
      <c r="D83" s="39"/>
      <c r="E83" s="40"/>
      <c r="F83" s="41"/>
      <c r="G83" s="71">
        <f>SUM(G80:G81)</f>
        <v>212.47310000000002</v>
      </c>
      <c r="H83" s="133"/>
      <c r="I83" s="133"/>
      <c r="J83" s="13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26.25" customHeight="1">
      <c r="A84" s="25"/>
      <c r="B84" s="26"/>
      <c r="C84" s="137" t="s">
        <v>110</v>
      </c>
      <c r="D84" s="14"/>
      <c r="E84" s="15"/>
      <c r="F84" s="15"/>
      <c r="G84" s="15"/>
      <c r="H84" s="27"/>
      <c r="I84" s="26"/>
      <c r="J84" s="4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8.75" customHeight="1">
      <c r="A85" s="156" t="s">
        <v>111</v>
      </c>
      <c r="B85" s="157" t="s">
        <v>42</v>
      </c>
      <c r="C85" s="158" t="s">
        <v>112</v>
      </c>
      <c r="D85" s="28">
        <v>1</v>
      </c>
      <c r="E85" s="29">
        <v>11.5</v>
      </c>
      <c r="F85" s="29">
        <f t="shared" ref="F85:F90" si="6">(D85*E85)</f>
        <v>11.5</v>
      </c>
      <c r="G85" s="29">
        <f t="shared" ref="G85:G90" si="7">(F85*8.25/100)+F85</f>
        <v>12.44875</v>
      </c>
      <c r="H85" s="157" t="s">
        <v>26</v>
      </c>
      <c r="I85" s="159" t="s">
        <v>16</v>
      </c>
      <c r="J85" s="157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8.75" customHeight="1">
      <c r="A86" s="156" t="s">
        <v>111</v>
      </c>
      <c r="B86" s="157" t="s">
        <v>42</v>
      </c>
      <c r="C86" s="158" t="s">
        <v>113</v>
      </c>
      <c r="D86" s="28">
        <v>1</v>
      </c>
      <c r="E86" s="29">
        <v>12.99</v>
      </c>
      <c r="F86" s="29">
        <f t="shared" si="6"/>
        <v>12.99</v>
      </c>
      <c r="G86" s="29">
        <f t="shared" si="7"/>
        <v>14.061675000000001</v>
      </c>
      <c r="H86" s="157" t="s">
        <v>26</v>
      </c>
      <c r="I86" s="159" t="s">
        <v>16</v>
      </c>
      <c r="J86" s="15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8.75" customHeight="1">
      <c r="A87" s="138" t="s">
        <v>111</v>
      </c>
      <c r="B87" s="129" t="s">
        <v>29</v>
      </c>
      <c r="C87" s="148" t="s">
        <v>57</v>
      </c>
      <c r="D87" s="12">
        <v>1</v>
      </c>
      <c r="E87" s="20">
        <v>119.99</v>
      </c>
      <c r="F87" s="68">
        <f t="shared" si="6"/>
        <v>119.99</v>
      </c>
      <c r="G87" s="68">
        <f t="shared" si="7"/>
        <v>129.88917499999999</v>
      </c>
      <c r="H87" s="129" t="s">
        <v>87</v>
      </c>
      <c r="I87" s="130" t="s">
        <v>16</v>
      </c>
      <c r="J87" s="1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8.75" customHeight="1">
      <c r="A88" s="156" t="s">
        <v>111</v>
      </c>
      <c r="B88" s="129" t="s">
        <v>29</v>
      </c>
      <c r="C88" s="141" t="s">
        <v>60</v>
      </c>
      <c r="D88" s="12">
        <v>1</v>
      </c>
      <c r="E88" s="20">
        <v>119.99</v>
      </c>
      <c r="F88" s="29">
        <f t="shared" si="6"/>
        <v>119.99</v>
      </c>
      <c r="G88" s="29">
        <f t="shared" si="7"/>
        <v>129.88917499999999</v>
      </c>
      <c r="H88" s="12" t="s">
        <v>61</v>
      </c>
      <c r="I88" s="130" t="s">
        <v>16</v>
      </c>
      <c r="J88" s="28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8.75" customHeight="1">
      <c r="A89" s="156" t="s">
        <v>111</v>
      </c>
      <c r="B89" s="157" t="s">
        <v>22</v>
      </c>
      <c r="C89" s="28" t="s">
        <v>114</v>
      </c>
      <c r="D89" s="28">
        <v>1</v>
      </c>
      <c r="E89" s="29">
        <v>99.98</v>
      </c>
      <c r="F89" s="29">
        <f t="shared" si="6"/>
        <v>99.98</v>
      </c>
      <c r="G89" s="29">
        <f t="shared" si="7"/>
        <v>108.22835000000001</v>
      </c>
      <c r="H89" s="157" t="s">
        <v>115</v>
      </c>
      <c r="I89" s="159" t="s">
        <v>16</v>
      </c>
      <c r="J89" s="28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8.75" customHeight="1">
      <c r="A90" s="138" t="s">
        <v>111</v>
      </c>
      <c r="B90" s="144" t="s">
        <v>22</v>
      </c>
      <c r="C90" s="145" t="s">
        <v>67</v>
      </c>
      <c r="D90" s="21">
        <v>1</v>
      </c>
      <c r="E90" s="19">
        <v>109</v>
      </c>
      <c r="F90" s="68">
        <f t="shared" si="6"/>
        <v>109</v>
      </c>
      <c r="G90" s="68">
        <f t="shared" si="7"/>
        <v>117.99250000000001</v>
      </c>
      <c r="H90" s="21" t="s">
        <v>94</v>
      </c>
      <c r="I90" s="142" t="s">
        <v>16</v>
      </c>
      <c r="J90" s="1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8.75" customHeight="1">
      <c r="A91" s="131"/>
      <c r="B91" s="132"/>
      <c r="C91" s="39" t="s">
        <v>80</v>
      </c>
      <c r="D91" s="39"/>
      <c r="E91" s="40"/>
      <c r="F91" s="41"/>
      <c r="G91" s="71">
        <f>SUM(G87:G88)</f>
        <v>259.77834999999999</v>
      </c>
      <c r="H91" s="133"/>
      <c r="I91" s="133"/>
      <c r="J91" s="13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8.75" customHeight="1">
      <c r="A92" s="131"/>
      <c r="B92" s="132"/>
      <c r="C92" s="39" t="s">
        <v>81</v>
      </c>
      <c r="D92" s="39"/>
      <c r="E92" s="40"/>
      <c r="F92" s="41"/>
      <c r="G92" s="71">
        <f>SUM(G89:G90)</f>
        <v>226.22085000000001</v>
      </c>
      <c r="H92" s="133"/>
      <c r="I92" s="133"/>
      <c r="J92" s="13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8.75" customHeight="1">
      <c r="A93" s="131"/>
      <c r="B93" s="132"/>
      <c r="C93" s="39" t="s">
        <v>104</v>
      </c>
      <c r="D93" s="39"/>
      <c r="E93" s="40"/>
      <c r="F93" s="41"/>
      <c r="G93" s="71">
        <f>SUM(G85:G86)</f>
        <v>26.510425000000001</v>
      </c>
      <c r="H93" s="133"/>
      <c r="I93" s="133"/>
      <c r="J93" s="13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26.25" customHeight="1">
      <c r="A94" s="102"/>
      <c r="B94" s="62"/>
      <c r="C94" s="137" t="s">
        <v>116</v>
      </c>
      <c r="D94" s="52"/>
      <c r="E94" s="53"/>
      <c r="F94" s="53"/>
      <c r="G94" s="53"/>
      <c r="H94" s="63"/>
      <c r="I94" s="62"/>
      <c r="J94" s="6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8.75" customHeight="1">
      <c r="A95" s="160" t="s">
        <v>117</v>
      </c>
      <c r="B95" s="144" t="s">
        <v>29</v>
      </c>
      <c r="C95" s="101" t="s">
        <v>118</v>
      </c>
      <c r="D95" s="32">
        <v>1</v>
      </c>
      <c r="E95" s="30">
        <v>89.99</v>
      </c>
      <c r="F95" s="83">
        <f>(D95*E95)</f>
        <v>89.99</v>
      </c>
      <c r="G95" s="83">
        <f>(F95*8.25/100)+F95</f>
        <v>97.414175</v>
      </c>
      <c r="H95" s="144" t="s">
        <v>119</v>
      </c>
      <c r="I95" s="161" t="s">
        <v>16</v>
      </c>
      <c r="J95" s="202" t="s">
        <v>120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8.75" customHeight="1">
      <c r="A96" s="131"/>
      <c r="B96" s="132"/>
      <c r="C96" s="39" t="s">
        <v>80</v>
      </c>
      <c r="D96" s="39"/>
      <c r="E96" s="40"/>
      <c r="F96" s="41"/>
      <c r="G96" s="71">
        <f>SUM(G95)</f>
        <v>97.414175</v>
      </c>
      <c r="H96" s="133"/>
      <c r="I96" s="133"/>
      <c r="J96" s="13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s="96" customFormat="1" ht="24" customHeight="1">
      <c r="A97" s="162"/>
      <c r="B97" s="163"/>
      <c r="C97" s="137" t="s">
        <v>121</v>
      </c>
      <c r="D97" s="93"/>
      <c r="E97" s="94"/>
      <c r="F97" s="94"/>
      <c r="G97" s="94"/>
      <c r="H97" s="163"/>
      <c r="I97" s="164"/>
      <c r="J97" s="163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</row>
    <row r="98" spans="1:29" ht="18.75" customHeight="1">
      <c r="A98" s="138" t="s">
        <v>50</v>
      </c>
      <c r="B98" s="165" t="s">
        <v>42</v>
      </c>
      <c r="C98" s="166" t="s">
        <v>122</v>
      </c>
      <c r="D98" s="17">
        <v>1</v>
      </c>
      <c r="E98" s="10">
        <v>82.99</v>
      </c>
      <c r="F98" s="10">
        <f>PRODUCT(D98:E98)</f>
        <v>82.99</v>
      </c>
      <c r="G98" s="10">
        <f>(F98*8.25/100)+F98</f>
        <v>89.836675</v>
      </c>
      <c r="H98" s="139" t="s">
        <v>123</v>
      </c>
      <c r="I98" s="117" t="s">
        <v>16</v>
      </c>
      <c r="J98" s="139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8.75" customHeight="1">
      <c r="A99" s="138" t="s">
        <v>50</v>
      </c>
      <c r="B99" s="165" t="s">
        <v>42</v>
      </c>
      <c r="C99" s="166" t="s">
        <v>122</v>
      </c>
      <c r="D99" s="17">
        <v>1</v>
      </c>
      <c r="E99" s="10">
        <v>228.99</v>
      </c>
      <c r="F99" s="10">
        <f>PRODUCT(D99:E99)</f>
        <v>228.99</v>
      </c>
      <c r="G99" s="10">
        <f>(F99*8.25/100)+F99</f>
        <v>247.881675</v>
      </c>
      <c r="H99" s="139" t="s">
        <v>124</v>
      </c>
      <c r="I99" s="107" t="s">
        <v>16</v>
      </c>
      <c r="J99" s="139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s="88" customFormat="1" ht="15.75" customHeight="1">
      <c r="A100" s="167" t="s">
        <v>50</v>
      </c>
      <c r="B100" s="168" t="s">
        <v>42</v>
      </c>
      <c r="C100" s="169" t="s">
        <v>122</v>
      </c>
      <c r="D100" s="85">
        <v>1</v>
      </c>
      <c r="E100" s="86">
        <v>106.93</v>
      </c>
      <c r="F100" s="86">
        <f>PRODUCT(D100:E100)</f>
        <v>106.93</v>
      </c>
      <c r="G100" s="86">
        <f>(F100*8.25/100)+F100</f>
        <v>115.75172500000001</v>
      </c>
      <c r="H100" s="170" t="s">
        <v>125</v>
      </c>
      <c r="I100" s="171" t="s">
        <v>16</v>
      </c>
      <c r="J100" s="170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</row>
    <row r="101" spans="1:29" s="84" customFormat="1" ht="16.5" customHeight="1">
      <c r="A101" s="140" t="s">
        <v>126</v>
      </c>
      <c r="B101" s="165" t="s">
        <v>127</v>
      </c>
      <c r="C101" s="172" t="s">
        <v>128</v>
      </c>
      <c r="D101" s="17">
        <v>3</v>
      </c>
      <c r="E101" s="10">
        <v>555.99</v>
      </c>
      <c r="F101" s="10">
        <f>PRODUCT(D101:E101)</f>
        <v>1667.97</v>
      </c>
      <c r="G101" s="10">
        <f>(F101*8.25/100)+F101</f>
        <v>1805.5775250000002</v>
      </c>
      <c r="H101" s="139" t="s">
        <v>129</v>
      </c>
      <c r="I101" s="107" t="s">
        <v>16</v>
      </c>
      <c r="J101" s="139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s="88" customFormat="1" ht="16.5" customHeight="1">
      <c r="A102" s="138" t="s">
        <v>130</v>
      </c>
      <c r="B102" s="188" t="s">
        <v>29</v>
      </c>
      <c r="C102" s="189" t="s">
        <v>130</v>
      </c>
      <c r="D102" s="114">
        <v>1</v>
      </c>
      <c r="E102" s="190">
        <v>519</v>
      </c>
      <c r="F102" s="10">
        <f>PRODUCT(D102:E102)</f>
        <v>519</v>
      </c>
      <c r="G102" s="10">
        <f>(F102*8.25/100)+F102</f>
        <v>561.8175</v>
      </c>
      <c r="H102" s="191" t="s">
        <v>131</v>
      </c>
      <c r="I102" s="192" t="s">
        <v>16</v>
      </c>
      <c r="J102" s="191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</row>
    <row r="103" spans="1:29" s="88" customFormat="1" ht="16.5" customHeight="1">
      <c r="A103" s="138" t="s">
        <v>132</v>
      </c>
      <c r="B103" s="188" t="s">
        <v>29</v>
      </c>
      <c r="C103" s="189" t="s">
        <v>133</v>
      </c>
      <c r="D103" s="114"/>
      <c r="E103" s="190"/>
      <c r="F103" s="190"/>
      <c r="G103" s="190"/>
      <c r="H103" s="191"/>
      <c r="I103" s="192"/>
      <c r="J103" s="191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</row>
    <row r="104" spans="1:29" s="88" customFormat="1" ht="18.75" customHeight="1">
      <c r="A104" s="173"/>
      <c r="B104" s="174"/>
      <c r="C104" s="89" t="s">
        <v>80</v>
      </c>
      <c r="D104" s="89"/>
      <c r="E104" s="90"/>
      <c r="F104" s="91"/>
      <c r="G104" s="92">
        <f>SUM(G102)</f>
        <v>561.8175</v>
      </c>
      <c r="H104" s="175"/>
      <c r="I104" s="175"/>
      <c r="J104" s="175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</row>
    <row r="105" spans="1:29" s="88" customFormat="1" ht="18.75" customHeight="1">
      <c r="A105" s="173"/>
      <c r="B105" s="174"/>
      <c r="C105" s="89" t="s">
        <v>134</v>
      </c>
      <c r="D105" s="89"/>
      <c r="E105" s="90"/>
      <c r="F105" s="91"/>
      <c r="G105" s="92">
        <f>SUM(G101)</f>
        <v>1805.5775250000002</v>
      </c>
      <c r="H105" s="175"/>
      <c r="I105" s="175"/>
      <c r="J105" s="175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</row>
    <row r="106" spans="1:29" ht="18.75" customHeight="1">
      <c r="A106" s="131"/>
      <c r="B106" s="132"/>
      <c r="C106" s="39" t="s">
        <v>104</v>
      </c>
      <c r="D106" s="39"/>
      <c r="E106" s="40"/>
      <c r="F106" s="41"/>
      <c r="G106" s="71">
        <f>SUM(G98:G100)</f>
        <v>453.47007500000001</v>
      </c>
      <c r="H106" s="133"/>
      <c r="I106" s="133"/>
      <c r="J106" s="13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26.25" customHeight="1">
      <c r="A107" s="136"/>
      <c r="B107" s="26"/>
      <c r="C107" s="137" t="s">
        <v>135</v>
      </c>
      <c r="D107" s="14"/>
      <c r="E107" s="15"/>
      <c r="F107" s="15"/>
      <c r="G107" s="15"/>
      <c r="H107" s="27"/>
      <c r="I107" s="26"/>
      <c r="J107" s="4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20.100000000000001" customHeight="1">
      <c r="A108" s="176" t="s">
        <v>136</v>
      </c>
      <c r="B108" s="177" t="s">
        <v>29</v>
      </c>
      <c r="C108" s="178" t="s">
        <v>137</v>
      </c>
      <c r="D108" s="47">
        <v>3</v>
      </c>
      <c r="E108" s="46">
        <f>89.99*1.0825</f>
        <v>97.414175</v>
      </c>
      <c r="F108" s="46">
        <f>E108*D108</f>
        <v>292.242525</v>
      </c>
      <c r="G108" s="46">
        <f>(F108*8.25/100)+F108</f>
        <v>316.35253331249999</v>
      </c>
      <c r="H108" s="152" t="s">
        <v>138</v>
      </c>
      <c r="I108" s="179" t="s">
        <v>16</v>
      </c>
      <c r="J108" s="203" t="s">
        <v>77</v>
      </c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</row>
    <row r="109" spans="1:29" ht="18.899999999999999" customHeight="1">
      <c r="A109" s="176" t="s">
        <v>139</v>
      </c>
      <c r="B109" s="152" t="s">
        <v>82</v>
      </c>
      <c r="C109" s="180" t="s">
        <v>140</v>
      </c>
      <c r="D109" s="47">
        <v>4</v>
      </c>
      <c r="E109" s="46">
        <v>18.95</v>
      </c>
      <c r="F109" s="46">
        <f>E109*D109</f>
        <v>75.8</v>
      </c>
      <c r="G109" s="99">
        <f>(F109*8.25/100)+F109</f>
        <v>82.0535</v>
      </c>
      <c r="H109" s="97"/>
      <c r="I109" s="97" t="s">
        <v>16</v>
      </c>
      <c r="J109" s="98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</row>
    <row r="110" spans="1:29" ht="18.899999999999999" customHeight="1">
      <c r="A110" s="176" t="s">
        <v>141</v>
      </c>
      <c r="B110" s="152" t="s">
        <v>29</v>
      </c>
      <c r="C110" s="180" t="s">
        <v>142</v>
      </c>
      <c r="D110" s="47">
        <v>1</v>
      </c>
      <c r="E110" s="46">
        <v>39.99</v>
      </c>
      <c r="F110" s="46">
        <f>E110*D110</f>
        <v>39.99</v>
      </c>
      <c r="G110" s="99">
        <f>(F110*8.25/100)+F110</f>
        <v>43.289175</v>
      </c>
      <c r="H110" s="97"/>
      <c r="I110" s="97" t="s">
        <v>16</v>
      </c>
      <c r="J110" s="98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</row>
    <row r="111" spans="1:29" ht="18.899999999999999" customHeight="1">
      <c r="A111" s="176" t="s">
        <v>139</v>
      </c>
      <c r="B111" s="152" t="s">
        <v>29</v>
      </c>
      <c r="C111" s="180" t="s">
        <v>143</v>
      </c>
      <c r="D111" s="47">
        <v>1</v>
      </c>
      <c r="E111" s="46">
        <v>47.04</v>
      </c>
      <c r="F111" s="46">
        <f>E111*D111</f>
        <v>47.04</v>
      </c>
      <c r="G111" s="99">
        <f>(F111*8.25/100)+F111</f>
        <v>50.9208</v>
      </c>
      <c r="H111" s="97"/>
      <c r="I111" s="97" t="s">
        <v>16</v>
      </c>
      <c r="J111" s="203" t="s">
        <v>77</v>
      </c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</row>
    <row r="112" spans="1:29" ht="18.899999999999999" customHeight="1">
      <c r="A112" s="176" t="s">
        <v>144</v>
      </c>
      <c r="B112" s="152" t="s">
        <v>29</v>
      </c>
      <c r="C112" s="180" t="s">
        <v>145</v>
      </c>
      <c r="D112" s="47">
        <v>1</v>
      </c>
      <c r="E112" s="46">
        <v>99.99</v>
      </c>
      <c r="F112" s="46">
        <f>E112*D112</f>
        <v>99.99</v>
      </c>
      <c r="G112" s="99">
        <f>(F112*8.25/100)+F112</f>
        <v>108.23917499999999</v>
      </c>
      <c r="H112" s="97"/>
      <c r="I112" s="97" t="s">
        <v>16</v>
      </c>
      <c r="J112" s="98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</row>
    <row r="113" spans="1:29" s="88" customFormat="1" ht="18.75" customHeight="1">
      <c r="A113" s="173"/>
      <c r="B113" s="174"/>
      <c r="C113" s="89" t="s">
        <v>80</v>
      </c>
      <c r="D113" s="89"/>
      <c r="E113" s="90"/>
      <c r="F113" s="91"/>
      <c r="G113" s="92">
        <f>SUM(G108,G110,G111,G112)</f>
        <v>518.80168331250002</v>
      </c>
      <c r="H113" s="175"/>
      <c r="I113" s="175"/>
      <c r="J113" s="175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</row>
    <row r="114" spans="1:29" ht="18.75" customHeight="1">
      <c r="A114" s="131"/>
      <c r="B114" s="132"/>
      <c r="C114" s="39" t="s">
        <v>146</v>
      </c>
      <c r="D114" s="39"/>
      <c r="E114" s="40"/>
      <c r="F114" s="41"/>
      <c r="G114" s="71">
        <f>(G109)</f>
        <v>82.0535</v>
      </c>
      <c r="H114" s="133"/>
      <c r="I114" s="133"/>
      <c r="J114" s="13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28.5" customHeight="1">
      <c r="A115" s="181"/>
      <c r="B115" s="22"/>
      <c r="C115" s="33" t="s">
        <v>147</v>
      </c>
      <c r="D115" s="22"/>
      <c r="E115" s="23"/>
      <c r="F115" s="23"/>
      <c r="G115" s="23"/>
      <c r="H115" s="22"/>
      <c r="I115" s="182"/>
      <c r="J115" s="2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31"/>
      <c r="C116" s="11"/>
      <c r="D116" s="65"/>
      <c r="E116" s="66"/>
      <c r="F116" s="66"/>
      <c r="G116" s="66"/>
      <c r="I116" s="67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31"/>
      <c r="D117" s="65"/>
      <c r="E117" s="66"/>
      <c r="F117" s="66"/>
      <c r="G117" s="66"/>
      <c r="I117" s="67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31"/>
      <c r="D118" s="65"/>
      <c r="E118" s="66"/>
      <c r="F118" s="66"/>
      <c r="G118" s="66"/>
      <c r="I118" s="6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31"/>
      <c r="D119" s="65"/>
      <c r="E119" s="185" t="s">
        <v>148</v>
      </c>
      <c r="F119" s="195"/>
      <c r="G119" s="66"/>
      <c r="I119" s="67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31"/>
      <c r="E120" s="186" t="s">
        <v>149</v>
      </c>
      <c r="F120" s="196"/>
      <c r="G120" s="66"/>
      <c r="I120" s="6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31"/>
      <c r="D121" s="65"/>
      <c r="E121" s="185" t="s">
        <v>82</v>
      </c>
      <c r="F121" s="197"/>
      <c r="G121" s="66"/>
      <c r="I121" s="67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31"/>
      <c r="D122" s="65"/>
      <c r="E122" s="187" t="s">
        <v>127</v>
      </c>
      <c r="F122" s="198"/>
      <c r="G122" s="184"/>
      <c r="I122" s="6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31"/>
      <c r="D123" s="65"/>
      <c r="E123" s="185" t="s">
        <v>150</v>
      </c>
      <c r="F123" s="197">
        <f>SUM(G5:G7)</f>
        <v>2051.3375000000001</v>
      </c>
      <c r="G123" s="66"/>
      <c r="H123" s="193" t="s">
        <v>151</v>
      </c>
      <c r="I123" s="194">
        <f>SUM(F119:F123)</f>
        <v>2051.3375000000001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31"/>
      <c r="D124" s="65"/>
      <c r="E124" s="66"/>
      <c r="F124" s="66"/>
      <c r="G124" s="66"/>
      <c r="I124" s="6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31"/>
      <c r="D125" s="65"/>
      <c r="E125" s="66"/>
      <c r="F125" s="66"/>
      <c r="G125" s="66"/>
      <c r="I125" s="67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31"/>
      <c r="D126" s="65"/>
      <c r="E126" s="66"/>
      <c r="F126" s="66"/>
      <c r="G126" s="66"/>
      <c r="I126" s="6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31"/>
      <c r="D127" s="65"/>
      <c r="E127" s="66"/>
      <c r="F127" s="66"/>
      <c r="G127" s="66"/>
      <c r="I127" s="67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31"/>
      <c r="D128" s="65"/>
      <c r="E128" s="66"/>
      <c r="F128" s="66"/>
      <c r="G128" s="66"/>
      <c r="I128" s="6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31"/>
      <c r="D129" s="65"/>
      <c r="E129" s="66"/>
      <c r="F129" s="66"/>
      <c r="G129" s="66"/>
      <c r="I129" s="67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31"/>
      <c r="D130" s="65"/>
      <c r="E130" s="66"/>
      <c r="F130" s="66"/>
      <c r="G130" s="66"/>
      <c r="I130" s="67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31"/>
      <c r="D131" s="65"/>
      <c r="E131" s="66"/>
      <c r="F131" s="66"/>
      <c r="G131" s="66"/>
      <c r="I131" s="67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31"/>
      <c r="D132" s="65"/>
      <c r="E132" s="66"/>
      <c r="F132" s="66"/>
      <c r="G132" s="66"/>
      <c r="I132" s="6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31"/>
      <c r="D133" s="65"/>
      <c r="E133" s="66"/>
      <c r="F133" s="66"/>
      <c r="G133" s="66"/>
      <c r="I133" s="67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31"/>
      <c r="D134" s="65"/>
      <c r="E134" s="66"/>
      <c r="F134" s="66"/>
      <c r="G134" s="66"/>
      <c r="I134" s="6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31"/>
      <c r="D135" s="65"/>
      <c r="E135" s="66"/>
      <c r="F135" s="66"/>
      <c r="G135" s="66"/>
      <c r="I135" s="67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31"/>
      <c r="D136" s="65"/>
      <c r="E136" s="66"/>
      <c r="F136" s="66"/>
      <c r="G136" s="66"/>
      <c r="I136" s="6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31"/>
      <c r="D137" s="65"/>
      <c r="E137" s="66"/>
      <c r="F137" s="66"/>
      <c r="G137" s="66"/>
      <c r="I137" s="67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31"/>
      <c r="D138" s="65"/>
      <c r="E138" s="66"/>
      <c r="F138" s="66"/>
      <c r="G138" s="66"/>
      <c r="I138" s="6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31"/>
      <c r="D139" s="65"/>
      <c r="E139" s="66"/>
      <c r="F139" s="66"/>
      <c r="G139" s="66"/>
      <c r="I139" s="67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31"/>
      <c r="D140" s="65"/>
      <c r="E140" s="66"/>
      <c r="F140" s="66"/>
      <c r="G140" s="66"/>
      <c r="I140" s="67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31"/>
      <c r="D141" s="65"/>
      <c r="E141" s="66"/>
      <c r="F141" s="66"/>
      <c r="G141" s="66"/>
      <c r="I141" s="67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31"/>
      <c r="D142" s="65"/>
      <c r="E142" s="66"/>
      <c r="F142" s="66"/>
      <c r="G142" s="66"/>
      <c r="I142" s="67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31"/>
      <c r="D143" s="65"/>
      <c r="E143" s="66"/>
      <c r="F143" s="66"/>
      <c r="G143" s="66"/>
      <c r="I143" s="67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31"/>
      <c r="D144" s="65"/>
      <c r="E144" s="66"/>
      <c r="F144" s="66"/>
      <c r="G144" s="66"/>
      <c r="I144" s="67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31"/>
      <c r="D145" s="65"/>
      <c r="E145" s="66"/>
      <c r="F145" s="66"/>
      <c r="G145" s="66"/>
      <c r="I145" s="67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31"/>
      <c r="D146" s="65"/>
      <c r="E146" s="66"/>
      <c r="F146" s="66"/>
      <c r="G146" s="66"/>
      <c r="I146" s="67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31"/>
      <c r="D147" s="65"/>
      <c r="E147" s="66"/>
      <c r="F147" s="66"/>
      <c r="G147" s="66"/>
      <c r="I147" s="67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31"/>
      <c r="D148" s="65"/>
      <c r="E148" s="66"/>
      <c r="F148" s="66"/>
      <c r="G148" s="66"/>
      <c r="I148" s="67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31"/>
      <c r="D149" s="65"/>
      <c r="E149" s="66"/>
      <c r="F149" s="66"/>
      <c r="G149" s="66"/>
      <c r="I149" s="67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31"/>
      <c r="D150" s="65"/>
      <c r="E150" s="66"/>
      <c r="F150" s="66"/>
      <c r="G150" s="66"/>
      <c r="I150" s="67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31"/>
      <c r="D151" s="65"/>
      <c r="E151" s="66"/>
      <c r="F151" s="66"/>
      <c r="G151" s="66"/>
      <c r="I151" s="67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31"/>
      <c r="D152" s="65"/>
      <c r="E152" s="66"/>
      <c r="F152" s="66"/>
      <c r="G152" s="66"/>
      <c r="I152" s="67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31"/>
      <c r="D153" s="65"/>
      <c r="E153" s="66"/>
      <c r="F153" s="66"/>
      <c r="G153" s="66"/>
      <c r="I153" s="67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31"/>
      <c r="D154" s="65"/>
      <c r="E154" s="66"/>
      <c r="F154" s="66"/>
      <c r="G154" s="66"/>
      <c r="I154" s="67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31"/>
      <c r="D155" s="65"/>
      <c r="E155" s="66"/>
      <c r="F155" s="66"/>
      <c r="G155" s="66"/>
      <c r="I155" s="67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31"/>
      <c r="D156" s="65"/>
      <c r="E156" s="66"/>
      <c r="F156" s="66"/>
      <c r="G156" s="66"/>
      <c r="I156" s="67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31"/>
      <c r="D157" s="65"/>
      <c r="E157" s="66"/>
      <c r="F157" s="66"/>
      <c r="G157" s="66"/>
      <c r="I157" s="67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31"/>
      <c r="D158" s="65"/>
      <c r="E158" s="66"/>
      <c r="F158" s="66"/>
      <c r="G158" s="66"/>
      <c r="I158" s="67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31"/>
      <c r="D159" s="65"/>
      <c r="E159" s="66"/>
      <c r="F159" s="66"/>
      <c r="G159" s="66"/>
      <c r="I159" s="67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31"/>
      <c r="D160" s="65"/>
      <c r="E160" s="66"/>
      <c r="F160" s="66"/>
      <c r="G160" s="66"/>
      <c r="I160" s="67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31"/>
      <c r="D161" s="65"/>
      <c r="E161" s="66"/>
      <c r="F161" s="66"/>
      <c r="G161" s="66"/>
      <c r="I161" s="67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31"/>
      <c r="D162" s="65"/>
      <c r="E162" s="66"/>
      <c r="F162" s="66"/>
      <c r="G162" s="66"/>
      <c r="I162" s="67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31"/>
      <c r="D163" s="65"/>
      <c r="E163" s="66"/>
      <c r="F163" s="66"/>
      <c r="G163" s="66"/>
      <c r="I163" s="67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31"/>
      <c r="D164" s="65"/>
      <c r="E164" s="66"/>
      <c r="F164" s="66"/>
      <c r="G164" s="66"/>
      <c r="I164" s="67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31"/>
      <c r="D165" s="65"/>
      <c r="E165" s="66"/>
      <c r="F165" s="66"/>
      <c r="G165" s="66"/>
      <c r="I165" s="67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31"/>
      <c r="D166" s="65"/>
      <c r="E166" s="66"/>
      <c r="F166" s="66"/>
      <c r="G166" s="66"/>
      <c r="I166" s="67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31"/>
      <c r="D167" s="65"/>
      <c r="E167" s="66"/>
      <c r="F167" s="66"/>
      <c r="G167" s="66"/>
      <c r="I167" s="67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31"/>
      <c r="D168" s="65"/>
      <c r="E168" s="66"/>
      <c r="F168" s="66"/>
      <c r="G168" s="66"/>
      <c r="I168" s="6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31"/>
      <c r="D169" s="65"/>
      <c r="E169" s="66"/>
      <c r="F169" s="66"/>
      <c r="G169" s="66"/>
      <c r="I169" s="67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31"/>
      <c r="D170" s="65"/>
      <c r="E170" s="66"/>
      <c r="F170" s="66"/>
      <c r="G170" s="66"/>
      <c r="I170" s="67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31"/>
      <c r="D171" s="65"/>
      <c r="E171" s="66"/>
      <c r="F171" s="66"/>
      <c r="G171" s="66"/>
      <c r="I171" s="67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31"/>
      <c r="D172" s="65"/>
      <c r="E172" s="66"/>
      <c r="F172" s="66"/>
      <c r="G172" s="66"/>
      <c r="I172" s="67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31"/>
      <c r="D173" s="65"/>
      <c r="E173" s="66"/>
      <c r="F173" s="66"/>
      <c r="G173" s="66"/>
      <c r="I173" s="67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31"/>
      <c r="D174" s="65"/>
      <c r="E174" s="66"/>
      <c r="F174" s="66"/>
      <c r="G174" s="66"/>
      <c r="I174" s="67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31"/>
      <c r="D175" s="65"/>
      <c r="E175" s="66"/>
      <c r="F175" s="66"/>
      <c r="G175" s="66"/>
      <c r="I175" s="67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31"/>
      <c r="D176" s="65"/>
      <c r="E176" s="66"/>
      <c r="F176" s="66"/>
      <c r="G176" s="66"/>
      <c r="I176" s="67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31"/>
      <c r="D177" s="65"/>
      <c r="E177" s="66"/>
      <c r="F177" s="66"/>
      <c r="G177" s="66"/>
      <c r="I177" s="67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31"/>
      <c r="D178" s="65"/>
      <c r="E178" s="66"/>
      <c r="F178" s="66"/>
      <c r="G178" s="66"/>
      <c r="I178" s="67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31"/>
      <c r="D179" s="65"/>
      <c r="E179" s="66"/>
      <c r="F179" s="66"/>
      <c r="G179" s="66"/>
      <c r="I179" s="67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31"/>
      <c r="D180" s="65"/>
      <c r="E180" s="66"/>
      <c r="F180" s="66"/>
      <c r="G180" s="66"/>
      <c r="I180" s="67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31"/>
      <c r="D181" s="65"/>
      <c r="E181" s="66"/>
      <c r="F181" s="66"/>
      <c r="G181" s="66"/>
      <c r="I181" s="67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31"/>
      <c r="D182" s="65"/>
      <c r="E182" s="66"/>
      <c r="F182" s="66"/>
      <c r="G182" s="66"/>
      <c r="I182" s="67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31"/>
      <c r="D183" s="65"/>
      <c r="E183" s="66"/>
      <c r="F183" s="66"/>
      <c r="G183" s="66"/>
      <c r="I183" s="67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31"/>
      <c r="D184" s="65"/>
      <c r="E184" s="66"/>
      <c r="F184" s="66"/>
      <c r="G184" s="66"/>
      <c r="I184" s="67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31"/>
      <c r="D185" s="65"/>
      <c r="E185" s="66"/>
      <c r="F185" s="66"/>
      <c r="G185" s="66"/>
      <c r="I185" s="67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31"/>
      <c r="D186" s="65"/>
      <c r="E186" s="66"/>
      <c r="F186" s="66"/>
      <c r="G186" s="66"/>
      <c r="I186" s="67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31"/>
      <c r="D187" s="65"/>
      <c r="E187" s="66"/>
      <c r="F187" s="66"/>
      <c r="G187" s="66"/>
      <c r="I187" s="67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31"/>
      <c r="D188" s="65"/>
      <c r="E188" s="66"/>
      <c r="F188" s="66"/>
      <c r="G188" s="66"/>
      <c r="I188" s="67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31"/>
      <c r="D189" s="65"/>
      <c r="E189" s="66"/>
      <c r="F189" s="66"/>
      <c r="G189" s="66"/>
      <c r="I189" s="67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31"/>
      <c r="D190" s="65"/>
      <c r="E190" s="66"/>
      <c r="F190" s="66"/>
      <c r="G190" s="66"/>
      <c r="I190" s="67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31"/>
      <c r="D191" s="65"/>
      <c r="E191" s="66"/>
      <c r="F191" s="66"/>
      <c r="G191" s="66"/>
      <c r="I191" s="67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31"/>
      <c r="D192" s="65"/>
      <c r="E192" s="66"/>
      <c r="F192" s="66"/>
      <c r="G192" s="66"/>
      <c r="I192" s="67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31"/>
      <c r="D193" s="65"/>
      <c r="E193" s="66"/>
      <c r="F193" s="66"/>
      <c r="G193" s="66"/>
      <c r="I193" s="67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31"/>
      <c r="D194" s="65"/>
      <c r="E194" s="66"/>
      <c r="F194" s="66"/>
      <c r="G194" s="66"/>
      <c r="I194" s="67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31"/>
      <c r="D195" s="65"/>
      <c r="E195" s="66"/>
      <c r="F195" s="66"/>
      <c r="G195" s="66"/>
      <c r="I195" s="67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31"/>
      <c r="D196" s="65"/>
      <c r="E196" s="66"/>
      <c r="F196" s="66"/>
      <c r="G196" s="66"/>
      <c r="I196" s="67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31"/>
      <c r="D197" s="65"/>
      <c r="E197" s="66"/>
      <c r="F197" s="66"/>
      <c r="G197" s="66"/>
      <c r="I197" s="67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31"/>
      <c r="D198" s="65"/>
      <c r="E198" s="66"/>
      <c r="F198" s="66"/>
      <c r="G198" s="66"/>
      <c r="I198" s="67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31"/>
      <c r="D199" s="65"/>
      <c r="E199" s="66"/>
      <c r="F199" s="66"/>
      <c r="G199" s="66"/>
      <c r="I199" s="67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31"/>
      <c r="D200" s="65"/>
      <c r="E200" s="66"/>
      <c r="F200" s="66"/>
      <c r="G200" s="66"/>
      <c r="I200" s="67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31"/>
      <c r="D201" s="65"/>
      <c r="E201" s="66"/>
      <c r="F201" s="66"/>
      <c r="G201" s="66"/>
      <c r="I201" s="67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31"/>
      <c r="D202" s="65"/>
      <c r="E202" s="66"/>
      <c r="F202" s="66"/>
      <c r="G202" s="66"/>
      <c r="I202" s="67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31"/>
      <c r="D203" s="65"/>
      <c r="E203" s="66"/>
      <c r="F203" s="66"/>
      <c r="G203" s="66"/>
      <c r="I203" s="67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31"/>
      <c r="D204" s="65"/>
      <c r="E204" s="66"/>
      <c r="F204" s="66"/>
      <c r="G204" s="66"/>
      <c r="I204" s="67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31"/>
      <c r="D205" s="65"/>
      <c r="E205" s="66"/>
      <c r="F205" s="66"/>
      <c r="G205" s="66"/>
      <c r="I205" s="67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31"/>
      <c r="D206" s="65"/>
      <c r="E206" s="66"/>
      <c r="F206" s="66"/>
      <c r="G206" s="66"/>
      <c r="I206" s="67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31"/>
      <c r="D207" s="65"/>
      <c r="E207" s="66"/>
      <c r="F207" s="66"/>
      <c r="G207" s="66"/>
      <c r="I207" s="67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31"/>
      <c r="D208" s="65"/>
      <c r="E208" s="66"/>
      <c r="F208" s="66"/>
      <c r="G208" s="66"/>
      <c r="I208" s="67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31"/>
      <c r="D209" s="65"/>
      <c r="E209" s="66"/>
      <c r="F209" s="66"/>
      <c r="G209" s="66"/>
      <c r="I209" s="67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31"/>
      <c r="D210" s="65"/>
      <c r="E210" s="66"/>
      <c r="F210" s="66"/>
      <c r="G210" s="66"/>
      <c r="I210" s="67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31"/>
      <c r="D211" s="65"/>
      <c r="E211" s="66"/>
      <c r="F211" s="66"/>
      <c r="G211" s="66"/>
      <c r="I211" s="67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31"/>
      <c r="D212" s="65"/>
      <c r="E212" s="66"/>
      <c r="F212" s="66"/>
      <c r="G212" s="66"/>
      <c r="I212" s="67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31"/>
      <c r="D213" s="65"/>
      <c r="E213" s="66"/>
      <c r="F213" s="66"/>
      <c r="G213" s="66"/>
      <c r="I213" s="67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31"/>
      <c r="D214" s="65"/>
      <c r="E214" s="66"/>
      <c r="F214" s="66"/>
      <c r="G214" s="66"/>
      <c r="I214" s="67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31"/>
      <c r="D215" s="65"/>
      <c r="E215" s="66"/>
      <c r="F215" s="66"/>
      <c r="G215" s="66"/>
      <c r="I215" s="67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31"/>
      <c r="D216" s="65"/>
      <c r="E216" s="66"/>
      <c r="F216" s="66"/>
      <c r="G216" s="66"/>
      <c r="I216" s="67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31"/>
      <c r="D217" s="65"/>
      <c r="E217" s="66"/>
      <c r="F217" s="66"/>
      <c r="G217" s="66"/>
      <c r="I217" s="67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31"/>
      <c r="D218" s="65"/>
      <c r="E218" s="66"/>
      <c r="F218" s="66"/>
      <c r="G218" s="66"/>
      <c r="I218" s="67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31"/>
      <c r="D219" s="65"/>
      <c r="E219" s="66"/>
      <c r="F219" s="66"/>
      <c r="G219" s="66"/>
      <c r="I219" s="67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31"/>
      <c r="D220" s="65"/>
      <c r="E220" s="66"/>
      <c r="F220" s="66"/>
      <c r="G220" s="66"/>
      <c r="I220" s="67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31"/>
      <c r="D221" s="65"/>
      <c r="E221" s="66"/>
      <c r="F221" s="66"/>
      <c r="G221" s="66"/>
      <c r="I221" s="67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31"/>
      <c r="D222" s="65"/>
      <c r="E222" s="66"/>
      <c r="F222" s="66"/>
      <c r="G222" s="66"/>
      <c r="I222" s="67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31"/>
      <c r="D223" s="65"/>
      <c r="E223" s="66"/>
      <c r="F223" s="66"/>
      <c r="G223" s="66"/>
      <c r="I223" s="67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31"/>
      <c r="D224" s="65"/>
      <c r="E224" s="66"/>
      <c r="F224" s="66"/>
      <c r="G224" s="66"/>
      <c r="I224" s="67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31"/>
      <c r="D225" s="65"/>
      <c r="E225" s="66"/>
      <c r="F225" s="66"/>
      <c r="G225" s="66"/>
      <c r="I225" s="67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31"/>
      <c r="D226" s="65"/>
      <c r="E226" s="66"/>
      <c r="F226" s="66"/>
      <c r="G226" s="66"/>
      <c r="I226" s="67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31"/>
      <c r="D227" s="65"/>
      <c r="E227" s="66"/>
      <c r="F227" s="66"/>
      <c r="G227" s="66"/>
      <c r="I227" s="67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31"/>
      <c r="D228" s="65"/>
      <c r="E228" s="66"/>
      <c r="F228" s="66"/>
      <c r="G228" s="66"/>
      <c r="I228" s="67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31"/>
      <c r="D229" s="65"/>
      <c r="E229" s="66"/>
      <c r="F229" s="66"/>
      <c r="G229" s="66"/>
      <c r="I229" s="67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31"/>
      <c r="D230" s="65"/>
      <c r="E230" s="66"/>
      <c r="F230" s="66"/>
      <c r="G230" s="66"/>
      <c r="I230" s="67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31"/>
      <c r="D231" s="65"/>
      <c r="E231" s="66"/>
      <c r="F231" s="66"/>
      <c r="G231" s="66"/>
      <c r="I231" s="67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31"/>
      <c r="D232" s="65"/>
      <c r="E232" s="66"/>
      <c r="F232" s="66"/>
      <c r="G232" s="66"/>
      <c r="I232" s="67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31"/>
      <c r="D233" s="65"/>
      <c r="E233" s="66"/>
      <c r="F233" s="66"/>
      <c r="G233" s="66"/>
      <c r="I233" s="67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31"/>
      <c r="D234" s="65"/>
      <c r="E234" s="66"/>
      <c r="F234" s="66"/>
      <c r="G234" s="66"/>
      <c r="I234" s="67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31"/>
      <c r="D235" s="65"/>
      <c r="E235" s="66"/>
      <c r="F235" s="66"/>
      <c r="G235" s="66"/>
      <c r="I235" s="67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31"/>
      <c r="D236" s="65"/>
      <c r="E236" s="66"/>
      <c r="F236" s="66"/>
      <c r="G236" s="66"/>
      <c r="I236" s="67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31"/>
      <c r="D237" s="65"/>
      <c r="E237" s="66"/>
      <c r="F237" s="66"/>
      <c r="G237" s="66"/>
      <c r="I237" s="67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31"/>
      <c r="D238" s="65"/>
      <c r="E238" s="66"/>
      <c r="F238" s="66"/>
      <c r="G238" s="66"/>
      <c r="I238" s="67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31"/>
      <c r="D239" s="65"/>
      <c r="E239" s="66"/>
      <c r="F239" s="66"/>
      <c r="G239" s="66"/>
      <c r="I239" s="67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31"/>
      <c r="D240" s="65"/>
      <c r="E240" s="66"/>
      <c r="F240" s="66"/>
      <c r="G240" s="66"/>
      <c r="I240" s="67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31"/>
      <c r="D241" s="65"/>
      <c r="E241" s="66"/>
      <c r="F241" s="66"/>
      <c r="G241" s="66"/>
      <c r="I241" s="67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31"/>
      <c r="D242" s="65"/>
      <c r="E242" s="66"/>
      <c r="F242" s="66"/>
      <c r="G242" s="66"/>
      <c r="I242" s="67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31"/>
      <c r="D243" s="65"/>
      <c r="E243" s="66"/>
      <c r="F243" s="66"/>
      <c r="G243" s="66"/>
      <c r="I243" s="67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31"/>
      <c r="D244" s="65"/>
      <c r="E244" s="66"/>
      <c r="F244" s="66"/>
      <c r="G244" s="66"/>
      <c r="I244" s="67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31"/>
      <c r="D245" s="65"/>
      <c r="E245" s="66"/>
      <c r="F245" s="66"/>
      <c r="G245" s="66"/>
      <c r="I245" s="67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31"/>
      <c r="D246" s="65"/>
      <c r="E246" s="66"/>
      <c r="F246" s="66"/>
      <c r="G246" s="66"/>
      <c r="I246" s="67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31"/>
      <c r="D247" s="65"/>
      <c r="E247" s="66"/>
      <c r="F247" s="66"/>
      <c r="G247" s="66"/>
      <c r="I247" s="67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31"/>
      <c r="D248" s="65"/>
      <c r="E248" s="66"/>
      <c r="F248" s="66"/>
      <c r="G248" s="66"/>
      <c r="I248" s="67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31"/>
      <c r="D249" s="65"/>
      <c r="E249" s="66"/>
      <c r="F249" s="66"/>
      <c r="G249" s="66"/>
      <c r="I249" s="67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31"/>
      <c r="D250" s="65"/>
      <c r="E250" s="66"/>
      <c r="F250" s="66"/>
      <c r="G250" s="66"/>
      <c r="I250" s="67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31"/>
      <c r="D251" s="65"/>
      <c r="E251" s="66"/>
      <c r="F251" s="66"/>
      <c r="G251" s="66"/>
      <c r="I251" s="67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31"/>
      <c r="D252" s="65"/>
      <c r="E252" s="66"/>
      <c r="F252" s="66"/>
      <c r="G252" s="66"/>
      <c r="I252" s="67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31"/>
      <c r="D253" s="65"/>
      <c r="E253" s="66"/>
      <c r="F253" s="66"/>
      <c r="G253" s="66"/>
      <c r="I253" s="67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31"/>
      <c r="D254" s="65"/>
      <c r="E254" s="66"/>
      <c r="F254" s="66"/>
      <c r="G254" s="66"/>
      <c r="I254" s="67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31"/>
      <c r="D255" s="65"/>
      <c r="E255" s="66"/>
      <c r="F255" s="66"/>
      <c r="G255" s="66"/>
      <c r="I255" s="67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31"/>
      <c r="D256" s="65"/>
      <c r="E256" s="66"/>
      <c r="F256" s="66"/>
      <c r="G256" s="66"/>
      <c r="I256" s="67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31"/>
      <c r="D257" s="65"/>
      <c r="E257" s="66"/>
      <c r="F257" s="66"/>
      <c r="G257" s="66"/>
      <c r="I257" s="67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31"/>
      <c r="D258" s="65"/>
      <c r="E258" s="66"/>
      <c r="F258" s="66"/>
      <c r="G258" s="66"/>
      <c r="I258" s="67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31"/>
      <c r="D259" s="65"/>
      <c r="E259" s="66"/>
      <c r="F259" s="66"/>
      <c r="G259" s="66"/>
      <c r="I259" s="67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31"/>
      <c r="D260" s="65"/>
      <c r="E260" s="66"/>
      <c r="F260" s="66"/>
      <c r="G260" s="66"/>
      <c r="I260" s="67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31"/>
      <c r="D261" s="65"/>
      <c r="E261" s="66"/>
      <c r="F261" s="66"/>
      <c r="G261" s="66"/>
      <c r="I261" s="67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31"/>
      <c r="D262" s="65"/>
      <c r="E262" s="66"/>
      <c r="F262" s="66"/>
      <c r="G262" s="66"/>
      <c r="I262" s="67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31"/>
      <c r="D263" s="65"/>
      <c r="E263" s="66"/>
      <c r="F263" s="66"/>
      <c r="G263" s="66"/>
      <c r="I263" s="67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31"/>
      <c r="D264" s="65"/>
      <c r="E264" s="66"/>
      <c r="F264" s="66"/>
      <c r="G264" s="66"/>
      <c r="I264" s="67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31"/>
      <c r="D265" s="65"/>
      <c r="E265" s="66"/>
      <c r="F265" s="66"/>
      <c r="G265" s="66"/>
      <c r="I265" s="67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31"/>
      <c r="D266" s="65"/>
      <c r="E266" s="66"/>
      <c r="F266" s="66"/>
      <c r="G266" s="66"/>
      <c r="I266" s="67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31"/>
      <c r="D267" s="65"/>
      <c r="E267" s="66"/>
      <c r="F267" s="66"/>
      <c r="G267" s="66"/>
      <c r="I267" s="67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31"/>
      <c r="D268" s="65"/>
      <c r="E268" s="66"/>
      <c r="F268" s="66"/>
      <c r="G268" s="66"/>
      <c r="I268" s="67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31"/>
      <c r="D269" s="65"/>
      <c r="E269" s="66"/>
      <c r="F269" s="66"/>
      <c r="G269" s="66"/>
      <c r="I269" s="67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31"/>
      <c r="D270" s="65"/>
      <c r="E270" s="66"/>
      <c r="F270" s="66"/>
      <c r="G270" s="66"/>
      <c r="I270" s="67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31"/>
      <c r="D271" s="65"/>
      <c r="E271" s="66"/>
      <c r="F271" s="66"/>
      <c r="G271" s="66"/>
      <c r="I271" s="67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31"/>
      <c r="D272" s="65"/>
      <c r="E272" s="66"/>
      <c r="F272" s="66"/>
      <c r="G272" s="66"/>
      <c r="I272" s="67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31"/>
      <c r="D273" s="65"/>
      <c r="E273" s="66"/>
      <c r="F273" s="66"/>
      <c r="G273" s="66"/>
      <c r="I273" s="67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31"/>
      <c r="D274" s="65"/>
      <c r="E274" s="66"/>
      <c r="F274" s="66"/>
      <c r="G274" s="66"/>
      <c r="I274" s="67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31"/>
      <c r="D275" s="65"/>
      <c r="E275" s="66"/>
      <c r="F275" s="66"/>
      <c r="G275" s="66"/>
      <c r="I275" s="67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31"/>
      <c r="D276" s="65"/>
      <c r="E276" s="66"/>
      <c r="F276" s="66"/>
      <c r="G276" s="66"/>
      <c r="I276" s="67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31"/>
      <c r="D277" s="65"/>
      <c r="E277" s="66"/>
      <c r="F277" s="66"/>
      <c r="G277" s="66"/>
      <c r="I277" s="67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31"/>
      <c r="D278" s="65"/>
      <c r="E278" s="66"/>
      <c r="F278" s="66"/>
      <c r="G278" s="66"/>
      <c r="I278" s="67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31"/>
      <c r="D279" s="65"/>
      <c r="E279" s="66"/>
      <c r="F279" s="66"/>
      <c r="G279" s="66"/>
      <c r="I279" s="67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31"/>
      <c r="D280" s="65"/>
      <c r="E280" s="66"/>
      <c r="F280" s="66"/>
      <c r="G280" s="66"/>
      <c r="I280" s="67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31"/>
      <c r="D281" s="65"/>
      <c r="E281" s="66"/>
      <c r="F281" s="66"/>
      <c r="G281" s="66"/>
      <c r="I281" s="67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31"/>
      <c r="D282" s="65"/>
      <c r="E282" s="66"/>
      <c r="F282" s="66"/>
      <c r="G282" s="66"/>
      <c r="I282" s="67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31"/>
      <c r="D283" s="65"/>
      <c r="E283" s="66"/>
      <c r="F283" s="66"/>
      <c r="G283" s="66"/>
      <c r="I283" s="67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31"/>
      <c r="D284" s="65"/>
      <c r="E284" s="66"/>
      <c r="F284" s="66"/>
      <c r="G284" s="66"/>
      <c r="I284" s="67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31"/>
      <c r="D285" s="65"/>
      <c r="E285" s="66"/>
      <c r="F285" s="66"/>
      <c r="G285" s="66"/>
      <c r="I285" s="67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31"/>
      <c r="D286" s="65"/>
      <c r="E286" s="66"/>
      <c r="F286" s="66"/>
      <c r="G286" s="66"/>
      <c r="I286" s="67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31"/>
      <c r="D287" s="65"/>
      <c r="E287" s="66"/>
      <c r="F287" s="66"/>
      <c r="G287" s="66"/>
      <c r="I287" s="67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31"/>
      <c r="D288" s="65"/>
      <c r="E288" s="66"/>
      <c r="F288" s="66"/>
      <c r="G288" s="66"/>
      <c r="I288" s="67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31"/>
      <c r="D289" s="65"/>
      <c r="E289" s="66"/>
      <c r="F289" s="66"/>
      <c r="G289" s="66"/>
      <c r="I289" s="67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31"/>
      <c r="D290" s="65"/>
      <c r="E290" s="66"/>
      <c r="F290" s="66"/>
      <c r="G290" s="66"/>
      <c r="I290" s="67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31"/>
      <c r="D291" s="65"/>
      <c r="E291" s="66"/>
      <c r="F291" s="66"/>
      <c r="G291" s="66"/>
      <c r="I291" s="67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31"/>
      <c r="D292" s="65"/>
      <c r="E292" s="66"/>
      <c r="F292" s="66"/>
      <c r="G292" s="66"/>
      <c r="I292" s="67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31"/>
      <c r="D293" s="65"/>
      <c r="E293" s="66"/>
      <c r="F293" s="66"/>
      <c r="G293" s="66"/>
      <c r="I293" s="67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31"/>
      <c r="D294" s="65"/>
      <c r="E294" s="66"/>
      <c r="F294" s="66"/>
      <c r="G294" s="66"/>
      <c r="I294" s="67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31"/>
      <c r="D295" s="65"/>
      <c r="E295" s="66"/>
      <c r="F295" s="66"/>
      <c r="G295" s="66"/>
      <c r="I295" s="67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31"/>
      <c r="D296" s="65"/>
      <c r="E296" s="66"/>
      <c r="F296" s="66"/>
      <c r="G296" s="66"/>
      <c r="I296" s="67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31"/>
      <c r="D297" s="65"/>
      <c r="E297" s="66"/>
      <c r="F297" s="66"/>
      <c r="G297" s="66"/>
      <c r="I297" s="67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31"/>
      <c r="D298" s="65"/>
      <c r="E298" s="66"/>
      <c r="F298" s="66"/>
      <c r="G298" s="66"/>
      <c r="I298" s="67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31"/>
      <c r="D299" s="65"/>
      <c r="E299" s="66"/>
      <c r="F299" s="66"/>
      <c r="G299" s="66"/>
      <c r="I299" s="67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31"/>
      <c r="D300" s="65"/>
      <c r="E300" s="66"/>
      <c r="F300" s="66"/>
      <c r="G300" s="66"/>
      <c r="I300" s="67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31"/>
      <c r="D301" s="65"/>
      <c r="E301" s="66"/>
      <c r="F301" s="66"/>
      <c r="G301" s="66"/>
      <c r="I301" s="67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31"/>
      <c r="D302" s="65"/>
      <c r="E302" s="66"/>
      <c r="F302" s="66"/>
      <c r="G302" s="66"/>
      <c r="I302" s="67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31"/>
      <c r="D303" s="65"/>
      <c r="E303" s="66"/>
      <c r="F303" s="66"/>
      <c r="G303" s="66"/>
      <c r="I303" s="67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31"/>
      <c r="D304" s="65"/>
      <c r="E304" s="66"/>
      <c r="F304" s="66"/>
      <c r="G304" s="66"/>
      <c r="I304" s="67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31"/>
      <c r="D305" s="65"/>
      <c r="E305" s="66"/>
      <c r="F305" s="66"/>
      <c r="G305" s="66"/>
      <c r="I305" s="67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31"/>
      <c r="D306" s="65"/>
      <c r="E306" s="66"/>
      <c r="F306" s="66"/>
      <c r="G306" s="66"/>
      <c r="I306" s="67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31"/>
      <c r="D307" s="65"/>
      <c r="E307" s="66"/>
      <c r="F307" s="66"/>
      <c r="G307" s="66"/>
      <c r="I307" s="67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31"/>
      <c r="D308" s="65"/>
      <c r="E308" s="66"/>
      <c r="F308" s="66"/>
      <c r="G308" s="66"/>
      <c r="I308" s="67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31"/>
      <c r="D309" s="65"/>
      <c r="E309" s="66"/>
      <c r="F309" s="66"/>
      <c r="G309" s="66"/>
      <c r="I309" s="67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31"/>
      <c r="D310" s="65"/>
      <c r="E310" s="66"/>
      <c r="F310" s="66"/>
      <c r="G310" s="66"/>
      <c r="I310" s="67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31"/>
      <c r="D311" s="65"/>
      <c r="E311" s="66"/>
      <c r="F311" s="66"/>
      <c r="G311" s="66"/>
      <c r="I311" s="67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31"/>
      <c r="D312" s="65"/>
      <c r="E312" s="66"/>
      <c r="F312" s="66"/>
      <c r="G312" s="66"/>
      <c r="I312" s="67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31"/>
      <c r="D313" s="65"/>
      <c r="E313" s="66"/>
      <c r="F313" s="66"/>
      <c r="G313" s="66"/>
      <c r="I313" s="67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31"/>
      <c r="D314" s="65"/>
      <c r="E314" s="66"/>
      <c r="F314" s="66"/>
      <c r="G314" s="66"/>
      <c r="I314" s="67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31"/>
      <c r="D315" s="65"/>
      <c r="E315" s="66"/>
      <c r="F315" s="66"/>
      <c r="G315" s="66"/>
      <c r="I315" s="67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31"/>
      <c r="D316" s="65"/>
      <c r="E316" s="66"/>
      <c r="F316" s="66"/>
      <c r="G316" s="66"/>
      <c r="I316" s="67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31"/>
      <c r="D317" s="65"/>
      <c r="E317" s="66"/>
      <c r="F317" s="66"/>
      <c r="G317" s="66"/>
      <c r="I317" s="67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31"/>
      <c r="D318" s="65"/>
      <c r="E318" s="66"/>
      <c r="F318" s="66"/>
      <c r="G318" s="66"/>
      <c r="I318" s="67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31"/>
      <c r="D319" s="65"/>
      <c r="E319" s="66"/>
      <c r="F319" s="66"/>
      <c r="G319" s="66"/>
      <c r="I319" s="67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31"/>
      <c r="D320" s="65"/>
      <c r="E320" s="66"/>
      <c r="F320" s="66"/>
      <c r="G320" s="66"/>
      <c r="I320" s="67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31"/>
      <c r="D321" s="65"/>
      <c r="E321" s="66"/>
      <c r="F321" s="66"/>
      <c r="G321" s="66"/>
      <c r="I321" s="67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31"/>
      <c r="D322" s="65"/>
      <c r="E322" s="66"/>
      <c r="F322" s="66"/>
      <c r="G322" s="66"/>
      <c r="I322" s="67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31"/>
      <c r="D323" s="65"/>
      <c r="E323" s="66"/>
      <c r="F323" s="66"/>
      <c r="G323" s="66"/>
      <c r="I323" s="67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31"/>
      <c r="D324" s="65"/>
      <c r="E324" s="66"/>
      <c r="F324" s="66"/>
      <c r="G324" s="66"/>
      <c r="I324" s="67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31"/>
      <c r="D325" s="65"/>
      <c r="E325" s="66"/>
      <c r="F325" s="66"/>
      <c r="G325" s="66"/>
      <c r="I325" s="67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31"/>
      <c r="D326" s="65"/>
      <c r="E326" s="66"/>
      <c r="F326" s="66"/>
      <c r="G326" s="66"/>
      <c r="I326" s="67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31"/>
      <c r="D327" s="65"/>
      <c r="E327" s="66"/>
      <c r="F327" s="66"/>
      <c r="G327" s="66"/>
      <c r="I327" s="67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31"/>
      <c r="D328" s="65"/>
      <c r="E328" s="66"/>
      <c r="F328" s="66"/>
      <c r="G328" s="66"/>
      <c r="I328" s="67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31"/>
      <c r="D329" s="65"/>
      <c r="E329" s="66"/>
      <c r="F329" s="66"/>
      <c r="G329" s="66"/>
      <c r="I329" s="67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31"/>
      <c r="D330" s="65"/>
      <c r="E330" s="66"/>
      <c r="F330" s="66"/>
      <c r="G330" s="66"/>
      <c r="I330" s="67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31"/>
      <c r="D331" s="65"/>
      <c r="E331" s="66"/>
      <c r="F331" s="66"/>
      <c r="G331" s="66"/>
      <c r="I331" s="67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31"/>
      <c r="D332" s="65"/>
      <c r="E332" s="66"/>
      <c r="F332" s="66"/>
      <c r="G332" s="66"/>
      <c r="I332" s="67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31"/>
      <c r="D333" s="65"/>
      <c r="E333" s="66"/>
      <c r="F333" s="66"/>
      <c r="G333" s="66"/>
      <c r="I333" s="67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31"/>
      <c r="D334" s="65"/>
      <c r="E334" s="66"/>
      <c r="F334" s="66"/>
      <c r="G334" s="66"/>
      <c r="I334" s="67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31"/>
      <c r="D335" s="65"/>
      <c r="E335" s="66"/>
      <c r="F335" s="66"/>
      <c r="G335" s="66"/>
      <c r="I335" s="67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31"/>
      <c r="D336" s="65"/>
      <c r="E336" s="66"/>
      <c r="F336" s="66"/>
      <c r="G336" s="66"/>
      <c r="I336" s="67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31"/>
      <c r="D337" s="65"/>
      <c r="E337" s="66"/>
      <c r="F337" s="66"/>
      <c r="G337" s="66"/>
      <c r="I337" s="67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31"/>
      <c r="D338" s="65"/>
      <c r="E338" s="66"/>
      <c r="F338" s="66"/>
      <c r="G338" s="66"/>
      <c r="I338" s="67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31"/>
      <c r="D339" s="65"/>
      <c r="E339" s="66"/>
      <c r="F339" s="66"/>
      <c r="G339" s="66"/>
      <c r="I339" s="67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31"/>
      <c r="D340" s="65"/>
      <c r="E340" s="66"/>
      <c r="F340" s="66"/>
      <c r="G340" s="66"/>
      <c r="I340" s="67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31"/>
      <c r="D341" s="65"/>
      <c r="E341" s="66"/>
      <c r="F341" s="66"/>
      <c r="G341" s="66"/>
      <c r="I341" s="67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31"/>
      <c r="D342" s="65"/>
      <c r="E342" s="66"/>
      <c r="F342" s="66"/>
      <c r="G342" s="66"/>
      <c r="I342" s="67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31"/>
      <c r="D343" s="65"/>
      <c r="E343" s="66"/>
      <c r="F343" s="66"/>
      <c r="G343" s="66"/>
      <c r="I343" s="67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31"/>
      <c r="D344" s="65"/>
      <c r="E344" s="66"/>
      <c r="F344" s="66"/>
      <c r="G344" s="66"/>
      <c r="I344" s="67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31"/>
      <c r="D345" s="65"/>
      <c r="E345" s="66"/>
      <c r="F345" s="66"/>
      <c r="G345" s="66"/>
      <c r="I345" s="67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31"/>
      <c r="D346" s="65"/>
      <c r="E346" s="66"/>
      <c r="F346" s="66"/>
      <c r="G346" s="66"/>
      <c r="I346" s="67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31"/>
      <c r="D347" s="65"/>
      <c r="E347" s="66"/>
      <c r="F347" s="66"/>
      <c r="G347" s="66"/>
      <c r="I347" s="67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31"/>
      <c r="D348" s="65"/>
      <c r="E348" s="66"/>
      <c r="F348" s="66"/>
      <c r="G348" s="66"/>
      <c r="I348" s="67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31"/>
      <c r="D349" s="65"/>
      <c r="E349" s="66"/>
      <c r="F349" s="66"/>
      <c r="G349" s="66"/>
      <c r="I349" s="67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31"/>
      <c r="D350" s="65"/>
      <c r="E350" s="66"/>
      <c r="F350" s="66"/>
      <c r="G350" s="66"/>
      <c r="I350" s="67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31"/>
      <c r="D351" s="65"/>
      <c r="E351" s="66"/>
      <c r="F351" s="66"/>
      <c r="G351" s="66"/>
      <c r="I351" s="67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31"/>
      <c r="D352" s="65"/>
      <c r="E352" s="66"/>
      <c r="F352" s="66"/>
      <c r="G352" s="66"/>
      <c r="I352" s="67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31"/>
      <c r="D353" s="65"/>
      <c r="E353" s="66"/>
      <c r="F353" s="66"/>
      <c r="G353" s="66"/>
      <c r="I353" s="67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31"/>
      <c r="D354" s="65"/>
      <c r="E354" s="66"/>
      <c r="F354" s="66"/>
      <c r="G354" s="66"/>
      <c r="I354" s="67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31"/>
      <c r="D355" s="65"/>
      <c r="E355" s="66"/>
      <c r="F355" s="66"/>
      <c r="G355" s="66"/>
      <c r="I355" s="67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31"/>
      <c r="D356" s="65"/>
      <c r="E356" s="66"/>
      <c r="F356" s="66"/>
      <c r="G356" s="66"/>
      <c r="I356" s="67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31"/>
      <c r="D357" s="65"/>
      <c r="E357" s="66"/>
      <c r="F357" s="66"/>
      <c r="G357" s="66"/>
      <c r="I357" s="67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31"/>
      <c r="D358" s="65"/>
      <c r="E358" s="66"/>
      <c r="F358" s="66"/>
      <c r="G358" s="66"/>
      <c r="I358" s="67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31"/>
      <c r="D359" s="65"/>
      <c r="E359" s="66"/>
      <c r="F359" s="66"/>
      <c r="G359" s="66"/>
      <c r="I359" s="67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31"/>
      <c r="D360" s="65"/>
      <c r="E360" s="66"/>
      <c r="F360" s="66"/>
      <c r="G360" s="66"/>
      <c r="I360" s="67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31"/>
      <c r="D361" s="65"/>
      <c r="E361" s="66"/>
      <c r="F361" s="66"/>
      <c r="G361" s="66"/>
      <c r="I361" s="67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31"/>
      <c r="D362" s="65"/>
      <c r="E362" s="66"/>
      <c r="F362" s="66"/>
      <c r="G362" s="66"/>
      <c r="I362" s="67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31"/>
      <c r="D363" s="65"/>
      <c r="E363" s="66"/>
      <c r="F363" s="66"/>
      <c r="G363" s="66"/>
      <c r="I363" s="67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31"/>
      <c r="D364" s="65"/>
      <c r="E364" s="66"/>
      <c r="F364" s="66"/>
      <c r="G364" s="66"/>
      <c r="I364" s="67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31"/>
      <c r="D365" s="65"/>
      <c r="E365" s="66"/>
      <c r="F365" s="66"/>
      <c r="G365" s="66"/>
      <c r="I365" s="67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31"/>
      <c r="D366" s="65"/>
      <c r="E366" s="66"/>
      <c r="F366" s="66"/>
      <c r="G366" s="66"/>
      <c r="I366" s="67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31"/>
      <c r="D367" s="65"/>
      <c r="E367" s="66"/>
      <c r="F367" s="66"/>
      <c r="G367" s="66"/>
      <c r="I367" s="67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31"/>
      <c r="D368" s="65"/>
      <c r="E368" s="66"/>
      <c r="F368" s="66"/>
      <c r="G368" s="66"/>
      <c r="I368" s="67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31"/>
      <c r="D369" s="65"/>
      <c r="E369" s="66"/>
      <c r="F369" s="66"/>
      <c r="G369" s="66"/>
      <c r="I369" s="67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31"/>
      <c r="D370" s="65"/>
      <c r="E370" s="66"/>
      <c r="F370" s="66"/>
      <c r="G370" s="66"/>
      <c r="I370" s="67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31"/>
      <c r="D371" s="65"/>
      <c r="E371" s="66"/>
      <c r="F371" s="66"/>
      <c r="G371" s="66"/>
      <c r="I371" s="67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31"/>
      <c r="D372" s="65"/>
      <c r="E372" s="66"/>
      <c r="F372" s="66"/>
      <c r="G372" s="66"/>
      <c r="I372" s="67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31"/>
      <c r="D373" s="65"/>
      <c r="E373" s="66"/>
      <c r="F373" s="66"/>
      <c r="G373" s="66"/>
      <c r="I373" s="67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31"/>
      <c r="D374" s="65"/>
      <c r="E374" s="66"/>
      <c r="F374" s="66"/>
      <c r="G374" s="66"/>
      <c r="I374" s="67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31"/>
      <c r="D375" s="65"/>
      <c r="E375" s="66"/>
      <c r="F375" s="66"/>
      <c r="G375" s="66"/>
      <c r="I375" s="67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31"/>
      <c r="D376" s="65"/>
      <c r="E376" s="66"/>
      <c r="F376" s="66"/>
      <c r="G376" s="66"/>
      <c r="I376" s="67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31"/>
      <c r="D377" s="65"/>
      <c r="E377" s="66"/>
      <c r="F377" s="66"/>
      <c r="G377" s="66"/>
      <c r="I377" s="67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31"/>
      <c r="D378" s="65"/>
      <c r="E378" s="66"/>
      <c r="F378" s="66"/>
      <c r="G378" s="66"/>
      <c r="I378" s="67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31"/>
      <c r="D379" s="65"/>
      <c r="E379" s="66"/>
      <c r="F379" s="66"/>
      <c r="G379" s="66"/>
      <c r="I379" s="67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31"/>
      <c r="D380" s="65"/>
      <c r="E380" s="66"/>
      <c r="F380" s="66"/>
      <c r="G380" s="66"/>
      <c r="I380" s="67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31"/>
      <c r="D381" s="65"/>
      <c r="E381" s="66"/>
      <c r="F381" s="66"/>
      <c r="G381" s="66"/>
      <c r="I381" s="67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31"/>
      <c r="D382" s="65"/>
      <c r="E382" s="66"/>
      <c r="F382" s="66"/>
      <c r="G382" s="66"/>
      <c r="I382" s="67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31"/>
      <c r="D383" s="65"/>
      <c r="E383" s="66"/>
      <c r="F383" s="66"/>
      <c r="G383" s="66"/>
      <c r="I383" s="67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31"/>
      <c r="D384" s="65"/>
      <c r="E384" s="66"/>
      <c r="F384" s="66"/>
      <c r="G384" s="66"/>
      <c r="I384" s="67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31"/>
      <c r="D385" s="65"/>
      <c r="E385" s="66"/>
      <c r="F385" s="66"/>
      <c r="G385" s="66"/>
      <c r="I385" s="67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31"/>
      <c r="D386" s="65"/>
      <c r="E386" s="66"/>
      <c r="F386" s="66"/>
      <c r="G386" s="66"/>
      <c r="I386" s="67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31"/>
      <c r="D387" s="65"/>
      <c r="E387" s="66"/>
      <c r="F387" s="66"/>
      <c r="G387" s="66"/>
      <c r="I387" s="67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31"/>
      <c r="D388" s="65"/>
      <c r="E388" s="66"/>
      <c r="F388" s="66"/>
      <c r="G388" s="66"/>
      <c r="I388" s="67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31"/>
      <c r="D389" s="65"/>
      <c r="E389" s="66"/>
      <c r="F389" s="66"/>
      <c r="G389" s="66"/>
      <c r="I389" s="67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31"/>
      <c r="D390" s="65"/>
      <c r="E390" s="66"/>
      <c r="F390" s="66"/>
      <c r="G390" s="66"/>
      <c r="I390" s="67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31"/>
      <c r="D391" s="65"/>
      <c r="E391" s="66"/>
      <c r="F391" s="66"/>
      <c r="G391" s="66"/>
      <c r="I391" s="67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31"/>
      <c r="D392" s="65"/>
      <c r="E392" s="66"/>
      <c r="F392" s="66"/>
      <c r="G392" s="66"/>
      <c r="I392" s="67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31"/>
      <c r="D393" s="65"/>
      <c r="E393" s="66"/>
      <c r="F393" s="66"/>
      <c r="G393" s="66"/>
      <c r="I393" s="67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31"/>
      <c r="D394" s="65"/>
      <c r="E394" s="66"/>
      <c r="F394" s="66"/>
      <c r="G394" s="66"/>
      <c r="I394" s="67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31"/>
      <c r="D395" s="65"/>
      <c r="E395" s="66"/>
      <c r="F395" s="66"/>
      <c r="G395" s="66"/>
      <c r="I395" s="67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31"/>
      <c r="D396" s="65"/>
      <c r="E396" s="66"/>
      <c r="F396" s="66"/>
      <c r="G396" s="66"/>
      <c r="I396" s="67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31"/>
      <c r="D397" s="65"/>
      <c r="E397" s="66"/>
      <c r="F397" s="66"/>
      <c r="G397" s="66"/>
      <c r="I397" s="67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31"/>
      <c r="D398" s="65"/>
      <c r="E398" s="66"/>
      <c r="F398" s="66"/>
      <c r="G398" s="66"/>
      <c r="I398" s="67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31"/>
      <c r="D399" s="65"/>
      <c r="E399" s="66"/>
      <c r="F399" s="66"/>
      <c r="G399" s="66"/>
      <c r="I399" s="67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31"/>
      <c r="D400" s="65"/>
      <c r="E400" s="66"/>
      <c r="F400" s="66"/>
      <c r="G400" s="66"/>
      <c r="I400" s="67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31"/>
      <c r="D401" s="65"/>
      <c r="E401" s="66"/>
      <c r="F401" s="66"/>
      <c r="G401" s="66"/>
      <c r="I401" s="67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31"/>
      <c r="D402" s="65"/>
      <c r="E402" s="66"/>
      <c r="F402" s="66"/>
      <c r="G402" s="66"/>
      <c r="I402" s="67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31"/>
      <c r="D403" s="65"/>
      <c r="E403" s="66"/>
      <c r="F403" s="66"/>
      <c r="G403" s="66"/>
      <c r="I403" s="67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31"/>
      <c r="D404" s="65"/>
      <c r="E404" s="66"/>
      <c r="F404" s="66"/>
      <c r="G404" s="66"/>
      <c r="I404" s="67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31"/>
      <c r="D405" s="65"/>
      <c r="E405" s="66"/>
      <c r="F405" s="66"/>
      <c r="G405" s="66"/>
      <c r="I405" s="67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31"/>
      <c r="D406" s="65"/>
      <c r="E406" s="66"/>
      <c r="F406" s="66"/>
      <c r="G406" s="66"/>
      <c r="I406" s="67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31"/>
      <c r="D407" s="65"/>
      <c r="E407" s="66"/>
      <c r="F407" s="66"/>
      <c r="G407" s="66"/>
      <c r="I407" s="67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31"/>
      <c r="D408" s="65"/>
      <c r="E408" s="66"/>
      <c r="F408" s="66"/>
      <c r="G408" s="66"/>
      <c r="I408" s="67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31"/>
      <c r="D409" s="65"/>
      <c r="E409" s="66"/>
      <c r="F409" s="66"/>
      <c r="G409" s="66"/>
      <c r="I409" s="67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31"/>
      <c r="D410" s="65"/>
      <c r="E410" s="66"/>
      <c r="F410" s="66"/>
      <c r="G410" s="66"/>
      <c r="I410" s="67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31"/>
      <c r="D411" s="65"/>
      <c r="E411" s="66"/>
      <c r="F411" s="66"/>
      <c r="G411" s="66"/>
      <c r="I411" s="67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31"/>
      <c r="D412" s="65"/>
      <c r="E412" s="66"/>
      <c r="F412" s="66"/>
      <c r="G412" s="66"/>
      <c r="I412" s="67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31"/>
      <c r="D413" s="65"/>
      <c r="E413" s="66"/>
      <c r="F413" s="66"/>
      <c r="G413" s="66"/>
      <c r="I413" s="67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31"/>
      <c r="D414" s="65"/>
      <c r="E414" s="66"/>
      <c r="F414" s="66"/>
      <c r="G414" s="66"/>
      <c r="I414" s="67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31"/>
      <c r="D415" s="65"/>
      <c r="E415" s="66"/>
      <c r="F415" s="66"/>
      <c r="G415" s="66"/>
      <c r="I415" s="67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31"/>
      <c r="D416" s="65"/>
      <c r="E416" s="66"/>
      <c r="F416" s="66"/>
      <c r="G416" s="66"/>
      <c r="I416" s="67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31"/>
      <c r="D417" s="65"/>
      <c r="E417" s="66"/>
      <c r="F417" s="66"/>
      <c r="G417" s="66"/>
      <c r="I417" s="67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31"/>
      <c r="D418" s="65"/>
      <c r="E418" s="66"/>
      <c r="F418" s="66"/>
      <c r="G418" s="66"/>
      <c r="I418" s="67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31"/>
      <c r="D419" s="65"/>
      <c r="E419" s="66"/>
      <c r="F419" s="66"/>
      <c r="G419" s="66"/>
      <c r="I419" s="67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31"/>
      <c r="D420" s="65"/>
      <c r="E420" s="66"/>
      <c r="F420" s="66"/>
      <c r="G420" s="66"/>
      <c r="I420" s="67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31"/>
      <c r="D421" s="65"/>
      <c r="E421" s="66"/>
      <c r="F421" s="66"/>
      <c r="G421" s="66"/>
      <c r="I421" s="67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31"/>
      <c r="D422" s="65"/>
      <c r="E422" s="66"/>
      <c r="F422" s="66"/>
      <c r="G422" s="66"/>
      <c r="I422" s="67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31"/>
      <c r="D423" s="65"/>
      <c r="E423" s="66"/>
      <c r="F423" s="66"/>
      <c r="G423" s="66"/>
      <c r="I423" s="67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31"/>
      <c r="D424" s="65"/>
      <c r="E424" s="66"/>
      <c r="F424" s="66"/>
      <c r="G424" s="66"/>
      <c r="I424" s="67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31"/>
      <c r="D425" s="65"/>
      <c r="E425" s="66"/>
      <c r="F425" s="66"/>
      <c r="G425" s="66"/>
      <c r="I425" s="67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31"/>
      <c r="D426" s="65"/>
      <c r="E426" s="66"/>
      <c r="F426" s="66"/>
      <c r="G426" s="66"/>
      <c r="I426" s="67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31"/>
      <c r="D427" s="65"/>
      <c r="E427" s="66"/>
      <c r="F427" s="66"/>
      <c r="G427" s="66"/>
      <c r="I427" s="67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31"/>
      <c r="D428" s="65"/>
      <c r="E428" s="66"/>
      <c r="F428" s="66"/>
      <c r="G428" s="66"/>
      <c r="I428" s="67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31"/>
      <c r="D429" s="65"/>
      <c r="E429" s="66"/>
      <c r="F429" s="66"/>
      <c r="G429" s="66"/>
      <c r="I429" s="67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31"/>
      <c r="D430" s="65"/>
      <c r="E430" s="66"/>
      <c r="F430" s="66"/>
      <c r="G430" s="66"/>
      <c r="I430" s="67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31"/>
      <c r="D431" s="65"/>
      <c r="E431" s="66"/>
      <c r="F431" s="66"/>
      <c r="G431" s="66"/>
      <c r="I431" s="67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31"/>
      <c r="D432" s="65"/>
      <c r="E432" s="66"/>
      <c r="F432" s="66"/>
      <c r="G432" s="66"/>
      <c r="I432" s="67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31"/>
      <c r="D433" s="65"/>
      <c r="E433" s="66"/>
      <c r="F433" s="66"/>
      <c r="G433" s="66"/>
      <c r="I433" s="67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31"/>
      <c r="D434" s="65"/>
      <c r="E434" s="66"/>
      <c r="F434" s="66"/>
      <c r="G434" s="66"/>
      <c r="I434" s="67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31"/>
      <c r="D435" s="65"/>
      <c r="E435" s="66"/>
      <c r="F435" s="66"/>
      <c r="G435" s="66"/>
      <c r="I435" s="67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31"/>
      <c r="D436" s="65"/>
      <c r="E436" s="66"/>
      <c r="F436" s="66"/>
      <c r="G436" s="66"/>
      <c r="I436" s="67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31"/>
      <c r="D437" s="65"/>
      <c r="E437" s="66"/>
      <c r="F437" s="66"/>
      <c r="G437" s="66"/>
      <c r="I437" s="67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31"/>
      <c r="D438" s="65"/>
      <c r="E438" s="66"/>
      <c r="F438" s="66"/>
      <c r="G438" s="66"/>
      <c r="I438" s="67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31"/>
      <c r="D439" s="65"/>
      <c r="E439" s="66"/>
      <c r="F439" s="66"/>
      <c r="G439" s="66"/>
      <c r="I439" s="67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31"/>
      <c r="D440" s="65"/>
      <c r="E440" s="66"/>
      <c r="F440" s="66"/>
      <c r="G440" s="66"/>
      <c r="I440" s="67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31"/>
      <c r="D441" s="65"/>
      <c r="E441" s="66"/>
      <c r="F441" s="66"/>
      <c r="G441" s="66"/>
      <c r="I441" s="67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31"/>
      <c r="D442" s="65"/>
      <c r="E442" s="66"/>
      <c r="F442" s="66"/>
      <c r="G442" s="66"/>
      <c r="I442" s="67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31"/>
      <c r="D443" s="65"/>
      <c r="E443" s="66"/>
      <c r="F443" s="66"/>
      <c r="G443" s="66"/>
      <c r="I443" s="67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31"/>
      <c r="D444" s="65"/>
      <c r="E444" s="66"/>
      <c r="F444" s="66"/>
      <c r="G444" s="66"/>
      <c r="I444" s="67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31"/>
      <c r="D445" s="65"/>
      <c r="E445" s="66"/>
      <c r="F445" s="66"/>
      <c r="G445" s="66"/>
      <c r="I445" s="67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31"/>
      <c r="D446" s="65"/>
      <c r="E446" s="66"/>
      <c r="F446" s="66"/>
      <c r="G446" s="66"/>
      <c r="I446" s="67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31"/>
      <c r="D447" s="65"/>
      <c r="E447" s="66"/>
      <c r="F447" s="66"/>
      <c r="G447" s="66"/>
      <c r="I447" s="67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31"/>
      <c r="D448" s="65"/>
      <c r="E448" s="66"/>
      <c r="F448" s="66"/>
      <c r="G448" s="66"/>
      <c r="I448" s="67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31"/>
      <c r="D449" s="65"/>
      <c r="E449" s="66"/>
      <c r="F449" s="66"/>
      <c r="G449" s="66"/>
      <c r="I449" s="67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31"/>
      <c r="D450" s="65"/>
      <c r="E450" s="66"/>
      <c r="F450" s="66"/>
      <c r="G450" s="66"/>
      <c r="I450" s="67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31"/>
      <c r="D451" s="65"/>
      <c r="E451" s="66"/>
      <c r="F451" s="66"/>
      <c r="G451" s="66"/>
      <c r="I451" s="67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31"/>
      <c r="D452" s="65"/>
      <c r="E452" s="66"/>
      <c r="F452" s="66"/>
      <c r="G452" s="66"/>
      <c r="I452" s="67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31"/>
      <c r="D453" s="65"/>
      <c r="E453" s="66"/>
      <c r="F453" s="66"/>
      <c r="G453" s="66"/>
      <c r="I453" s="67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31"/>
      <c r="D454" s="65"/>
      <c r="E454" s="66"/>
      <c r="F454" s="66"/>
      <c r="G454" s="66"/>
      <c r="I454" s="67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31"/>
      <c r="D455" s="65"/>
      <c r="E455" s="66"/>
      <c r="F455" s="66"/>
      <c r="G455" s="66"/>
      <c r="I455" s="67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31"/>
      <c r="D456" s="65"/>
      <c r="E456" s="66"/>
      <c r="F456" s="66"/>
      <c r="G456" s="66"/>
      <c r="I456" s="67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31"/>
      <c r="D457" s="65"/>
      <c r="E457" s="66"/>
      <c r="F457" s="66"/>
      <c r="G457" s="66"/>
      <c r="I457" s="67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31"/>
      <c r="D458" s="65"/>
      <c r="E458" s="66"/>
      <c r="F458" s="66"/>
      <c r="G458" s="66"/>
      <c r="I458" s="67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31"/>
      <c r="D459" s="65"/>
      <c r="E459" s="66"/>
      <c r="F459" s="66"/>
      <c r="G459" s="66"/>
      <c r="I459" s="67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31"/>
      <c r="D460" s="65"/>
      <c r="E460" s="66"/>
      <c r="F460" s="66"/>
      <c r="G460" s="66"/>
      <c r="I460" s="67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31"/>
      <c r="D461" s="65"/>
      <c r="E461" s="66"/>
      <c r="F461" s="66"/>
      <c r="G461" s="66"/>
      <c r="I461" s="67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31"/>
      <c r="D462" s="65"/>
      <c r="E462" s="66"/>
      <c r="F462" s="66"/>
      <c r="G462" s="66"/>
      <c r="I462" s="67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31"/>
      <c r="D463" s="65"/>
      <c r="E463" s="66"/>
      <c r="F463" s="66"/>
      <c r="G463" s="66"/>
      <c r="I463" s="67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31"/>
      <c r="D464" s="65"/>
      <c r="E464" s="66"/>
      <c r="F464" s="66"/>
      <c r="G464" s="66"/>
      <c r="I464" s="67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31"/>
      <c r="D465" s="65"/>
      <c r="E465" s="66"/>
      <c r="F465" s="66"/>
      <c r="G465" s="66"/>
      <c r="I465" s="67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31"/>
      <c r="D466" s="65"/>
      <c r="E466" s="66"/>
      <c r="F466" s="66"/>
      <c r="G466" s="66"/>
      <c r="I466" s="67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31"/>
      <c r="D467" s="65"/>
      <c r="E467" s="66"/>
      <c r="F467" s="66"/>
      <c r="G467" s="66"/>
      <c r="I467" s="67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31"/>
      <c r="D468" s="65"/>
      <c r="E468" s="66"/>
      <c r="F468" s="66"/>
      <c r="G468" s="66"/>
      <c r="I468" s="67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31"/>
      <c r="D469" s="65"/>
      <c r="E469" s="66"/>
      <c r="F469" s="66"/>
      <c r="G469" s="66"/>
      <c r="I469" s="67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31"/>
      <c r="D470" s="65"/>
      <c r="E470" s="66"/>
      <c r="F470" s="66"/>
      <c r="G470" s="66"/>
      <c r="I470" s="67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31"/>
      <c r="D471" s="65"/>
      <c r="E471" s="66"/>
      <c r="F471" s="66"/>
      <c r="G471" s="66"/>
      <c r="I471" s="67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31"/>
      <c r="D472" s="65"/>
      <c r="E472" s="66"/>
      <c r="F472" s="66"/>
      <c r="G472" s="66"/>
      <c r="I472" s="67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31"/>
      <c r="D473" s="65"/>
      <c r="E473" s="66"/>
      <c r="F473" s="66"/>
      <c r="G473" s="66"/>
      <c r="I473" s="67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31"/>
      <c r="D474" s="65"/>
      <c r="E474" s="66"/>
      <c r="F474" s="66"/>
      <c r="G474" s="66"/>
      <c r="I474" s="67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31"/>
      <c r="D475" s="65"/>
      <c r="E475" s="66"/>
      <c r="F475" s="66"/>
      <c r="G475" s="66"/>
      <c r="I475" s="67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31"/>
      <c r="D476" s="65"/>
      <c r="E476" s="66"/>
      <c r="F476" s="66"/>
      <c r="G476" s="66"/>
      <c r="I476" s="67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31"/>
      <c r="D477" s="65"/>
      <c r="E477" s="66"/>
      <c r="F477" s="66"/>
      <c r="G477" s="66"/>
      <c r="I477" s="67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31"/>
      <c r="D478" s="65"/>
      <c r="E478" s="66"/>
      <c r="F478" s="66"/>
      <c r="G478" s="66"/>
      <c r="I478" s="67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31"/>
      <c r="D479" s="65"/>
      <c r="E479" s="66"/>
      <c r="F479" s="66"/>
      <c r="G479" s="66"/>
      <c r="I479" s="67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31"/>
      <c r="D480" s="65"/>
      <c r="E480" s="66"/>
      <c r="F480" s="66"/>
      <c r="G480" s="66"/>
      <c r="I480" s="67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31"/>
      <c r="D481" s="65"/>
      <c r="E481" s="66"/>
      <c r="F481" s="66"/>
      <c r="G481" s="66"/>
      <c r="I481" s="67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31"/>
      <c r="D482" s="65"/>
      <c r="E482" s="66"/>
      <c r="F482" s="66"/>
      <c r="G482" s="66"/>
      <c r="I482" s="67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31"/>
      <c r="D483" s="65"/>
      <c r="E483" s="66"/>
      <c r="F483" s="66"/>
      <c r="G483" s="66"/>
      <c r="I483" s="67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31"/>
      <c r="D484" s="65"/>
      <c r="E484" s="66"/>
      <c r="F484" s="66"/>
      <c r="G484" s="66"/>
      <c r="I484" s="67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31"/>
      <c r="D485" s="65"/>
      <c r="E485" s="66"/>
      <c r="F485" s="66"/>
      <c r="G485" s="66"/>
      <c r="I485" s="67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31"/>
      <c r="D486" s="65"/>
      <c r="E486" s="66"/>
      <c r="F486" s="66"/>
      <c r="G486" s="66"/>
      <c r="I486" s="67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31"/>
      <c r="D487" s="65"/>
      <c r="E487" s="66"/>
      <c r="F487" s="66"/>
      <c r="G487" s="66"/>
      <c r="I487" s="67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31"/>
      <c r="D488" s="65"/>
      <c r="E488" s="66"/>
      <c r="F488" s="66"/>
      <c r="G488" s="66"/>
      <c r="I488" s="67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31"/>
      <c r="D489" s="65"/>
      <c r="E489" s="66"/>
      <c r="F489" s="66"/>
      <c r="G489" s="66"/>
      <c r="I489" s="67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31"/>
      <c r="D490" s="65"/>
      <c r="E490" s="66"/>
      <c r="F490" s="66"/>
      <c r="G490" s="66"/>
      <c r="I490" s="67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31"/>
      <c r="D491" s="65"/>
      <c r="E491" s="66"/>
      <c r="F491" s="66"/>
      <c r="G491" s="66"/>
      <c r="I491" s="67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31"/>
      <c r="D492" s="65"/>
      <c r="E492" s="66"/>
      <c r="F492" s="66"/>
      <c r="G492" s="66"/>
      <c r="I492" s="67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31"/>
      <c r="D493" s="65"/>
      <c r="E493" s="66"/>
      <c r="F493" s="66"/>
      <c r="G493" s="66"/>
      <c r="I493" s="67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31"/>
      <c r="D494" s="65"/>
      <c r="E494" s="66"/>
      <c r="F494" s="66"/>
      <c r="G494" s="66"/>
      <c r="I494" s="67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31"/>
      <c r="D495" s="65"/>
      <c r="E495" s="66"/>
      <c r="F495" s="66"/>
      <c r="G495" s="66"/>
      <c r="I495" s="67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31"/>
      <c r="D496" s="65"/>
      <c r="E496" s="66"/>
      <c r="F496" s="66"/>
      <c r="G496" s="66"/>
      <c r="I496" s="67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31"/>
      <c r="D497" s="65"/>
      <c r="E497" s="66"/>
      <c r="F497" s="66"/>
      <c r="G497" s="66"/>
      <c r="I497" s="67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31"/>
      <c r="D498" s="65"/>
      <c r="E498" s="66"/>
      <c r="F498" s="66"/>
      <c r="G498" s="66"/>
      <c r="I498" s="67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31"/>
      <c r="D499" s="65"/>
      <c r="E499" s="66"/>
      <c r="F499" s="66"/>
      <c r="G499" s="66"/>
      <c r="I499" s="67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31"/>
      <c r="D500" s="65"/>
      <c r="E500" s="66"/>
      <c r="F500" s="66"/>
      <c r="G500" s="66"/>
      <c r="I500" s="67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31"/>
      <c r="D501" s="65"/>
      <c r="E501" s="66"/>
      <c r="F501" s="66"/>
      <c r="G501" s="66"/>
      <c r="I501" s="67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31"/>
      <c r="D502" s="65"/>
      <c r="E502" s="66"/>
      <c r="F502" s="66"/>
      <c r="G502" s="66"/>
      <c r="I502" s="67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31"/>
      <c r="D503" s="65"/>
      <c r="E503" s="66"/>
      <c r="F503" s="66"/>
      <c r="G503" s="66"/>
      <c r="I503" s="67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31"/>
      <c r="D504" s="65"/>
      <c r="E504" s="66"/>
      <c r="F504" s="66"/>
      <c r="G504" s="66"/>
      <c r="I504" s="67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31"/>
      <c r="D505" s="65"/>
      <c r="E505" s="66"/>
      <c r="F505" s="66"/>
      <c r="G505" s="66"/>
      <c r="I505" s="67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31"/>
      <c r="D506" s="65"/>
      <c r="E506" s="66"/>
      <c r="F506" s="66"/>
      <c r="G506" s="66"/>
      <c r="I506" s="67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31"/>
      <c r="D507" s="65"/>
      <c r="E507" s="66"/>
      <c r="F507" s="66"/>
      <c r="G507" s="66"/>
      <c r="I507" s="67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31"/>
      <c r="D508" s="65"/>
      <c r="E508" s="66"/>
      <c r="F508" s="66"/>
      <c r="G508" s="66"/>
      <c r="I508" s="67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31"/>
      <c r="D509" s="65"/>
      <c r="E509" s="66"/>
      <c r="F509" s="66"/>
      <c r="G509" s="66"/>
      <c r="I509" s="67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31"/>
      <c r="D510" s="65"/>
      <c r="E510" s="66"/>
      <c r="F510" s="66"/>
      <c r="G510" s="66"/>
      <c r="I510" s="67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31"/>
      <c r="D511" s="65"/>
      <c r="E511" s="66"/>
      <c r="F511" s="66"/>
      <c r="G511" s="66"/>
      <c r="I511" s="67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31"/>
      <c r="D512" s="65"/>
      <c r="E512" s="66"/>
      <c r="F512" s="66"/>
      <c r="G512" s="66"/>
      <c r="I512" s="67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31"/>
      <c r="D513" s="65"/>
      <c r="E513" s="66"/>
      <c r="F513" s="66"/>
      <c r="G513" s="66"/>
      <c r="I513" s="67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31"/>
      <c r="D514" s="65"/>
      <c r="E514" s="66"/>
      <c r="F514" s="66"/>
      <c r="G514" s="66"/>
      <c r="I514" s="67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31"/>
      <c r="D515" s="65"/>
      <c r="E515" s="66"/>
      <c r="F515" s="66"/>
      <c r="G515" s="66"/>
      <c r="I515" s="67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31"/>
      <c r="D516" s="65"/>
      <c r="E516" s="66"/>
      <c r="F516" s="66"/>
      <c r="G516" s="66"/>
      <c r="I516" s="67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31"/>
      <c r="D517" s="65"/>
      <c r="E517" s="66"/>
      <c r="F517" s="66"/>
      <c r="G517" s="66"/>
      <c r="I517" s="67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31"/>
      <c r="D518" s="65"/>
      <c r="E518" s="66"/>
      <c r="F518" s="66"/>
      <c r="G518" s="66"/>
      <c r="I518" s="67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31"/>
      <c r="D519" s="65"/>
      <c r="E519" s="66"/>
      <c r="F519" s="66"/>
      <c r="G519" s="66"/>
      <c r="I519" s="67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31"/>
      <c r="D520" s="65"/>
      <c r="E520" s="66"/>
      <c r="F520" s="66"/>
      <c r="G520" s="66"/>
      <c r="I520" s="67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31"/>
      <c r="D521" s="65"/>
      <c r="E521" s="66"/>
      <c r="F521" s="66"/>
      <c r="G521" s="66"/>
      <c r="I521" s="67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31"/>
      <c r="D522" s="65"/>
      <c r="E522" s="66"/>
      <c r="F522" s="66"/>
      <c r="G522" s="66"/>
      <c r="I522" s="67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31"/>
      <c r="D523" s="65"/>
      <c r="E523" s="66"/>
      <c r="F523" s="66"/>
      <c r="G523" s="66"/>
      <c r="I523" s="67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31"/>
      <c r="D524" s="65"/>
      <c r="E524" s="66"/>
      <c r="F524" s="66"/>
      <c r="G524" s="66"/>
      <c r="I524" s="67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31"/>
      <c r="D525" s="65"/>
      <c r="E525" s="66"/>
      <c r="F525" s="66"/>
      <c r="G525" s="66"/>
      <c r="I525" s="67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31"/>
      <c r="D526" s="65"/>
      <c r="E526" s="66"/>
      <c r="F526" s="66"/>
      <c r="G526" s="66"/>
      <c r="I526" s="67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31"/>
      <c r="D527" s="65"/>
      <c r="E527" s="66"/>
      <c r="F527" s="66"/>
      <c r="G527" s="66"/>
      <c r="I527" s="67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31"/>
      <c r="D528" s="65"/>
      <c r="E528" s="66"/>
      <c r="F528" s="66"/>
      <c r="G528" s="66"/>
      <c r="I528" s="67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31"/>
      <c r="D529" s="65"/>
      <c r="E529" s="66"/>
      <c r="F529" s="66"/>
      <c r="G529" s="66"/>
      <c r="I529" s="67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31"/>
      <c r="D530" s="65"/>
      <c r="E530" s="66"/>
      <c r="F530" s="66"/>
      <c r="G530" s="66"/>
      <c r="I530" s="67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31"/>
      <c r="D531" s="65"/>
      <c r="E531" s="66"/>
      <c r="F531" s="66"/>
      <c r="G531" s="66"/>
      <c r="I531" s="67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31"/>
      <c r="D532" s="65"/>
      <c r="E532" s="66"/>
      <c r="F532" s="66"/>
      <c r="G532" s="66"/>
      <c r="I532" s="67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31"/>
      <c r="D533" s="65"/>
      <c r="E533" s="66"/>
      <c r="F533" s="66"/>
      <c r="G533" s="66"/>
      <c r="I533" s="67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31"/>
      <c r="D534" s="65"/>
      <c r="E534" s="66"/>
      <c r="F534" s="66"/>
      <c r="G534" s="66"/>
      <c r="I534" s="67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31"/>
      <c r="D535" s="65"/>
      <c r="E535" s="66"/>
      <c r="F535" s="66"/>
      <c r="G535" s="66"/>
      <c r="I535" s="67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31"/>
      <c r="D536" s="65"/>
      <c r="E536" s="66"/>
      <c r="F536" s="66"/>
      <c r="G536" s="66"/>
      <c r="I536" s="67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31"/>
      <c r="D537" s="65"/>
      <c r="E537" s="66"/>
      <c r="F537" s="66"/>
      <c r="G537" s="66"/>
      <c r="I537" s="67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31"/>
      <c r="D538" s="65"/>
      <c r="E538" s="66"/>
      <c r="F538" s="66"/>
      <c r="G538" s="66"/>
      <c r="I538" s="67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31"/>
      <c r="D539" s="65"/>
      <c r="E539" s="66"/>
      <c r="F539" s="66"/>
      <c r="G539" s="66"/>
      <c r="I539" s="67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31"/>
      <c r="D540" s="65"/>
      <c r="E540" s="66"/>
      <c r="F540" s="66"/>
      <c r="G540" s="66"/>
      <c r="I540" s="67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31"/>
      <c r="D541" s="65"/>
      <c r="E541" s="66"/>
      <c r="F541" s="66"/>
      <c r="G541" s="66"/>
      <c r="I541" s="67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31"/>
      <c r="D542" s="65"/>
      <c r="E542" s="66"/>
      <c r="F542" s="66"/>
      <c r="G542" s="66"/>
      <c r="I542" s="67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31"/>
      <c r="D543" s="65"/>
      <c r="E543" s="66"/>
      <c r="F543" s="66"/>
      <c r="G543" s="66"/>
      <c r="I543" s="67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31"/>
      <c r="D544" s="65"/>
      <c r="E544" s="66"/>
      <c r="F544" s="66"/>
      <c r="G544" s="66"/>
      <c r="I544" s="67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31"/>
      <c r="D545" s="65"/>
      <c r="E545" s="66"/>
      <c r="F545" s="66"/>
      <c r="G545" s="66"/>
      <c r="I545" s="67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31"/>
      <c r="D546" s="65"/>
      <c r="E546" s="66"/>
      <c r="F546" s="66"/>
      <c r="G546" s="66"/>
      <c r="I546" s="67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31"/>
      <c r="D547" s="65"/>
      <c r="E547" s="66"/>
      <c r="F547" s="66"/>
      <c r="G547" s="66"/>
      <c r="I547" s="67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31"/>
      <c r="D548" s="65"/>
      <c r="E548" s="66"/>
      <c r="F548" s="66"/>
      <c r="G548" s="66"/>
      <c r="I548" s="67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31"/>
      <c r="D549" s="65"/>
      <c r="E549" s="66"/>
      <c r="F549" s="66"/>
      <c r="G549" s="66"/>
      <c r="I549" s="67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31"/>
      <c r="D550" s="65"/>
      <c r="E550" s="66"/>
      <c r="F550" s="66"/>
      <c r="G550" s="66"/>
      <c r="I550" s="67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31"/>
      <c r="D551" s="65"/>
      <c r="E551" s="66"/>
      <c r="F551" s="66"/>
      <c r="G551" s="66"/>
      <c r="I551" s="67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31"/>
      <c r="D552" s="65"/>
      <c r="E552" s="66"/>
      <c r="F552" s="66"/>
      <c r="G552" s="66"/>
      <c r="I552" s="67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31"/>
      <c r="D553" s="65"/>
      <c r="E553" s="66"/>
      <c r="F553" s="66"/>
      <c r="G553" s="66"/>
      <c r="I553" s="67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31"/>
      <c r="D554" s="65"/>
      <c r="E554" s="66"/>
      <c r="F554" s="66"/>
      <c r="G554" s="66"/>
      <c r="I554" s="67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31"/>
      <c r="D555" s="65"/>
      <c r="E555" s="66"/>
      <c r="F555" s="66"/>
      <c r="G555" s="66"/>
      <c r="I555" s="67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31"/>
      <c r="D556" s="65"/>
      <c r="E556" s="66"/>
      <c r="F556" s="66"/>
      <c r="G556" s="66"/>
      <c r="I556" s="67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31"/>
      <c r="D557" s="65"/>
      <c r="E557" s="66"/>
      <c r="F557" s="66"/>
      <c r="G557" s="66"/>
      <c r="I557" s="67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31"/>
      <c r="D558" s="65"/>
      <c r="E558" s="66"/>
      <c r="F558" s="66"/>
      <c r="G558" s="66"/>
      <c r="I558" s="67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31"/>
      <c r="D559" s="65"/>
      <c r="E559" s="66"/>
      <c r="F559" s="66"/>
      <c r="G559" s="66"/>
      <c r="I559" s="67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31"/>
      <c r="D560" s="65"/>
      <c r="E560" s="66"/>
      <c r="F560" s="66"/>
      <c r="G560" s="66"/>
      <c r="I560" s="67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31"/>
      <c r="D561" s="65"/>
      <c r="E561" s="66"/>
      <c r="F561" s="66"/>
      <c r="G561" s="66"/>
      <c r="I561" s="67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31"/>
      <c r="D562" s="65"/>
      <c r="E562" s="66"/>
      <c r="F562" s="66"/>
      <c r="G562" s="66"/>
      <c r="I562" s="67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31"/>
      <c r="D563" s="65"/>
      <c r="E563" s="66"/>
      <c r="F563" s="66"/>
      <c r="G563" s="66"/>
      <c r="I563" s="67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31"/>
      <c r="D564" s="65"/>
      <c r="E564" s="66"/>
      <c r="F564" s="66"/>
      <c r="G564" s="66"/>
      <c r="I564" s="67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31"/>
      <c r="D565" s="65"/>
      <c r="E565" s="66"/>
      <c r="F565" s="66"/>
      <c r="G565" s="66"/>
      <c r="I565" s="67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31"/>
      <c r="D566" s="65"/>
      <c r="E566" s="66"/>
      <c r="F566" s="66"/>
      <c r="G566" s="66"/>
      <c r="I566" s="67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31"/>
      <c r="D567" s="65"/>
      <c r="E567" s="66"/>
      <c r="F567" s="66"/>
      <c r="G567" s="66"/>
      <c r="I567" s="67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31"/>
      <c r="D568" s="65"/>
      <c r="E568" s="66"/>
      <c r="F568" s="66"/>
      <c r="G568" s="66"/>
      <c r="I568" s="67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31"/>
      <c r="D569" s="65"/>
      <c r="E569" s="66"/>
      <c r="F569" s="66"/>
      <c r="G569" s="66"/>
      <c r="I569" s="67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31"/>
      <c r="D570" s="65"/>
      <c r="E570" s="66"/>
      <c r="F570" s="66"/>
      <c r="G570" s="66"/>
      <c r="I570" s="67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31"/>
      <c r="D571" s="65"/>
      <c r="E571" s="66"/>
      <c r="F571" s="66"/>
      <c r="G571" s="66"/>
      <c r="I571" s="67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31"/>
      <c r="D572" s="65"/>
      <c r="E572" s="66"/>
      <c r="F572" s="66"/>
      <c r="G572" s="66"/>
      <c r="I572" s="67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31"/>
      <c r="D573" s="65"/>
      <c r="E573" s="66"/>
      <c r="F573" s="66"/>
      <c r="G573" s="66"/>
      <c r="I573" s="67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31"/>
      <c r="D574" s="65"/>
      <c r="E574" s="66"/>
      <c r="F574" s="66"/>
      <c r="G574" s="66"/>
      <c r="I574" s="67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31"/>
      <c r="D575" s="65"/>
      <c r="E575" s="66"/>
      <c r="F575" s="66"/>
      <c r="G575" s="66"/>
      <c r="I575" s="67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31"/>
      <c r="D576" s="65"/>
      <c r="E576" s="66"/>
      <c r="F576" s="66"/>
      <c r="G576" s="66"/>
      <c r="I576" s="67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31"/>
      <c r="D577" s="65"/>
      <c r="E577" s="66"/>
      <c r="F577" s="66"/>
      <c r="G577" s="66"/>
      <c r="I577" s="67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31"/>
      <c r="D578" s="65"/>
      <c r="E578" s="66"/>
      <c r="F578" s="66"/>
      <c r="G578" s="66"/>
      <c r="I578" s="67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31"/>
      <c r="D579" s="65"/>
      <c r="E579" s="66"/>
      <c r="F579" s="66"/>
      <c r="G579" s="66"/>
      <c r="I579" s="67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31"/>
      <c r="D580" s="65"/>
      <c r="E580" s="66"/>
      <c r="F580" s="66"/>
      <c r="G580" s="66"/>
      <c r="I580" s="67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31"/>
      <c r="D581" s="65"/>
      <c r="E581" s="66"/>
      <c r="F581" s="66"/>
      <c r="G581" s="66"/>
      <c r="I581" s="67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31"/>
      <c r="D582" s="65"/>
      <c r="E582" s="66"/>
      <c r="F582" s="66"/>
      <c r="G582" s="66"/>
      <c r="I582" s="67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31"/>
      <c r="D583" s="65"/>
      <c r="E583" s="66"/>
      <c r="F583" s="66"/>
      <c r="G583" s="66"/>
      <c r="I583" s="67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31"/>
      <c r="D584" s="65"/>
      <c r="E584" s="66"/>
      <c r="F584" s="66"/>
      <c r="G584" s="66"/>
      <c r="I584" s="67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31"/>
      <c r="D585" s="65"/>
      <c r="E585" s="66"/>
      <c r="F585" s="66"/>
      <c r="G585" s="66"/>
      <c r="I585" s="67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31"/>
      <c r="D586" s="65"/>
      <c r="E586" s="66"/>
      <c r="F586" s="66"/>
      <c r="G586" s="66"/>
      <c r="I586" s="67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31"/>
      <c r="D587" s="65"/>
      <c r="E587" s="66"/>
      <c r="F587" s="66"/>
      <c r="G587" s="66"/>
      <c r="I587" s="67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31"/>
      <c r="D588" s="65"/>
      <c r="E588" s="66"/>
      <c r="F588" s="66"/>
      <c r="G588" s="66"/>
      <c r="I588" s="67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31"/>
      <c r="D589" s="65"/>
      <c r="E589" s="66"/>
      <c r="F589" s="66"/>
      <c r="G589" s="66"/>
      <c r="I589" s="67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31"/>
      <c r="D590" s="65"/>
      <c r="E590" s="66"/>
      <c r="F590" s="66"/>
      <c r="G590" s="66"/>
      <c r="I590" s="67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31"/>
      <c r="D591" s="65"/>
      <c r="E591" s="66"/>
      <c r="F591" s="66"/>
      <c r="G591" s="66"/>
      <c r="I591" s="67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31"/>
      <c r="D592" s="65"/>
      <c r="E592" s="66"/>
      <c r="F592" s="66"/>
      <c r="G592" s="66"/>
      <c r="I592" s="67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31"/>
      <c r="D593" s="65"/>
      <c r="E593" s="66"/>
      <c r="F593" s="66"/>
      <c r="G593" s="66"/>
      <c r="I593" s="67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31"/>
      <c r="D594" s="65"/>
      <c r="E594" s="66"/>
      <c r="F594" s="66"/>
      <c r="G594" s="66"/>
      <c r="I594" s="67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31"/>
      <c r="D595" s="65"/>
      <c r="E595" s="66"/>
      <c r="F595" s="66"/>
      <c r="G595" s="66"/>
      <c r="I595" s="67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31"/>
      <c r="D596" s="65"/>
      <c r="E596" s="66"/>
      <c r="F596" s="66"/>
      <c r="G596" s="66"/>
      <c r="I596" s="67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31"/>
      <c r="D597" s="65"/>
      <c r="E597" s="66"/>
      <c r="F597" s="66"/>
      <c r="G597" s="66"/>
      <c r="I597" s="67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31"/>
      <c r="D598" s="65"/>
      <c r="E598" s="66"/>
      <c r="F598" s="66"/>
      <c r="G598" s="66"/>
      <c r="I598" s="67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31"/>
      <c r="D599" s="65"/>
      <c r="E599" s="66"/>
      <c r="F599" s="66"/>
      <c r="G599" s="66"/>
      <c r="I599" s="67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31"/>
      <c r="D600" s="65"/>
      <c r="E600" s="66"/>
      <c r="F600" s="66"/>
      <c r="G600" s="66"/>
      <c r="I600" s="67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31"/>
      <c r="D601" s="65"/>
      <c r="E601" s="66"/>
      <c r="F601" s="66"/>
      <c r="G601" s="66"/>
      <c r="I601" s="67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31"/>
      <c r="D602" s="65"/>
      <c r="E602" s="66"/>
      <c r="F602" s="66"/>
      <c r="G602" s="66"/>
      <c r="I602" s="67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31"/>
      <c r="D603" s="65"/>
      <c r="E603" s="66"/>
      <c r="F603" s="66"/>
      <c r="G603" s="66"/>
      <c r="I603" s="67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31"/>
      <c r="D604" s="65"/>
      <c r="E604" s="66"/>
      <c r="F604" s="66"/>
      <c r="G604" s="66"/>
      <c r="I604" s="67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31"/>
      <c r="D605" s="65"/>
      <c r="E605" s="66"/>
      <c r="F605" s="66"/>
      <c r="G605" s="66"/>
      <c r="I605" s="67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31"/>
      <c r="D606" s="65"/>
      <c r="E606" s="66"/>
      <c r="F606" s="66"/>
      <c r="G606" s="66"/>
      <c r="I606" s="67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31"/>
      <c r="D607" s="65"/>
      <c r="E607" s="66"/>
      <c r="F607" s="66"/>
      <c r="G607" s="66"/>
      <c r="I607" s="67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31"/>
      <c r="D608" s="65"/>
      <c r="E608" s="66"/>
      <c r="F608" s="66"/>
      <c r="G608" s="66"/>
      <c r="I608" s="67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31"/>
      <c r="D609" s="65"/>
      <c r="E609" s="66"/>
      <c r="F609" s="66"/>
      <c r="G609" s="66"/>
      <c r="I609" s="67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31"/>
      <c r="D610" s="65"/>
      <c r="E610" s="66"/>
      <c r="F610" s="66"/>
      <c r="G610" s="66"/>
      <c r="I610" s="67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31"/>
      <c r="D611" s="65"/>
      <c r="E611" s="66"/>
      <c r="F611" s="66"/>
      <c r="G611" s="66"/>
      <c r="I611" s="67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31"/>
      <c r="D612" s="65"/>
      <c r="E612" s="66"/>
      <c r="F612" s="66"/>
      <c r="G612" s="66"/>
      <c r="I612" s="67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31"/>
      <c r="D613" s="65"/>
      <c r="E613" s="66"/>
      <c r="F613" s="66"/>
      <c r="G613" s="66"/>
      <c r="I613" s="67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31"/>
      <c r="D614" s="65"/>
      <c r="E614" s="66"/>
      <c r="F614" s="66"/>
      <c r="G614" s="66"/>
      <c r="I614" s="67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31"/>
      <c r="D615" s="65"/>
      <c r="E615" s="66"/>
      <c r="F615" s="66"/>
      <c r="G615" s="66"/>
      <c r="I615" s="67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31"/>
      <c r="D616" s="65"/>
      <c r="E616" s="66"/>
      <c r="F616" s="66"/>
      <c r="G616" s="66"/>
      <c r="I616" s="67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31"/>
      <c r="D617" s="65"/>
      <c r="E617" s="66"/>
      <c r="F617" s="66"/>
      <c r="G617" s="66"/>
      <c r="I617" s="67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31"/>
      <c r="D618" s="65"/>
      <c r="E618" s="66"/>
      <c r="F618" s="66"/>
      <c r="G618" s="66"/>
      <c r="I618" s="67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31"/>
      <c r="D619" s="65"/>
      <c r="E619" s="66"/>
      <c r="F619" s="66"/>
      <c r="G619" s="66"/>
      <c r="I619" s="67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31"/>
      <c r="D620" s="65"/>
      <c r="E620" s="66"/>
      <c r="F620" s="66"/>
      <c r="G620" s="66"/>
      <c r="I620" s="67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31"/>
      <c r="D621" s="65"/>
      <c r="E621" s="66"/>
      <c r="F621" s="66"/>
      <c r="G621" s="66"/>
      <c r="I621" s="67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31"/>
      <c r="D622" s="65"/>
      <c r="E622" s="66"/>
      <c r="F622" s="66"/>
      <c r="G622" s="66"/>
      <c r="I622" s="67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31"/>
      <c r="D623" s="65"/>
      <c r="E623" s="66"/>
      <c r="F623" s="66"/>
      <c r="G623" s="66"/>
      <c r="I623" s="67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31"/>
      <c r="D624" s="65"/>
      <c r="E624" s="66"/>
      <c r="F624" s="66"/>
      <c r="G624" s="66"/>
      <c r="I624" s="67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31"/>
      <c r="D625" s="65"/>
      <c r="E625" s="66"/>
      <c r="F625" s="66"/>
      <c r="G625" s="66"/>
      <c r="I625" s="67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31"/>
      <c r="D626" s="65"/>
      <c r="E626" s="66"/>
      <c r="F626" s="66"/>
      <c r="G626" s="66"/>
      <c r="I626" s="67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31"/>
      <c r="D627" s="65"/>
      <c r="E627" s="66"/>
      <c r="F627" s="66"/>
      <c r="G627" s="66"/>
      <c r="I627" s="67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31"/>
      <c r="D628" s="65"/>
      <c r="E628" s="66"/>
      <c r="F628" s="66"/>
      <c r="G628" s="66"/>
      <c r="I628" s="67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31"/>
      <c r="D629" s="65"/>
      <c r="E629" s="66"/>
      <c r="F629" s="66"/>
      <c r="G629" s="66"/>
      <c r="I629" s="67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31"/>
      <c r="D630" s="65"/>
      <c r="E630" s="66"/>
      <c r="F630" s="66"/>
      <c r="G630" s="66"/>
      <c r="I630" s="67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31"/>
      <c r="D631" s="65"/>
      <c r="E631" s="66"/>
      <c r="F631" s="66"/>
      <c r="G631" s="66"/>
      <c r="I631" s="67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31"/>
      <c r="D632" s="65"/>
      <c r="E632" s="66"/>
      <c r="F632" s="66"/>
      <c r="G632" s="66"/>
      <c r="I632" s="67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31"/>
      <c r="D633" s="65"/>
      <c r="E633" s="66"/>
      <c r="F633" s="66"/>
      <c r="G633" s="66"/>
      <c r="I633" s="67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31"/>
      <c r="D634" s="65"/>
      <c r="E634" s="66"/>
      <c r="F634" s="66"/>
      <c r="G634" s="66"/>
      <c r="I634" s="67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31"/>
      <c r="D635" s="65"/>
      <c r="E635" s="66"/>
      <c r="F635" s="66"/>
      <c r="G635" s="66"/>
      <c r="I635" s="67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31"/>
      <c r="D636" s="65"/>
      <c r="E636" s="66"/>
      <c r="F636" s="66"/>
      <c r="G636" s="66"/>
      <c r="I636" s="67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31"/>
      <c r="D637" s="65"/>
      <c r="E637" s="66"/>
      <c r="F637" s="66"/>
      <c r="G637" s="66"/>
      <c r="I637" s="67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31"/>
      <c r="D638" s="65"/>
      <c r="E638" s="66"/>
      <c r="F638" s="66"/>
      <c r="G638" s="66"/>
      <c r="I638" s="67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31"/>
      <c r="D639" s="65"/>
      <c r="E639" s="66"/>
      <c r="F639" s="66"/>
      <c r="G639" s="66"/>
      <c r="I639" s="67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31"/>
      <c r="D640" s="65"/>
      <c r="E640" s="66"/>
      <c r="F640" s="66"/>
      <c r="G640" s="66"/>
      <c r="I640" s="67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31"/>
      <c r="D641" s="65"/>
      <c r="E641" s="66"/>
      <c r="F641" s="66"/>
      <c r="G641" s="66"/>
      <c r="I641" s="67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31"/>
      <c r="D642" s="65"/>
      <c r="E642" s="66"/>
      <c r="F642" s="66"/>
      <c r="G642" s="66"/>
      <c r="I642" s="67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31"/>
      <c r="D643" s="65"/>
      <c r="E643" s="66"/>
      <c r="F643" s="66"/>
      <c r="G643" s="66"/>
      <c r="I643" s="67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31"/>
      <c r="D644" s="65"/>
      <c r="E644" s="66"/>
      <c r="F644" s="66"/>
      <c r="G644" s="66"/>
      <c r="I644" s="67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31"/>
      <c r="D645" s="65"/>
      <c r="E645" s="66"/>
      <c r="F645" s="66"/>
      <c r="G645" s="66"/>
      <c r="I645" s="67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31"/>
      <c r="D646" s="65"/>
      <c r="E646" s="66"/>
      <c r="F646" s="66"/>
      <c r="G646" s="66"/>
      <c r="I646" s="67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31"/>
      <c r="D647" s="65"/>
      <c r="E647" s="66"/>
      <c r="F647" s="66"/>
      <c r="G647" s="66"/>
      <c r="I647" s="67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31"/>
      <c r="D648" s="65"/>
      <c r="E648" s="66"/>
      <c r="F648" s="66"/>
      <c r="G648" s="66"/>
      <c r="I648" s="67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31"/>
      <c r="D649" s="65"/>
      <c r="E649" s="66"/>
      <c r="F649" s="66"/>
      <c r="G649" s="66"/>
      <c r="I649" s="67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31"/>
      <c r="D650" s="65"/>
      <c r="E650" s="66"/>
      <c r="F650" s="66"/>
      <c r="G650" s="66"/>
      <c r="I650" s="67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31"/>
      <c r="D651" s="65"/>
      <c r="E651" s="66"/>
      <c r="F651" s="66"/>
      <c r="G651" s="66"/>
      <c r="I651" s="67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31"/>
      <c r="D652" s="65"/>
      <c r="E652" s="66"/>
      <c r="F652" s="66"/>
      <c r="G652" s="66"/>
      <c r="I652" s="67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31"/>
      <c r="D653" s="65"/>
      <c r="E653" s="66"/>
      <c r="F653" s="66"/>
      <c r="G653" s="66"/>
      <c r="I653" s="67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31"/>
      <c r="D654" s="65"/>
      <c r="E654" s="66"/>
      <c r="F654" s="66"/>
      <c r="G654" s="66"/>
      <c r="I654" s="67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31"/>
      <c r="D655" s="65"/>
      <c r="E655" s="66"/>
      <c r="F655" s="66"/>
      <c r="G655" s="66"/>
      <c r="I655" s="67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31"/>
      <c r="D656" s="65"/>
      <c r="E656" s="66"/>
      <c r="F656" s="66"/>
      <c r="G656" s="66"/>
      <c r="I656" s="67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31"/>
      <c r="D657" s="65"/>
      <c r="E657" s="66"/>
      <c r="F657" s="66"/>
      <c r="G657" s="66"/>
      <c r="I657" s="67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31"/>
      <c r="D658" s="65"/>
      <c r="E658" s="66"/>
      <c r="F658" s="66"/>
      <c r="G658" s="66"/>
      <c r="I658" s="67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31"/>
      <c r="D659" s="65"/>
      <c r="E659" s="66"/>
      <c r="F659" s="66"/>
      <c r="G659" s="66"/>
      <c r="I659" s="67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31"/>
      <c r="D660" s="65"/>
      <c r="E660" s="66"/>
      <c r="F660" s="66"/>
      <c r="G660" s="66"/>
      <c r="I660" s="67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31"/>
      <c r="D661" s="65"/>
      <c r="E661" s="66"/>
      <c r="F661" s="66"/>
      <c r="G661" s="66"/>
      <c r="I661" s="67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31"/>
      <c r="D662" s="65"/>
      <c r="E662" s="66"/>
      <c r="F662" s="66"/>
      <c r="G662" s="66"/>
      <c r="I662" s="67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31"/>
      <c r="D663" s="65"/>
      <c r="E663" s="66"/>
      <c r="F663" s="66"/>
      <c r="G663" s="66"/>
      <c r="I663" s="67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31"/>
      <c r="D664" s="65"/>
      <c r="E664" s="66"/>
      <c r="F664" s="66"/>
      <c r="G664" s="66"/>
      <c r="I664" s="67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31"/>
      <c r="D665" s="65"/>
      <c r="E665" s="66"/>
      <c r="F665" s="66"/>
      <c r="G665" s="66"/>
      <c r="I665" s="67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31"/>
      <c r="D666" s="65"/>
      <c r="E666" s="66"/>
      <c r="F666" s="66"/>
      <c r="G666" s="66"/>
      <c r="I666" s="67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31"/>
      <c r="D667" s="65"/>
      <c r="E667" s="66"/>
      <c r="F667" s="66"/>
      <c r="G667" s="66"/>
      <c r="I667" s="67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31"/>
      <c r="D668" s="65"/>
      <c r="E668" s="66"/>
      <c r="F668" s="66"/>
      <c r="G668" s="66"/>
      <c r="I668" s="67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31"/>
      <c r="D669" s="65"/>
      <c r="E669" s="66"/>
      <c r="F669" s="66"/>
      <c r="G669" s="66"/>
      <c r="I669" s="67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31"/>
      <c r="D670" s="65"/>
      <c r="E670" s="66"/>
      <c r="F670" s="66"/>
      <c r="G670" s="66"/>
      <c r="I670" s="67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31"/>
      <c r="D671" s="65"/>
      <c r="E671" s="66"/>
      <c r="F671" s="66"/>
      <c r="G671" s="66"/>
      <c r="I671" s="67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31"/>
      <c r="D672" s="65"/>
      <c r="E672" s="66"/>
      <c r="F672" s="66"/>
      <c r="G672" s="66"/>
      <c r="I672" s="67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31"/>
      <c r="D673" s="65"/>
      <c r="E673" s="66"/>
      <c r="F673" s="66"/>
      <c r="G673" s="66"/>
      <c r="I673" s="67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31"/>
      <c r="D674" s="65"/>
      <c r="E674" s="66"/>
      <c r="F674" s="66"/>
      <c r="G674" s="66"/>
      <c r="I674" s="67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31"/>
      <c r="D675" s="65"/>
      <c r="E675" s="66"/>
      <c r="F675" s="66"/>
      <c r="G675" s="66"/>
      <c r="I675" s="67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31"/>
      <c r="D676" s="65"/>
      <c r="E676" s="66"/>
      <c r="F676" s="66"/>
      <c r="G676" s="66"/>
      <c r="I676" s="67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31"/>
      <c r="D677" s="65"/>
      <c r="E677" s="66"/>
      <c r="F677" s="66"/>
      <c r="G677" s="66"/>
      <c r="I677" s="67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31"/>
      <c r="D678" s="65"/>
      <c r="E678" s="66"/>
      <c r="F678" s="66"/>
      <c r="G678" s="66"/>
      <c r="I678" s="67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31"/>
      <c r="D679" s="65"/>
      <c r="E679" s="66"/>
      <c r="F679" s="66"/>
      <c r="G679" s="66"/>
      <c r="I679" s="67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31"/>
      <c r="D680" s="65"/>
      <c r="E680" s="66"/>
      <c r="F680" s="66"/>
      <c r="G680" s="66"/>
      <c r="I680" s="67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31"/>
      <c r="D681" s="65"/>
      <c r="E681" s="66"/>
      <c r="F681" s="66"/>
      <c r="G681" s="66"/>
      <c r="I681" s="67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31"/>
      <c r="D682" s="65"/>
      <c r="E682" s="66"/>
      <c r="F682" s="66"/>
      <c r="G682" s="66"/>
      <c r="I682" s="67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31"/>
      <c r="D683" s="65"/>
      <c r="E683" s="66"/>
      <c r="F683" s="66"/>
      <c r="G683" s="66"/>
      <c r="I683" s="67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31"/>
      <c r="D684" s="65"/>
      <c r="E684" s="66"/>
      <c r="F684" s="66"/>
      <c r="G684" s="66"/>
      <c r="I684" s="67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31"/>
      <c r="D685" s="65"/>
      <c r="E685" s="66"/>
      <c r="F685" s="66"/>
      <c r="G685" s="66"/>
      <c r="I685" s="67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31"/>
      <c r="D686" s="65"/>
      <c r="E686" s="66"/>
      <c r="F686" s="66"/>
      <c r="G686" s="66"/>
      <c r="I686" s="67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31"/>
      <c r="D687" s="65"/>
      <c r="E687" s="66"/>
      <c r="F687" s="66"/>
      <c r="G687" s="66"/>
      <c r="I687" s="67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31"/>
      <c r="D688" s="65"/>
      <c r="E688" s="66"/>
      <c r="F688" s="66"/>
      <c r="G688" s="66"/>
      <c r="I688" s="67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31"/>
      <c r="D689" s="65"/>
      <c r="E689" s="66"/>
      <c r="F689" s="66"/>
      <c r="G689" s="66"/>
      <c r="I689" s="67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31"/>
      <c r="D690" s="65"/>
      <c r="E690" s="66"/>
      <c r="F690" s="66"/>
      <c r="G690" s="66"/>
      <c r="I690" s="67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31"/>
      <c r="D691" s="65"/>
      <c r="E691" s="66"/>
      <c r="F691" s="66"/>
      <c r="G691" s="66"/>
      <c r="I691" s="67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31"/>
      <c r="D692" s="65"/>
      <c r="E692" s="66"/>
      <c r="F692" s="66"/>
      <c r="G692" s="66"/>
      <c r="I692" s="67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31"/>
      <c r="D693" s="65"/>
      <c r="E693" s="66"/>
      <c r="F693" s="66"/>
      <c r="G693" s="66"/>
      <c r="I693" s="67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31"/>
      <c r="D694" s="65"/>
      <c r="E694" s="66"/>
      <c r="F694" s="66"/>
      <c r="G694" s="66"/>
      <c r="I694" s="67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31"/>
      <c r="D695" s="65"/>
      <c r="E695" s="66"/>
      <c r="F695" s="66"/>
      <c r="G695" s="66"/>
      <c r="I695" s="67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31"/>
      <c r="D696" s="65"/>
      <c r="E696" s="66"/>
      <c r="F696" s="66"/>
      <c r="G696" s="66"/>
      <c r="I696" s="67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31"/>
      <c r="D697" s="65"/>
      <c r="E697" s="66"/>
      <c r="F697" s="66"/>
      <c r="G697" s="66"/>
      <c r="I697" s="67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31"/>
      <c r="D698" s="65"/>
      <c r="E698" s="66"/>
      <c r="F698" s="66"/>
      <c r="G698" s="66"/>
      <c r="I698" s="67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31"/>
      <c r="D699" s="65"/>
      <c r="E699" s="66"/>
      <c r="F699" s="66"/>
      <c r="G699" s="66"/>
      <c r="I699" s="67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31"/>
      <c r="D700" s="65"/>
      <c r="E700" s="66"/>
      <c r="F700" s="66"/>
      <c r="G700" s="66"/>
      <c r="I700" s="67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31"/>
      <c r="D701" s="65"/>
      <c r="E701" s="66"/>
      <c r="F701" s="66"/>
      <c r="G701" s="66"/>
      <c r="I701" s="67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31"/>
      <c r="D702" s="65"/>
      <c r="E702" s="66"/>
      <c r="F702" s="66"/>
      <c r="G702" s="66"/>
      <c r="I702" s="67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31"/>
      <c r="D703" s="65"/>
      <c r="E703" s="66"/>
      <c r="F703" s="66"/>
      <c r="G703" s="66"/>
      <c r="I703" s="67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31"/>
      <c r="D704" s="65"/>
      <c r="E704" s="66"/>
      <c r="F704" s="66"/>
      <c r="G704" s="66"/>
      <c r="I704" s="67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31"/>
      <c r="D705" s="65"/>
      <c r="E705" s="66"/>
      <c r="F705" s="66"/>
      <c r="G705" s="66"/>
      <c r="I705" s="67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31"/>
      <c r="D706" s="65"/>
      <c r="E706" s="66"/>
      <c r="F706" s="66"/>
      <c r="G706" s="66"/>
      <c r="I706" s="67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31"/>
      <c r="D707" s="65"/>
      <c r="E707" s="66"/>
      <c r="F707" s="66"/>
      <c r="G707" s="66"/>
      <c r="I707" s="67"/>
    </row>
    <row r="708" spans="1:29" ht="15.75" customHeight="1">
      <c r="A708" s="31"/>
      <c r="D708" s="65"/>
      <c r="E708" s="66"/>
      <c r="F708" s="66"/>
      <c r="G708" s="66"/>
      <c r="I708" s="67"/>
    </row>
    <row r="709" spans="1:29" ht="15.75" customHeight="1">
      <c r="A709" s="31"/>
      <c r="D709" s="65"/>
      <c r="E709" s="66"/>
      <c r="F709" s="66"/>
      <c r="G709" s="66"/>
      <c r="I709" s="67"/>
    </row>
    <row r="710" spans="1:29" ht="15.75" customHeight="1">
      <c r="A710" s="31"/>
      <c r="D710" s="65"/>
      <c r="E710" s="66"/>
      <c r="F710" s="66"/>
      <c r="G710" s="66"/>
      <c r="I710" s="67"/>
    </row>
    <row r="711" spans="1:29" ht="15.75" customHeight="1">
      <c r="A711" s="31"/>
      <c r="D711" s="65"/>
      <c r="E711" s="66"/>
      <c r="F711" s="66"/>
      <c r="G711" s="66"/>
      <c r="I711" s="67"/>
    </row>
    <row r="712" spans="1:29" ht="15.75" customHeight="1">
      <c r="A712" s="31"/>
      <c r="D712" s="65"/>
      <c r="E712" s="66"/>
      <c r="F712" s="66"/>
      <c r="G712" s="66"/>
      <c r="I712" s="67"/>
    </row>
    <row r="713" spans="1:29" ht="15.75" customHeight="1">
      <c r="A713" s="31"/>
      <c r="D713" s="65"/>
      <c r="E713" s="66"/>
      <c r="F713" s="66"/>
      <c r="G713" s="66"/>
      <c r="I713" s="67"/>
    </row>
    <row r="714" spans="1:29" ht="15.75" customHeight="1">
      <c r="A714" s="31"/>
      <c r="D714" s="65"/>
      <c r="E714" s="66"/>
      <c r="F714" s="66"/>
      <c r="G714" s="66"/>
      <c r="I714" s="67"/>
    </row>
    <row r="715" spans="1:29" ht="15.75" customHeight="1">
      <c r="A715" s="31"/>
      <c r="D715" s="65"/>
      <c r="E715" s="66"/>
      <c r="F715" s="66"/>
      <c r="G715" s="66"/>
      <c r="I715" s="67"/>
    </row>
    <row r="716" spans="1:29" ht="15.75" customHeight="1">
      <c r="A716" s="31"/>
      <c r="D716" s="65"/>
      <c r="E716" s="66"/>
      <c r="F716" s="66"/>
      <c r="G716" s="66"/>
      <c r="I716" s="67"/>
    </row>
    <row r="717" spans="1:29" ht="15.75" customHeight="1">
      <c r="A717" s="31"/>
      <c r="D717" s="65"/>
      <c r="E717" s="66"/>
      <c r="F717" s="66"/>
      <c r="G717" s="66"/>
      <c r="I717" s="67"/>
    </row>
    <row r="718" spans="1:29" ht="15.75" customHeight="1">
      <c r="A718" s="31"/>
      <c r="D718" s="65"/>
      <c r="E718" s="66"/>
      <c r="F718" s="66"/>
      <c r="G718" s="66"/>
      <c r="I718" s="67"/>
    </row>
    <row r="719" spans="1:29" ht="15.75" customHeight="1">
      <c r="A719" s="31"/>
      <c r="D719" s="65"/>
      <c r="E719" s="66"/>
      <c r="F719" s="66"/>
      <c r="G719" s="66"/>
      <c r="I719" s="67"/>
    </row>
    <row r="720" spans="1:29" ht="15.75" customHeight="1">
      <c r="A720" s="31"/>
      <c r="D720" s="65"/>
      <c r="E720" s="66"/>
      <c r="F720" s="66"/>
      <c r="G720" s="66"/>
      <c r="I720" s="67"/>
    </row>
    <row r="721" spans="1:9" ht="15.75" customHeight="1">
      <c r="A721" s="31"/>
      <c r="D721" s="65"/>
      <c r="E721" s="66"/>
      <c r="F721" s="66"/>
      <c r="G721" s="66"/>
      <c r="I721" s="67"/>
    </row>
    <row r="722" spans="1:9" ht="15.75" customHeight="1">
      <c r="A722" s="31"/>
      <c r="D722" s="65"/>
      <c r="E722" s="66"/>
      <c r="F722" s="66"/>
      <c r="G722" s="66"/>
      <c r="I722" s="67"/>
    </row>
    <row r="723" spans="1:9" ht="15.75" customHeight="1">
      <c r="A723" s="31"/>
      <c r="D723" s="65"/>
      <c r="E723" s="66"/>
      <c r="F723" s="66"/>
      <c r="G723" s="66"/>
      <c r="I723" s="67"/>
    </row>
    <row r="724" spans="1:9" ht="15.75" customHeight="1">
      <c r="A724" s="31"/>
      <c r="D724" s="65"/>
      <c r="E724" s="66"/>
      <c r="F724" s="66"/>
      <c r="G724" s="66"/>
      <c r="I724" s="67"/>
    </row>
    <row r="725" spans="1:9" ht="15.75" customHeight="1">
      <c r="A725" s="31"/>
      <c r="D725" s="65"/>
      <c r="E725" s="66"/>
      <c r="F725" s="66"/>
      <c r="G725" s="66"/>
      <c r="I725" s="67"/>
    </row>
    <row r="726" spans="1:9" ht="15.75" customHeight="1">
      <c r="A726" s="31"/>
      <c r="D726" s="65"/>
      <c r="E726" s="66"/>
      <c r="F726" s="66"/>
      <c r="G726" s="66"/>
      <c r="I726" s="67"/>
    </row>
    <row r="727" spans="1:9" ht="15.75" customHeight="1">
      <c r="A727" s="31"/>
      <c r="D727" s="65"/>
      <c r="E727" s="66"/>
      <c r="F727" s="66"/>
      <c r="G727" s="66"/>
      <c r="I727" s="67"/>
    </row>
    <row r="728" spans="1:9" ht="15.75" customHeight="1">
      <c r="A728" s="31"/>
      <c r="D728" s="65"/>
      <c r="E728" s="66"/>
      <c r="F728" s="66"/>
      <c r="G728" s="66"/>
      <c r="I728" s="67"/>
    </row>
    <row r="729" spans="1:9" ht="15.75" customHeight="1">
      <c r="A729" s="31"/>
      <c r="D729" s="65"/>
      <c r="E729" s="66"/>
      <c r="F729" s="66"/>
      <c r="G729" s="66"/>
      <c r="I729" s="67"/>
    </row>
    <row r="730" spans="1:9" ht="15.75" customHeight="1">
      <c r="A730" s="31"/>
      <c r="D730" s="65"/>
      <c r="E730" s="66"/>
      <c r="F730" s="66"/>
      <c r="G730" s="66"/>
      <c r="I730" s="67"/>
    </row>
    <row r="731" spans="1:9" ht="15.75" customHeight="1">
      <c r="A731" s="31"/>
      <c r="D731" s="65"/>
      <c r="E731" s="66"/>
      <c r="F731" s="66"/>
      <c r="G731" s="66"/>
      <c r="I731" s="67"/>
    </row>
    <row r="732" spans="1:9" ht="15.75" customHeight="1">
      <c r="A732" s="31"/>
      <c r="D732" s="65"/>
      <c r="E732" s="66"/>
      <c r="F732" s="66"/>
      <c r="G732" s="66"/>
      <c r="I732" s="67"/>
    </row>
    <row r="733" spans="1:9" ht="15.75" customHeight="1">
      <c r="A733" s="31"/>
      <c r="D733" s="65"/>
      <c r="E733" s="66"/>
      <c r="F733" s="66"/>
      <c r="G733" s="66"/>
      <c r="I733" s="67"/>
    </row>
    <row r="734" spans="1:9" ht="15.75" customHeight="1">
      <c r="A734" s="31"/>
      <c r="D734" s="65"/>
      <c r="E734" s="66"/>
      <c r="F734" s="66"/>
      <c r="G734" s="66"/>
      <c r="I734" s="67"/>
    </row>
    <row r="735" spans="1:9" ht="15.75" customHeight="1">
      <c r="A735" s="31"/>
      <c r="D735" s="65"/>
      <c r="E735" s="66"/>
      <c r="F735" s="66"/>
      <c r="G735" s="66"/>
      <c r="I735" s="67"/>
    </row>
    <row r="736" spans="1:9" ht="15.75" customHeight="1">
      <c r="A736" s="31"/>
      <c r="D736" s="65"/>
      <c r="E736" s="66"/>
      <c r="F736" s="66"/>
      <c r="G736" s="66"/>
      <c r="I736" s="67"/>
    </row>
    <row r="737" spans="1:9" ht="15.75" customHeight="1">
      <c r="A737" s="31"/>
      <c r="D737" s="65"/>
      <c r="E737" s="66"/>
      <c r="F737" s="66"/>
      <c r="G737" s="66"/>
      <c r="I737" s="67"/>
    </row>
    <row r="738" spans="1:9" ht="15.75" customHeight="1">
      <c r="A738" s="31"/>
      <c r="D738" s="65"/>
      <c r="E738" s="66"/>
      <c r="F738" s="66"/>
      <c r="G738" s="66"/>
      <c r="I738" s="67"/>
    </row>
    <row r="739" spans="1:9" ht="15.75" customHeight="1">
      <c r="A739" s="31"/>
      <c r="D739" s="65"/>
      <c r="E739" s="66"/>
      <c r="F739" s="66"/>
      <c r="G739" s="66"/>
      <c r="I739" s="67"/>
    </row>
    <row r="740" spans="1:9" ht="15.75" customHeight="1">
      <c r="A740" s="31"/>
      <c r="D740" s="65"/>
      <c r="E740" s="66"/>
      <c r="F740" s="66"/>
      <c r="G740" s="66"/>
      <c r="I740" s="67"/>
    </row>
    <row r="741" spans="1:9" ht="15.75" customHeight="1">
      <c r="A741" s="31"/>
      <c r="D741" s="65"/>
      <c r="E741" s="66"/>
      <c r="F741" s="66"/>
      <c r="G741" s="66"/>
      <c r="I741" s="67"/>
    </row>
    <row r="742" spans="1:9" ht="15.75" customHeight="1">
      <c r="A742" s="31"/>
      <c r="D742" s="65"/>
      <c r="E742" s="66"/>
      <c r="F742" s="66"/>
      <c r="G742" s="66"/>
      <c r="I742" s="67"/>
    </row>
    <row r="743" spans="1:9" ht="15.75" customHeight="1">
      <c r="A743" s="31"/>
      <c r="D743" s="65"/>
      <c r="E743" s="66"/>
      <c r="F743" s="66"/>
      <c r="G743" s="66"/>
      <c r="I743" s="67"/>
    </row>
    <row r="744" spans="1:9" ht="15" customHeight="1"/>
    <row r="745" spans="1:9" ht="15" customHeight="1"/>
    <row r="746" spans="1:9" ht="15" customHeight="1"/>
    <row r="747" spans="1:9" ht="15" customHeight="1"/>
    <row r="748" spans="1:9" ht="15" customHeight="1"/>
    <row r="749" spans="1:9" ht="15" customHeight="1"/>
    <row r="750" spans="1:9" ht="15" customHeight="1"/>
    <row r="751" spans="1:9" ht="15" customHeight="1"/>
    <row r="752" spans="1:9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74" ht="15" customHeight="1"/>
    <row r="775" ht="15" customHeight="1"/>
    <row r="776" ht="15" customHeight="1"/>
    <row r="777" ht="15" customHeight="1"/>
    <row r="778" ht="15" customHeight="1"/>
    <row r="796" ht="15" customHeight="1"/>
    <row r="797" ht="15" customHeight="1"/>
    <row r="798" ht="15" customHeight="1"/>
    <row r="814" ht="15" customHeight="1"/>
    <row r="815" ht="15" customHeight="1"/>
    <row r="828" ht="15" customHeight="1"/>
    <row r="829" ht="15" customHeight="1"/>
    <row r="837" ht="15" customHeight="1"/>
    <row r="848" ht="15" customHeight="1"/>
    <row r="851" ht="15" customHeight="1"/>
    <row r="855" ht="15" customHeight="1"/>
    <row r="856" ht="15" customHeight="1"/>
    <row r="860" ht="15" customHeight="1"/>
    <row r="866" ht="15" customHeight="1"/>
    <row r="869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900" ht="15" customHeight="1"/>
    <row r="901" ht="15" customHeight="1"/>
    <row r="915" ht="15" customHeight="1"/>
    <row r="930" ht="15" customHeight="1"/>
    <row r="931" ht="15" customHeight="1"/>
    <row r="932" ht="15" customHeight="1"/>
    <row r="934" ht="15" customHeight="1"/>
    <row r="935" ht="15" customHeight="1"/>
    <row r="937" ht="15" customHeight="1"/>
    <row r="938" ht="15" customHeight="1"/>
    <row r="939" ht="15" customHeight="1"/>
    <row r="959" ht="15" customHeight="1"/>
    <row r="974" ht="15" customHeight="1"/>
    <row r="975" ht="15" customHeight="1"/>
    <row r="980" ht="15" customHeight="1"/>
    <row r="992" ht="15" customHeight="1"/>
    <row r="1018" ht="15" customHeight="1"/>
    <row r="1019" ht="15" customHeight="1"/>
    <row r="1024" ht="15" customHeight="1"/>
    <row r="1025" ht="15" customHeight="1"/>
    <row r="1027" ht="15" customHeight="1"/>
    <row r="1034" ht="15" customHeight="1"/>
    <row r="1045" ht="15" customHeight="1"/>
    <row r="1048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5" ht="15" customHeight="1"/>
    <row r="1066" ht="15" customHeight="1"/>
    <row r="1067" ht="15" customHeight="1"/>
    <row r="1069" ht="15" customHeight="1"/>
    <row r="1074" ht="15" customHeight="1"/>
    <row r="1080" ht="15" customHeight="1"/>
    <row r="1085" ht="15" customHeight="1"/>
    <row r="1086" ht="15" customHeight="1"/>
    <row r="1088" ht="15" customHeight="1"/>
    <row r="1089" ht="15" customHeight="1"/>
    <row r="1092" ht="15" customHeight="1"/>
    <row r="1095" ht="15" customHeight="1"/>
    <row r="1099" ht="15" customHeight="1"/>
    <row r="1100" ht="15" customHeight="1"/>
    <row r="1104" ht="15" customHeight="1"/>
  </sheetData>
  <mergeCells count="1">
    <mergeCell ref="B1:H1"/>
  </mergeCells>
  <hyperlinks>
    <hyperlink ref="I5" r:id="rId1"/>
    <hyperlink ref="I6" r:id="rId2" display="https://www.homedepot.com/p/GE-5-3-cu-ft-Slide-In-Gas-Range-with-Steam-Cleaning-Oven-in-Stainless-Steel-JGSS66SELSS/302558862"/>
    <hyperlink ref="I7" r:id="rId3" display="https://www.homedepot.com/p/GE-24-in-Stainless-Steel-Front-Control-Tall-Tub-Dishwasher-with-Steam-Cleaning-Dry-Boost-and-55-dBA-GDF535PSRSS/315596583"/>
    <hyperlink ref="I9" r:id="rId4"/>
    <hyperlink ref="I10" r:id="rId5"/>
    <hyperlink ref="I11" r:id="rId6"/>
    <hyperlink ref="I13" r:id="rId7" display="https://www.amazon.com/-/es/reajustan-iluminaci%C3%B3n-seleccionable-deflectores-conversi%C3%B3n/dp/B071GSFKD9/ref=sr_1_5?crid=1OBBUFJY78MLJ&amp;keywords=4%2Bin%2Bled%2Brecessed%2Blight&amp;qid=1659622047&amp;s=hi&amp;sprefix=4in%2Ctools%2C269&amp;sr=1-5&amp;th=1"/>
    <hyperlink ref="I14" r:id="rId8" display="https://www.amazon.com/dp/B07VP5GWSY/ref=cm_sw_r_cp_api_glt_i_TNKKQMSYNKJ1NDMHZJ78?_encoding=UTF8&amp;psc=1"/>
    <hyperlink ref="I15" r:id="rId9"/>
    <hyperlink ref="I16" r:id="rId10"/>
    <hyperlink ref="I17" r:id="rId11"/>
    <hyperlink ref="I19" r:id="rId12"/>
    <hyperlink ref="I22" r:id="rId13"/>
    <hyperlink ref="I25" r:id="rId14" display="https://www.amazon.com/dp/B089VT3591/ref=cm_sw_r_oth_api_glt_i_YCCW2TYB6XBYQJEVQFG0?_encoding=UTF8&amp;th=1"/>
    <hyperlink ref="I28" r:id="rId15" display="https://www.amazon.com/TNOMS-Bathroom-Hardware-Accessories-Stainless/dp/B07WMFQJB4/ref=sxts_sxwds-bia-wc-rsf-lq2a1_0?crid=1M0DWEKYUX8JY&amp;cv_ct_cx=bathroom%2Baccessories&amp;dchild=1&amp;keywords=bathroom%2Baccessories&amp;pd_rd_i=B07WMFQJB4&amp;pd_rd_r=079dc8dc-fbfa-4e3e-93be-84049696e441&amp;pd_rd_w=IXTxD&amp;pd_rd_wg=jTMMW&amp;pf_rd_p=52f9c563-bb87-44f4-9d9d-e1c03402d90f&amp;pf_rd_r=1KZH3JTR4WREVKYQVXRH&amp;qid=1611093161&amp;s=hi&amp;sprefix=bathroomacce%2Ctools%2C300&amp;sr=1-1-d3e58e83-6458-471c-a87e-175495b96a10&amp;th=1"/>
    <hyperlink ref="I29" r:id="rId16" display="https://www.amazon.com/-/es/dp/B07TXZX6J8/ref=twister_B08Q7VT4XN?_encoding=UTF8&amp;th=1"/>
    <hyperlink ref="I30" r:id="rId17" display="https://www.amazon.com/Ascher-Equivalent-Brightness-Daylight-Filament/dp/B07D11MVV8/ref=pd_bxgy_img_3/135-5098825-4989121?_encoding=UTF8&amp;pd_rd_i=B07D11MVV8&amp;pd_rd_r=546ff6a4-5d79-4e43-9afa-2b2e034396e7&amp;pd_rd_w=mZ2Db&amp;pd_rd_wg=CW6QY&amp;pf_rd_p=f325d01c-4658-4593-be83-3e12ca663f0e&amp;pf_rd_r=F766VRKF2X3SES2327CY&amp;psc=1&amp;refRID=F766VRKF2X3SES2327CY"/>
    <hyperlink ref="I31" r:id="rId18"/>
    <hyperlink ref="I32" r:id="rId19" display="https://www.aspectled.com/collections/flexible-led-strip-lights/products/n-narrow-3528-ultra-bright#"/>
    <hyperlink ref="I33" r:id="rId20" display="https://www.amazon.com/dp/B0773V9JC9/ref=cm_sw_r_wa_api_glt_fabc_H720EG270S0VF0SZ7QP2?_encoding=UTF8&amp;psc=1"/>
    <hyperlink ref="I34" r:id="rId21" display="https://www.homedepot.com/p/Glacier-Bay-2-piece-1-1-GPF-1-6-GPF-High-Efficiency-Dual-Flush-Complete-Elongated-Toilet-in-White-Seat-Included-N2316/100676582"/>
    <hyperlink ref="I35" r:id="rId22" display="https://www.build.com/toto-yt930/s1500160?uid=3515497"/>
    <hyperlink ref="I36" r:id="rId23" display="https://www.build.com/toto-wt172m/s1500168?uid=3515508"/>
    <hyperlink ref="I37" r:id="rId24"/>
    <hyperlink ref="I38" r:id="rId25"/>
    <hyperlink ref="I39" r:id="rId26"/>
    <hyperlink ref="I40" r:id="rId27"/>
    <hyperlink ref="I45" r:id="rId28" display="https://www.amazon.com/dp/B089VT3591/ref=cm_sw_r_oth_api_glt_i_YCCW2TYB6XBYQJEVQFG0?_encoding=UTF8&amp;th=1"/>
    <hyperlink ref="I48" r:id="rId29" display="https://www.amazon.com/TNOMS-Bathroom-Hardware-Accessories-Stainless/dp/B07WMFQJB4/ref=sxts_sxwds-bia-wc-rsf-lq2a1_0?crid=1M0DWEKYUX8JY&amp;cv_ct_cx=bathroom%2Baccessories&amp;dchild=1&amp;keywords=bathroom%2Baccessories&amp;pd_rd_i=B07WMFQJB4&amp;pd_rd_r=079dc8dc-fbfa-4e3e-93be-84049696e441&amp;pd_rd_w=IXTxD&amp;pd_rd_wg=jTMMW&amp;pf_rd_p=52f9c563-bb87-44f4-9d9d-e1c03402d90f&amp;pf_rd_r=1KZH3JTR4WREVKYQVXRH&amp;qid=1611093161&amp;s=hi&amp;sprefix=bathroomacce%2Ctools%2C300&amp;sr=1-1-d3e58e83-6458-471c-a87e-175495b96a10&amp;th=1"/>
    <hyperlink ref="I49" r:id="rId30"/>
    <hyperlink ref="I50" r:id="rId31"/>
    <hyperlink ref="I51" r:id="rId32" display="https://www.amazon.com/dp/B07NM5B3QS/ref=cm_sw_r_wa_api_glt_fabc_G4QWSV2KSYZ4DW2CYMFF?th=1"/>
    <hyperlink ref="I52" r:id="rId33" display="https://www.amazon.com/-/es/gp/product/B0797PTJ5D/ref=ox_sc_act_image_1?smid=AFYZNN7ULQWBK&amp;amp=undefined&amp;language=en_US&amp;th=1"/>
    <hyperlink ref="I53" r:id="rId34" display="https://www.amazon.com/dp/B07WDTYDSX/ref=cm_sw_r_wa_api_glt_fabc_6DNM0XX2VVS8307XGKB3?_encoding=UTF8&amp;th=1"/>
    <hyperlink ref="I54" r:id="rId35" display="https://www.homedepot.com/p/Glacier-Bay-2-piece-1-1-GPF-1-6-GPF-High-Efficiency-Dual-Flush-Complete-Elongated-Toilet-in-White-Seat-Included-N2316/100676582"/>
    <hyperlink ref="I55" r:id="rId36" display="https://www.homedepot.com/p/Bootz-Industries-Aloha-60-in-Left-Drain-Rectangular-Alcove-Soaking-Bathtub-in-White-011-3365-00/314614191"/>
    <hyperlink ref="I56" r:id="rId37" display="https://www.amazon.com/-/es/Kingston-Brass-DTL5303A0-drenaje-rebosadero/dp/B07FWM8WHK/ref=sr_1_4?__mk_es_US=%C3%85M%C3%85%C5%BD%C3%95%C3%91&amp;dchild=1&amp;keywords=tub%2Bdrain%2Bstopper%2B%26%2Boverflow%2Bplate%2Bblack&amp;qid=1628964475&amp;s=hi&amp;sr=1-4&amp;th=1"/>
    <hyperlink ref="I61" r:id="rId38" display="https://www.amazon.com/dp/B089VT3591/ref=cm_sw_r_oth_api_glt_i_YCCW2TYB6XBYQJEVQFG0?_encoding=UTF8&amp;th=1"/>
    <hyperlink ref="I64" r:id="rId39" display="https://www.amazon.com/TNOMS-Bathroom-Hardware-Accessories-Stainless/dp/B07WMFQJB4/ref=sxts_sxwds-bia-wc-rsf-lq2a1_0?crid=1M0DWEKYUX8JY&amp;cv_ct_cx=bathroom%2Baccessories&amp;dchild=1&amp;keywords=bathroom%2Baccessories&amp;pd_rd_i=B07WMFQJB4&amp;pd_rd_r=079dc8dc-fbfa-4e3e-93be-84049696e441&amp;pd_rd_w=IXTxD&amp;pd_rd_wg=jTMMW&amp;pf_rd_p=52f9c563-bb87-44f4-9d9d-e1c03402d90f&amp;pf_rd_r=1KZH3JTR4WREVKYQVXRH&amp;qid=1611093161&amp;s=hi&amp;sprefix=bathroomacce%2Ctools%2C300&amp;sr=1-1-d3e58e83-6458-471c-a87e-175495b96a10&amp;th=1"/>
    <hyperlink ref="I65" r:id="rId40"/>
    <hyperlink ref="I66" r:id="rId41"/>
    <hyperlink ref="I67" r:id="rId42" display="https://www.amazon.com/dp/B07NM5B3QS/ref=cm_sw_r_wa_api_glt_fabc_G4QWSV2KSYZ4DW2CYMFF?th=1"/>
    <hyperlink ref="I68" r:id="rId43" display="https://www.amazon.com/-/es/gp/product/B0797PTJ5D/ref=ox_sc_act_image_1?smid=AFYZNN7ULQWBK&amp;amp=undefined&amp;language=en_US&amp;th=1"/>
    <hyperlink ref="I69" r:id="rId44" display="https://www.amazon.com/dp/B07WDTYDSX/ref=cm_sw_r_wa_api_glt_fabc_6DNM0XX2VVS8307XGKB3?_encoding=UTF8&amp;th=1"/>
    <hyperlink ref="I70" r:id="rId45" display="https://www.homedepot.com/p/Glacier-Bay-2-piece-1-1-GPF-1-6-GPF-High-Efficiency-Dual-Flush-Complete-Elongated-Toilet-in-White-Seat-Included-N2316/100676582"/>
    <hyperlink ref="I71" r:id="rId46" display="https://www.homedepot.com/p/Bootz-Industries-Aloha-60-in-Left-Drain-Rectangular-Alcove-Soaking-Bathtub-in-White-011-3365-00/314614191"/>
    <hyperlink ref="I72" r:id="rId47" display="https://www.amazon.com/-/es/Kingston-Brass-DTL5303A0-drenaje-rebosadero/dp/B07FWM8WHK/ref=sr_1_4?__mk_es_US=%C3%85M%C3%85%C5%BD%C3%95%C3%91&amp;dchild=1&amp;keywords=tub%2Bdrain%2Bstopper%2B%26%2Boverflow%2Bplate%2Bblack&amp;qid=1628964475&amp;s=hi&amp;sr=1-4&amp;th=1"/>
    <hyperlink ref="I78" r:id="rId48"/>
    <hyperlink ref="I79" r:id="rId49"/>
    <hyperlink ref="I80" r:id="rId50"/>
    <hyperlink ref="I81" r:id="rId51"/>
    <hyperlink ref="I85" r:id="rId52"/>
    <hyperlink ref="I86" r:id="rId53"/>
    <hyperlink ref="I87" r:id="rId54"/>
    <hyperlink ref="I88" r:id="rId55"/>
    <hyperlink ref="I89" r:id="rId56"/>
    <hyperlink ref="I90" r:id="rId57" display="https://www.homedepot.com/p/Glacier-Bay-2-piece-1-1-GPF-1-6-GPF-High-Efficiency-Dual-Flush-Complete-Elongated-Toilet-in-White-Seat-Included-N2316/100676582"/>
    <hyperlink ref="I95" r:id="rId58"/>
    <hyperlink ref="I98" r:id="rId59"/>
    <hyperlink ref="I99" r:id="rId60" display="https://www.amazon.com/Premium-Handle-Hardware-Handles-Interior/dp/B07CG518MG/ref=sr_1_15_sspa?crid=2GOYDRV08QR8U&amp;dchild=1&amp;keywords=hardware%2Bdoor%2Bhandles&amp;qid=1610728982&amp;s=hi&amp;sprefix=hardware%2Bdoor%2Ctools%2C221&amp;sr=1-15-spons&amp;spLa=ZW5jcnlwdGVkUXVhbGlmaWVyPUEyRlFBN08zRktLVVlYJmVuY3J5cHRlZElkPUEwOTE2OTU1MkUxTE5HS1ZHUzhDSiZlbmNyeXB0ZWRBZElkPUEwMTM2NDU5MlU1UVdBUTRVNzdITSZ3aWRnZXROYW1lPXNwX210ZiZhY3Rpb249Y2xpY2tSZWRpcmVjdCZkb05vdExvZ0NsaWNrPXRydWU&amp;th=1"/>
    <hyperlink ref="I100" r:id="rId61" display="https://www.amazon.com/Premium-Handle-Hardware-Handles-Interior/dp/B07X3ZF5JH/ref=sr_1_15_sspa?crid=2GOYDRV08QR8U&amp;dchild=1&amp;keywords=hardware%2Bdoor%2Bhandles&amp;qid=1610728982&amp;s=hi&amp;sprefix=hardware%2Bdoor%2Ctools%2C221&amp;sr=1-15-spons&amp;spLa=ZW5jcnlwdGVkUXVhbGlmaWVyPUEyRlFBN08zRktLVVlYJmVuY3J5cHRlZElkPUEwOTE2OTU1MkUxTE5HS1ZHUzhDSiZlbmNyeXB0ZWRBZElkPUEwMTM2NDU5MlU1UVdBUTRVNzdITSZ3aWRnZXROYW1lPXNwX210ZiZhY3Rpb249Y2xpY2tSZWRpcmVjdCZkb05vdExvZ0NsaWNrPXRydWU&amp;th=1"/>
    <hyperlink ref="I101" r:id="rId62" display="https://www.amazon.com/dp/B0824KQ51L/ref=sspa_dk_detail_5?pd_rd_i=B0824KQ51L&amp;pd_rd_w=0O3D6&amp;pf_rd_p=4269e1a0-a218-4fbd-9748-1cd337d2f2a5&amp;pd_rd_wg=dkN29&amp;pf_rd_r=1KTSWNB82R0CFMFT03BD&amp;pd_rd_r=c0cb4f23-b4a7-4b52-9b4d-93d6234c1977&amp;spLa=ZW5jcnlwdGVkUXVhbGlmaWVyPUEySzMzMzVIMEg0MlZSJmVuY3J5cHRlZElkPUEwOTY5NDAyMlhGTE9aMDUyVk9ZVCZlbmNyeXB0ZWRBZElkPUEwODYyMjkwM0tCOEZNTFJTQk8wTiZ3aWRnZXROYW1lPXNwX2RldGFpbCZhY3Rpb249Y2xpY2tSZWRpcmVjdCZkb05vdExvZ0NsaWNrPXRydWU&amp;th=1"/>
    <hyperlink ref="I102" r:id="rId63" display="https://www.homedepot.com/p/Rheem-Performance-50-Gal-Medium-6-Year-4500-4500-Watt-Elements-Electric-Tank-Water-Heater-XE50M06ST45U1/205810732"/>
    <hyperlink ref="I108" r:id="rId64"/>
    <hyperlink ref="I109" r:id="rId65"/>
    <hyperlink ref="I110" r:id="rId66"/>
    <hyperlink ref="I111" r:id="rId67"/>
    <hyperlink ref="I112" r:id="rId68"/>
  </hyperlinks>
  <pageMargins left="0.7" right="0.7" top="0.75" bottom="0.75" header="0.3" footer="0.3"/>
  <pageSetup paperSize="3" scale="65" orientation="landscape"/>
  <drawing r:id="rId69"/>
  <legacyDrawing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C8" sqref="C8"/>
    </sheetView>
  </sheetViews>
  <sheetFormatPr defaultColWidth="8.90625" defaultRowHeight="11.4"/>
  <cols>
    <col min="1" max="1" width="8.90625" style="74" customWidth="1"/>
    <col min="2" max="2" width="28.36328125" style="74" customWidth="1"/>
    <col min="3" max="3" width="10.08984375" style="74" customWidth="1"/>
    <col min="4" max="4" width="8.90625" style="74" customWidth="1"/>
    <col min="5" max="16384" width="8.90625" style="74"/>
  </cols>
  <sheetData>
    <row r="1" spans="2:4" ht="12" customHeight="1">
      <c r="B1" s="206" t="s">
        <v>152</v>
      </c>
      <c r="C1" s="207"/>
      <c r="D1" s="207"/>
    </row>
    <row r="2" spans="2:4" ht="15" customHeight="1">
      <c r="B2" s="207"/>
      <c r="C2" s="207"/>
      <c r="D2" s="207"/>
    </row>
    <row r="3" spans="2:4" ht="12.75" customHeight="1">
      <c r="B3" s="79" t="s">
        <v>153</v>
      </c>
      <c r="C3" s="79" t="s">
        <v>154</v>
      </c>
      <c r="D3" s="78" t="s">
        <v>155</v>
      </c>
    </row>
    <row r="4" spans="2:4" ht="12" customHeight="1">
      <c r="B4" s="75" t="s">
        <v>156</v>
      </c>
      <c r="C4" s="80" t="s">
        <v>157</v>
      </c>
      <c r="D4" s="75" t="s">
        <v>158</v>
      </c>
    </row>
    <row r="5" spans="2:4">
      <c r="B5" s="200" t="s">
        <v>159</v>
      </c>
      <c r="C5" s="76">
        <v>23</v>
      </c>
      <c r="D5" s="200"/>
    </row>
    <row r="6" spans="2:4" ht="12" customHeight="1">
      <c r="B6" s="75" t="s">
        <v>160</v>
      </c>
      <c r="C6" s="80" t="s">
        <v>161</v>
      </c>
      <c r="D6" s="75" t="s">
        <v>162</v>
      </c>
    </row>
    <row r="7" spans="2:4" ht="12" customHeight="1">
      <c r="B7" s="200" t="s">
        <v>163</v>
      </c>
      <c r="C7" s="81">
        <v>20</v>
      </c>
      <c r="D7" s="76">
        <v>18</v>
      </c>
    </row>
    <row r="8" spans="2:4">
      <c r="B8" s="75" t="s">
        <v>164</v>
      </c>
      <c r="C8" s="77">
        <v>12.99</v>
      </c>
      <c r="D8" s="75"/>
    </row>
    <row r="9" spans="2:4" ht="12" customHeight="1">
      <c r="B9" s="200" t="s">
        <v>165</v>
      </c>
      <c r="C9" s="82" t="s">
        <v>166</v>
      </c>
      <c r="D9" s="200" t="s">
        <v>167</v>
      </c>
    </row>
    <row r="10" spans="2:4">
      <c r="B10" s="75" t="s">
        <v>168</v>
      </c>
      <c r="C10" s="77">
        <v>15.99</v>
      </c>
      <c r="D10" s="75"/>
    </row>
    <row r="11" spans="2:4" ht="12" customHeight="1">
      <c r="B11" s="200" t="s">
        <v>169</v>
      </c>
      <c r="C11" s="82" t="s">
        <v>170</v>
      </c>
      <c r="D11" s="200" t="s">
        <v>171</v>
      </c>
    </row>
  </sheetData>
  <mergeCells count="1">
    <mergeCell ref="B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Punch List Daniel FINAL WARD</vt:lpstr>
      <vt:lpstr>Sheet1</vt:lpstr>
      <vt:lpstr>'Punch List Daniel FINAL WARD'!Print_Area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Faina Myers</dc:creator>
  <cp:lastModifiedBy>HP</cp:lastModifiedBy>
  <dcterms:created xsi:type="dcterms:W3CDTF">2012-11-27T20:06:01Z</dcterms:created>
  <dcterms:modified xsi:type="dcterms:W3CDTF">2023-01-07T16:23:14Z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2504fbd2-1635-4425-883a-1a7d2d16104c</vt:lpwstr>
  </property>
</Properties>
</file>