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F Results 1" sheetId="1" r:id="rId4"/>
    <sheet state="visible" name="Lookup Table Points" sheetId="2" r:id="rId5"/>
    <sheet state="visible" name="CHF Input Data Analysis" sheetId="3" r:id="rId6"/>
    <sheet state="visible" name="CHF Results 2" sheetId="4" r:id="rId7"/>
    <sheet state="visible" name="Biasi Correlation" sheetId="5" r:id="rId8"/>
    <sheet state="visible" name="Bowring Correlation" sheetId="6" r:id="rId9"/>
    <sheet state="visible" name="Alpha Calculation" sheetId="7" r:id="rId10"/>
    <sheet state="visible" name="APF" sheetId="8" r:id="rId11"/>
  </sheets>
  <definedNames/>
  <calcPr/>
</workbook>
</file>

<file path=xl/sharedStrings.xml><?xml version="1.0" encoding="utf-8"?>
<sst xmlns="http://schemas.openxmlformats.org/spreadsheetml/2006/main" count="68" uniqueCount="56">
  <si>
    <t>Normalized Length (z/H)</t>
  </si>
  <si>
    <t>W3 Correlation</t>
  </si>
  <si>
    <t>Lookup Table Interpolation and Correction</t>
  </si>
  <si>
    <t>Error in CHF</t>
  </si>
  <si>
    <t>RELAP5-SCDAP Calculation</t>
  </si>
  <si>
    <t>Backward Iteration Algorithm</t>
  </si>
  <si>
    <t>Error in Wall Heat Flux</t>
  </si>
  <si>
    <t>DNBR after Correction</t>
  </si>
  <si>
    <t>DNBR - RS</t>
  </si>
  <si>
    <t>DNBR - LT</t>
  </si>
  <si>
    <t>Equilibrium Quality</t>
  </si>
  <si>
    <t>Mass Flow Rate</t>
  </si>
  <si>
    <t>Mass Flux</t>
  </si>
  <si>
    <t>Ratio of DNBRs</t>
  </si>
  <si>
    <t>Pressure (MPa)</t>
  </si>
  <si>
    <t>Quality</t>
  </si>
  <si>
    <t xml:space="preserve">CHF (Lookup Table) </t>
  </si>
  <si>
    <t>−</t>
  </si>
  <si>
    <t>P [Pa]</t>
  </si>
  <si>
    <t>P [MPa]</t>
  </si>
  <si>
    <t>Mass Flow Rate [kg/s]</t>
  </si>
  <si>
    <t>Equilibrium x</t>
  </si>
  <si>
    <t>Sat Liquid H [kJ/kg]</t>
  </si>
  <si>
    <t>Latent Heat [kJ/kg]</t>
  </si>
  <si>
    <t>Sat Vapor H [kJ/kg]</t>
  </si>
  <si>
    <t>Fluid H [kJ/kg]</t>
  </si>
  <si>
    <t>z/H</t>
  </si>
  <si>
    <t>G [kg/m²s]</t>
  </si>
  <si>
    <t>Look-up Table Interpolation and Correction</t>
  </si>
  <si>
    <t>W3 Correlation+</t>
  </si>
  <si>
    <t>Biasi Correlation</t>
  </si>
  <si>
    <t>OKB-Gidropress Correlation</t>
  </si>
  <si>
    <t>P [atm]</t>
  </si>
  <si>
    <t>G [g/cm²s]</t>
  </si>
  <si>
    <t>y</t>
  </si>
  <si>
    <t>h</t>
  </si>
  <si>
    <t>D_h</t>
  </si>
  <si>
    <t>CHF1</t>
  </si>
  <si>
    <t>CHF2</t>
  </si>
  <si>
    <t>x</t>
  </si>
  <si>
    <t>h_fg [J/kg]</t>
  </si>
  <si>
    <t>p_r</t>
  </si>
  <si>
    <t>n</t>
  </si>
  <si>
    <t>F1</t>
  </si>
  <si>
    <t>F2</t>
  </si>
  <si>
    <t>F3</t>
  </si>
  <si>
    <t>F4</t>
  </si>
  <si>
    <t>A</t>
  </si>
  <si>
    <t>B</t>
  </si>
  <si>
    <t>C</t>
  </si>
  <si>
    <t>CHF</t>
  </si>
  <si>
    <t>Liquid density</t>
  </si>
  <si>
    <t>Vapor density</t>
  </si>
  <si>
    <t>Alpha</t>
  </si>
  <si>
    <t>Axial node</t>
  </si>
  <si>
    <t>Axial power factor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</si>
</sst>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 ###.##"/>
    <numFmt numFmtId="165" formatCode="### ### ##0.0## ### ###"/>
    <numFmt numFmtId="166" formatCode="# ##0.00"/>
    <numFmt numFmtId="167" formatCode="### ##0.0## ###"/>
  </numFmts>
  <fonts count="6">
    <font>
      <sz val="11.0"/>
      <color theme="1"/>
      <name val="Arial"/>
    </font>
    <font>
      <sz val="10.0"/>
      <color rgb="FF000000"/>
      <name val="Source Sans Pro"/>
    </font>
    <font>
      <sz val="10.0"/>
      <color theme="1"/>
      <name val="Source Sans Pro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 vertical="bottom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0" fillId="0" fontId="2" numFmtId="0" xfId="0" applyFont="1"/>
    <xf borderId="0" fillId="0" fontId="2" numFmtId="0" xfId="0" applyAlignment="1" applyFont="1">
      <alignment horizontal="center" vertical="center"/>
    </xf>
    <xf borderId="0" fillId="2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 vertical="bottom"/>
    </xf>
    <xf borderId="0" fillId="3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2" fontId="2" numFmtId="0" xfId="0" applyFont="1"/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2" numFmtId="165" xfId="0" applyAlignment="1" applyFont="1" applyNumberFormat="1">
      <alignment horizontal="center" readingOrder="0" vertical="bottom"/>
    </xf>
    <xf borderId="0" fillId="2" fontId="2" numFmtId="165" xfId="0" applyAlignment="1" applyFont="1" applyNumberFormat="1">
      <alignment horizontal="center" readingOrder="0" vertical="bottom"/>
    </xf>
    <xf borderId="0" fillId="0" fontId="2" numFmtId="165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 vertical="bottom"/>
    </xf>
    <xf borderId="0" fillId="2" fontId="2" numFmtId="165" xfId="0" applyAlignment="1" applyFont="1" applyNumberFormat="1">
      <alignment horizontal="center" vertical="bottom"/>
    </xf>
    <xf borderId="0" fillId="0" fontId="2" numFmtId="165" xfId="0" applyAlignment="1" applyFont="1" applyNumberFormat="1">
      <alignment horizontal="center"/>
    </xf>
    <xf borderId="0" fillId="2" fontId="2" numFmtId="165" xfId="0" applyAlignment="1" applyFont="1" applyNumberFormat="1">
      <alignment horizontal="center"/>
    </xf>
    <xf borderId="0" fillId="2" fontId="2" numFmtId="165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2" fontId="1" numFmtId="165" xfId="0" applyAlignment="1" applyFont="1" applyNumberFormat="1">
      <alignment horizontal="center" readingOrder="0"/>
    </xf>
    <xf borderId="0" fillId="0" fontId="2" numFmtId="166" xfId="0" applyAlignment="1" applyFont="1" applyNumberFormat="1">
      <alignment horizontal="center" readingOrder="0" vertical="bottom"/>
    </xf>
    <xf borderId="0" fillId="0" fontId="2" numFmtId="164" xfId="0" applyAlignment="1" applyFont="1" applyNumberFormat="1">
      <alignment horizontal="center" readingOrder="0" vertical="bottom"/>
    </xf>
    <xf borderId="0" fillId="0" fontId="2" numFmtId="166" xfId="0" applyAlignment="1" applyFont="1" applyNumberForma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0" fontId="2" numFmtId="164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/>
    </xf>
    <xf borderId="0" fillId="0" fontId="2" numFmtId="166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/>
    </xf>
    <xf borderId="0" fillId="0" fontId="2" numFmtId="166" xfId="0" applyAlignment="1" applyFont="1" applyNumberFormat="1">
      <alignment horizontal="center"/>
    </xf>
    <xf borderId="0" fillId="0" fontId="3" numFmtId="167" xfId="0" applyAlignment="1" applyFont="1" applyNumberFormat="1">
      <alignment horizontal="center" vertical="bottom"/>
    </xf>
    <xf borderId="0" fillId="0" fontId="3" numFmtId="167" xfId="0" applyAlignment="1" applyFont="1" applyNumberFormat="1">
      <alignment horizontal="center" readingOrder="0" vertical="bottom"/>
    </xf>
    <xf borderId="0" fillId="0" fontId="3" numFmtId="167" xfId="0" applyAlignment="1" applyFont="1" applyNumberFormat="1">
      <alignment horizontal="center" readingOrder="0"/>
    </xf>
    <xf borderId="0" fillId="0" fontId="3" numFmtId="167" xfId="0" applyAlignment="1" applyFont="1" applyNumberFormat="1">
      <alignment horizontal="center"/>
    </xf>
    <xf borderId="0" fillId="0" fontId="2" numFmtId="165" xfId="0" applyAlignment="1" applyFont="1" applyNumberFormat="1">
      <alignment horizontal="center" readingOrder="0" vertical="bottom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2" numFmtId="165" xfId="0" applyAlignment="1" applyFont="1" applyNumberFormat="1">
      <alignment horizontal="center" vertical="bottom"/>
    </xf>
    <xf borderId="0" fillId="0" fontId="5" numFmtId="165" xfId="0" applyAlignment="1" applyFont="1" applyNumberFormat="1">
      <alignment horizontal="center" readingOrder="0"/>
    </xf>
    <xf borderId="0" fillId="0" fontId="5" numFmtId="0" xfId="0" applyFont="1"/>
    <xf borderId="0" fillId="0" fontId="5" numFmtId="165" xfId="0" applyAlignment="1" applyFont="1" applyNumberForma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Axial power factor vs Axial node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APF!$B$1</c:f>
            </c:strRef>
          </c:tx>
          <c:marker>
            <c:symbol val="none"/>
          </c:marker>
          <c:cat>
            <c:strRef>
              <c:f>APF!$A$2:$A$11</c:f>
            </c:strRef>
          </c:cat>
          <c:val>
            <c:numRef>
              <c:f>APF!$B$2:$B$11</c:f>
              <c:numCache/>
            </c:numRef>
          </c:val>
          <c:smooth val="0"/>
        </c:ser>
        <c:axId val="2058412109"/>
        <c:axId val="496171392"/>
      </c:lineChart>
      <c:catAx>
        <c:axId val="2058412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Axial node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6171392"/>
      </c:catAx>
      <c:valAx>
        <c:axId val="496171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Axial power factor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84121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400050</xdr:colOff>
      <xdr:row>1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5"/>
    <col customWidth="1" min="2" max="2" width="17.5"/>
    <col customWidth="1" min="3" max="8" width="19.25"/>
    <col customWidth="1" min="9" max="10" width="15.63"/>
    <col customWidth="1" min="11" max="11" width="16.5"/>
    <col customWidth="1" min="12" max="12" width="16.0"/>
    <col customWidth="1" min="13" max="13" width="17.38"/>
  </cols>
  <sheetData>
    <row r="1" ht="14.25" customHeight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ht="14.25" customHeight="1">
      <c r="A2" s="1">
        <v>0.0</v>
      </c>
      <c r="B2" s="2">
        <v>8951.759764167735</v>
      </c>
      <c r="C2" s="1">
        <v>7494.614379170894</v>
      </c>
      <c r="D2" s="3">
        <f t="shared" ref="D2:D12" si="1">abs(B2-C2)*100/C2</f>
        <v>19.44256651</v>
      </c>
      <c r="E2" s="7"/>
      <c r="F2" s="7"/>
      <c r="G2" s="8"/>
      <c r="H2" s="4"/>
      <c r="I2" s="7">
        <v>1.506</v>
      </c>
      <c r="J2" s="7">
        <f t="shared" ref="J2:J11" si="2">C2/E3</f>
        <v>1.259980226</v>
      </c>
      <c r="K2" s="9">
        <v>-0.43127</v>
      </c>
      <c r="L2" s="9">
        <v>3911.7</v>
      </c>
      <c r="M2" s="9">
        <f t="shared" ref="M2:M11" si="3">L2/(0.866896)</f>
        <v>4512.305974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ht="14.25" customHeight="1">
      <c r="A3" s="1">
        <v>0.1</v>
      </c>
      <c r="B3" s="10">
        <v>8930.693588788656</v>
      </c>
      <c r="C3" s="11">
        <v>7486.46269472108</v>
      </c>
      <c r="D3" s="3">
        <f t="shared" si="1"/>
        <v>19.29123209</v>
      </c>
      <c r="E3" s="7">
        <v>5948.2</v>
      </c>
      <c r="F3" s="7">
        <f t="shared" ref="F3:F12" si="4">C2/H3</f>
        <v>5765.087984</v>
      </c>
      <c r="G3" s="8">
        <f t="shared" ref="G3:G12" si="5">abs(E3-F3)*100/F3</f>
        <v>3.176222402</v>
      </c>
      <c r="H3" s="4">
        <v>1.3</v>
      </c>
      <c r="I3" s="7">
        <v>1.5719</v>
      </c>
      <c r="J3" s="7">
        <f t="shared" si="2"/>
        <v>1.318666038</v>
      </c>
      <c r="K3" s="9">
        <v>-0.42991</v>
      </c>
      <c r="L3" s="9">
        <v>3904.0</v>
      </c>
      <c r="M3" s="9">
        <f t="shared" si="3"/>
        <v>4503.423709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ht="14.25" customHeight="1">
      <c r="A4" s="1">
        <v>0.2</v>
      </c>
      <c r="B4" s="10">
        <v>8900.219989695608</v>
      </c>
      <c r="C4" s="11">
        <v>7474.11786763132</v>
      </c>
      <c r="D4" s="3">
        <f t="shared" si="1"/>
        <v>19.08054097</v>
      </c>
      <c r="E4" s="7">
        <v>5677.3</v>
      </c>
      <c r="F4" s="7">
        <f t="shared" si="4"/>
        <v>5502.527489</v>
      </c>
      <c r="G4" s="8">
        <f t="shared" si="5"/>
        <v>3.176222402</v>
      </c>
      <c r="H4" s="7">
        <f>J3*B15</f>
        <v>1.360549804</v>
      </c>
      <c r="I4" s="7">
        <v>1.6337</v>
      </c>
      <c r="J4" s="7">
        <f t="shared" si="2"/>
        <v>1.373010116</v>
      </c>
      <c r="K4" s="9">
        <v>-0.42853</v>
      </c>
      <c r="L4" s="9">
        <v>3898.7</v>
      </c>
      <c r="M4" s="9">
        <f t="shared" si="3"/>
        <v>4497.309943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ht="14.25" customHeight="1">
      <c r="A5" s="1">
        <v>0.3</v>
      </c>
      <c r="B5" s="10">
        <v>8873.663343744558</v>
      </c>
      <c r="C5" s="12">
        <v>7465.16748815457</v>
      </c>
      <c r="D5" s="3">
        <f t="shared" si="1"/>
        <v>18.86757206</v>
      </c>
      <c r="E5" s="7">
        <v>5443.6</v>
      </c>
      <c r="F5" s="7">
        <f t="shared" si="4"/>
        <v>5276.021813</v>
      </c>
      <c r="G5" s="8">
        <f t="shared" si="5"/>
        <v>3.176222402</v>
      </c>
      <c r="H5" s="7">
        <f>J4*B15</f>
        <v>1.416619971</v>
      </c>
      <c r="I5" s="7">
        <v>1.6865</v>
      </c>
      <c r="J5" s="7">
        <f t="shared" si="2"/>
        <v>1.420043273</v>
      </c>
      <c r="K5" s="9">
        <v>-0.42719</v>
      </c>
      <c r="L5" s="9">
        <v>3895.0</v>
      </c>
      <c r="M5" s="9">
        <f t="shared" si="3"/>
        <v>4493.041841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ht="14.25" customHeight="1">
      <c r="A6" s="1">
        <v>0.4</v>
      </c>
      <c r="B6" s="10">
        <v>8849.935960247454</v>
      </c>
      <c r="C6" s="13">
        <v>7456.29843366728</v>
      </c>
      <c r="D6" s="3">
        <f t="shared" si="1"/>
        <v>18.69074232</v>
      </c>
      <c r="E6" s="7">
        <v>5257.0</v>
      </c>
      <c r="F6" s="7">
        <f t="shared" si="4"/>
        <v>5095.16619</v>
      </c>
      <c r="G6" s="8">
        <f t="shared" si="5"/>
        <v>3.176222402</v>
      </c>
      <c r="H6" s="7">
        <f>J5*B15</f>
        <v>1.465147006</v>
      </c>
      <c r="I6" s="7">
        <v>1.7302</v>
      </c>
      <c r="J6" s="7">
        <f t="shared" si="2"/>
        <v>1.459215318</v>
      </c>
      <c r="K6" s="9">
        <v>-0.42586</v>
      </c>
      <c r="L6" s="9">
        <v>3892.5</v>
      </c>
      <c r="M6" s="9">
        <f t="shared" si="3"/>
        <v>4490.157989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ht="14.25" customHeight="1">
      <c r="A7" s="1">
        <v>0.5</v>
      </c>
      <c r="B7" s="10">
        <v>8828.538109007917</v>
      </c>
      <c r="C7" s="12">
        <v>7447.83698739482</v>
      </c>
      <c r="D7" s="3">
        <f t="shared" si="1"/>
        <v>18.53828332</v>
      </c>
      <c r="E7" s="9">
        <v>5109.8</v>
      </c>
      <c r="F7" s="7">
        <f t="shared" si="4"/>
        <v>4952.49766</v>
      </c>
      <c r="G7" s="8">
        <f t="shared" si="5"/>
        <v>3.176222402</v>
      </c>
      <c r="H7" s="7">
        <f>J6*B15</f>
        <v>1.505563242</v>
      </c>
      <c r="I7" s="7">
        <v>1.7649</v>
      </c>
      <c r="J7" s="7">
        <f t="shared" si="2"/>
        <v>1.490730167</v>
      </c>
      <c r="K7" s="9">
        <v>-0.42453</v>
      </c>
      <c r="L7" s="9">
        <v>3890.7</v>
      </c>
      <c r="M7" s="9">
        <f t="shared" si="3"/>
        <v>4488.081615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ht="14.25" customHeight="1">
      <c r="A8" s="1">
        <v>0.6</v>
      </c>
      <c r="B8" s="10">
        <v>8808.441650409182</v>
      </c>
      <c r="C8" s="13">
        <v>7439.73889862681</v>
      </c>
      <c r="D8" s="3">
        <f t="shared" si="1"/>
        <v>18.397188</v>
      </c>
      <c r="E8" s="7">
        <v>4996.1</v>
      </c>
      <c r="F8" s="7">
        <f t="shared" si="4"/>
        <v>4842.297851</v>
      </c>
      <c r="G8" s="8">
        <f t="shared" si="5"/>
        <v>3.176222402</v>
      </c>
      <c r="H8" s="7">
        <f>J7*B15</f>
        <v>1.538079073</v>
      </c>
      <c r="I8" s="7">
        <v>1.7905</v>
      </c>
      <c r="J8" s="7">
        <f t="shared" si="2"/>
        <v>1.514666497</v>
      </c>
      <c r="K8" s="9">
        <v>-0.42321</v>
      </c>
      <c r="L8" s="9">
        <v>3889.6</v>
      </c>
      <c r="M8" s="9">
        <f t="shared" si="3"/>
        <v>4486.81272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ht="14.25" customHeight="1">
      <c r="A9" s="1">
        <v>0.7</v>
      </c>
      <c r="B9" s="10">
        <v>8789.381493000092</v>
      </c>
      <c r="C9" s="12">
        <v>7432.02611237582</v>
      </c>
      <c r="D9" s="3">
        <f t="shared" si="1"/>
        <v>18.26359811</v>
      </c>
      <c r="E9" s="7">
        <v>4911.8</v>
      </c>
      <c r="F9" s="7">
        <f t="shared" si="4"/>
        <v>4760.592979</v>
      </c>
      <c r="G9" s="8">
        <f t="shared" si="5"/>
        <v>3.176222402</v>
      </c>
      <c r="H9" s="7">
        <f>J8*B15</f>
        <v>1.562775673</v>
      </c>
      <c r="I9" s="7">
        <v>1.8072</v>
      </c>
      <c r="J9" s="7">
        <f t="shared" si="2"/>
        <v>1.531082201</v>
      </c>
      <c r="K9" s="9">
        <v>-0.42189</v>
      </c>
      <c r="L9" s="9">
        <v>3888.5</v>
      </c>
      <c r="M9" s="9">
        <f t="shared" si="3"/>
        <v>4485.543825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ht="14.25" customHeight="1">
      <c r="A10" s="1">
        <v>0.8</v>
      </c>
      <c r="B10" s="10">
        <v>8770.58250554798</v>
      </c>
      <c r="C10" s="12">
        <v>7424.42771117106</v>
      </c>
      <c r="D10" s="3">
        <f t="shared" si="1"/>
        <v>18.1314284</v>
      </c>
      <c r="E10" s="9">
        <v>4854.1</v>
      </c>
      <c r="F10" s="7">
        <f t="shared" si="4"/>
        <v>4704.669242</v>
      </c>
      <c r="G10" s="8">
        <f t="shared" si="5"/>
        <v>3.176222402</v>
      </c>
      <c r="H10" s="7">
        <f>J9*B15</f>
        <v>1.579712777</v>
      </c>
      <c r="I10" s="7">
        <v>1.8158</v>
      </c>
      <c r="J10" s="7">
        <f t="shared" si="2"/>
        <v>1.540209881</v>
      </c>
      <c r="K10" s="9">
        <v>-0.42062</v>
      </c>
      <c r="L10" s="9">
        <v>3888.6</v>
      </c>
      <c r="M10" s="9">
        <f t="shared" si="3"/>
        <v>4485.659179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ht="14.25" customHeight="1">
      <c r="A11" s="1">
        <v>0.9</v>
      </c>
      <c r="B11" s="10">
        <v>8754.1245455183</v>
      </c>
      <c r="C11" s="12">
        <v>7417.8318887481</v>
      </c>
      <c r="D11" s="3">
        <f t="shared" si="1"/>
        <v>18.01459883</v>
      </c>
      <c r="E11" s="7">
        <v>4820.4</v>
      </c>
      <c r="F11" s="7">
        <f t="shared" si="4"/>
        <v>4672.006677</v>
      </c>
      <c r="G11" s="8">
        <f t="shared" si="5"/>
        <v>3.176222402</v>
      </c>
      <c r="H11" s="7">
        <f>J10*B15</f>
        <v>1.589130372</v>
      </c>
      <c r="I11" s="7">
        <v>1.8187</v>
      </c>
      <c r="J11" s="7">
        <f t="shared" si="2"/>
        <v>1.544062757</v>
      </c>
      <c r="K11" s="9">
        <v>-0.41957</v>
      </c>
      <c r="L11" s="9">
        <v>3888.6</v>
      </c>
      <c r="M11" s="9">
        <f t="shared" si="3"/>
        <v>4485.659179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ht="14.25" customHeight="1">
      <c r="A12" s="1">
        <v>1.0</v>
      </c>
      <c r="B12" s="10">
        <v>8741.098010376943</v>
      </c>
      <c r="C12" s="14">
        <v>7413.09753467276</v>
      </c>
      <c r="D12" s="3">
        <f t="shared" si="1"/>
        <v>17.91424529</v>
      </c>
      <c r="E12" s="7">
        <v>4804.1</v>
      </c>
      <c r="F12" s="7">
        <f t="shared" si="4"/>
        <v>4656.208464</v>
      </c>
      <c r="G12" s="8">
        <f t="shared" si="5"/>
        <v>3.176222402</v>
      </c>
      <c r="H12" s="7">
        <f>J11*B15</f>
        <v>1.593105624</v>
      </c>
      <c r="I12" s="7"/>
      <c r="J12" s="7"/>
      <c r="K12" s="9"/>
      <c r="L12" s="9"/>
      <c r="M12" s="9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ht="14.25" customHeight="1">
      <c r="A13" s="9"/>
      <c r="B13" s="9"/>
      <c r="C13" s="9"/>
      <c r="D13" s="15"/>
      <c r="E13" s="7"/>
      <c r="F13" s="7"/>
      <c r="G13" s="8"/>
      <c r="H13" s="7"/>
      <c r="I13" s="7"/>
      <c r="J13" s="7"/>
      <c r="K13" s="9"/>
      <c r="L13" s="9"/>
      <c r="M13" s="9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ht="14.25" customHeight="1">
      <c r="A14" s="9"/>
      <c r="C14" s="9"/>
      <c r="D14" s="15"/>
      <c r="E14" s="4"/>
      <c r="F14" s="7"/>
      <c r="G14" s="8"/>
      <c r="H14" s="7"/>
      <c r="I14" s="7"/>
      <c r="J14" s="7"/>
      <c r="K14" s="9"/>
      <c r="L14" s="9"/>
      <c r="M14" s="9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ht="14.25" customHeight="1">
      <c r="A15" s="5" t="s">
        <v>13</v>
      </c>
      <c r="B15" s="8">
        <f>1.3/J2</f>
        <v>1.031762224</v>
      </c>
      <c r="C15" s="9"/>
      <c r="D15" s="15"/>
      <c r="E15" s="6"/>
      <c r="F15" s="6"/>
      <c r="G15" s="8"/>
      <c r="H15" s="7"/>
      <c r="I15" s="7"/>
      <c r="J15" s="7"/>
      <c r="K15" s="9"/>
      <c r="L15" s="9"/>
      <c r="M15" s="9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ht="14.25" customHeight="1">
      <c r="A16" s="9"/>
      <c r="B16" s="9"/>
      <c r="C16" s="9"/>
      <c r="D16" s="15"/>
      <c r="E16" s="4"/>
      <c r="F16" s="7"/>
      <c r="G16" s="8"/>
      <c r="H16" s="7"/>
      <c r="I16" s="7"/>
      <c r="J16" s="7"/>
      <c r="K16" s="9"/>
      <c r="L16" s="9"/>
      <c r="M16" s="9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ht="14.25" customHeight="1">
      <c r="A17" s="9"/>
      <c r="B17" s="9"/>
      <c r="C17" s="9"/>
      <c r="D17" s="15"/>
      <c r="E17" s="7"/>
      <c r="F17" s="7"/>
      <c r="G17" s="8"/>
      <c r="H17" s="7"/>
      <c r="I17" s="7"/>
      <c r="J17" s="7"/>
      <c r="K17" s="9"/>
      <c r="L17" s="9"/>
      <c r="M17" s="9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ht="14.25" customHeight="1">
      <c r="A18" s="9"/>
      <c r="B18" s="1"/>
      <c r="C18" s="9"/>
      <c r="D18" s="15"/>
      <c r="E18" s="7"/>
      <c r="F18" s="7"/>
      <c r="G18" s="8"/>
      <c r="H18" s="7"/>
      <c r="I18" s="7"/>
      <c r="J18" s="7"/>
      <c r="K18" s="9"/>
      <c r="L18" s="9"/>
      <c r="M18" s="9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ht="14.25" customHeight="1">
      <c r="A19" s="9"/>
      <c r="B19" s="9"/>
      <c r="C19" s="9"/>
      <c r="D19" s="15"/>
      <c r="E19" s="7"/>
      <c r="F19" s="7"/>
      <c r="G19" s="8"/>
      <c r="H19" s="7"/>
      <c r="I19" s="7"/>
      <c r="J19" s="7"/>
      <c r="K19" s="9"/>
      <c r="L19" s="9"/>
      <c r="M19" s="9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ht="14.25" customHeight="1">
      <c r="A20" s="9"/>
      <c r="B20" s="9"/>
      <c r="C20" s="9"/>
      <c r="D20" s="15"/>
      <c r="E20" s="7"/>
      <c r="F20" s="7"/>
      <c r="G20" s="8"/>
      <c r="H20" s="7"/>
      <c r="I20" s="7"/>
      <c r="J20" s="7"/>
      <c r="K20" s="9"/>
      <c r="L20" s="9"/>
      <c r="M20" s="9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ht="14.25" customHeight="1">
      <c r="A21" s="9"/>
      <c r="B21" s="9"/>
      <c r="C21" s="9"/>
      <c r="D21" s="15"/>
      <c r="E21" s="7"/>
      <c r="F21" s="7"/>
      <c r="G21" s="8"/>
      <c r="H21" s="7"/>
      <c r="I21" s="7"/>
      <c r="J21" s="7"/>
      <c r="K21" s="9"/>
      <c r="L21" s="9"/>
      <c r="M21" s="9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ht="14.25" customHeight="1">
      <c r="A22" s="9"/>
      <c r="B22" s="9"/>
      <c r="C22" s="9"/>
      <c r="D22" s="15"/>
      <c r="E22" s="7"/>
      <c r="F22" s="7"/>
      <c r="G22" s="8"/>
      <c r="H22" s="7"/>
      <c r="I22" s="7"/>
      <c r="J22" s="7"/>
      <c r="K22" s="9"/>
      <c r="L22" s="9"/>
      <c r="M22" s="9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ht="14.25" customHeight="1">
      <c r="A23" s="9"/>
      <c r="B23" s="9"/>
      <c r="C23" s="9"/>
      <c r="D23" s="15"/>
      <c r="E23" s="7"/>
      <c r="F23" s="7"/>
      <c r="G23" s="8"/>
      <c r="H23" s="7"/>
      <c r="I23" s="7"/>
      <c r="J23" s="7"/>
      <c r="K23" s="9"/>
      <c r="L23" s="9"/>
      <c r="M23" s="9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ht="14.25" customHeight="1">
      <c r="A24" s="9"/>
      <c r="B24" s="9"/>
      <c r="C24" s="9"/>
      <c r="D24" s="15"/>
      <c r="E24" s="7"/>
      <c r="F24" s="7"/>
      <c r="G24" s="8"/>
      <c r="H24" s="7"/>
      <c r="I24" s="7"/>
      <c r="J24" s="7"/>
      <c r="K24" s="9"/>
      <c r="L24" s="9"/>
      <c r="M24" s="9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ht="14.25" customHeight="1">
      <c r="A25" s="9"/>
      <c r="B25" s="9"/>
      <c r="C25" s="9"/>
      <c r="D25" s="15"/>
      <c r="E25" s="7"/>
      <c r="F25" s="7"/>
      <c r="G25" s="8"/>
      <c r="H25" s="7"/>
      <c r="I25" s="7"/>
      <c r="J25" s="7"/>
      <c r="K25" s="9"/>
      <c r="L25" s="9"/>
      <c r="M25" s="9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ht="14.25" customHeight="1">
      <c r="A26" s="9"/>
      <c r="B26" s="9"/>
      <c r="C26" s="9"/>
      <c r="D26" s="15"/>
      <c r="E26" s="7"/>
      <c r="F26" s="7"/>
      <c r="G26" s="8"/>
      <c r="H26" s="7"/>
      <c r="I26" s="7"/>
      <c r="J26" s="7"/>
      <c r="K26" s="9"/>
      <c r="L26" s="9"/>
      <c r="M26" s="9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 ht="14.25" customHeight="1">
      <c r="A27" s="9"/>
      <c r="B27" s="9"/>
      <c r="C27" s="9"/>
      <c r="D27" s="15"/>
      <c r="E27" s="7"/>
      <c r="F27" s="7"/>
      <c r="G27" s="8"/>
      <c r="H27" s="7"/>
      <c r="I27" s="7"/>
      <c r="J27" s="7"/>
      <c r="K27" s="9"/>
      <c r="L27" s="9"/>
      <c r="M27" s="9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 ht="14.25" customHeight="1">
      <c r="A28" s="9"/>
      <c r="B28" s="9"/>
      <c r="C28" s="9"/>
      <c r="D28" s="15"/>
      <c r="E28" s="7"/>
      <c r="F28" s="7"/>
      <c r="G28" s="8"/>
      <c r="H28" s="7"/>
      <c r="I28" s="7"/>
      <c r="J28" s="7"/>
      <c r="K28" s="9"/>
      <c r="L28" s="9"/>
      <c r="M28" s="9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 ht="14.25" customHeight="1">
      <c r="A29" s="9"/>
      <c r="B29" s="9"/>
      <c r="C29" s="9"/>
      <c r="D29" s="15"/>
      <c r="E29" s="7"/>
      <c r="F29" s="7"/>
      <c r="G29" s="8"/>
      <c r="H29" s="7"/>
      <c r="I29" s="7"/>
      <c r="J29" s="7"/>
      <c r="K29" s="9"/>
      <c r="L29" s="9"/>
      <c r="M29" s="9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</row>
    <row r="30" ht="14.25" customHeight="1">
      <c r="A30" s="9"/>
      <c r="B30" s="9"/>
      <c r="C30" s="9"/>
      <c r="D30" s="15"/>
      <c r="E30" s="7"/>
      <c r="F30" s="7"/>
      <c r="G30" s="8"/>
      <c r="H30" s="7"/>
      <c r="I30" s="7"/>
      <c r="J30" s="7"/>
      <c r="K30" s="9"/>
      <c r="L30" s="9"/>
      <c r="M30" s="9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</row>
    <row r="31" ht="14.25" customHeight="1">
      <c r="A31" s="9"/>
      <c r="B31" s="9"/>
      <c r="C31" s="9"/>
      <c r="D31" s="15"/>
      <c r="E31" s="7"/>
      <c r="F31" s="7"/>
      <c r="G31" s="8"/>
      <c r="H31" s="7"/>
      <c r="I31" s="7"/>
      <c r="J31" s="7"/>
      <c r="K31" s="9"/>
      <c r="L31" s="9"/>
      <c r="M31" s="9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</row>
    <row r="32" ht="14.25" customHeight="1">
      <c r="A32" s="9"/>
      <c r="B32" s="9"/>
      <c r="C32" s="9"/>
      <c r="D32" s="15"/>
      <c r="E32" s="7"/>
      <c r="F32" s="7"/>
      <c r="G32" s="8"/>
      <c r="H32" s="7"/>
      <c r="I32" s="7"/>
      <c r="J32" s="7"/>
      <c r="K32" s="9"/>
      <c r="L32" s="9"/>
      <c r="M32" s="9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</row>
    <row r="33" ht="14.25" customHeight="1">
      <c r="A33" s="9"/>
      <c r="B33" s="9"/>
      <c r="C33" s="9"/>
      <c r="D33" s="15"/>
      <c r="E33" s="7"/>
      <c r="F33" s="7"/>
      <c r="G33" s="8"/>
      <c r="H33" s="7"/>
      <c r="I33" s="7"/>
      <c r="J33" s="7"/>
      <c r="K33" s="9"/>
      <c r="L33" s="9"/>
      <c r="M33" s="9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 ht="14.25" customHeight="1">
      <c r="A34" s="9"/>
      <c r="B34" s="9"/>
      <c r="C34" s="9"/>
      <c r="D34" s="15"/>
      <c r="E34" s="7"/>
      <c r="F34" s="7"/>
      <c r="G34" s="8"/>
      <c r="H34" s="7"/>
      <c r="I34" s="7"/>
      <c r="J34" s="7"/>
      <c r="K34" s="9"/>
      <c r="L34" s="9"/>
      <c r="M34" s="9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 ht="14.25" customHeight="1">
      <c r="A35" s="9"/>
      <c r="B35" s="9"/>
      <c r="C35" s="9"/>
      <c r="D35" s="15"/>
      <c r="E35" s="7"/>
      <c r="F35" s="7"/>
      <c r="G35" s="8"/>
      <c r="H35" s="7"/>
      <c r="I35" s="7"/>
      <c r="J35" s="7"/>
      <c r="K35" s="9"/>
      <c r="L35" s="9"/>
      <c r="M35" s="9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 ht="14.25" customHeight="1">
      <c r="A36" s="9"/>
      <c r="B36" s="9"/>
      <c r="C36" s="9"/>
      <c r="D36" s="15"/>
      <c r="E36" s="7"/>
      <c r="F36" s="7"/>
      <c r="G36" s="8"/>
      <c r="H36" s="7"/>
      <c r="I36" s="7"/>
      <c r="J36" s="7"/>
      <c r="K36" s="9"/>
      <c r="L36" s="9"/>
      <c r="M36" s="9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 ht="14.25" customHeight="1">
      <c r="A37" s="9"/>
      <c r="B37" s="9"/>
      <c r="C37" s="9"/>
      <c r="D37" s="15"/>
      <c r="E37" s="7"/>
      <c r="F37" s="7"/>
      <c r="G37" s="8"/>
      <c r="H37" s="7"/>
      <c r="I37" s="7"/>
      <c r="J37" s="7"/>
      <c r="K37" s="9"/>
      <c r="L37" s="9"/>
      <c r="M37" s="9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 ht="14.25" customHeight="1">
      <c r="A38" s="9"/>
      <c r="B38" s="9"/>
      <c r="C38" s="9"/>
      <c r="D38" s="15"/>
      <c r="E38" s="7"/>
      <c r="F38" s="7"/>
      <c r="G38" s="8"/>
      <c r="H38" s="7"/>
      <c r="I38" s="7"/>
      <c r="J38" s="7"/>
      <c r="K38" s="9"/>
      <c r="L38" s="9"/>
      <c r="M38" s="9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 ht="14.25" customHeight="1">
      <c r="A39" s="9"/>
      <c r="B39" s="9"/>
      <c r="C39" s="9"/>
      <c r="D39" s="15"/>
      <c r="E39" s="7"/>
      <c r="F39" s="7"/>
      <c r="G39" s="8"/>
      <c r="H39" s="7"/>
      <c r="I39" s="7"/>
      <c r="J39" s="7"/>
      <c r="K39" s="9"/>
      <c r="L39" s="9"/>
      <c r="M39" s="9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</row>
    <row r="40" ht="14.25" customHeight="1">
      <c r="A40" s="9"/>
      <c r="B40" s="9"/>
      <c r="C40" s="9"/>
      <c r="D40" s="15"/>
      <c r="E40" s="7"/>
      <c r="F40" s="7"/>
      <c r="G40" s="8"/>
      <c r="H40" s="7"/>
      <c r="I40" s="7"/>
      <c r="J40" s="7"/>
      <c r="K40" s="9"/>
      <c r="L40" s="9"/>
      <c r="M40" s="9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</row>
    <row r="41" ht="14.25" customHeight="1">
      <c r="A41" s="9"/>
      <c r="B41" s="9"/>
      <c r="C41" s="9"/>
      <c r="D41" s="15"/>
      <c r="E41" s="7"/>
      <c r="F41" s="7"/>
      <c r="G41" s="8"/>
      <c r="H41" s="7"/>
      <c r="I41" s="7"/>
      <c r="J41" s="7"/>
      <c r="K41" s="9"/>
      <c r="L41" s="9"/>
      <c r="M41" s="9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</row>
    <row r="42" ht="14.25" customHeight="1">
      <c r="A42" s="9"/>
      <c r="B42" s="9"/>
      <c r="C42" s="9"/>
      <c r="D42" s="15"/>
      <c r="E42" s="7"/>
      <c r="F42" s="7"/>
      <c r="G42" s="8"/>
      <c r="H42" s="7"/>
      <c r="I42" s="7"/>
      <c r="J42" s="7"/>
      <c r="K42" s="9"/>
      <c r="L42" s="9"/>
      <c r="M42" s="9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</row>
    <row r="43" ht="14.25" customHeight="1">
      <c r="A43" s="9"/>
      <c r="B43" s="9"/>
      <c r="C43" s="9"/>
      <c r="D43" s="15"/>
      <c r="E43" s="7"/>
      <c r="F43" s="7"/>
      <c r="G43" s="8"/>
      <c r="H43" s="7"/>
      <c r="I43" s="7"/>
      <c r="J43" s="7"/>
      <c r="K43" s="9"/>
      <c r="L43" s="9"/>
      <c r="M43" s="9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</row>
    <row r="44" ht="14.25" customHeight="1">
      <c r="A44" s="9"/>
      <c r="B44" s="9"/>
      <c r="C44" s="9"/>
      <c r="D44" s="15"/>
      <c r="E44" s="7"/>
      <c r="F44" s="7"/>
      <c r="G44" s="8"/>
      <c r="H44" s="7"/>
      <c r="I44" s="7"/>
      <c r="J44" s="7"/>
      <c r="K44" s="9"/>
      <c r="L44" s="9"/>
      <c r="M44" s="9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ht="14.25" customHeight="1">
      <c r="A45" s="9"/>
      <c r="B45" s="9"/>
      <c r="C45" s="9"/>
      <c r="D45" s="15"/>
      <c r="E45" s="7"/>
      <c r="F45" s="7"/>
      <c r="G45" s="8"/>
      <c r="H45" s="7"/>
      <c r="I45" s="7"/>
      <c r="J45" s="7"/>
      <c r="K45" s="9"/>
      <c r="L45" s="9"/>
      <c r="M45" s="9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ht="14.25" customHeight="1">
      <c r="A46" s="9"/>
      <c r="B46" s="9"/>
      <c r="C46" s="9"/>
      <c r="D46" s="15"/>
      <c r="E46" s="7"/>
      <c r="F46" s="7"/>
      <c r="G46" s="8"/>
      <c r="H46" s="7"/>
      <c r="I46" s="7"/>
      <c r="J46" s="7"/>
      <c r="K46" s="9"/>
      <c r="L46" s="9"/>
      <c r="M46" s="9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ht="14.25" customHeight="1">
      <c r="A47" s="9"/>
      <c r="B47" s="9"/>
      <c r="C47" s="9"/>
      <c r="D47" s="15"/>
      <c r="E47" s="7"/>
      <c r="F47" s="7"/>
      <c r="G47" s="8"/>
      <c r="H47" s="7"/>
      <c r="I47" s="7"/>
      <c r="J47" s="7"/>
      <c r="K47" s="9"/>
      <c r="L47" s="9"/>
      <c r="M47" s="9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ht="14.25" customHeight="1">
      <c r="A48" s="9"/>
      <c r="B48" s="9"/>
      <c r="C48" s="9"/>
      <c r="D48" s="15"/>
      <c r="E48" s="7"/>
      <c r="F48" s="7"/>
      <c r="G48" s="8"/>
      <c r="H48" s="7"/>
      <c r="I48" s="7"/>
      <c r="J48" s="7"/>
      <c r="K48" s="9"/>
      <c r="L48" s="9"/>
      <c r="M48" s="9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ht="14.25" customHeight="1">
      <c r="A49" s="9"/>
      <c r="B49" s="9"/>
      <c r="C49" s="9"/>
      <c r="D49" s="15"/>
      <c r="E49" s="7"/>
      <c r="F49" s="7"/>
      <c r="G49" s="8"/>
      <c r="H49" s="7"/>
      <c r="I49" s="7"/>
      <c r="J49" s="7"/>
      <c r="K49" s="9"/>
      <c r="L49" s="9"/>
      <c r="M49" s="9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ht="14.25" customHeight="1">
      <c r="A50" s="9"/>
      <c r="B50" s="9"/>
      <c r="C50" s="9"/>
      <c r="D50" s="15"/>
      <c r="E50" s="7"/>
      <c r="F50" s="7"/>
      <c r="G50" s="8"/>
      <c r="H50" s="7"/>
      <c r="I50" s="7"/>
      <c r="J50" s="7"/>
      <c r="K50" s="9"/>
      <c r="L50" s="9"/>
      <c r="M50" s="9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ht="14.25" customHeight="1">
      <c r="A51" s="9"/>
      <c r="B51" s="9"/>
      <c r="C51" s="9"/>
      <c r="D51" s="15"/>
      <c r="E51" s="7"/>
      <c r="F51" s="7"/>
      <c r="G51" s="8"/>
      <c r="H51" s="7"/>
      <c r="I51" s="7"/>
      <c r="J51" s="7"/>
      <c r="K51" s="9"/>
      <c r="L51" s="9"/>
      <c r="M51" s="9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ht="14.25" customHeight="1">
      <c r="A52" s="9"/>
      <c r="B52" s="9"/>
      <c r="C52" s="9"/>
      <c r="D52" s="15"/>
      <c r="E52" s="7"/>
      <c r="F52" s="7"/>
      <c r="G52" s="8"/>
      <c r="H52" s="7"/>
      <c r="I52" s="7"/>
      <c r="J52" s="7"/>
      <c r="K52" s="9"/>
      <c r="L52" s="9"/>
      <c r="M52" s="9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ht="14.25" customHeight="1">
      <c r="A53" s="9"/>
      <c r="B53" s="9"/>
      <c r="C53" s="9"/>
      <c r="D53" s="15"/>
      <c r="E53" s="7"/>
      <c r="F53" s="7"/>
      <c r="G53" s="8"/>
      <c r="H53" s="7"/>
      <c r="I53" s="7"/>
      <c r="J53" s="7"/>
      <c r="K53" s="9"/>
      <c r="L53" s="9"/>
      <c r="M53" s="9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ht="14.25" customHeight="1">
      <c r="A54" s="9"/>
      <c r="B54" s="9"/>
      <c r="C54" s="9"/>
      <c r="D54" s="15"/>
      <c r="E54" s="7"/>
      <c r="F54" s="7"/>
      <c r="G54" s="8"/>
      <c r="H54" s="7"/>
      <c r="I54" s="7"/>
      <c r="J54" s="7"/>
      <c r="K54" s="9"/>
      <c r="L54" s="9"/>
      <c r="M54" s="9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ht="14.25" customHeight="1">
      <c r="A55" s="9"/>
      <c r="B55" s="9"/>
      <c r="C55" s="9"/>
      <c r="D55" s="15"/>
      <c r="E55" s="7"/>
      <c r="F55" s="7"/>
      <c r="G55" s="8"/>
      <c r="H55" s="7"/>
      <c r="I55" s="7"/>
      <c r="J55" s="7"/>
      <c r="K55" s="9"/>
      <c r="L55" s="9"/>
      <c r="M55" s="9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ht="14.25" customHeight="1">
      <c r="A56" s="9"/>
      <c r="B56" s="9"/>
      <c r="C56" s="9"/>
      <c r="D56" s="15"/>
      <c r="E56" s="7"/>
      <c r="F56" s="7"/>
      <c r="G56" s="8"/>
      <c r="H56" s="7"/>
      <c r="I56" s="7"/>
      <c r="J56" s="7"/>
      <c r="K56" s="9"/>
      <c r="L56" s="9"/>
      <c r="M56" s="9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ht="14.25" customHeight="1">
      <c r="A57" s="9"/>
      <c r="B57" s="9"/>
      <c r="C57" s="9"/>
      <c r="D57" s="15"/>
      <c r="E57" s="7"/>
      <c r="F57" s="7"/>
      <c r="G57" s="8"/>
      <c r="H57" s="7"/>
      <c r="I57" s="7"/>
      <c r="J57" s="7"/>
      <c r="K57" s="9"/>
      <c r="L57" s="9"/>
      <c r="M57" s="9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ht="14.25" customHeight="1">
      <c r="A58" s="9"/>
      <c r="B58" s="9"/>
      <c r="C58" s="9"/>
      <c r="D58" s="15"/>
      <c r="E58" s="7"/>
      <c r="F58" s="7"/>
      <c r="G58" s="8"/>
      <c r="H58" s="7"/>
      <c r="I58" s="7"/>
      <c r="J58" s="7"/>
      <c r="K58" s="9"/>
      <c r="L58" s="9"/>
      <c r="M58" s="9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ht="14.25" customHeight="1">
      <c r="A59" s="9"/>
      <c r="B59" s="9"/>
      <c r="C59" s="9"/>
      <c r="D59" s="15"/>
      <c r="E59" s="7"/>
      <c r="F59" s="7"/>
      <c r="G59" s="8"/>
      <c r="H59" s="7"/>
      <c r="I59" s="7"/>
      <c r="J59" s="7"/>
      <c r="K59" s="9"/>
      <c r="L59" s="9"/>
      <c r="M59" s="9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ht="14.25" customHeight="1">
      <c r="A60" s="9"/>
      <c r="B60" s="9"/>
      <c r="C60" s="9"/>
      <c r="D60" s="15"/>
      <c r="E60" s="7"/>
      <c r="F60" s="7"/>
      <c r="G60" s="8"/>
      <c r="H60" s="7"/>
      <c r="I60" s="7"/>
      <c r="J60" s="7"/>
      <c r="K60" s="9"/>
      <c r="L60" s="9"/>
      <c r="M60" s="9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ht="14.25" customHeight="1">
      <c r="A61" s="9"/>
      <c r="B61" s="9"/>
      <c r="C61" s="9"/>
      <c r="D61" s="15"/>
      <c r="E61" s="7"/>
      <c r="F61" s="7"/>
      <c r="G61" s="8"/>
      <c r="H61" s="7"/>
      <c r="I61" s="7"/>
      <c r="J61" s="7"/>
      <c r="K61" s="9"/>
      <c r="L61" s="9"/>
      <c r="M61" s="9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ht="14.25" customHeight="1">
      <c r="A62" s="9"/>
      <c r="B62" s="9"/>
      <c r="C62" s="9"/>
      <c r="D62" s="15"/>
      <c r="E62" s="7"/>
      <c r="F62" s="7"/>
      <c r="G62" s="8"/>
      <c r="H62" s="7"/>
      <c r="I62" s="7"/>
      <c r="J62" s="7"/>
      <c r="K62" s="9"/>
      <c r="L62" s="9"/>
      <c r="M62" s="9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ht="14.25" customHeight="1">
      <c r="A63" s="9"/>
      <c r="B63" s="9"/>
      <c r="C63" s="9"/>
      <c r="D63" s="15"/>
      <c r="E63" s="7"/>
      <c r="F63" s="7"/>
      <c r="G63" s="8"/>
      <c r="H63" s="7"/>
      <c r="I63" s="7"/>
      <c r="J63" s="7"/>
      <c r="K63" s="9"/>
      <c r="L63" s="9"/>
      <c r="M63" s="9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ht="14.25" customHeight="1">
      <c r="A64" s="9"/>
      <c r="B64" s="9"/>
      <c r="C64" s="9"/>
      <c r="D64" s="15"/>
      <c r="E64" s="7"/>
      <c r="F64" s="7"/>
      <c r="G64" s="8"/>
      <c r="H64" s="7"/>
      <c r="I64" s="7"/>
      <c r="J64" s="7"/>
      <c r="K64" s="9"/>
      <c r="L64" s="9"/>
      <c r="M64" s="9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ht="14.25" customHeight="1">
      <c r="A65" s="9"/>
      <c r="B65" s="9"/>
      <c r="C65" s="9"/>
      <c r="D65" s="15"/>
      <c r="E65" s="7"/>
      <c r="F65" s="7"/>
      <c r="G65" s="8"/>
      <c r="H65" s="7"/>
      <c r="I65" s="7"/>
      <c r="J65" s="7"/>
      <c r="K65" s="9"/>
      <c r="L65" s="9"/>
      <c r="M65" s="9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ht="14.25" customHeight="1">
      <c r="A66" s="9"/>
      <c r="B66" s="9"/>
      <c r="C66" s="9"/>
      <c r="D66" s="15"/>
      <c r="E66" s="7"/>
      <c r="F66" s="7"/>
      <c r="G66" s="8"/>
      <c r="H66" s="7"/>
      <c r="I66" s="7"/>
      <c r="J66" s="7"/>
      <c r="K66" s="9"/>
      <c r="L66" s="9"/>
      <c r="M66" s="9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ht="14.25" customHeight="1">
      <c r="A67" s="9"/>
      <c r="B67" s="9"/>
      <c r="C67" s="9"/>
      <c r="D67" s="15"/>
      <c r="E67" s="7"/>
      <c r="F67" s="7"/>
      <c r="G67" s="8"/>
      <c r="H67" s="7"/>
      <c r="I67" s="7"/>
      <c r="J67" s="7"/>
      <c r="K67" s="9"/>
      <c r="L67" s="9"/>
      <c r="M67" s="9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ht="14.25" customHeight="1">
      <c r="A68" s="9"/>
      <c r="B68" s="9"/>
      <c r="C68" s="9"/>
      <c r="D68" s="15"/>
      <c r="E68" s="7"/>
      <c r="F68" s="7"/>
      <c r="G68" s="8"/>
      <c r="H68" s="7"/>
      <c r="I68" s="7"/>
      <c r="J68" s="7"/>
      <c r="K68" s="9"/>
      <c r="L68" s="9"/>
      <c r="M68" s="9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ht="14.25" customHeight="1">
      <c r="A69" s="9"/>
      <c r="B69" s="9"/>
      <c r="C69" s="9"/>
      <c r="D69" s="15"/>
      <c r="E69" s="7"/>
      <c r="F69" s="7"/>
      <c r="G69" s="8"/>
      <c r="H69" s="7"/>
      <c r="I69" s="7"/>
      <c r="J69" s="7"/>
      <c r="K69" s="9"/>
      <c r="L69" s="9"/>
      <c r="M69" s="9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ht="14.25" customHeight="1">
      <c r="A70" s="9"/>
      <c r="B70" s="9"/>
      <c r="C70" s="9"/>
      <c r="D70" s="15"/>
      <c r="E70" s="7"/>
      <c r="F70" s="7"/>
      <c r="G70" s="8"/>
      <c r="H70" s="7"/>
      <c r="I70" s="7"/>
      <c r="J70" s="7"/>
      <c r="K70" s="9"/>
      <c r="L70" s="9"/>
      <c r="M70" s="9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ht="14.25" customHeight="1">
      <c r="A71" s="9"/>
      <c r="B71" s="9"/>
      <c r="C71" s="9"/>
      <c r="D71" s="15"/>
      <c r="E71" s="7"/>
      <c r="F71" s="7"/>
      <c r="G71" s="8"/>
      <c r="H71" s="7"/>
      <c r="I71" s="7"/>
      <c r="J71" s="7"/>
      <c r="K71" s="9"/>
      <c r="L71" s="9"/>
      <c r="M71" s="9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ht="14.25" customHeight="1">
      <c r="A72" s="9"/>
      <c r="B72" s="9"/>
      <c r="C72" s="9"/>
      <c r="D72" s="15"/>
      <c r="E72" s="7"/>
      <c r="F72" s="7"/>
      <c r="G72" s="8"/>
      <c r="H72" s="7"/>
      <c r="I72" s="7"/>
      <c r="J72" s="7"/>
      <c r="K72" s="9"/>
      <c r="L72" s="9"/>
      <c r="M72" s="9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ht="14.25" customHeight="1">
      <c r="A73" s="9"/>
      <c r="B73" s="9"/>
      <c r="C73" s="9"/>
      <c r="D73" s="15"/>
      <c r="E73" s="7"/>
      <c r="F73" s="7"/>
      <c r="G73" s="8"/>
      <c r="H73" s="7"/>
      <c r="I73" s="7"/>
      <c r="J73" s="7"/>
      <c r="K73" s="9"/>
      <c r="L73" s="9"/>
      <c r="M73" s="9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ht="14.25" customHeight="1">
      <c r="A74" s="9"/>
      <c r="B74" s="9"/>
      <c r="C74" s="9"/>
      <c r="D74" s="15"/>
      <c r="E74" s="7"/>
      <c r="F74" s="7"/>
      <c r="G74" s="8"/>
      <c r="H74" s="7"/>
      <c r="I74" s="7"/>
      <c r="J74" s="7"/>
      <c r="K74" s="9"/>
      <c r="L74" s="9"/>
      <c r="M74" s="9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ht="14.25" customHeight="1">
      <c r="A75" s="9"/>
      <c r="B75" s="9"/>
      <c r="C75" s="9"/>
      <c r="D75" s="15"/>
      <c r="E75" s="7"/>
      <c r="F75" s="7"/>
      <c r="G75" s="8"/>
      <c r="H75" s="7"/>
      <c r="I75" s="7"/>
      <c r="J75" s="7"/>
      <c r="K75" s="9"/>
      <c r="L75" s="9"/>
      <c r="M75" s="9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ht="14.25" customHeight="1">
      <c r="A76" s="9"/>
      <c r="B76" s="9"/>
      <c r="C76" s="9"/>
      <c r="D76" s="15"/>
      <c r="E76" s="7"/>
      <c r="F76" s="7"/>
      <c r="G76" s="8"/>
      <c r="H76" s="7"/>
      <c r="I76" s="7"/>
      <c r="J76" s="7"/>
      <c r="K76" s="9"/>
      <c r="L76" s="9"/>
      <c r="M76" s="9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ht="14.25" customHeight="1">
      <c r="A77" s="9"/>
      <c r="B77" s="9"/>
      <c r="C77" s="9"/>
      <c r="D77" s="15"/>
      <c r="E77" s="7"/>
      <c r="F77" s="7"/>
      <c r="G77" s="8"/>
      <c r="H77" s="7"/>
      <c r="I77" s="7"/>
      <c r="J77" s="7"/>
      <c r="K77" s="9"/>
      <c r="L77" s="9"/>
      <c r="M77" s="9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ht="14.25" customHeight="1">
      <c r="A78" s="9"/>
      <c r="B78" s="9"/>
      <c r="C78" s="9"/>
      <c r="D78" s="15"/>
      <c r="E78" s="7"/>
      <c r="F78" s="7"/>
      <c r="G78" s="8"/>
      <c r="H78" s="7"/>
      <c r="I78" s="7"/>
      <c r="J78" s="7"/>
      <c r="K78" s="9"/>
      <c r="L78" s="9"/>
      <c r="M78" s="9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ht="14.25" customHeight="1">
      <c r="A79" s="9"/>
      <c r="B79" s="9"/>
      <c r="C79" s="9"/>
      <c r="D79" s="15"/>
      <c r="E79" s="7"/>
      <c r="F79" s="7"/>
      <c r="G79" s="8"/>
      <c r="H79" s="7"/>
      <c r="I79" s="7"/>
      <c r="J79" s="7"/>
      <c r="K79" s="9"/>
      <c r="L79" s="9"/>
      <c r="M79" s="9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ht="14.25" customHeight="1">
      <c r="A80" s="9"/>
      <c r="B80" s="9"/>
      <c r="C80" s="9"/>
      <c r="D80" s="15"/>
      <c r="E80" s="7"/>
      <c r="F80" s="7"/>
      <c r="G80" s="8"/>
      <c r="H80" s="7"/>
      <c r="I80" s="7"/>
      <c r="J80" s="7"/>
      <c r="K80" s="9"/>
      <c r="L80" s="9"/>
      <c r="M80" s="9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ht="14.25" customHeight="1">
      <c r="A81" s="9"/>
      <c r="B81" s="9"/>
      <c r="C81" s="9"/>
      <c r="D81" s="15"/>
      <c r="E81" s="7"/>
      <c r="F81" s="7"/>
      <c r="G81" s="8"/>
      <c r="H81" s="7"/>
      <c r="I81" s="7"/>
      <c r="J81" s="7"/>
      <c r="K81" s="9"/>
      <c r="L81" s="9"/>
      <c r="M81" s="9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ht="14.25" customHeight="1">
      <c r="A82" s="9"/>
      <c r="B82" s="9"/>
      <c r="C82" s="9"/>
      <c r="D82" s="15"/>
      <c r="E82" s="7"/>
      <c r="F82" s="7"/>
      <c r="G82" s="8"/>
      <c r="H82" s="7"/>
      <c r="I82" s="7"/>
      <c r="J82" s="7"/>
      <c r="K82" s="9"/>
      <c r="L82" s="9"/>
      <c r="M82" s="9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ht="14.25" customHeight="1">
      <c r="A83" s="9"/>
      <c r="B83" s="9"/>
      <c r="C83" s="9"/>
      <c r="D83" s="15"/>
      <c r="E83" s="7"/>
      <c r="F83" s="7"/>
      <c r="G83" s="8"/>
      <c r="H83" s="7"/>
      <c r="I83" s="7"/>
      <c r="J83" s="7"/>
      <c r="K83" s="9"/>
      <c r="L83" s="9"/>
      <c r="M83" s="9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ht="14.25" customHeight="1">
      <c r="A84" s="9"/>
      <c r="B84" s="9"/>
      <c r="C84" s="9"/>
      <c r="D84" s="15"/>
      <c r="E84" s="7"/>
      <c r="F84" s="7"/>
      <c r="G84" s="8"/>
      <c r="H84" s="7"/>
      <c r="I84" s="7"/>
      <c r="J84" s="7"/>
      <c r="K84" s="9"/>
      <c r="L84" s="9"/>
      <c r="M84" s="9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ht="14.25" customHeight="1">
      <c r="A85" s="9"/>
      <c r="B85" s="9"/>
      <c r="C85" s="9"/>
      <c r="D85" s="15"/>
      <c r="E85" s="7"/>
      <c r="F85" s="7"/>
      <c r="G85" s="8"/>
      <c r="H85" s="7"/>
      <c r="I85" s="7"/>
      <c r="J85" s="7"/>
      <c r="K85" s="9"/>
      <c r="L85" s="9"/>
      <c r="M85" s="9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ht="14.25" customHeight="1">
      <c r="A86" s="9"/>
      <c r="B86" s="9"/>
      <c r="C86" s="9"/>
      <c r="D86" s="15"/>
      <c r="E86" s="7"/>
      <c r="F86" s="7"/>
      <c r="G86" s="8"/>
      <c r="H86" s="7"/>
      <c r="I86" s="7"/>
      <c r="J86" s="7"/>
      <c r="K86" s="9"/>
      <c r="L86" s="9"/>
      <c r="M86" s="9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ht="14.25" customHeight="1">
      <c r="A87" s="9"/>
      <c r="B87" s="9"/>
      <c r="C87" s="9"/>
      <c r="D87" s="15"/>
      <c r="E87" s="7"/>
      <c r="F87" s="7"/>
      <c r="G87" s="8"/>
      <c r="H87" s="7"/>
      <c r="I87" s="7"/>
      <c r="J87" s="7"/>
      <c r="K87" s="9"/>
      <c r="L87" s="9"/>
      <c r="M87" s="9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ht="14.25" customHeight="1">
      <c r="A88" s="9"/>
      <c r="B88" s="9"/>
      <c r="C88" s="9"/>
      <c r="D88" s="15"/>
      <c r="E88" s="7"/>
      <c r="F88" s="7"/>
      <c r="G88" s="8"/>
      <c r="H88" s="7"/>
      <c r="I88" s="7"/>
      <c r="J88" s="7"/>
      <c r="K88" s="9"/>
      <c r="L88" s="9"/>
      <c r="M88" s="9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ht="14.25" customHeight="1">
      <c r="A89" s="9"/>
      <c r="B89" s="9"/>
      <c r="C89" s="9"/>
      <c r="D89" s="15"/>
      <c r="E89" s="7"/>
      <c r="F89" s="7"/>
      <c r="G89" s="8"/>
      <c r="H89" s="7"/>
      <c r="I89" s="7"/>
      <c r="J89" s="7"/>
      <c r="K89" s="9"/>
      <c r="L89" s="9"/>
      <c r="M89" s="9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ht="14.25" customHeight="1">
      <c r="A90" s="9"/>
      <c r="B90" s="9"/>
      <c r="C90" s="9"/>
      <c r="D90" s="15"/>
      <c r="E90" s="7"/>
      <c r="F90" s="7"/>
      <c r="G90" s="8"/>
      <c r="H90" s="7"/>
      <c r="I90" s="7"/>
      <c r="J90" s="7"/>
      <c r="K90" s="9"/>
      <c r="L90" s="9"/>
      <c r="M90" s="9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ht="14.25" customHeight="1">
      <c r="A91" s="9"/>
      <c r="B91" s="9"/>
      <c r="C91" s="9"/>
      <c r="D91" s="15"/>
      <c r="E91" s="7"/>
      <c r="F91" s="7"/>
      <c r="G91" s="8"/>
      <c r="H91" s="7"/>
      <c r="I91" s="7"/>
      <c r="J91" s="7"/>
      <c r="K91" s="9"/>
      <c r="L91" s="9"/>
      <c r="M91" s="9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ht="14.25" customHeight="1">
      <c r="A92" s="9"/>
      <c r="B92" s="9"/>
      <c r="C92" s="9"/>
      <c r="D92" s="15"/>
      <c r="E92" s="7"/>
      <c r="F92" s="7"/>
      <c r="G92" s="8"/>
      <c r="H92" s="7"/>
      <c r="I92" s="7"/>
      <c r="J92" s="7"/>
      <c r="K92" s="9"/>
      <c r="L92" s="9"/>
      <c r="M92" s="9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ht="14.25" customHeight="1">
      <c r="A93" s="9"/>
      <c r="B93" s="9"/>
      <c r="C93" s="9"/>
      <c r="D93" s="15"/>
      <c r="E93" s="7"/>
      <c r="F93" s="7"/>
      <c r="G93" s="8"/>
      <c r="H93" s="7"/>
      <c r="I93" s="7"/>
      <c r="J93" s="7"/>
      <c r="K93" s="9"/>
      <c r="L93" s="9"/>
      <c r="M93" s="9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ht="14.25" customHeight="1">
      <c r="A94" s="9"/>
      <c r="B94" s="9"/>
      <c r="C94" s="9"/>
      <c r="D94" s="15"/>
      <c r="E94" s="7"/>
      <c r="F94" s="7"/>
      <c r="G94" s="8"/>
      <c r="H94" s="7"/>
      <c r="I94" s="7"/>
      <c r="J94" s="7"/>
      <c r="K94" s="9"/>
      <c r="L94" s="9"/>
      <c r="M94" s="9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ht="14.25" customHeight="1">
      <c r="A95" s="9"/>
      <c r="B95" s="9"/>
      <c r="C95" s="9"/>
      <c r="D95" s="15"/>
      <c r="E95" s="7"/>
      <c r="F95" s="7"/>
      <c r="G95" s="8"/>
      <c r="H95" s="7"/>
      <c r="I95" s="7"/>
      <c r="J95" s="7"/>
      <c r="K95" s="9"/>
      <c r="L95" s="9"/>
      <c r="M95" s="9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ht="14.25" customHeight="1">
      <c r="A96" s="9"/>
      <c r="B96" s="9"/>
      <c r="C96" s="9"/>
      <c r="D96" s="15"/>
      <c r="E96" s="7"/>
      <c r="F96" s="7"/>
      <c r="G96" s="8"/>
      <c r="H96" s="7"/>
      <c r="I96" s="7"/>
      <c r="J96" s="7"/>
      <c r="K96" s="9"/>
      <c r="L96" s="9"/>
      <c r="M96" s="9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ht="14.25" customHeight="1">
      <c r="A97" s="9"/>
      <c r="B97" s="9"/>
      <c r="C97" s="9"/>
      <c r="D97" s="15"/>
      <c r="E97" s="7"/>
      <c r="F97" s="7"/>
      <c r="G97" s="8"/>
      <c r="H97" s="7"/>
      <c r="I97" s="7"/>
      <c r="J97" s="7"/>
      <c r="K97" s="9"/>
      <c r="L97" s="9"/>
      <c r="M97" s="9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ht="14.25" customHeight="1">
      <c r="A98" s="9"/>
      <c r="B98" s="9"/>
      <c r="C98" s="9"/>
      <c r="D98" s="15"/>
      <c r="E98" s="7"/>
      <c r="F98" s="7"/>
      <c r="G98" s="8"/>
      <c r="H98" s="7"/>
      <c r="I98" s="7"/>
      <c r="J98" s="7"/>
      <c r="K98" s="9"/>
      <c r="L98" s="9"/>
      <c r="M98" s="9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ht="14.25" customHeight="1">
      <c r="A99" s="9"/>
      <c r="B99" s="9"/>
      <c r="C99" s="9"/>
      <c r="D99" s="15"/>
      <c r="E99" s="7"/>
      <c r="F99" s="7"/>
      <c r="G99" s="8"/>
      <c r="H99" s="7"/>
      <c r="I99" s="7"/>
      <c r="J99" s="7"/>
      <c r="K99" s="9"/>
      <c r="L99" s="9"/>
      <c r="M99" s="9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ht="14.25" customHeight="1">
      <c r="A100" s="9"/>
      <c r="B100" s="9"/>
      <c r="C100" s="9"/>
      <c r="D100" s="15"/>
      <c r="E100" s="7"/>
      <c r="F100" s="7"/>
      <c r="G100" s="8"/>
      <c r="H100" s="7"/>
      <c r="I100" s="7"/>
      <c r="J100" s="7"/>
      <c r="K100" s="9"/>
      <c r="L100" s="9"/>
      <c r="M100" s="9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ht="14.25" customHeight="1">
      <c r="A101" s="9"/>
      <c r="B101" s="9"/>
      <c r="C101" s="9"/>
      <c r="D101" s="15"/>
      <c r="E101" s="7"/>
      <c r="F101" s="7"/>
      <c r="G101" s="8"/>
      <c r="H101" s="7"/>
      <c r="I101" s="7"/>
      <c r="J101" s="7"/>
      <c r="K101" s="9"/>
      <c r="L101" s="9"/>
      <c r="M101" s="9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ht="14.25" customHeight="1">
      <c r="A102" s="9"/>
      <c r="B102" s="9"/>
      <c r="C102" s="9"/>
      <c r="D102" s="15"/>
      <c r="E102" s="7"/>
      <c r="F102" s="7"/>
      <c r="G102" s="8"/>
      <c r="H102" s="7"/>
      <c r="I102" s="7"/>
      <c r="J102" s="7"/>
      <c r="K102" s="9"/>
      <c r="L102" s="9"/>
      <c r="M102" s="9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ht="14.25" customHeight="1">
      <c r="A103" s="9"/>
      <c r="B103" s="9"/>
      <c r="C103" s="9"/>
      <c r="D103" s="15"/>
      <c r="E103" s="7"/>
      <c r="F103" s="7"/>
      <c r="G103" s="8"/>
      <c r="H103" s="7"/>
      <c r="I103" s="7"/>
      <c r="J103" s="7"/>
      <c r="K103" s="9"/>
      <c r="L103" s="9"/>
      <c r="M103" s="9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ht="14.25" customHeight="1">
      <c r="A104" s="9"/>
      <c r="B104" s="9"/>
      <c r="C104" s="9"/>
      <c r="D104" s="15"/>
      <c r="E104" s="7"/>
      <c r="F104" s="7"/>
      <c r="G104" s="8"/>
      <c r="H104" s="7"/>
      <c r="I104" s="7"/>
      <c r="J104" s="7"/>
      <c r="K104" s="9"/>
      <c r="L104" s="9"/>
      <c r="M104" s="9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ht="14.25" customHeight="1">
      <c r="A105" s="9"/>
      <c r="B105" s="9"/>
      <c r="C105" s="9"/>
      <c r="D105" s="15"/>
      <c r="E105" s="7"/>
      <c r="F105" s="7"/>
      <c r="G105" s="8"/>
      <c r="H105" s="7"/>
      <c r="I105" s="7"/>
      <c r="J105" s="7"/>
      <c r="K105" s="9"/>
      <c r="L105" s="9"/>
      <c r="M105" s="9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ht="14.25" customHeight="1">
      <c r="A106" s="9"/>
      <c r="B106" s="9"/>
      <c r="C106" s="9"/>
      <c r="D106" s="15"/>
      <c r="E106" s="7"/>
      <c r="F106" s="7"/>
      <c r="G106" s="8"/>
      <c r="H106" s="7"/>
      <c r="I106" s="7"/>
      <c r="J106" s="7"/>
      <c r="K106" s="9"/>
      <c r="L106" s="9"/>
      <c r="M106" s="9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ht="14.25" customHeight="1">
      <c r="A107" s="9"/>
      <c r="B107" s="9"/>
      <c r="C107" s="9"/>
      <c r="D107" s="15"/>
      <c r="E107" s="7"/>
      <c r="F107" s="7"/>
      <c r="G107" s="8"/>
      <c r="H107" s="7"/>
      <c r="I107" s="7"/>
      <c r="J107" s="7"/>
      <c r="K107" s="9"/>
      <c r="L107" s="9"/>
      <c r="M107" s="9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ht="14.25" customHeight="1">
      <c r="A108" s="9"/>
      <c r="B108" s="9"/>
      <c r="C108" s="9"/>
      <c r="D108" s="15"/>
      <c r="E108" s="7"/>
      <c r="F108" s="7"/>
      <c r="G108" s="8"/>
      <c r="H108" s="7"/>
      <c r="I108" s="7"/>
      <c r="J108" s="7"/>
      <c r="K108" s="9"/>
      <c r="L108" s="9"/>
      <c r="M108" s="9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ht="14.25" customHeight="1">
      <c r="A109" s="9"/>
      <c r="B109" s="9"/>
      <c r="C109" s="9"/>
      <c r="D109" s="15"/>
      <c r="E109" s="7"/>
      <c r="F109" s="7"/>
      <c r="G109" s="8"/>
      <c r="H109" s="7"/>
      <c r="I109" s="7"/>
      <c r="J109" s="7"/>
      <c r="K109" s="9"/>
      <c r="L109" s="9"/>
      <c r="M109" s="9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ht="14.25" customHeight="1">
      <c r="A110" s="9"/>
      <c r="B110" s="9"/>
      <c r="C110" s="9"/>
      <c r="D110" s="15"/>
      <c r="E110" s="7"/>
      <c r="F110" s="7"/>
      <c r="G110" s="8"/>
      <c r="H110" s="7"/>
      <c r="I110" s="7"/>
      <c r="J110" s="7"/>
      <c r="K110" s="9"/>
      <c r="L110" s="9"/>
      <c r="M110" s="9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ht="14.25" customHeight="1">
      <c r="A111" s="9"/>
      <c r="B111" s="9"/>
      <c r="C111" s="9"/>
      <c r="D111" s="15"/>
      <c r="E111" s="7"/>
      <c r="F111" s="7"/>
      <c r="G111" s="8"/>
      <c r="H111" s="7"/>
      <c r="I111" s="7"/>
      <c r="J111" s="7"/>
      <c r="K111" s="9"/>
      <c r="L111" s="9"/>
      <c r="M111" s="9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ht="14.25" customHeight="1">
      <c r="A112" s="9"/>
      <c r="B112" s="9"/>
      <c r="C112" s="9"/>
      <c r="D112" s="15"/>
      <c r="E112" s="7"/>
      <c r="F112" s="7"/>
      <c r="G112" s="8"/>
      <c r="H112" s="7"/>
      <c r="I112" s="7"/>
      <c r="J112" s="7"/>
      <c r="K112" s="9"/>
      <c r="L112" s="9"/>
      <c r="M112" s="9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ht="14.25" customHeight="1">
      <c r="A113" s="9"/>
      <c r="B113" s="9"/>
      <c r="C113" s="9"/>
      <c r="D113" s="15"/>
      <c r="E113" s="7"/>
      <c r="F113" s="7"/>
      <c r="G113" s="8"/>
      <c r="H113" s="7"/>
      <c r="I113" s="7"/>
      <c r="J113" s="7"/>
      <c r="K113" s="9"/>
      <c r="L113" s="9"/>
      <c r="M113" s="9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ht="14.25" customHeight="1">
      <c r="A114" s="9"/>
      <c r="B114" s="9"/>
      <c r="C114" s="9"/>
      <c r="D114" s="15"/>
      <c r="E114" s="7"/>
      <c r="F114" s="7"/>
      <c r="G114" s="8"/>
      <c r="H114" s="7"/>
      <c r="I114" s="7"/>
      <c r="J114" s="7"/>
      <c r="K114" s="9"/>
      <c r="L114" s="9"/>
      <c r="M114" s="9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ht="14.25" customHeight="1">
      <c r="A115" s="9"/>
      <c r="B115" s="9"/>
      <c r="C115" s="9"/>
      <c r="D115" s="15"/>
      <c r="E115" s="7"/>
      <c r="F115" s="7"/>
      <c r="G115" s="8"/>
      <c r="H115" s="7"/>
      <c r="I115" s="7"/>
      <c r="J115" s="7"/>
      <c r="K115" s="9"/>
      <c r="L115" s="9"/>
      <c r="M115" s="9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ht="14.25" customHeight="1">
      <c r="A116" s="9"/>
      <c r="B116" s="9"/>
      <c r="C116" s="9"/>
      <c r="D116" s="15"/>
      <c r="E116" s="7"/>
      <c r="F116" s="7"/>
      <c r="G116" s="8"/>
      <c r="H116" s="7"/>
      <c r="I116" s="7"/>
      <c r="J116" s="7"/>
      <c r="K116" s="9"/>
      <c r="L116" s="9"/>
      <c r="M116" s="9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ht="14.25" customHeight="1">
      <c r="A117" s="9"/>
      <c r="B117" s="9"/>
      <c r="C117" s="9"/>
      <c r="D117" s="15"/>
      <c r="E117" s="7"/>
      <c r="F117" s="7"/>
      <c r="G117" s="8"/>
      <c r="H117" s="7"/>
      <c r="I117" s="7"/>
      <c r="J117" s="7"/>
      <c r="K117" s="9"/>
      <c r="L117" s="9"/>
      <c r="M117" s="9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ht="14.25" customHeight="1">
      <c r="A118" s="9"/>
      <c r="B118" s="9"/>
      <c r="C118" s="9"/>
      <c r="D118" s="15"/>
      <c r="E118" s="7"/>
      <c r="F118" s="7"/>
      <c r="G118" s="8"/>
      <c r="H118" s="7"/>
      <c r="I118" s="7"/>
      <c r="J118" s="7"/>
      <c r="K118" s="9"/>
      <c r="L118" s="9"/>
      <c r="M118" s="9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ht="14.25" customHeight="1">
      <c r="A119" s="9"/>
      <c r="B119" s="9"/>
      <c r="C119" s="9"/>
      <c r="D119" s="15"/>
      <c r="E119" s="7"/>
      <c r="F119" s="7"/>
      <c r="G119" s="8"/>
      <c r="H119" s="7"/>
      <c r="I119" s="7"/>
      <c r="J119" s="7"/>
      <c r="K119" s="9"/>
      <c r="L119" s="9"/>
      <c r="M119" s="9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ht="14.25" customHeight="1">
      <c r="A120" s="9"/>
      <c r="B120" s="9"/>
      <c r="C120" s="9"/>
      <c r="D120" s="15"/>
      <c r="E120" s="7"/>
      <c r="F120" s="7"/>
      <c r="G120" s="8"/>
      <c r="H120" s="7"/>
      <c r="I120" s="7"/>
      <c r="J120" s="7"/>
      <c r="K120" s="9"/>
      <c r="L120" s="9"/>
      <c r="M120" s="9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ht="14.25" customHeight="1">
      <c r="A121" s="9"/>
      <c r="B121" s="9"/>
      <c r="C121" s="9"/>
      <c r="D121" s="15"/>
      <c r="E121" s="7"/>
      <c r="F121" s="7"/>
      <c r="G121" s="8"/>
      <c r="H121" s="7"/>
      <c r="I121" s="7"/>
      <c r="J121" s="7"/>
      <c r="K121" s="9"/>
      <c r="L121" s="9"/>
      <c r="M121" s="9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ht="14.25" customHeight="1">
      <c r="A122" s="9"/>
      <c r="B122" s="9"/>
      <c r="C122" s="9"/>
      <c r="D122" s="15"/>
      <c r="E122" s="7"/>
      <c r="F122" s="7"/>
      <c r="G122" s="8"/>
      <c r="H122" s="7"/>
      <c r="I122" s="7"/>
      <c r="J122" s="7"/>
      <c r="K122" s="9"/>
      <c r="L122" s="9"/>
      <c r="M122" s="9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ht="14.25" customHeight="1">
      <c r="A123" s="9"/>
      <c r="B123" s="9"/>
      <c r="C123" s="9"/>
      <c r="D123" s="15"/>
      <c r="E123" s="7"/>
      <c r="F123" s="7"/>
      <c r="G123" s="8"/>
      <c r="H123" s="7"/>
      <c r="I123" s="7"/>
      <c r="J123" s="7"/>
      <c r="K123" s="9"/>
      <c r="L123" s="9"/>
      <c r="M123" s="9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ht="14.25" customHeight="1">
      <c r="A124" s="9"/>
      <c r="B124" s="9"/>
      <c r="C124" s="9"/>
      <c r="D124" s="15"/>
      <c r="E124" s="7"/>
      <c r="F124" s="7"/>
      <c r="G124" s="8"/>
      <c r="H124" s="7"/>
      <c r="I124" s="7"/>
      <c r="J124" s="7"/>
      <c r="K124" s="9"/>
      <c r="L124" s="9"/>
      <c r="M124" s="9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ht="14.25" customHeight="1">
      <c r="A125" s="9"/>
      <c r="B125" s="9"/>
      <c r="C125" s="9"/>
      <c r="D125" s="15"/>
      <c r="E125" s="7"/>
      <c r="F125" s="7"/>
      <c r="G125" s="8"/>
      <c r="H125" s="7"/>
      <c r="I125" s="7"/>
      <c r="J125" s="7"/>
      <c r="K125" s="9"/>
      <c r="L125" s="9"/>
      <c r="M125" s="9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ht="14.25" customHeight="1">
      <c r="A126" s="9"/>
      <c r="B126" s="9"/>
      <c r="C126" s="9"/>
      <c r="D126" s="15"/>
      <c r="E126" s="7"/>
      <c r="F126" s="7"/>
      <c r="G126" s="8"/>
      <c r="H126" s="7"/>
      <c r="I126" s="7"/>
      <c r="J126" s="7"/>
      <c r="K126" s="9"/>
      <c r="L126" s="9"/>
      <c r="M126" s="9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ht="14.25" customHeight="1">
      <c r="A127" s="9"/>
      <c r="B127" s="9"/>
      <c r="C127" s="9"/>
      <c r="D127" s="15"/>
      <c r="E127" s="7"/>
      <c r="F127" s="7"/>
      <c r="G127" s="8"/>
      <c r="H127" s="7"/>
      <c r="I127" s="7"/>
      <c r="J127" s="7"/>
      <c r="K127" s="9"/>
      <c r="L127" s="9"/>
      <c r="M127" s="9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ht="14.25" customHeight="1">
      <c r="A128" s="9"/>
      <c r="B128" s="9"/>
      <c r="C128" s="9"/>
      <c r="D128" s="15"/>
      <c r="E128" s="7"/>
      <c r="F128" s="7"/>
      <c r="G128" s="8"/>
      <c r="H128" s="7"/>
      <c r="I128" s="7"/>
      <c r="J128" s="7"/>
      <c r="K128" s="9"/>
      <c r="L128" s="9"/>
      <c r="M128" s="9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ht="14.25" customHeight="1">
      <c r="A129" s="9"/>
      <c r="B129" s="9"/>
      <c r="C129" s="9"/>
      <c r="D129" s="15"/>
      <c r="E129" s="7"/>
      <c r="F129" s="7"/>
      <c r="G129" s="8"/>
      <c r="H129" s="7"/>
      <c r="I129" s="7"/>
      <c r="J129" s="7"/>
      <c r="K129" s="9"/>
      <c r="L129" s="9"/>
      <c r="M129" s="9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ht="14.25" customHeight="1">
      <c r="A130" s="9"/>
      <c r="B130" s="9"/>
      <c r="C130" s="9"/>
      <c r="D130" s="15"/>
      <c r="E130" s="7"/>
      <c r="F130" s="7"/>
      <c r="G130" s="8"/>
      <c r="H130" s="7"/>
      <c r="I130" s="7"/>
      <c r="J130" s="7"/>
      <c r="K130" s="9"/>
      <c r="L130" s="9"/>
      <c r="M130" s="9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ht="14.25" customHeight="1">
      <c r="A131" s="9"/>
      <c r="B131" s="9"/>
      <c r="C131" s="9"/>
      <c r="D131" s="15"/>
      <c r="E131" s="7"/>
      <c r="F131" s="7"/>
      <c r="G131" s="8"/>
      <c r="H131" s="7"/>
      <c r="I131" s="7"/>
      <c r="J131" s="7"/>
      <c r="K131" s="9"/>
      <c r="L131" s="9"/>
      <c r="M131" s="9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ht="14.25" customHeight="1">
      <c r="A132" s="9"/>
      <c r="B132" s="9"/>
      <c r="C132" s="9"/>
      <c r="D132" s="15"/>
      <c r="E132" s="7"/>
      <c r="F132" s="7"/>
      <c r="G132" s="8"/>
      <c r="H132" s="7"/>
      <c r="I132" s="7"/>
      <c r="J132" s="7"/>
      <c r="K132" s="9"/>
      <c r="L132" s="9"/>
      <c r="M132" s="9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ht="14.25" customHeight="1">
      <c r="A133" s="9"/>
      <c r="B133" s="9"/>
      <c r="C133" s="9"/>
      <c r="D133" s="15"/>
      <c r="E133" s="7"/>
      <c r="F133" s="7"/>
      <c r="G133" s="8"/>
      <c r="H133" s="7"/>
      <c r="I133" s="7"/>
      <c r="J133" s="7"/>
      <c r="K133" s="9"/>
      <c r="L133" s="9"/>
      <c r="M133" s="9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ht="14.25" customHeight="1">
      <c r="A134" s="9"/>
      <c r="B134" s="9"/>
      <c r="C134" s="9"/>
      <c r="D134" s="15"/>
      <c r="E134" s="7"/>
      <c r="F134" s="7"/>
      <c r="G134" s="8"/>
      <c r="H134" s="7"/>
      <c r="I134" s="7"/>
      <c r="J134" s="7"/>
      <c r="K134" s="9"/>
      <c r="L134" s="9"/>
      <c r="M134" s="9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ht="14.25" customHeight="1">
      <c r="A135" s="9"/>
      <c r="B135" s="9"/>
      <c r="C135" s="9"/>
      <c r="D135" s="15"/>
      <c r="E135" s="7"/>
      <c r="F135" s="7"/>
      <c r="G135" s="8"/>
      <c r="H135" s="7"/>
      <c r="I135" s="7"/>
      <c r="J135" s="7"/>
      <c r="K135" s="9"/>
      <c r="L135" s="9"/>
      <c r="M135" s="9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ht="14.25" customHeight="1">
      <c r="A136" s="9"/>
      <c r="B136" s="9"/>
      <c r="C136" s="9"/>
      <c r="D136" s="15"/>
      <c r="E136" s="7"/>
      <c r="F136" s="7"/>
      <c r="G136" s="8"/>
      <c r="H136" s="7"/>
      <c r="I136" s="7"/>
      <c r="J136" s="7"/>
      <c r="K136" s="9"/>
      <c r="L136" s="9"/>
      <c r="M136" s="9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ht="14.25" customHeight="1">
      <c r="A137" s="9"/>
      <c r="B137" s="9"/>
      <c r="C137" s="9"/>
      <c r="D137" s="15"/>
      <c r="E137" s="7"/>
      <c r="F137" s="7"/>
      <c r="G137" s="8"/>
      <c r="H137" s="7"/>
      <c r="I137" s="7"/>
      <c r="J137" s="7"/>
      <c r="K137" s="9"/>
      <c r="L137" s="9"/>
      <c r="M137" s="9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ht="14.25" customHeight="1">
      <c r="A138" s="9"/>
      <c r="B138" s="9"/>
      <c r="C138" s="9"/>
      <c r="D138" s="15"/>
      <c r="E138" s="7"/>
      <c r="F138" s="7"/>
      <c r="G138" s="8"/>
      <c r="H138" s="7"/>
      <c r="I138" s="7"/>
      <c r="J138" s="7"/>
      <c r="K138" s="9"/>
      <c r="L138" s="9"/>
      <c r="M138" s="9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ht="14.25" customHeight="1">
      <c r="A139" s="9"/>
      <c r="B139" s="9"/>
      <c r="C139" s="9"/>
      <c r="D139" s="15"/>
      <c r="E139" s="7"/>
      <c r="F139" s="7"/>
      <c r="G139" s="8"/>
      <c r="H139" s="7"/>
      <c r="I139" s="7"/>
      <c r="J139" s="7"/>
      <c r="K139" s="9"/>
      <c r="L139" s="9"/>
      <c r="M139" s="9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ht="14.25" customHeight="1">
      <c r="A140" s="9"/>
      <c r="B140" s="9"/>
      <c r="C140" s="9"/>
      <c r="D140" s="15"/>
      <c r="E140" s="7"/>
      <c r="F140" s="7"/>
      <c r="G140" s="8"/>
      <c r="H140" s="7"/>
      <c r="I140" s="7"/>
      <c r="J140" s="7"/>
      <c r="K140" s="9"/>
      <c r="L140" s="9"/>
      <c r="M140" s="9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ht="14.25" customHeight="1">
      <c r="A141" s="9"/>
      <c r="B141" s="9"/>
      <c r="C141" s="9"/>
      <c r="D141" s="15"/>
      <c r="E141" s="7"/>
      <c r="F141" s="7"/>
      <c r="G141" s="8"/>
      <c r="H141" s="7"/>
      <c r="I141" s="7"/>
      <c r="J141" s="7"/>
      <c r="K141" s="9"/>
      <c r="L141" s="9"/>
      <c r="M141" s="9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ht="14.25" customHeight="1">
      <c r="A142" s="9"/>
      <c r="B142" s="9"/>
      <c r="C142" s="9"/>
      <c r="D142" s="15"/>
      <c r="E142" s="7"/>
      <c r="F142" s="7"/>
      <c r="G142" s="8"/>
      <c r="H142" s="7"/>
      <c r="I142" s="7"/>
      <c r="J142" s="7"/>
      <c r="K142" s="9"/>
      <c r="L142" s="9"/>
      <c r="M142" s="9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ht="14.25" customHeight="1">
      <c r="A143" s="9"/>
      <c r="B143" s="9"/>
      <c r="C143" s="9"/>
      <c r="D143" s="15"/>
      <c r="E143" s="7"/>
      <c r="F143" s="7"/>
      <c r="G143" s="8"/>
      <c r="H143" s="7"/>
      <c r="I143" s="7"/>
      <c r="J143" s="7"/>
      <c r="K143" s="9"/>
      <c r="L143" s="9"/>
      <c r="M143" s="9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ht="14.25" customHeight="1">
      <c r="A144" s="9"/>
      <c r="B144" s="9"/>
      <c r="C144" s="9"/>
      <c r="D144" s="15"/>
      <c r="E144" s="7"/>
      <c r="F144" s="7"/>
      <c r="G144" s="8"/>
      <c r="H144" s="7"/>
      <c r="I144" s="7"/>
      <c r="J144" s="7"/>
      <c r="K144" s="9"/>
      <c r="L144" s="9"/>
      <c r="M144" s="9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ht="14.25" customHeight="1">
      <c r="A145" s="9"/>
      <c r="B145" s="9"/>
      <c r="C145" s="9"/>
      <c r="D145" s="15"/>
      <c r="E145" s="7"/>
      <c r="F145" s="7"/>
      <c r="G145" s="8"/>
      <c r="H145" s="7"/>
      <c r="I145" s="7"/>
      <c r="J145" s="7"/>
      <c r="K145" s="9"/>
      <c r="L145" s="9"/>
      <c r="M145" s="9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ht="14.25" customHeight="1">
      <c r="A146" s="9"/>
      <c r="B146" s="9"/>
      <c r="C146" s="9"/>
      <c r="D146" s="15"/>
      <c r="E146" s="7"/>
      <c r="F146" s="7"/>
      <c r="G146" s="8"/>
      <c r="H146" s="7"/>
      <c r="I146" s="7"/>
      <c r="J146" s="7"/>
      <c r="K146" s="9"/>
      <c r="L146" s="9"/>
      <c r="M146" s="9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ht="14.25" customHeight="1">
      <c r="A147" s="9"/>
      <c r="B147" s="9"/>
      <c r="C147" s="9"/>
      <c r="D147" s="15"/>
      <c r="E147" s="7"/>
      <c r="F147" s="7"/>
      <c r="G147" s="8"/>
      <c r="H147" s="7"/>
      <c r="I147" s="7"/>
      <c r="J147" s="7"/>
      <c r="K147" s="9"/>
      <c r="L147" s="9"/>
      <c r="M147" s="9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ht="14.25" customHeight="1">
      <c r="A148" s="9"/>
      <c r="B148" s="9"/>
      <c r="C148" s="9"/>
      <c r="D148" s="15"/>
      <c r="E148" s="7"/>
      <c r="F148" s="7"/>
      <c r="G148" s="8"/>
      <c r="H148" s="7"/>
      <c r="I148" s="7"/>
      <c r="J148" s="7"/>
      <c r="K148" s="9"/>
      <c r="L148" s="9"/>
      <c r="M148" s="9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ht="14.25" customHeight="1">
      <c r="A149" s="9"/>
      <c r="B149" s="9"/>
      <c r="C149" s="9"/>
      <c r="D149" s="15"/>
      <c r="E149" s="7"/>
      <c r="F149" s="7"/>
      <c r="G149" s="8"/>
      <c r="H149" s="7"/>
      <c r="I149" s="7"/>
      <c r="J149" s="7"/>
      <c r="K149" s="9"/>
      <c r="L149" s="9"/>
      <c r="M149" s="9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ht="14.25" customHeight="1">
      <c r="A150" s="9"/>
      <c r="B150" s="9"/>
      <c r="C150" s="9"/>
      <c r="D150" s="15"/>
      <c r="E150" s="7"/>
      <c r="F150" s="7"/>
      <c r="G150" s="8"/>
      <c r="H150" s="7"/>
      <c r="I150" s="7"/>
      <c r="J150" s="7"/>
      <c r="K150" s="9"/>
      <c r="L150" s="9"/>
      <c r="M150" s="9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ht="14.25" customHeight="1">
      <c r="A151" s="9"/>
      <c r="B151" s="9"/>
      <c r="C151" s="9"/>
      <c r="D151" s="15"/>
      <c r="E151" s="7"/>
      <c r="F151" s="7"/>
      <c r="G151" s="8"/>
      <c r="H151" s="7"/>
      <c r="I151" s="7"/>
      <c r="J151" s="7"/>
      <c r="K151" s="9"/>
      <c r="L151" s="9"/>
      <c r="M151" s="9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ht="14.25" customHeight="1">
      <c r="A152" s="9"/>
      <c r="B152" s="9"/>
      <c r="C152" s="9"/>
      <c r="D152" s="15"/>
      <c r="E152" s="7"/>
      <c r="F152" s="7"/>
      <c r="G152" s="8"/>
      <c r="H152" s="7"/>
      <c r="I152" s="7"/>
      <c r="J152" s="7"/>
      <c r="K152" s="9"/>
      <c r="L152" s="9"/>
      <c r="M152" s="9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ht="14.25" customHeight="1">
      <c r="A153" s="9"/>
      <c r="B153" s="9"/>
      <c r="C153" s="9"/>
      <c r="D153" s="15"/>
      <c r="E153" s="7"/>
      <c r="F153" s="7"/>
      <c r="G153" s="8"/>
      <c r="H153" s="7"/>
      <c r="I153" s="7"/>
      <c r="J153" s="7"/>
      <c r="K153" s="9"/>
      <c r="L153" s="9"/>
      <c r="M153" s="9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ht="14.25" customHeight="1">
      <c r="A154" s="9"/>
      <c r="B154" s="9"/>
      <c r="C154" s="9"/>
      <c r="D154" s="15"/>
      <c r="E154" s="7"/>
      <c r="F154" s="7"/>
      <c r="G154" s="8"/>
      <c r="H154" s="7"/>
      <c r="I154" s="7"/>
      <c r="J154" s="7"/>
      <c r="K154" s="9"/>
      <c r="L154" s="9"/>
      <c r="M154" s="9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ht="14.25" customHeight="1">
      <c r="A155" s="9"/>
      <c r="B155" s="9"/>
      <c r="C155" s="9"/>
      <c r="D155" s="15"/>
      <c r="E155" s="7"/>
      <c r="F155" s="7"/>
      <c r="G155" s="8"/>
      <c r="H155" s="7"/>
      <c r="I155" s="7"/>
      <c r="J155" s="7"/>
      <c r="K155" s="9"/>
      <c r="L155" s="9"/>
      <c r="M155" s="9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ht="14.25" customHeight="1">
      <c r="A156" s="9"/>
      <c r="B156" s="9"/>
      <c r="C156" s="9"/>
      <c r="D156" s="15"/>
      <c r="E156" s="7"/>
      <c r="F156" s="7"/>
      <c r="G156" s="8"/>
      <c r="H156" s="7"/>
      <c r="I156" s="7"/>
      <c r="J156" s="7"/>
      <c r="K156" s="9"/>
      <c r="L156" s="9"/>
      <c r="M156" s="9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ht="14.25" customHeight="1">
      <c r="A157" s="9"/>
      <c r="B157" s="9"/>
      <c r="C157" s="9"/>
      <c r="D157" s="15"/>
      <c r="E157" s="7"/>
      <c r="F157" s="7"/>
      <c r="G157" s="8"/>
      <c r="H157" s="7"/>
      <c r="I157" s="7"/>
      <c r="J157" s="7"/>
      <c r="K157" s="9"/>
      <c r="L157" s="9"/>
      <c r="M157" s="9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ht="14.25" customHeight="1">
      <c r="A158" s="9"/>
      <c r="B158" s="9"/>
      <c r="C158" s="9"/>
      <c r="D158" s="15"/>
      <c r="E158" s="7"/>
      <c r="F158" s="7"/>
      <c r="G158" s="8"/>
      <c r="H158" s="7"/>
      <c r="I158" s="7"/>
      <c r="J158" s="7"/>
      <c r="K158" s="9"/>
      <c r="L158" s="9"/>
      <c r="M158" s="9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ht="14.25" customHeight="1">
      <c r="A159" s="9"/>
      <c r="B159" s="9"/>
      <c r="C159" s="9"/>
      <c r="D159" s="15"/>
      <c r="E159" s="7"/>
      <c r="F159" s="7"/>
      <c r="G159" s="8"/>
      <c r="H159" s="7"/>
      <c r="I159" s="7"/>
      <c r="J159" s="7"/>
      <c r="K159" s="9"/>
      <c r="L159" s="9"/>
      <c r="M159" s="9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ht="14.25" customHeight="1">
      <c r="A160" s="9"/>
      <c r="B160" s="9"/>
      <c r="C160" s="9"/>
      <c r="D160" s="15"/>
      <c r="E160" s="7"/>
      <c r="F160" s="7"/>
      <c r="G160" s="8"/>
      <c r="H160" s="7"/>
      <c r="I160" s="7"/>
      <c r="J160" s="7"/>
      <c r="K160" s="9"/>
      <c r="L160" s="9"/>
      <c r="M160" s="9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ht="14.25" customHeight="1">
      <c r="A161" s="9"/>
      <c r="B161" s="9"/>
      <c r="C161" s="9"/>
      <c r="D161" s="15"/>
      <c r="E161" s="7"/>
      <c r="F161" s="7"/>
      <c r="G161" s="8"/>
      <c r="H161" s="7"/>
      <c r="I161" s="7"/>
      <c r="J161" s="7"/>
      <c r="K161" s="9"/>
      <c r="L161" s="9"/>
      <c r="M161" s="9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ht="14.25" customHeight="1">
      <c r="A162" s="9"/>
      <c r="B162" s="9"/>
      <c r="C162" s="9"/>
      <c r="D162" s="15"/>
      <c r="E162" s="7"/>
      <c r="F162" s="7"/>
      <c r="G162" s="8"/>
      <c r="H162" s="7"/>
      <c r="I162" s="7"/>
      <c r="J162" s="7"/>
      <c r="K162" s="9"/>
      <c r="L162" s="9"/>
      <c r="M162" s="9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ht="14.25" customHeight="1">
      <c r="A163" s="9"/>
      <c r="B163" s="9"/>
      <c r="C163" s="9"/>
      <c r="D163" s="15"/>
      <c r="E163" s="7"/>
      <c r="F163" s="7"/>
      <c r="G163" s="8"/>
      <c r="H163" s="7"/>
      <c r="I163" s="7"/>
      <c r="J163" s="7"/>
      <c r="K163" s="9"/>
      <c r="L163" s="9"/>
      <c r="M163" s="9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ht="14.25" customHeight="1">
      <c r="A164" s="9"/>
      <c r="B164" s="9"/>
      <c r="C164" s="9"/>
      <c r="D164" s="15"/>
      <c r="E164" s="7"/>
      <c r="F164" s="7"/>
      <c r="G164" s="8"/>
      <c r="H164" s="7"/>
      <c r="I164" s="7"/>
      <c r="J164" s="7"/>
      <c r="K164" s="9"/>
      <c r="L164" s="9"/>
      <c r="M164" s="9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ht="14.25" customHeight="1">
      <c r="A165" s="9"/>
      <c r="B165" s="9"/>
      <c r="C165" s="9"/>
      <c r="D165" s="15"/>
      <c r="E165" s="7"/>
      <c r="F165" s="7"/>
      <c r="G165" s="8"/>
      <c r="H165" s="7"/>
      <c r="I165" s="7"/>
      <c r="J165" s="7"/>
      <c r="K165" s="9"/>
      <c r="L165" s="9"/>
      <c r="M165" s="9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ht="14.25" customHeight="1">
      <c r="A166" s="9"/>
      <c r="B166" s="9"/>
      <c r="C166" s="9"/>
      <c r="D166" s="15"/>
      <c r="E166" s="7"/>
      <c r="F166" s="7"/>
      <c r="G166" s="8"/>
      <c r="H166" s="7"/>
      <c r="I166" s="7"/>
      <c r="J166" s="7"/>
      <c r="K166" s="9"/>
      <c r="L166" s="9"/>
      <c r="M166" s="9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ht="14.25" customHeight="1">
      <c r="A167" s="9"/>
      <c r="B167" s="9"/>
      <c r="C167" s="9"/>
      <c r="D167" s="15"/>
      <c r="E167" s="7"/>
      <c r="F167" s="7"/>
      <c r="G167" s="8"/>
      <c r="H167" s="7"/>
      <c r="I167" s="7"/>
      <c r="J167" s="7"/>
      <c r="K167" s="9"/>
      <c r="L167" s="9"/>
      <c r="M167" s="9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ht="14.25" customHeight="1">
      <c r="A168" s="9"/>
      <c r="B168" s="9"/>
      <c r="C168" s="9"/>
      <c r="D168" s="15"/>
      <c r="E168" s="7"/>
      <c r="F168" s="7"/>
      <c r="G168" s="8"/>
      <c r="H168" s="7"/>
      <c r="I168" s="7"/>
      <c r="J168" s="7"/>
      <c r="K168" s="9"/>
      <c r="L168" s="9"/>
      <c r="M168" s="9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ht="14.25" customHeight="1">
      <c r="A169" s="9"/>
      <c r="B169" s="9"/>
      <c r="C169" s="9"/>
      <c r="D169" s="15"/>
      <c r="E169" s="7"/>
      <c r="F169" s="7"/>
      <c r="G169" s="8"/>
      <c r="H169" s="7"/>
      <c r="I169" s="7"/>
      <c r="J169" s="7"/>
      <c r="K169" s="9"/>
      <c r="L169" s="9"/>
      <c r="M169" s="9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ht="14.25" customHeight="1">
      <c r="A170" s="9"/>
      <c r="B170" s="9"/>
      <c r="C170" s="9"/>
      <c r="D170" s="15"/>
      <c r="E170" s="7"/>
      <c r="F170" s="7"/>
      <c r="G170" s="8"/>
      <c r="H170" s="7"/>
      <c r="I170" s="7"/>
      <c r="J170" s="7"/>
      <c r="K170" s="9"/>
      <c r="L170" s="9"/>
      <c r="M170" s="9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ht="14.25" customHeight="1">
      <c r="A171" s="9"/>
      <c r="B171" s="9"/>
      <c r="C171" s="9"/>
      <c r="D171" s="15"/>
      <c r="E171" s="7"/>
      <c r="F171" s="7"/>
      <c r="G171" s="8"/>
      <c r="H171" s="7"/>
      <c r="I171" s="7"/>
      <c r="J171" s="7"/>
      <c r="K171" s="9"/>
      <c r="L171" s="9"/>
      <c r="M171" s="9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ht="14.25" customHeight="1">
      <c r="A172" s="9"/>
      <c r="B172" s="9"/>
      <c r="C172" s="9"/>
      <c r="D172" s="15"/>
      <c r="E172" s="7"/>
      <c r="F172" s="7"/>
      <c r="G172" s="8"/>
      <c r="H172" s="7"/>
      <c r="I172" s="7"/>
      <c r="J172" s="7"/>
      <c r="K172" s="9"/>
      <c r="L172" s="9"/>
      <c r="M172" s="9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ht="14.25" customHeight="1">
      <c r="A173" s="9"/>
      <c r="B173" s="9"/>
      <c r="C173" s="9"/>
      <c r="D173" s="15"/>
      <c r="E173" s="7"/>
      <c r="F173" s="7"/>
      <c r="G173" s="8"/>
      <c r="H173" s="7"/>
      <c r="I173" s="7"/>
      <c r="J173" s="7"/>
      <c r="K173" s="9"/>
      <c r="L173" s="9"/>
      <c r="M173" s="9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ht="14.25" customHeight="1">
      <c r="A174" s="9"/>
      <c r="B174" s="9"/>
      <c r="C174" s="9"/>
      <c r="D174" s="15"/>
      <c r="E174" s="7"/>
      <c r="F174" s="7"/>
      <c r="G174" s="8"/>
      <c r="H174" s="7"/>
      <c r="I174" s="7"/>
      <c r="J174" s="7"/>
      <c r="K174" s="9"/>
      <c r="L174" s="9"/>
      <c r="M174" s="9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ht="14.25" customHeight="1">
      <c r="A175" s="9"/>
      <c r="B175" s="9"/>
      <c r="C175" s="9"/>
      <c r="D175" s="15"/>
      <c r="E175" s="7"/>
      <c r="F175" s="7"/>
      <c r="G175" s="8"/>
      <c r="H175" s="7"/>
      <c r="I175" s="7"/>
      <c r="J175" s="7"/>
      <c r="K175" s="9"/>
      <c r="L175" s="9"/>
      <c r="M175" s="9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ht="14.25" customHeight="1">
      <c r="A176" s="9"/>
      <c r="B176" s="9"/>
      <c r="C176" s="9"/>
      <c r="D176" s="15"/>
      <c r="E176" s="7"/>
      <c r="F176" s="7"/>
      <c r="G176" s="8"/>
      <c r="H176" s="7"/>
      <c r="I176" s="7"/>
      <c r="J176" s="7"/>
      <c r="K176" s="9"/>
      <c r="L176" s="9"/>
      <c r="M176" s="9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ht="14.25" customHeight="1">
      <c r="A177" s="9"/>
      <c r="B177" s="9"/>
      <c r="C177" s="9"/>
      <c r="D177" s="15"/>
      <c r="E177" s="7"/>
      <c r="F177" s="7"/>
      <c r="G177" s="8"/>
      <c r="H177" s="7"/>
      <c r="I177" s="7"/>
      <c r="J177" s="7"/>
      <c r="K177" s="9"/>
      <c r="L177" s="9"/>
      <c r="M177" s="9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ht="14.25" customHeight="1">
      <c r="A178" s="9"/>
      <c r="B178" s="9"/>
      <c r="C178" s="9"/>
      <c r="D178" s="15"/>
      <c r="E178" s="7"/>
      <c r="F178" s="7"/>
      <c r="G178" s="8"/>
      <c r="H178" s="7"/>
      <c r="I178" s="7"/>
      <c r="J178" s="7"/>
      <c r="K178" s="9"/>
      <c r="L178" s="9"/>
      <c r="M178" s="9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ht="14.25" customHeight="1">
      <c r="A179" s="9"/>
      <c r="B179" s="9"/>
      <c r="C179" s="9"/>
      <c r="D179" s="15"/>
      <c r="E179" s="7"/>
      <c r="F179" s="7"/>
      <c r="G179" s="8"/>
      <c r="H179" s="7"/>
      <c r="I179" s="7"/>
      <c r="J179" s="7"/>
      <c r="K179" s="9"/>
      <c r="L179" s="9"/>
      <c r="M179" s="9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ht="14.25" customHeight="1">
      <c r="A180" s="9"/>
      <c r="B180" s="9"/>
      <c r="C180" s="9"/>
      <c r="D180" s="15"/>
      <c r="E180" s="7"/>
      <c r="F180" s="7"/>
      <c r="G180" s="8"/>
      <c r="H180" s="7"/>
      <c r="I180" s="7"/>
      <c r="J180" s="7"/>
      <c r="K180" s="9"/>
      <c r="L180" s="9"/>
      <c r="M180" s="9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ht="14.25" customHeight="1">
      <c r="A181" s="9"/>
      <c r="B181" s="9"/>
      <c r="C181" s="9"/>
      <c r="D181" s="15"/>
      <c r="E181" s="7"/>
      <c r="F181" s="7"/>
      <c r="G181" s="8"/>
      <c r="H181" s="7"/>
      <c r="I181" s="7"/>
      <c r="J181" s="7"/>
      <c r="K181" s="9"/>
      <c r="L181" s="9"/>
      <c r="M181" s="9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ht="14.25" customHeight="1">
      <c r="A182" s="9"/>
      <c r="B182" s="9"/>
      <c r="C182" s="9"/>
      <c r="D182" s="15"/>
      <c r="E182" s="7"/>
      <c r="F182" s="7"/>
      <c r="G182" s="8"/>
      <c r="H182" s="7"/>
      <c r="I182" s="7"/>
      <c r="J182" s="7"/>
      <c r="K182" s="9"/>
      <c r="L182" s="9"/>
      <c r="M182" s="9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ht="14.25" customHeight="1">
      <c r="A183" s="9"/>
      <c r="B183" s="9"/>
      <c r="C183" s="9"/>
      <c r="D183" s="15"/>
      <c r="E183" s="7"/>
      <c r="F183" s="7"/>
      <c r="G183" s="8"/>
      <c r="H183" s="7"/>
      <c r="I183" s="7"/>
      <c r="J183" s="7"/>
      <c r="K183" s="9"/>
      <c r="L183" s="9"/>
      <c r="M183" s="9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ht="14.25" customHeight="1">
      <c r="A184" s="9"/>
      <c r="B184" s="9"/>
      <c r="C184" s="9"/>
      <c r="D184" s="15"/>
      <c r="E184" s="7"/>
      <c r="F184" s="7"/>
      <c r="G184" s="8"/>
      <c r="H184" s="7"/>
      <c r="I184" s="7"/>
      <c r="J184" s="7"/>
      <c r="K184" s="9"/>
      <c r="L184" s="9"/>
      <c r="M184" s="9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  <row r="185" ht="14.25" customHeight="1">
      <c r="A185" s="9"/>
      <c r="B185" s="9"/>
      <c r="C185" s="9"/>
      <c r="D185" s="15"/>
      <c r="E185" s="7"/>
      <c r="F185" s="7"/>
      <c r="G185" s="8"/>
      <c r="H185" s="7"/>
      <c r="I185" s="7"/>
      <c r="J185" s="7"/>
      <c r="K185" s="9"/>
      <c r="L185" s="9"/>
      <c r="M185" s="9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</row>
    <row r="186" ht="14.25" customHeight="1">
      <c r="A186" s="9"/>
      <c r="B186" s="9"/>
      <c r="C186" s="9"/>
      <c r="D186" s="15"/>
      <c r="E186" s="7"/>
      <c r="F186" s="7"/>
      <c r="G186" s="8"/>
      <c r="H186" s="7"/>
      <c r="I186" s="7"/>
      <c r="J186" s="7"/>
      <c r="K186" s="9"/>
      <c r="L186" s="9"/>
      <c r="M186" s="9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</row>
    <row r="187" ht="14.25" customHeight="1">
      <c r="A187" s="9"/>
      <c r="B187" s="9"/>
      <c r="C187" s="9"/>
      <c r="D187" s="15"/>
      <c r="E187" s="7"/>
      <c r="F187" s="7"/>
      <c r="G187" s="8"/>
      <c r="H187" s="7"/>
      <c r="I187" s="7"/>
      <c r="J187" s="7"/>
      <c r="K187" s="9"/>
      <c r="L187" s="9"/>
      <c r="M187" s="9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</row>
    <row r="188" ht="14.25" customHeight="1">
      <c r="A188" s="9"/>
      <c r="B188" s="9"/>
      <c r="C188" s="9"/>
      <c r="D188" s="15"/>
      <c r="E188" s="7"/>
      <c r="F188" s="7"/>
      <c r="G188" s="8"/>
      <c r="H188" s="7"/>
      <c r="I188" s="7"/>
      <c r="J188" s="7"/>
      <c r="K188" s="9"/>
      <c r="L188" s="9"/>
      <c r="M188" s="9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</row>
    <row r="189" ht="14.25" customHeight="1">
      <c r="A189" s="9"/>
      <c r="B189" s="9"/>
      <c r="C189" s="9"/>
      <c r="D189" s="15"/>
      <c r="E189" s="7"/>
      <c r="F189" s="7"/>
      <c r="G189" s="8"/>
      <c r="H189" s="7"/>
      <c r="I189" s="7"/>
      <c r="J189" s="7"/>
      <c r="K189" s="9"/>
      <c r="L189" s="9"/>
      <c r="M189" s="9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</row>
    <row r="190" ht="14.25" customHeight="1">
      <c r="A190" s="9"/>
      <c r="B190" s="9"/>
      <c r="C190" s="9"/>
      <c r="D190" s="15"/>
      <c r="E190" s="7"/>
      <c r="F190" s="7"/>
      <c r="G190" s="8"/>
      <c r="H190" s="7"/>
      <c r="I190" s="7"/>
      <c r="J190" s="7"/>
      <c r="K190" s="9"/>
      <c r="L190" s="9"/>
      <c r="M190" s="9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</row>
    <row r="191" ht="14.25" customHeight="1">
      <c r="A191" s="9"/>
      <c r="B191" s="9"/>
      <c r="C191" s="9"/>
      <c r="D191" s="15"/>
      <c r="E191" s="7"/>
      <c r="F191" s="7"/>
      <c r="G191" s="8"/>
      <c r="H191" s="7"/>
      <c r="I191" s="7"/>
      <c r="J191" s="7"/>
      <c r="K191" s="9"/>
      <c r="L191" s="9"/>
      <c r="M191" s="9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</row>
    <row r="192" ht="14.25" customHeight="1">
      <c r="A192" s="9"/>
      <c r="B192" s="9"/>
      <c r="C192" s="9"/>
      <c r="D192" s="15"/>
      <c r="E192" s="7"/>
      <c r="F192" s="7"/>
      <c r="G192" s="8"/>
      <c r="H192" s="7"/>
      <c r="I192" s="7"/>
      <c r="J192" s="7"/>
      <c r="K192" s="9"/>
      <c r="L192" s="9"/>
      <c r="M192" s="9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</row>
    <row r="193" ht="14.25" customHeight="1">
      <c r="A193" s="9"/>
      <c r="B193" s="9"/>
      <c r="C193" s="9"/>
      <c r="D193" s="15"/>
      <c r="E193" s="7"/>
      <c r="F193" s="7"/>
      <c r="G193" s="8"/>
      <c r="H193" s="7"/>
      <c r="I193" s="7"/>
      <c r="J193" s="7"/>
      <c r="K193" s="9"/>
      <c r="L193" s="9"/>
      <c r="M193" s="9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</row>
    <row r="194" ht="14.25" customHeight="1">
      <c r="A194" s="9"/>
      <c r="B194" s="9"/>
      <c r="C194" s="9"/>
      <c r="D194" s="15"/>
      <c r="E194" s="7"/>
      <c r="F194" s="7"/>
      <c r="G194" s="8"/>
      <c r="H194" s="7"/>
      <c r="I194" s="7"/>
      <c r="J194" s="7"/>
      <c r="K194" s="9"/>
      <c r="L194" s="9"/>
      <c r="M194" s="9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</row>
    <row r="195" ht="14.25" customHeight="1">
      <c r="A195" s="9"/>
      <c r="B195" s="9"/>
      <c r="C195" s="9"/>
      <c r="D195" s="15"/>
      <c r="E195" s="7"/>
      <c r="F195" s="7"/>
      <c r="G195" s="8"/>
      <c r="H195" s="7"/>
      <c r="I195" s="7"/>
      <c r="J195" s="7"/>
      <c r="K195" s="9"/>
      <c r="L195" s="9"/>
      <c r="M195" s="9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</row>
    <row r="196" ht="14.25" customHeight="1">
      <c r="A196" s="9"/>
      <c r="B196" s="9"/>
      <c r="C196" s="9"/>
      <c r="D196" s="15"/>
      <c r="E196" s="7"/>
      <c r="F196" s="7"/>
      <c r="G196" s="8"/>
      <c r="H196" s="7"/>
      <c r="I196" s="7"/>
      <c r="J196" s="7"/>
      <c r="K196" s="9"/>
      <c r="L196" s="9"/>
      <c r="M196" s="9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</row>
    <row r="197" ht="14.25" customHeight="1">
      <c r="A197" s="9"/>
      <c r="B197" s="9"/>
      <c r="C197" s="9"/>
      <c r="D197" s="15"/>
      <c r="E197" s="7"/>
      <c r="F197" s="7"/>
      <c r="G197" s="8"/>
      <c r="H197" s="7"/>
      <c r="I197" s="7"/>
      <c r="J197" s="7"/>
      <c r="K197" s="9"/>
      <c r="L197" s="9"/>
      <c r="M197" s="9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</row>
    <row r="198" ht="14.25" customHeight="1">
      <c r="A198" s="9"/>
      <c r="B198" s="9"/>
      <c r="C198" s="9"/>
      <c r="D198" s="15"/>
      <c r="E198" s="7"/>
      <c r="F198" s="7"/>
      <c r="G198" s="8"/>
      <c r="H198" s="7"/>
      <c r="I198" s="7"/>
      <c r="J198" s="7"/>
      <c r="K198" s="9"/>
      <c r="L198" s="9"/>
      <c r="M198" s="9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</row>
    <row r="199" ht="14.25" customHeight="1">
      <c r="A199" s="9"/>
      <c r="B199" s="9"/>
      <c r="C199" s="9"/>
      <c r="D199" s="15"/>
      <c r="E199" s="7"/>
      <c r="F199" s="7"/>
      <c r="G199" s="8"/>
      <c r="H199" s="7"/>
      <c r="I199" s="7"/>
      <c r="J199" s="7"/>
      <c r="K199" s="9"/>
      <c r="L199" s="9"/>
      <c r="M199" s="9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</row>
    <row r="200" ht="14.25" customHeight="1">
      <c r="A200" s="9"/>
      <c r="B200" s="9"/>
      <c r="C200" s="9"/>
      <c r="D200" s="15"/>
      <c r="E200" s="7"/>
      <c r="F200" s="7"/>
      <c r="G200" s="8"/>
      <c r="H200" s="7"/>
      <c r="I200" s="7"/>
      <c r="J200" s="7"/>
      <c r="K200" s="9"/>
      <c r="L200" s="9"/>
      <c r="M200" s="9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</row>
    <row r="201" ht="14.25" customHeight="1">
      <c r="A201" s="9"/>
      <c r="B201" s="9"/>
      <c r="C201" s="9"/>
      <c r="D201" s="15"/>
      <c r="E201" s="7"/>
      <c r="F201" s="7"/>
      <c r="G201" s="8"/>
      <c r="H201" s="7"/>
      <c r="I201" s="7"/>
      <c r="J201" s="7"/>
      <c r="K201" s="9"/>
      <c r="L201" s="9"/>
      <c r="M201" s="9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</row>
    <row r="202" ht="14.25" customHeight="1">
      <c r="A202" s="9"/>
      <c r="B202" s="9"/>
      <c r="C202" s="9"/>
      <c r="D202" s="15"/>
      <c r="E202" s="7"/>
      <c r="F202" s="7"/>
      <c r="G202" s="8"/>
      <c r="H202" s="7"/>
      <c r="I202" s="7"/>
      <c r="J202" s="7"/>
      <c r="K202" s="9"/>
      <c r="L202" s="9"/>
      <c r="M202" s="9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</row>
    <row r="203" ht="14.25" customHeight="1">
      <c r="A203" s="9"/>
      <c r="B203" s="9"/>
      <c r="C203" s="9"/>
      <c r="D203" s="15"/>
      <c r="E203" s="7"/>
      <c r="F203" s="7"/>
      <c r="G203" s="8"/>
      <c r="H203" s="7"/>
      <c r="I203" s="7"/>
      <c r="J203" s="7"/>
      <c r="K203" s="9"/>
      <c r="L203" s="9"/>
      <c r="M203" s="9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</row>
    <row r="204" ht="14.25" customHeight="1">
      <c r="A204" s="9"/>
      <c r="B204" s="9"/>
      <c r="C204" s="9"/>
      <c r="D204" s="15"/>
      <c r="E204" s="7"/>
      <c r="F204" s="7"/>
      <c r="G204" s="8"/>
      <c r="H204" s="7"/>
      <c r="I204" s="7"/>
      <c r="J204" s="7"/>
      <c r="K204" s="9"/>
      <c r="L204" s="9"/>
      <c r="M204" s="9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</row>
    <row r="205" ht="14.25" customHeight="1">
      <c r="A205" s="9"/>
      <c r="B205" s="9"/>
      <c r="C205" s="9"/>
      <c r="D205" s="15"/>
      <c r="E205" s="7"/>
      <c r="F205" s="7"/>
      <c r="G205" s="8"/>
      <c r="H205" s="7"/>
      <c r="I205" s="7"/>
      <c r="J205" s="7"/>
      <c r="K205" s="9"/>
      <c r="L205" s="9"/>
      <c r="M205" s="9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</row>
    <row r="206" ht="14.25" customHeight="1">
      <c r="A206" s="9"/>
      <c r="B206" s="9"/>
      <c r="C206" s="9"/>
      <c r="D206" s="15"/>
      <c r="E206" s="7"/>
      <c r="F206" s="7"/>
      <c r="G206" s="8"/>
      <c r="H206" s="7"/>
      <c r="I206" s="7"/>
      <c r="J206" s="7"/>
      <c r="K206" s="9"/>
      <c r="L206" s="9"/>
      <c r="M206" s="9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</row>
    <row r="207" ht="14.25" customHeight="1">
      <c r="A207" s="9"/>
      <c r="B207" s="9"/>
      <c r="C207" s="9"/>
      <c r="D207" s="15"/>
      <c r="E207" s="7"/>
      <c r="F207" s="7"/>
      <c r="G207" s="8"/>
      <c r="H207" s="7"/>
      <c r="I207" s="7"/>
      <c r="J207" s="7"/>
      <c r="K207" s="9"/>
      <c r="L207" s="9"/>
      <c r="M207" s="9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</row>
    <row r="208" ht="14.25" customHeight="1">
      <c r="A208" s="9"/>
      <c r="B208" s="9"/>
      <c r="C208" s="9"/>
      <c r="D208" s="15"/>
      <c r="E208" s="7"/>
      <c r="F208" s="7"/>
      <c r="G208" s="8"/>
      <c r="H208" s="7"/>
      <c r="I208" s="7"/>
      <c r="J208" s="7"/>
      <c r="K208" s="9"/>
      <c r="L208" s="9"/>
      <c r="M208" s="9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</row>
    <row r="209" ht="14.25" customHeight="1">
      <c r="A209" s="9"/>
      <c r="B209" s="9"/>
      <c r="C209" s="9"/>
      <c r="D209" s="15"/>
      <c r="E209" s="7"/>
      <c r="F209" s="7"/>
      <c r="G209" s="8"/>
      <c r="H209" s="7"/>
      <c r="I209" s="7"/>
      <c r="J209" s="7"/>
      <c r="K209" s="9"/>
      <c r="L209" s="9"/>
      <c r="M209" s="9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</row>
    <row r="210" ht="14.25" customHeight="1">
      <c r="A210" s="9"/>
      <c r="B210" s="9"/>
      <c r="C210" s="9"/>
      <c r="D210" s="15"/>
      <c r="E210" s="7"/>
      <c r="F210" s="7"/>
      <c r="G210" s="8"/>
      <c r="H210" s="7"/>
      <c r="I210" s="7"/>
      <c r="J210" s="7"/>
      <c r="K210" s="9"/>
      <c r="L210" s="9"/>
      <c r="M210" s="9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</row>
    <row r="211" ht="14.25" customHeight="1">
      <c r="A211" s="9"/>
      <c r="B211" s="9"/>
      <c r="C211" s="9"/>
      <c r="D211" s="15"/>
      <c r="E211" s="7"/>
      <c r="F211" s="7"/>
      <c r="G211" s="8"/>
      <c r="H211" s="7"/>
      <c r="I211" s="7"/>
      <c r="J211" s="7"/>
      <c r="K211" s="9"/>
      <c r="L211" s="9"/>
      <c r="M211" s="9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</row>
    <row r="212" ht="14.25" customHeight="1">
      <c r="A212" s="9"/>
      <c r="B212" s="9"/>
      <c r="C212" s="9"/>
      <c r="D212" s="15"/>
      <c r="E212" s="7"/>
      <c r="F212" s="7"/>
      <c r="G212" s="8"/>
      <c r="H212" s="7"/>
      <c r="I212" s="7"/>
      <c r="J212" s="7"/>
      <c r="K212" s="9"/>
      <c r="L212" s="9"/>
      <c r="M212" s="9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</row>
    <row r="213" ht="14.25" customHeight="1">
      <c r="A213" s="9"/>
      <c r="B213" s="9"/>
      <c r="C213" s="9"/>
      <c r="D213" s="15"/>
      <c r="E213" s="7"/>
      <c r="F213" s="7"/>
      <c r="G213" s="8"/>
      <c r="H213" s="7"/>
      <c r="I213" s="7"/>
      <c r="J213" s="7"/>
      <c r="K213" s="9"/>
      <c r="L213" s="9"/>
      <c r="M213" s="9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</row>
    <row r="214" ht="14.25" customHeight="1">
      <c r="A214" s="9"/>
      <c r="B214" s="9"/>
      <c r="C214" s="9"/>
      <c r="D214" s="15"/>
      <c r="E214" s="7"/>
      <c r="F214" s="7"/>
      <c r="G214" s="8"/>
      <c r="H214" s="7"/>
      <c r="I214" s="7"/>
      <c r="J214" s="7"/>
      <c r="K214" s="9"/>
      <c r="L214" s="9"/>
      <c r="M214" s="9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</row>
    <row r="215" ht="14.25" customHeight="1">
      <c r="A215" s="9"/>
      <c r="B215" s="9"/>
      <c r="C215" s="9"/>
      <c r="D215" s="15"/>
      <c r="E215" s="7"/>
      <c r="F215" s="7"/>
      <c r="G215" s="8"/>
      <c r="H215" s="7"/>
      <c r="I215" s="7"/>
      <c r="J215" s="7"/>
      <c r="K215" s="9"/>
      <c r="L215" s="9"/>
      <c r="M215" s="9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</row>
    <row r="216" ht="14.25" customHeight="1">
      <c r="A216" s="9"/>
      <c r="B216" s="9"/>
      <c r="C216" s="9"/>
      <c r="D216" s="15"/>
      <c r="E216" s="7"/>
      <c r="F216" s="7"/>
      <c r="G216" s="8"/>
      <c r="H216" s="7"/>
      <c r="I216" s="7"/>
      <c r="J216" s="7"/>
      <c r="K216" s="9"/>
      <c r="L216" s="9"/>
      <c r="M216" s="9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</row>
    <row r="217" ht="14.25" customHeight="1">
      <c r="A217" s="9"/>
      <c r="B217" s="9"/>
      <c r="C217" s="9"/>
      <c r="D217" s="15"/>
      <c r="E217" s="7"/>
      <c r="F217" s="7"/>
      <c r="G217" s="8"/>
      <c r="H217" s="7"/>
      <c r="I217" s="7"/>
      <c r="J217" s="7"/>
      <c r="K217" s="9"/>
      <c r="L217" s="9"/>
      <c r="M217" s="9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</row>
    <row r="218" ht="14.25" customHeight="1">
      <c r="A218" s="9"/>
      <c r="B218" s="9"/>
      <c r="C218" s="9"/>
      <c r="D218" s="15"/>
      <c r="E218" s="7"/>
      <c r="F218" s="7"/>
      <c r="G218" s="8"/>
      <c r="H218" s="7"/>
      <c r="I218" s="7"/>
      <c r="J218" s="7"/>
      <c r="K218" s="9"/>
      <c r="L218" s="9"/>
      <c r="M218" s="9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</row>
    <row r="219" ht="14.25" customHeight="1">
      <c r="A219" s="9"/>
      <c r="B219" s="9"/>
      <c r="C219" s="9"/>
      <c r="D219" s="15"/>
      <c r="E219" s="7"/>
      <c r="F219" s="7"/>
      <c r="G219" s="8"/>
      <c r="H219" s="7"/>
      <c r="I219" s="7"/>
      <c r="J219" s="7"/>
      <c r="K219" s="9"/>
      <c r="L219" s="9"/>
      <c r="M219" s="9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</row>
    <row r="220" ht="15.75" customHeight="1">
      <c r="A220" s="9"/>
      <c r="B220" s="6"/>
      <c r="C220" s="6"/>
      <c r="D220" s="16"/>
      <c r="E220" s="7"/>
      <c r="F220" s="7"/>
      <c r="G220" s="8"/>
      <c r="H220" s="7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</row>
    <row r="221" ht="15.75" customHeight="1">
      <c r="A221" s="6"/>
      <c r="B221" s="6"/>
      <c r="C221" s="6"/>
      <c r="D221" s="16"/>
      <c r="E221" s="6"/>
      <c r="F221" s="6"/>
      <c r="G221" s="1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</row>
    <row r="222" ht="15.75" customHeight="1">
      <c r="A222" s="6"/>
      <c r="B222" s="6"/>
      <c r="C222" s="6"/>
      <c r="D222" s="16"/>
      <c r="E222" s="6"/>
      <c r="F222" s="6"/>
      <c r="G222" s="1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</row>
    <row r="223" ht="15.75" customHeight="1">
      <c r="A223" s="6"/>
      <c r="B223" s="6"/>
      <c r="C223" s="6"/>
      <c r="D223" s="16"/>
      <c r="E223" s="6"/>
      <c r="F223" s="6"/>
      <c r="G223" s="1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</row>
    <row r="224" ht="15.75" customHeight="1">
      <c r="A224" s="6"/>
      <c r="B224" s="6"/>
      <c r="C224" s="6"/>
      <c r="D224" s="16"/>
      <c r="E224" s="6"/>
      <c r="F224" s="6"/>
      <c r="G224" s="1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</row>
    <row r="225" ht="15.75" customHeight="1">
      <c r="A225" s="6"/>
      <c r="B225" s="6"/>
      <c r="C225" s="6"/>
      <c r="D225" s="16"/>
      <c r="E225" s="6"/>
      <c r="F225" s="6"/>
      <c r="G225" s="1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</row>
    <row r="226" ht="15.75" customHeight="1">
      <c r="A226" s="6"/>
      <c r="B226" s="6"/>
      <c r="C226" s="6"/>
      <c r="D226" s="16"/>
      <c r="E226" s="6"/>
      <c r="F226" s="6"/>
      <c r="G226" s="1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</row>
    <row r="227" ht="15.75" customHeight="1">
      <c r="A227" s="6"/>
      <c r="B227" s="6"/>
      <c r="C227" s="6"/>
      <c r="D227" s="16"/>
      <c r="E227" s="6"/>
      <c r="F227" s="6"/>
      <c r="G227" s="1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</row>
    <row r="228" ht="15.75" customHeight="1">
      <c r="A228" s="6"/>
      <c r="B228" s="6"/>
      <c r="C228" s="6"/>
      <c r="D228" s="16"/>
      <c r="E228" s="6"/>
      <c r="F228" s="6"/>
      <c r="G228" s="1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</row>
    <row r="229" ht="15.75" customHeight="1">
      <c r="A229" s="6"/>
      <c r="B229" s="6"/>
      <c r="C229" s="6"/>
      <c r="D229" s="16"/>
      <c r="E229" s="6"/>
      <c r="F229" s="6"/>
      <c r="G229" s="1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</row>
    <row r="230" ht="15.75" customHeight="1">
      <c r="A230" s="6"/>
      <c r="B230" s="6"/>
      <c r="C230" s="6"/>
      <c r="D230" s="16"/>
      <c r="E230" s="6"/>
      <c r="F230" s="6"/>
      <c r="G230" s="1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</row>
    <row r="231" ht="15.75" customHeight="1">
      <c r="A231" s="6"/>
      <c r="B231" s="6"/>
      <c r="C231" s="6"/>
      <c r="D231" s="16"/>
      <c r="E231" s="6"/>
      <c r="F231" s="6"/>
      <c r="G231" s="1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</row>
    <row r="232" ht="15.75" customHeight="1">
      <c r="A232" s="6"/>
      <c r="B232" s="6"/>
      <c r="C232" s="6"/>
      <c r="D232" s="16"/>
      <c r="E232" s="6"/>
      <c r="F232" s="6"/>
      <c r="G232" s="1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</row>
    <row r="233" ht="15.75" customHeight="1">
      <c r="A233" s="6"/>
      <c r="B233" s="6"/>
      <c r="C233" s="6"/>
      <c r="D233" s="16"/>
      <c r="E233" s="6"/>
      <c r="F233" s="6"/>
      <c r="G233" s="1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</row>
    <row r="234" ht="15.75" customHeight="1">
      <c r="A234" s="6"/>
      <c r="B234" s="6"/>
      <c r="C234" s="6"/>
      <c r="D234" s="16"/>
      <c r="E234" s="6"/>
      <c r="F234" s="6"/>
      <c r="G234" s="1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</row>
    <row r="235" ht="15.75" customHeight="1">
      <c r="A235" s="6"/>
      <c r="B235" s="6"/>
      <c r="C235" s="6"/>
      <c r="D235" s="16"/>
      <c r="E235" s="6"/>
      <c r="F235" s="6"/>
      <c r="G235" s="1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</row>
    <row r="236" ht="15.75" customHeight="1">
      <c r="A236" s="6"/>
      <c r="B236" s="6"/>
      <c r="C236" s="6"/>
      <c r="D236" s="16"/>
      <c r="E236" s="6"/>
      <c r="F236" s="6"/>
      <c r="G236" s="1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</row>
    <row r="237" ht="15.75" customHeight="1">
      <c r="A237" s="6"/>
      <c r="B237" s="6"/>
      <c r="C237" s="6"/>
      <c r="D237" s="16"/>
      <c r="E237" s="6"/>
      <c r="F237" s="6"/>
      <c r="G237" s="1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</row>
    <row r="238" ht="15.75" customHeight="1">
      <c r="A238" s="6"/>
      <c r="B238" s="6"/>
      <c r="C238" s="6"/>
      <c r="D238" s="16"/>
      <c r="E238" s="6"/>
      <c r="F238" s="6"/>
      <c r="G238" s="1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</row>
    <row r="239" ht="15.75" customHeight="1">
      <c r="A239" s="6"/>
      <c r="B239" s="6"/>
      <c r="C239" s="6"/>
      <c r="D239" s="16"/>
      <c r="E239" s="6"/>
      <c r="F239" s="6"/>
      <c r="G239" s="1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</row>
    <row r="240" ht="15.75" customHeight="1">
      <c r="A240" s="6"/>
      <c r="B240" s="6"/>
      <c r="C240" s="6"/>
      <c r="D240" s="16"/>
      <c r="E240" s="6"/>
      <c r="F240" s="6"/>
      <c r="G240" s="1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</row>
    <row r="241" ht="15.75" customHeight="1">
      <c r="A241" s="6"/>
      <c r="B241" s="6"/>
      <c r="C241" s="6"/>
      <c r="D241" s="16"/>
      <c r="E241" s="6"/>
      <c r="F241" s="6"/>
      <c r="G241" s="1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</row>
    <row r="242" ht="15.75" customHeight="1">
      <c r="A242" s="6"/>
      <c r="B242" s="6"/>
      <c r="C242" s="6"/>
      <c r="D242" s="16"/>
      <c r="E242" s="6"/>
      <c r="F242" s="6"/>
      <c r="G242" s="1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</row>
    <row r="243" ht="15.75" customHeight="1">
      <c r="A243" s="6"/>
      <c r="B243" s="6"/>
      <c r="C243" s="6"/>
      <c r="D243" s="16"/>
      <c r="E243" s="6"/>
      <c r="F243" s="6"/>
      <c r="G243" s="1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</row>
    <row r="244" ht="15.75" customHeight="1">
      <c r="A244" s="6"/>
      <c r="B244" s="6"/>
      <c r="C244" s="6"/>
      <c r="D244" s="16"/>
      <c r="E244" s="6"/>
      <c r="F244" s="6"/>
      <c r="G244" s="1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</row>
    <row r="245" ht="15.75" customHeight="1">
      <c r="A245" s="6"/>
      <c r="B245" s="6"/>
      <c r="C245" s="6"/>
      <c r="D245" s="16"/>
      <c r="E245" s="6"/>
      <c r="F245" s="6"/>
      <c r="G245" s="1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</row>
    <row r="246" ht="15.75" customHeight="1">
      <c r="A246" s="6"/>
      <c r="B246" s="6"/>
      <c r="C246" s="6"/>
      <c r="D246" s="16"/>
      <c r="E246" s="6"/>
      <c r="F246" s="6"/>
      <c r="G246" s="1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</row>
    <row r="247" ht="15.75" customHeight="1">
      <c r="A247" s="6"/>
      <c r="B247" s="6"/>
      <c r="C247" s="6"/>
      <c r="D247" s="16"/>
      <c r="E247" s="6"/>
      <c r="F247" s="6"/>
      <c r="G247" s="1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</row>
    <row r="248" ht="15.75" customHeight="1">
      <c r="A248" s="6"/>
      <c r="B248" s="6"/>
      <c r="C248" s="6"/>
      <c r="D248" s="16"/>
      <c r="E248" s="6"/>
      <c r="F248" s="6"/>
      <c r="G248" s="1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</row>
    <row r="249" ht="15.75" customHeight="1">
      <c r="A249" s="6"/>
      <c r="B249" s="6"/>
      <c r="C249" s="6"/>
      <c r="D249" s="16"/>
      <c r="E249" s="6"/>
      <c r="F249" s="6"/>
      <c r="G249" s="1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</row>
    <row r="250" ht="15.75" customHeight="1">
      <c r="A250" s="6"/>
      <c r="B250" s="6"/>
      <c r="C250" s="6"/>
      <c r="D250" s="16"/>
      <c r="E250" s="6"/>
      <c r="F250" s="6"/>
      <c r="G250" s="1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</row>
    <row r="251" ht="15.75" customHeight="1">
      <c r="A251" s="6"/>
      <c r="B251" s="6"/>
      <c r="C251" s="6"/>
      <c r="D251" s="16"/>
      <c r="E251" s="6"/>
      <c r="F251" s="6"/>
      <c r="G251" s="1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</row>
    <row r="252" ht="15.75" customHeight="1">
      <c r="A252" s="6"/>
      <c r="B252" s="6"/>
      <c r="C252" s="6"/>
      <c r="D252" s="16"/>
      <c r="E252" s="6"/>
      <c r="F252" s="6"/>
      <c r="G252" s="1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</row>
    <row r="253" ht="15.75" customHeight="1">
      <c r="A253" s="6"/>
      <c r="B253" s="6"/>
      <c r="C253" s="6"/>
      <c r="D253" s="16"/>
      <c r="E253" s="6"/>
      <c r="F253" s="6"/>
      <c r="G253" s="1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</row>
    <row r="254" ht="15.75" customHeight="1">
      <c r="A254" s="6"/>
      <c r="B254" s="6"/>
      <c r="C254" s="6"/>
      <c r="D254" s="16"/>
      <c r="E254" s="6"/>
      <c r="F254" s="6"/>
      <c r="G254" s="1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</row>
    <row r="255" ht="15.75" customHeight="1">
      <c r="A255" s="6"/>
      <c r="B255" s="6"/>
      <c r="C255" s="6"/>
      <c r="D255" s="16"/>
      <c r="E255" s="6"/>
      <c r="F255" s="6"/>
      <c r="G255" s="1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</row>
    <row r="256" ht="15.75" customHeight="1">
      <c r="A256" s="6"/>
      <c r="B256" s="6"/>
      <c r="C256" s="6"/>
      <c r="D256" s="16"/>
      <c r="E256" s="6"/>
      <c r="F256" s="6"/>
      <c r="G256" s="1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</row>
    <row r="257" ht="15.75" customHeight="1">
      <c r="A257" s="6"/>
      <c r="B257" s="6"/>
      <c r="C257" s="6"/>
      <c r="D257" s="16"/>
      <c r="E257" s="6"/>
      <c r="F257" s="6"/>
      <c r="G257" s="1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</row>
    <row r="258" ht="15.75" customHeight="1">
      <c r="A258" s="6"/>
      <c r="B258" s="6"/>
      <c r="C258" s="6"/>
      <c r="D258" s="16"/>
      <c r="E258" s="6"/>
      <c r="F258" s="6"/>
      <c r="G258" s="1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</row>
    <row r="259" ht="15.75" customHeight="1">
      <c r="A259" s="6"/>
      <c r="B259" s="6"/>
      <c r="C259" s="6"/>
      <c r="D259" s="16"/>
      <c r="E259" s="6"/>
      <c r="F259" s="6"/>
      <c r="G259" s="1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</row>
    <row r="260" ht="15.75" customHeight="1">
      <c r="A260" s="6"/>
      <c r="B260" s="6"/>
      <c r="C260" s="6"/>
      <c r="D260" s="16"/>
      <c r="E260" s="6"/>
      <c r="F260" s="6"/>
      <c r="G260" s="1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</row>
    <row r="261" ht="15.75" customHeight="1">
      <c r="A261" s="6"/>
      <c r="B261" s="6"/>
      <c r="C261" s="6"/>
      <c r="D261" s="16"/>
      <c r="E261" s="6"/>
      <c r="F261" s="6"/>
      <c r="G261" s="1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</row>
    <row r="262" ht="15.75" customHeight="1">
      <c r="A262" s="6"/>
      <c r="B262" s="6"/>
      <c r="C262" s="6"/>
      <c r="D262" s="16"/>
      <c r="E262" s="6"/>
      <c r="F262" s="6"/>
      <c r="G262" s="1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</row>
    <row r="263" ht="15.75" customHeight="1">
      <c r="A263" s="6"/>
      <c r="B263" s="6"/>
      <c r="C263" s="6"/>
      <c r="D263" s="16"/>
      <c r="E263" s="6"/>
      <c r="F263" s="6"/>
      <c r="G263" s="1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</row>
    <row r="264" ht="15.75" customHeight="1">
      <c r="A264" s="6"/>
      <c r="B264" s="6"/>
      <c r="C264" s="6"/>
      <c r="D264" s="16"/>
      <c r="E264" s="6"/>
      <c r="F264" s="6"/>
      <c r="G264" s="1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</row>
    <row r="265" ht="15.75" customHeight="1">
      <c r="A265" s="6"/>
      <c r="B265" s="6"/>
      <c r="C265" s="6"/>
      <c r="D265" s="16"/>
      <c r="E265" s="6"/>
      <c r="F265" s="6"/>
      <c r="G265" s="1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</row>
    <row r="266" ht="15.75" customHeight="1">
      <c r="A266" s="6"/>
      <c r="B266" s="6"/>
      <c r="C266" s="6"/>
      <c r="D266" s="16"/>
      <c r="E266" s="6"/>
      <c r="F266" s="6"/>
      <c r="G266" s="1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</row>
    <row r="267" ht="15.75" customHeight="1">
      <c r="A267" s="6"/>
      <c r="B267" s="6"/>
      <c r="C267" s="6"/>
      <c r="D267" s="16"/>
      <c r="E267" s="6"/>
      <c r="F267" s="6"/>
      <c r="G267" s="1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</row>
    <row r="268" ht="15.75" customHeight="1">
      <c r="A268" s="6"/>
      <c r="B268" s="6"/>
      <c r="C268" s="6"/>
      <c r="D268" s="16"/>
      <c r="E268" s="6"/>
      <c r="F268" s="6"/>
      <c r="G268" s="1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</row>
    <row r="269" ht="15.75" customHeight="1">
      <c r="A269" s="6"/>
      <c r="B269" s="6"/>
      <c r="C269" s="6"/>
      <c r="D269" s="16"/>
      <c r="E269" s="6"/>
      <c r="F269" s="6"/>
      <c r="G269" s="1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</row>
    <row r="270" ht="15.75" customHeight="1">
      <c r="A270" s="6"/>
      <c r="B270" s="6"/>
      <c r="C270" s="6"/>
      <c r="D270" s="16"/>
      <c r="E270" s="6"/>
      <c r="F270" s="6"/>
      <c r="G270" s="1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</row>
    <row r="271" ht="15.75" customHeight="1">
      <c r="A271" s="6"/>
      <c r="B271" s="6"/>
      <c r="C271" s="6"/>
      <c r="D271" s="16"/>
      <c r="E271" s="6"/>
      <c r="F271" s="6"/>
      <c r="G271" s="1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</row>
    <row r="272" ht="15.75" customHeight="1">
      <c r="A272" s="6"/>
      <c r="B272" s="6"/>
      <c r="C272" s="6"/>
      <c r="D272" s="16"/>
      <c r="E272" s="6"/>
      <c r="F272" s="6"/>
      <c r="G272" s="1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</row>
    <row r="273" ht="15.75" customHeight="1">
      <c r="A273" s="6"/>
      <c r="B273" s="6"/>
      <c r="C273" s="6"/>
      <c r="D273" s="16"/>
      <c r="E273" s="6"/>
      <c r="F273" s="6"/>
      <c r="G273" s="1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</row>
    <row r="274" ht="15.75" customHeight="1">
      <c r="A274" s="6"/>
      <c r="B274" s="6"/>
      <c r="C274" s="6"/>
      <c r="D274" s="16"/>
      <c r="E274" s="6"/>
      <c r="F274" s="6"/>
      <c r="G274" s="1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</row>
    <row r="275" ht="15.75" customHeight="1">
      <c r="A275" s="6"/>
      <c r="B275" s="6"/>
      <c r="C275" s="6"/>
      <c r="D275" s="16"/>
      <c r="E275" s="6"/>
      <c r="F275" s="6"/>
      <c r="G275" s="1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</row>
    <row r="276" ht="15.75" customHeight="1">
      <c r="A276" s="6"/>
      <c r="B276" s="6"/>
      <c r="C276" s="6"/>
      <c r="D276" s="16"/>
      <c r="E276" s="6"/>
      <c r="F276" s="6"/>
      <c r="G276" s="1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</row>
    <row r="277" ht="15.75" customHeight="1">
      <c r="A277" s="6"/>
      <c r="B277" s="6"/>
      <c r="C277" s="6"/>
      <c r="D277" s="16"/>
      <c r="E277" s="6"/>
      <c r="F277" s="6"/>
      <c r="G277" s="1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</row>
    <row r="278" ht="15.75" customHeight="1">
      <c r="A278" s="6"/>
      <c r="B278" s="6"/>
      <c r="C278" s="6"/>
      <c r="D278" s="16"/>
      <c r="E278" s="6"/>
      <c r="F278" s="6"/>
      <c r="G278" s="1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</row>
    <row r="279" ht="15.75" customHeight="1">
      <c r="A279" s="6"/>
      <c r="B279" s="6"/>
      <c r="C279" s="6"/>
      <c r="D279" s="16"/>
      <c r="E279" s="6"/>
      <c r="F279" s="6"/>
      <c r="G279" s="1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</row>
    <row r="280" ht="15.75" customHeight="1">
      <c r="A280" s="6"/>
      <c r="B280" s="6"/>
      <c r="C280" s="6"/>
      <c r="D280" s="16"/>
      <c r="E280" s="6"/>
      <c r="F280" s="6"/>
      <c r="G280" s="1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</row>
    <row r="281" ht="15.75" customHeight="1">
      <c r="A281" s="6"/>
      <c r="B281" s="6"/>
      <c r="C281" s="6"/>
      <c r="D281" s="16"/>
      <c r="E281" s="6"/>
      <c r="F281" s="6"/>
      <c r="G281" s="1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</row>
    <row r="282" ht="15.75" customHeight="1">
      <c r="A282" s="6"/>
      <c r="B282" s="6"/>
      <c r="C282" s="6"/>
      <c r="D282" s="16"/>
      <c r="E282" s="6"/>
      <c r="F282" s="6"/>
      <c r="G282" s="1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</row>
    <row r="283" ht="15.75" customHeight="1">
      <c r="A283" s="6"/>
      <c r="B283" s="6"/>
      <c r="C283" s="6"/>
      <c r="D283" s="16"/>
      <c r="E283" s="6"/>
      <c r="F283" s="6"/>
      <c r="G283" s="1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</row>
    <row r="284" ht="15.75" customHeight="1">
      <c r="A284" s="6"/>
      <c r="B284" s="6"/>
      <c r="C284" s="6"/>
      <c r="D284" s="16"/>
      <c r="E284" s="6"/>
      <c r="F284" s="6"/>
      <c r="G284" s="1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</row>
    <row r="285" ht="15.75" customHeight="1">
      <c r="A285" s="6"/>
      <c r="B285" s="6"/>
      <c r="C285" s="6"/>
      <c r="D285" s="16"/>
      <c r="E285" s="6"/>
      <c r="F285" s="6"/>
      <c r="G285" s="1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</row>
    <row r="286" ht="15.75" customHeight="1">
      <c r="A286" s="6"/>
      <c r="B286" s="6"/>
      <c r="C286" s="6"/>
      <c r="D286" s="16"/>
      <c r="E286" s="6"/>
      <c r="F286" s="6"/>
      <c r="G286" s="1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</row>
    <row r="287" ht="15.75" customHeight="1">
      <c r="A287" s="6"/>
      <c r="B287" s="6"/>
      <c r="C287" s="6"/>
      <c r="D287" s="16"/>
      <c r="E287" s="6"/>
      <c r="F287" s="6"/>
      <c r="G287" s="1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</row>
    <row r="288" ht="15.75" customHeight="1">
      <c r="A288" s="6"/>
      <c r="B288" s="6"/>
      <c r="C288" s="6"/>
      <c r="D288" s="16"/>
      <c r="E288" s="6"/>
      <c r="F288" s="6"/>
      <c r="G288" s="1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</row>
    <row r="289" ht="15.75" customHeight="1">
      <c r="A289" s="6"/>
      <c r="B289" s="6"/>
      <c r="C289" s="6"/>
      <c r="D289" s="16"/>
      <c r="E289" s="6"/>
      <c r="F289" s="6"/>
      <c r="G289" s="1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</row>
    <row r="290" ht="15.75" customHeight="1">
      <c r="A290" s="6"/>
      <c r="B290" s="6"/>
      <c r="C290" s="6"/>
      <c r="D290" s="16"/>
      <c r="E290" s="6"/>
      <c r="F290" s="6"/>
      <c r="G290" s="1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</row>
    <row r="291" ht="15.75" customHeight="1">
      <c r="A291" s="6"/>
      <c r="B291" s="6"/>
      <c r="C291" s="6"/>
      <c r="D291" s="16"/>
      <c r="E291" s="6"/>
      <c r="F291" s="6"/>
      <c r="G291" s="1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</row>
    <row r="292" ht="15.75" customHeight="1">
      <c r="A292" s="6"/>
      <c r="B292" s="6"/>
      <c r="C292" s="6"/>
      <c r="D292" s="16"/>
      <c r="E292" s="6"/>
      <c r="F292" s="6"/>
      <c r="G292" s="1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</row>
    <row r="293" ht="15.75" customHeight="1">
      <c r="A293" s="6"/>
      <c r="B293" s="6"/>
      <c r="C293" s="6"/>
      <c r="D293" s="16"/>
      <c r="E293" s="6"/>
      <c r="F293" s="6"/>
      <c r="G293" s="1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</row>
    <row r="294" ht="15.75" customHeight="1">
      <c r="A294" s="6"/>
      <c r="B294" s="6"/>
      <c r="C294" s="6"/>
      <c r="D294" s="16"/>
      <c r="E294" s="6"/>
      <c r="F294" s="6"/>
      <c r="G294" s="1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</row>
    <row r="295" ht="15.75" customHeight="1">
      <c r="A295" s="6"/>
      <c r="B295" s="6"/>
      <c r="C295" s="6"/>
      <c r="D295" s="16"/>
      <c r="E295" s="6"/>
      <c r="F295" s="6"/>
      <c r="G295" s="1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</row>
    <row r="296" ht="15.75" customHeight="1">
      <c r="A296" s="6"/>
      <c r="B296" s="6"/>
      <c r="C296" s="6"/>
      <c r="D296" s="16"/>
      <c r="E296" s="6"/>
      <c r="F296" s="6"/>
      <c r="G296" s="1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</row>
    <row r="297" ht="15.75" customHeight="1">
      <c r="A297" s="6"/>
      <c r="B297" s="6"/>
      <c r="C297" s="6"/>
      <c r="D297" s="16"/>
      <c r="E297" s="6"/>
      <c r="F297" s="6"/>
      <c r="G297" s="1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</row>
    <row r="298" ht="15.75" customHeight="1">
      <c r="A298" s="6"/>
      <c r="B298" s="6"/>
      <c r="C298" s="6"/>
      <c r="D298" s="16"/>
      <c r="E298" s="6"/>
      <c r="F298" s="6"/>
      <c r="G298" s="1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</row>
    <row r="299" ht="15.75" customHeight="1">
      <c r="A299" s="6"/>
      <c r="B299" s="6"/>
      <c r="C299" s="6"/>
      <c r="D299" s="16"/>
      <c r="E299" s="6"/>
      <c r="F299" s="6"/>
      <c r="G299" s="1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</row>
    <row r="300" ht="15.75" customHeight="1">
      <c r="A300" s="6"/>
      <c r="B300" s="6"/>
      <c r="C300" s="6"/>
      <c r="D300" s="16"/>
      <c r="E300" s="6"/>
      <c r="F300" s="6"/>
      <c r="G300" s="1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</row>
    <row r="301" ht="15.75" customHeight="1">
      <c r="A301" s="6"/>
      <c r="B301" s="6"/>
      <c r="C301" s="6"/>
      <c r="D301" s="16"/>
      <c r="E301" s="6"/>
      <c r="F301" s="6"/>
      <c r="G301" s="1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</row>
    <row r="302" ht="15.75" customHeight="1">
      <c r="A302" s="6"/>
      <c r="B302" s="6"/>
      <c r="C302" s="6"/>
      <c r="D302" s="16"/>
      <c r="E302" s="6"/>
      <c r="F302" s="6"/>
      <c r="G302" s="1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</row>
    <row r="303" ht="15.75" customHeight="1">
      <c r="A303" s="6"/>
      <c r="B303" s="6"/>
      <c r="C303" s="6"/>
      <c r="D303" s="16"/>
      <c r="E303" s="6"/>
      <c r="F303" s="6"/>
      <c r="G303" s="1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</row>
    <row r="304" ht="15.75" customHeight="1">
      <c r="A304" s="6"/>
      <c r="B304" s="6"/>
      <c r="C304" s="6"/>
      <c r="D304" s="16"/>
      <c r="E304" s="6"/>
      <c r="F304" s="6"/>
      <c r="G304" s="1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</row>
    <row r="305" ht="15.75" customHeight="1">
      <c r="A305" s="6"/>
      <c r="B305" s="6"/>
      <c r="C305" s="6"/>
      <c r="D305" s="16"/>
      <c r="E305" s="6"/>
      <c r="F305" s="6"/>
      <c r="G305" s="1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</row>
    <row r="306" ht="15.75" customHeight="1">
      <c r="A306" s="6"/>
      <c r="B306" s="6"/>
      <c r="C306" s="6"/>
      <c r="D306" s="16"/>
      <c r="E306" s="6"/>
      <c r="F306" s="6"/>
      <c r="G306" s="1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</row>
    <row r="307" ht="15.75" customHeight="1">
      <c r="A307" s="6"/>
      <c r="B307" s="6"/>
      <c r="C307" s="6"/>
      <c r="D307" s="16"/>
      <c r="E307" s="6"/>
      <c r="F307" s="6"/>
      <c r="G307" s="1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</row>
    <row r="308" ht="15.75" customHeight="1">
      <c r="A308" s="6"/>
      <c r="B308" s="6"/>
      <c r="C308" s="6"/>
      <c r="D308" s="16"/>
      <c r="E308" s="6"/>
      <c r="F308" s="6"/>
      <c r="G308" s="1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</row>
    <row r="309" ht="15.75" customHeight="1">
      <c r="A309" s="6"/>
      <c r="B309" s="6"/>
      <c r="C309" s="6"/>
      <c r="D309" s="16"/>
      <c r="E309" s="6"/>
      <c r="F309" s="6"/>
      <c r="G309" s="1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</row>
    <row r="310" ht="15.75" customHeight="1">
      <c r="A310" s="6"/>
      <c r="B310" s="6"/>
      <c r="C310" s="6"/>
      <c r="D310" s="16"/>
      <c r="E310" s="6"/>
      <c r="F310" s="6"/>
      <c r="G310" s="1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</row>
    <row r="311" ht="15.75" customHeight="1">
      <c r="A311" s="6"/>
      <c r="B311" s="6"/>
      <c r="C311" s="6"/>
      <c r="D311" s="16"/>
      <c r="E311" s="6"/>
      <c r="F311" s="6"/>
      <c r="G311" s="1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</row>
    <row r="312" ht="15.75" customHeight="1">
      <c r="A312" s="6"/>
      <c r="B312" s="6"/>
      <c r="C312" s="6"/>
      <c r="D312" s="16"/>
      <c r="E312" s="6"/>
      <c r="F312" s="6"/>
      <c r="G312" s="1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</row>
    <row r="313" ht="15.75" customHeight="1">
      <c r="A313" s="6"/>
      <c r="B313" s="6"/>
      <c r="C313" s="6"/>
      <c r="D313" s="16"/>
      <c r="E313" s="6"/>
      <c r="F313" s="6"/>
      <c r="G313" s="1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</row>
    <row r="314" ht="15.75" customHeight="1">
      <c r="A314" s="6"/>
      <c r="B314" s="6"/>
      <c r="C314" s="6"/>
      <c r="D314" s="16"/>
      <c r="E314" s="6"/>
      <c r="F314" s="6"/>
      <c r="G314" s="1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</row>
    <row r="315" ht="15.75" customHeight="1">
      <c r="A315" s="6"/>
      <c r="B315" s="6"/>
      <c r="C315" s="6"/>
      <c r="D315" s="16"/>
      <c r="E315" s="6"/>
      <c r="F315" s="6"/>
      <c r="G315" s="1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</row>
    <row r="316" ht="15.75" customHeight="1">
      <c r="A316" s="6"/>
      <c r="B316" s="6"/>
      <c r="C316" s="6"/>
      <c r="D316" s="16"/>
      <c r="E316" s="6"/>
      <c r="F316" s="6"/>
      <c r="G316" s="1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</row>
    <row r="317" ht="15.75" customHeight="1">
      <c r="A317" s="6"/>
      <c r="B317" s="6"/>
      <c r="C317" s="6"/>
      <c r="D317" s="16"/>
      <c r="E317" s="6"/>
      <c r="F317" s="6"/>
      <c r="G317" s="1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</row>
    <row r="318" ht="15.75" customHeight="1">
      <c r="A318" s="6"/>
      <c r="B318" s="6"/>
      <c r="C318" s="6"/>
      <c r="D318" s="16"/>
      <c r="E318" s="6"/>
      <c r="F318" s="6"/>
      <c r="G318" s="1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</row>
    <row r="319" ht="15.75" customHeight="1">
      <c r="A319" s="6"/>
      <c r="B319" s="6"/>
      <c r="C319" s="6"/>
      <c r="D319" s="16"/>
      <c r="E319" s="6"/>
      <c r="F319" s="6"/>
      <c r="G319" s="1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</row>
    <row r="320" ht="15.75" customHeight="1">
      <c r="A320" s="6"/>
      <c r="B320" s="6"/>
      <c r="C320" s="6"/>
      <c r="D320" s="16"/>
      <c r="E320" s="6"/>
      <c r="F320" s="6"/>
      <c r="G320" s="1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</row>
    <row r="321" ht="15.75" customHeight="1">
      <c r="A321" s="6"/>
      <c r="B321" s="6"/>
      <c r="C321" s="6"/>
      <c r="D321" s="16"/>
      <c r="E321" s="6"/>
      <c r="F321" s="6"/>
      <c r="G321" s="1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</row>
    <row r="322" ht="15.75" customHeight="1">
      <c r="A322" s="6"/>
      <c r="B322" s="6"/>
      <c r="C322" s="6"/>
      <c r="D322" s="16"/>
      <c r="E322" s="6"/>
      <c r="F322" s="6"/>
      <c r="G322" s="1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</row>
    <row r="323" ht="15.75" customHeight="1">
      <c r="A323" s="6"/>
      <c r="B323" s="6"/>
      <c r="C323" s="6"/>
      <c r="D323" s="16"/>
      <c r="E323" s="6"/>
      <c r="F323" s="6"/>
      <c r="G323" s="1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</row>
    <row r="324" ht="15.75" customHeight="1">
      <c r="A324" s="6"/>
      <c r="B324" s="6"/>
      <c r="C324" s="6"/>
      <c r="D324" s="16"/>
      <c r="E324" s="6"/>
      <c r="F324" s="6"/>
      <c r="G324" s="1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</row>
    <row r="325" ht="15.75" customHeight="1">
      <c r="A325" s="6"/>
      <c r="B325" s="6"/>
      <c r="C325" s="6"/>
      <c r="D325" s="16"/>
      <c r="E325" s="6"/>
      <c r="F325" s="6"/>
      <c r="G325" s="1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</row>
    <row r="326" ht="15.75" customHeight="1">
      <c r="A326" s="6"/>
      <c r="B326" s="6"/>
      <c r="C326" s="6"/>
      <c r="D326" s="16"/>
      <c r="E326" s="6"/>
      <c r="F326" s="6"/>
      <c r="G326" s="1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</row>
    <row r="327" ht="15.75" customHeight="1">
      <c r="A327" s="6"/>
      <c r="B327" s="6"/>
      <c r="C327" s="6"/>
      <c r="D327" s="16"/>
      <c r="E327" s="6"/>
      <c r="F327" s="6"/>
      <c r="G327" s="1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</row>
    <row r="328" ht="15.75" customHeight="1">
      <c r="A328" s="6"/>
      <c r="B328" s="6"/>
      <c r="C328" s="6"/>
      <c r="D328" s="16"/>
      <c r="E328" s="6"/>
      <c r="F328" s="6"/>
      <c r="G328" s="1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</row>
    <row r="329" ht="15.75" customHeight="1">
      <c r="A329" s="6"/>
      <c r="B329" s="6"/>
      <c r="C329" s="6"/>
      <c r="D329" s="16"/>
      <c r="E329" s="6"/>
      <c r="F329" s="6"/>
      <c r="G329" s="1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</row>
    <row r="330" ht="15.75" customHeight="1">
      <c r="A330" s="6"/>
      <c r="B330" s="6"/>
      <c r="C330" s="6"/>
      <c r="D330" s="16"/>
      <c r="E330" s="6"/>
      <c r="F330" s="6"/>
      <c r="G330" s="1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</row>
    <row r="331" ht="15.75" customHeight="1">
      <c r="A331" s="6"/>
      <c r="B331" s="6"/>
      <c r="C331" s="6"/>
      <c r="D331" s="16"/>
      <c r="E331" s="6"/>
      <c r="F331" s="6"/>
      <c r="G331" s="1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</row>
    <row r="332" ht="15.75" customHeight="1">
      <c r="A332" s="6"/>
      <c r="B332" s="6"/>
      <c r="C332" s="6"/>
      <c r="D332" s="16"/>
      <c r="E332" s="6"/>
      <c r="F332" s="6"/>
      <c r="G332" s="1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</row>
    <row r="333" ht="15.75" customHeight="1">
      <c r="A333" s="6"/>
      <c r="B333" s="6"/>
      <c r="C333" s="6"/>
      <c r="D333" s="16"/>
      <c r="E333" s="6"/>
      <c r="F333" s="6"/>
      <c r="G333" s="1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</row>
    <row r="334" ht="15.75" customHeight="1">
      <c r="A334" s="6"/>
      <c r="B334" s="6"/>
      <c r="C334" s="6"/>
      <c r="D334" s="16"/>
      <c r="E334" s="6"/>
      <c r="F334" s="6"/>
      <c r="G334" s="1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</row>
    <row r="335" ht="15.75" customHeight="1">
      <c r="A335" s="6"/>
      <c r="B335" s="6"/>
      <c r="C335" s="6"/>
      <c r="D335" s="16"/>
      <c r="E335" s="6"/>
      <c r="F335" s="6"/>
      <c r="G335" s="1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</row>
    <row r="336" ht="15.75" customHeight="1">
      <c r="A336" s="6"/>
      <c r="B336" s="6"/>
      <c r="C336" s="6"/>
      <c r="D336" s="16"/>
      <c r="E336" s="6"/>
      <c r="F336" s="6"/>
      <c r="G336" s="1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</row>
    <row r="337" ht="15.75" customHeight="1">
      <c r="A337" s="6"/>
      <c r="B337" s="6"/>
      <c r="C337" s="6"/>
      <c r="D337" s="16"/>
      <c r="E337" s="6"/>
      <c r="F337" s="6"/>
      <c r="G337" s="1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</row>
    <row r="338" ht="15.75" customHeight="1">
      <c r="A338" s="6"/>
      <c r="B338" s="6"/>
      <c r="C338" s="6"/>
      <c r="D338" s="16"/>
      <c r="E338" s="6"/>
      <c r="F338" s="6"/>
      <c r="G338" s="1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</row>
    <row r="339" ht="15.75" customHeight="1">
      <c r="A339" s="6"/>
      <c r="B339" s="6"/>
      <c r="C339" s="6"/>
      <c r="D339" s="16"/>
      <c r="E339" s="6"/>
      <c r="F339" s="6"/>
      <c r="G339" s="1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</row>
    <row r="340" ht="15.75" customHeight="1">
      <c r="A340" s="6"/>
      <c r="B340" s="6"/>
      <c r="C340" s="6"/>
      <c r="D340" s="16"/>
      <c r="E340" s="6"/>
      <c r="F340" s="6"/>
      <c r="G340" s="1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</row>
    <row r="341" ht="15.75" customHeight="1">
      <c r="A341" s="6"/>
      <c r="B341" s="6"/>
      <c r="C341" s="6"/>
      <c r="D341" s="16"/>
      <c r="E341" s="6"/>
      <c r="F341" s="6"/>
      <c r="G341" s="1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</row>
    <row r="342" ht="15.75" customHeight="1">
      <c r="A342" s="6"/>
      <c r="B342" s="6"/>
      <c r="C342" s="6"/>
      <c r="D342" s="16"/>
      <c r="E342" s="6"/>
      <c r="F342" s="6"/>
      <c r="G342" s="1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</row>
    <row r="343" ht="15.75" customHeight="1">
      <c r="A343" s="6"/>
      <c r="B343" s="6"/>
      <c r="C343" s="6"/>
      <c r="D343" s="16"/>
      <c r="E343" s="6"/>
      <c r="F343" s="6"/>
      <c r="G343" s="1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</row>
    <row r="344" ht="15.75" customHeight="1">
      <c r="A344" s="6"/>
      <c r="B344" s="6"/>
      <c r="C344" s="6"/>
      <c r="D344" s="16"/>
      <c r="E344" s="6"/>
      <c r="F344" s="6"/>
      <c r="G344" s="1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</row>
    <row r="345" ht="15.75" customHeight="1">
      <c r="A345" s="6"/>
      <c r="B345" s="6"/>
      <c r="C345" s="6"/>
      <c r="D345" s="16"/>
      <c r="E345" s="6"/>
      <c r="F345" s="6"/>
      <c r="G345" s="1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</row>
    <row r="346" ht="15.75" customHeight="1">
      <c r="A346" s="6"/>
      <c r="B346" s="6"/>
      <c r="C346" s="6"/>
      <c r="D346" s="16"/>
      <c r="E346" s="6"/>
      <c r="F346" s="6"/>
      <c r="G346" s="1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</row>
    <row r="347" ht="15.75" customHeight="1">
      <c r="A347" s="6"/>
      <c r="B347" s="6"/>
      <c r="C347" s="6"/>
      <c r="D347" s="16"/>
      <c r="E347" s="6"/>
      <c r="F347" s="6"/>
      <c r="G347" s="1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</row>
    <row r="348" ht="15.75" customHeight="1">
      <c r="A348" s="6"/>
      <c r="B348" s="6"/>
      <c r="C348" s="6"/>
      <c r="D348" s="16"/>
      <c r="E348" s="6"/>
      <c r="F348" s="6"/>
      <c r="G348" s="1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</row>
    <row r="349" ht="15.75" customHeight="1">
      <c r="A349" s="6"/>
      <c r="B349" s="6"/>
      <c r="C349" s="6"/>
      <c r="D349" s="16"/>
      <c r="E349" s="6"/>
      <c r="F349" s="6"/>
      <c r="G349" s="1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</row>
    <row r="350" ht="15.75" customHeight="1">
      <c r="A350" s="6"/>
      <c r="B350" s="6"/>
      <c r="C350" s="6"/>
      <c r="D350" s="16"/>
      <c r="E350" s="6"/>
      <c r="F350" s="6"/>
      <c r="G350" s="1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</row>
    <row r="351" ht="15.75" customHeight="1">
      <c r="A351" s="6"/>
      <c r="B351" s="6"/>
      <c r="C351" s="6"/>
      <c r="D351" s="16"/>
      <c r="E351" s="6"/>
      <c r="F351" s="6"/>
      <c r="G351" s="1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</row>
    <row r="352" ht="15.75" customHeight="1">
      <c r="A352" s="6"/>
      <c r="B352" s="6"/>
      <c r="C352" s="6"/>
      <c r="D352" s="16"/>
      <c r="E352" s="6"/>
      <c r="F352" s="6"/>
      <c r="G352" s="1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</row>
    <row r="353" ht="15.75" customHeight="1">
      <c r="A353" s="6"/>
      <c r="B353" s="6"/>
      <c r="C353" s="6"/>
      <c r="D353" s="16"/>
      <c r="E353" s="6"/>
      <c r="F353" s="6"/>
      <c r="G353" s="1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</row>
    <row r="354" ht="15.75" customHeight="1">
      <c r="A354" s="6"/>
      <c r="B354" s="6"/>
      <c r="C354" s="6"/>
      <c r="D354" s="16"/>
      <c r="E354" s="6"/>
      <c r="F354" s="6"/>
      <c r="G354" s="1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</row>
    <row r="355" ht="15.75" customHeight="1">
      <c r="A355" s="6"/>
      <c r="B355" s="6"/>
      <c r="C355" s="6"/>
      <c r="D355" s="16"/>
      <c r="E355" s="6"/>
      <c r="F355" s="6"/>
      <c r="G355" s="1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</row>
    <row r="356" ht="15.75" customHeight="1">
      <c r="A356" s="6"/>
      <c r="B356" s="6"/>
      <c r="C356" s="6"/>
      <c r="D356" s="16"/>
      <c r="E356" s="6"/>
      <c r="F356" s="6"/>
      <c r="G356" s="1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</row>
    <row r="357" ht="15.75" customHeight="1">
      <c r="A357" s="6"/>
      <c r="B357" s="6"/>
      <c r="C357" s="6"/>
      <c r="D357" s="16"/>
      <c r="E357" s="6"/>
      <c r="F357" s="6"/>
      <c r="G357" s="1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</row>
    <row r="358" ht="15.75" customHeight="1">
      <c r="A358" s="6"/>
      <c r="B358" s="6"/>
      <c r="C358" s="6"/>
      <c r="D358" s="16"/>
      <c r="E358" s="6"/>
      <c r="F358" s="6"/>
      <c r="G358" s="1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</row>
    <row r="359" ht="15.75" customHeight="1">
      <c r="A359" s="6"/>
      <c r="B359" s="6"/>
      <c r="C359" s="6"/>
      <c r="D359" s="16"/>
      <c r="E359" s="6"/>
      <c r="F359" s="6"/>
      <c r="G359" s="1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</row>
    <row r="360" ht="15.75" customHeight="1">
      <c r="A360" s="6"/>
      <c r="B360" s="6"/>
      <c r="C360" s="6"/>
      <c r="D360" s="16"/>
      <c r="E360" s="6"/>
      <c r="F360" s="6"/>
      <c r="G360" s="1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</row>
    <row r="361" ht="15.75" customHeight="1">
      <c r="A361" s="6"/>
      <c r="B361" s="6"/>
      <c r="C361" s="6"/>
      <c r="D361" s="16"/>
      <c r="E361" s="6"/>
      <c r="F361" s="6"/>
      <c r="G361" s="1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</row>
    <row r="362" ht="15.75" customHeight="1">
      <c r="A362" s="6"/>
      <c r="B362" s="6"/>
      <c r="C362" s="6"/>
      <c r="D362" s="16"/>
      <c r="E362" s="6"/>
      <c r="F362" s="6"/>
      <c r="G362" s="1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</row>
    <row r="363" ht="15.75" customHeight="1">
      <c r="A363" s="6"/>
      <c r="B363" s="6"/>
      <c r="C363" s="6"/>
      <c r="D363" s="16"/>
      <c r="E363" s="6"/>
      <c r="F363" s="6"/>
      <c r="G363" s="1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</row>
    <row r="364" ht="15.75" customHeight="1">
      <c r="A364" s="6"/>
      <c r="B364" s="6"/>
      <c r="C364" s="6"/>
      <c r="D364" s="16"/>
      <c r="E364" s="6"/>
      <c r="F364" s="6"/>
      <c r="G364" s="1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</row>
    <row r="365" ht="15.75" customHeight="1">
      <c r="A365" s="6"/>
      <c r="B365" s="6"/>
      <c r="C365" s="6"/>
      <c r="D365" s="16"/>
      <c r="E365" s="6"/>
      <c r="F365" s="6"/>
      <c r="G365" s="1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</row>
    <row r="366" ht="15.75" customHeight="1">
      <c r="A366" s="6"/>
      <c r="B366" s="6"/>
      <c r="C366" s="6"/>
      <c r="D366" s="16"/>
      <c r="E366" s="6"/>
      <c r="F366" s="6"/>
      <c r="G366" s="1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</row>
    <row r="367" ht="15.75" customHeight="1">
      <c r="A367" s="6"/>
      <c r="B367" s="6"/>
      <c r="C367" s="6"/>
      <c r="D367" s="16"/>
      <c r="E367" s="6"/>
      <c r="F367" s="6"/>
      <c r="G367" s="1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</row>
    <row r="368" ht="15.75" customHeight="1">
      <c r="A368" s="6"/>
      <c r="B368" s="6"/>
      <c r="C368" s="6"/>
      <c r="D368" s="16"/>
      <c r="E368" s="6"/>
      <c r="F368" s="6"/>
      <c r="G368" s="1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</row>
    <row r="369" ht="15.75" customHeight="1">
      <c r="A369" s="6"/>
      <c r="B369" s="6"/>
      <c r="C369" s="6"/>
      <c r="D369" s="16"/>
      <c r="E369" s="6"/>
      <c r="F369" s="6"/>
      <c r="G369" s="1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</row>
    <row r="370" ht="15.75" customHeight="1">
      <c r="A370" s="6"/>
      <c r="B370" s="6"/>
      <c r="C370" s="6"/>
      <c r="D370" s="16"/>
      <c r="E370" s="6"/>
      <c r="F370" s="6"/>
      <c r="G370" s="1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</row>
    <row r="371" ht="15.75" customHeight="1">
      <c r="A371" s="6"/>
      <c r="B371" s="6"/>
      <c r="C371" s="6"/>
      <c r="D371" s="16"/>
      <c r="E371" s="6"/>
      <c r="F371" s="6"/>
      <c r="G371" s="1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</row>
    <row r="372" ht="15.75" customHeight="1">
      <c r="A372" s="6"/>
      <c r="B372" s="6"/>
      <c r="C372" s="6"/>
      <c r="D372" s="16"/>
      <c r="E372" s="6"/>
      <c r="F372" s="6"/>
      <c r="G372" s="1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</row>
    <row r="373" ht="15.75" customHeight="1">
      <c r="A373" s="6"/>
      <c r="B373" s="6"/>
      <c r="C373" s="6"/>
      <c r="D373" s="16"/>
      <c r="E373" s="6"/>
      <c r="F373" s="6"/>
      <c r="G373" s="1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</row>
    <row r="374" ht="15.75" customHeight="1">
      <c r="A374" s="6"/>
      <c r="B374" s="6"/>
      <c r="C374" s="6"/>
      <c r="D374" s="16"/>
      <c r="E374" s="6"/>
      <c r="F374" s="6"/>
      <c r="G374" s="1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</row>
    <row r="375" ht="15.75" customHeight="1">
      <c r="A375" s="6"/>
      <c r="B375" s="6"/>
      <c r="C375" s="6"/>
      <c r="D375" s="16"/>
      <c r="E375" s="6"/>
      <c r="F375" s="6"/>
      <c r="G375" s="1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</row>
    <row r="376" ht="15.75" customHeight="1">
      <c r="A376" s="6"/>
      <c r="B376" s="6"/>
      <c r="C376" s="6"/>
      <c r="D376" s="16"/>
      <c r="E376" s="6"/>
      <c r="F376" s="6"/>
      <c r="G376" s="1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</row>
    <row r="377" ht="15.75" customHeight="1">
      <c r="A377" s="6"/>
      <c r="B377" s="6"/>
      <c r="C377" s="6"/>
      <c r="D377" s="16"/>
      <c r="E377" s="6"/>
      <c r="F377" s="6"/>
      <c r="G377" s="1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</row>
    <row r="378" ht="15.75" customHeight="1">
      <c r="A378" s="6"/>
      <c r="B378" s="6"/>
      <c r="C378" s="6"/>
      <c r="D378" s="16"/>
      <c r="E378" s="6"/>
      <c r="F378" s="6"/>
      <c r="G378" s="1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</row>
    <row r="379" ht="15.75" customHeight="1">
      <c r="A379" s="6"/>
      <c r="B379" s="6"/>
      <c r="C379" s="6"/>
      <c r="D379" s="16"/>
      <c r="E379" s="6"/>
      <c r="F379" s="6"/>
      <c r="G379" s="1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</row>
    <row r="380" ht="15.75" customHeight="1">
      <c r="A380" s="6"/>
      <c r="B380" s="6"/>
      <c r="C380" s="6"/>
      <c r="D380" s="16"/>
      <c r="E380" s="6"/>
      <c r="F380" s="6"/>
      <c r="G380" s="1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</row>
    <row r="381" ht="15.75" customHeight="1">
      <c r="A381" s="6"/>
      <c r="B381" s="6"/>
      <c r="C381" s="6"/>
      <c r="D381" s="16"/>
      <c r="E381" s="6"/>
      <c r="F381" s="6"/>
      <c r="G381" s="1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</row>
    <row r="382" ht="15.75" customHeight="1">
      <c r="A382" s="6"/>
      <c r="B382" s="6"/>
      <c r="C382" s="6"/>
      <c r="D382" s="16"/>
      <c r="E382" s="6"/>
      <c r="F382" s="6"/>
      <c r="G382" s="1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</row>
    <row r="383" ht="15.75" customHeight="1">
      <c r="A383" s="6"/>
      <c r="B383" s="6"/>
      <c r="C383" s="6"/>
      <c r="D383" s="16"/>
      <c r="E383" s="6"/>
      <c r="F383" s="6"/>
      <c r="G383" s="1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</row>
    <row r="384" ht="15.75" customHeight="1">
      <c r="A384" s="6"/>
      <c r="B384" s="6"/>
      <c r="C384" s="6"/>
      <c r="D384" s="16"/>
      <c r="E384" s="6"/>
      <c r="F384" s="6"/>
      <c r="G384" s="1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</row>
    <row r="385" ht="15.75" customHeight="1">
      <c r="A385" s="6"/>
      <c r="B385" s="6"/>
      <c r="C385" s="6"/>
      <c r="D385" s="16"/>
      <c r="E385" s="6"/>
      <c r="F385" s="6"/>
      <c r="G385" s="1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</row>
    <row r="386" ht="15.75" customHeight="1">
      <c r="A386" s="6"/>
      <c r="B386" s="6"/>
      <c r="C386" s="6"/>
      <c r="D386" s="16"/>
      <c r="E386" s="6"/>
      <c r="F386" s="6"/>
      <c r="G386" s="1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</row>
    <row r="387" ht="15.75" customHeight="1">
      <c r="A387" s="6"/>
      <c r="B387" s="6"/>
      <c r="C387" s="6"/>
      <c r="D387" s="16"/>
      <c r="E387" s="6"/>
      <c r="F387" s="6"/>
      <c r="G387" s="1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</row>
    <row r="388" ht="15.75" customHeight="1">
      <c r="A388" s="6"/>
      <c r="B388" s="6"/>
      <c r="C388" s="6"/>
      <c r="D388" s="16"/>
      <c r="E388" s="6"/>
      <c r="F388" s="6"/>
      <c r="G388" s="1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</row>
    <row r="389" ht="15.75" customHeight="1">
      <c r="A389" s="6"/>
      <c r="B389" s="6"/>
      <c r="C389" s="6"/>
      <c r="D389" s="16"/>
      <c r="E389" s="6"/>
      <c r="F389" s="6"/>
      <c r="G389" s="1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</row>
    <row r="390" ht="15.75" customHeight="1">
      <c r="A390" s="6"/>
      <c r="B390" s="6"/>
      <c r="C390" s="6"/>
      <c r="D390" s="16"/>
      <c r="E390" s="6"/>
      <c r="F390" s="6"/>
      <c r="G390" s="1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</row>
    <row r="391" ht="15.75" customHeight="1">
      <c r="A391" s="6"/>
      <c r="B391" s="6"/>
      <c r="C391" s="6"/>
      <c r="D391" s="16"/>
      <c r="E391" s="6"/>
      <c r="F391" s="6"/>
      <c r="G391" s="1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</row>
    <row r="392" ht="15.75" customHeight="1">
      <c r="A392" s="6"/>
      <c r="B392" s="6"/>
      <c r="C392" s="6"/>
      <c r="D392" s="16"/>
      <c r="E392" s="6"/>
      <c r="F392" s="6"/>
      <c r="G392" s="1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</row>
    <row r="393" ht="15.75" customHeight="1">
      <c r="A393" s="6"/>
      <c r="B393" s="6"/>
      <c r="C393" s="6"/>
      <c r="D393" s="16"/>
      <c r="E393" s="6"/>
      <c r="F393" s="6"/>
      <c r="G393" s="1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</row>
    <row r="394" ht="15.75" customHeight="1">
      <c r="A394" s="6"/>
      <c r="B394" s="6"/>
      <c r="C394" s="6"/>
      <c r="D394" s="16"/>
      <c r="E394" s="6"/>
      <c r="F394" s="6"/>
      <c r="G394" s="1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</row>
    <row r="395" ht="15.75" customHeight="1">
      <c r="A395" s="6"/>
      <c r="B395" s="6"/>
      <c r="C395" s="6"/>
      <c r="D395" s="16"/>
      <c r="E395" s="6"/>
      <c r="F395" s="6"/>
      <c r="G395" s="1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</row>
    <row r="396" ht="15.75" customHeight="1">
      <c r="A396" s="6"/>
      <c r="B396" s="6"/>
      <c r="C396" s="6"/>
      <c r="D396" s="16"/>
      <c r="E396" s="6"/>
      <c r="F396" s="6"/>
      <c r="G396" s="1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</row>
    <row r="397" ht="15.75" customHeight="1">
      <c r="A397" s="6"/>
      <c r="B397" s="6"/>
      <c r="C397" s="6"/>
      <c r="D397" s="16"/>
      <c r="E397" s="6"/>
      <c r="F397" s="6"/>
      <c r="G397" s="1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</row>
    <row r="398" ht="15.75" customHeight="1">
      <c r="A398" s="6"/>
      <c r="B398" s="6"/>
      <c r="C398" s="6"/>
      <c r="D398" s="16"/>
      <c r="E398" s="6"/>
      <c r="F398" s="6"/>
      <c r="G398" s="1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</row>
    <row r="399" ht="15.75" customHeight="1">
      <c r="A399" s="6"/>
      <c r="B399" s="6"/>
      <c r="C399" s="6"/>
      <c r="D399" s="16"/>
      <c r="E399" s="6"/>
      <c r="F399" s="6"/>
      <c r="G399" s="1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</row>
    <row r="400" ht="15.75" customHeight="1">
      <c r="A400" s="6"/>
      <c r="B400" s="6"/>
      <c r="C400" s="6"/>
      <c r="D400" s="16"/>
      <c r="E400" s="6"/>
      <c r="F400" s="6"/>
      <c r="G400" s="1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</row>
    <row r="401" ht="15.75" customHeight="1">
      <c r="A401" s="6"/>
      <c r="B401" s="6"/>
      <c r="C401" s="6"/>
      <c r="D401" s="16"/>
      <c r="E401" s="6"/>
      <c r="F401" s="6"/>
      <c r="G401" s="1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</row>
    <row r="402" ht="15.75" customHeight="1">
      <c r="A402" s="6"/>
      <c r="B402" s="6"/>
      <c r="C402" s="6"/>
      <c r="D402" s="16"/>
      <c r="E402" s="6"/>
      <c r="F402" s="6"/>
      <c r="G402" s="1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</row>
    <row r="403" ht="15.75" customHeight="1">
      <c r="A403" s="6"/>
      <c r="B403" s="6"/>
      <c r="C403" s="6"/>
      <c r="D403" s="16"/>
      <c r="E403" s="6"/>
      <c r="F403" s="6"/>
      <c r="G403" s="1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</row>
    <row r="404" ht="15.75" customHeight="1">
      <c r="A404" s="6"/>
      <c r="B404" s="6"/>
      <c r="C404" s="6"/>
      <c r="D404" s="16"/>
      <c r="E404" s="6"/>
      <c r="F404" s="6"/>
      <c r="G404" s="1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</row>
    <row r="405" ht="15.75" customHeight="1">
      <c r="A405" s="6"/>
      <c r="B405" s="6"/>
      <c r="C405" s="6"/>
      <c r="D405" s="16"/>
      <c r="E405" s="6"/>
      <c r="F405" s="6"/>
      <c r="G405" s="1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</row>
    <row r="406" ht="15.75" customHeight="1">
      <c r="A406" s="6"/>
      <c r="B406" s="6"/>
      <c r="C406" s="6"/>
      <c r="D406" s="16"/>
      <c r="E406" s="6"/>
      <c r="F406" s="6"/>
      <c r="G406" s="1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</row>
    <row r="407" ht="15.75" customHeight="1">
      <c r="A407" s="6"/>
      <c r="B407" s="6"/>
      <c r="C407" s="6"/>
      <c r="D407" s="16"/>
      <c r="E407" s="6"/>
      <c r="F407" s="6"/>
      <c r="G407" s="1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</row>
    <row r="408" ht="15.75" customHeight="1">
      <c r="A408" s="6"/>
      <c r="B408" s="6"/>
      <c r="C408" s="6"/>
      <c r="D408" s="16"/>
      <c r="E408" s="6"/>
      <c r="F408" s="6"/>
      <c r="G408" s="1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</row>
    <row r="409" ht="15.75" customHeight="1">
      <c r="A409" s="6"/>
      <c r="B409" s="6"/>
      <c r="C409" s="6"/>
      <c r="D409" s="16"/>
      <c r="E409" s="6"/>
      <c r="F409" s="6"/>
      <c r="G409" s="1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</row>
    <row r="410" ht="15.75" customHeight="1">
      <c r="A410" s="6"/>
      <c r="B410" s="6"/>
      <c r="C410" s="6"/>
      <c r="D410" s="16"/>
      <c r="E410" s="6"/>
      <c r="F410" s="6"/>
      <c r="G410" s="1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</row>
    <row r="411" ht="15.75" customHeight="1">
      <c r="A411" s="6"/>
      <c r="B411" s="6"/>
      <c r="C411" s="6"/>
      <c r="D411" s="16"/>
      <c r="E411" s="6"/>
      <c r="F411" s="6"/>
      <c r="G411" s="1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</row>
    <row r="412" ht="15.75" customHeight="1">
      <c r="A412" s="6"/>
      <c r="B412" s="6"/>
      <c r="C412" s="6"/>
      <c r="D412" s="16"/>
      <c r="E412" s="6"/>
      <c r="F412" s="6"/>
      <c r="G412" s="1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</row>
    <row r="413" ht="15.75" customHeight="1">
      <c r="A413" s="6"/>
      <c r="B413" s="6"/>
      <c r="C413" s="6"/>
      <c r="D413" s="16"/>
      <c r="E413" s="6"/>
      <c r="F413" s="6"/>
      <c r="G413" s="1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</row>
    <row r="414" ht="15.75" customHeight="1">
      <c r="A414" s="6"/>
      <c r="B414" s="6"/>
      <c r="C414" s="6"/>
      <c r="D414" s="16"/>
      <c r="E414" s="6"/>
      <c r="F414" s="6"/>
      <c r="G414" s="1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</row>
    <row r="415" ht="15.75" customHeight="1">
      <c r="A415" s="6"/>
      <c r="B415" s="6"/>
      <c r="C415" s="6"/>
      <c r="D415" s="16"/>
      <c r="E415" s="6"/>
      <c r="F415" s="6"/>
      <c r="G415" s="1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</row>
    <row r="416" ht="15.75" customHeight="1">
      <c r="A416" s="6"/>
      <c r="B416" s="6"/>
      <c r="C416" s="6"/>
      <c r="D416" s="16"/>
      <c r="E416" s="6"/>
      <c r="F416" s="6"/>
      <c r="G416" s="1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</row>
    <row r="417" ht="15.75" customHeight="1">
      <c r="A417" s="6"/>
      <c r="B417" s="6"/>
      <c r="C417" s="6"/>
      <c r="D417" s="16"/>
      <c r="E417" s="6"/>
      <c r="F417" s="6"/>
      <c r="G417" s="1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</row>
    <row r="418" ht="15.75" customHeight="1">
      <c r="A418" s="6"/>
      <c r="B418" s="6"/>
      <c r="C418" s="6"/>
      <c r="D418" s="16"/>
      <c r="E418" s="6"/>
      <c r="F418" s="6"/>
      <c r="G418" s="1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</row>
    <row r="419" ht="15.75" customHeight="1">
      <c r="A419" s="6"/>
      <c r="B419" s="6"/>
      <c r="C419" s="6"/>
      <c r="D419" s="16"/>
      <c r="E419" s="6"/>
      <c r="F419" s="6"/>
      <c r="G419" s="1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</row>
    <row r="420" ht="15.75" customHeight="1">
      <c r="A420" s="6"/>
      <c r="B420" s="6"/>
      <c r="C420" s="6"/>
      <c r="D420" s="16"/>
      <c r="E420" s="6"/>
      <c r="F420" s="6"/>
      <c r="G420" s="1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</row>
    <row r="421" ht="15.75" customHeight="1">
      <c r="A421" s="6"/>
      <c r="B421" s="6"/>
      <c r="C421" s="6"/>
      <c r="D421" s="16"/>
      <c r="E421" s="6"/>
      <c r="F421" s="6"/>
      <c r="G421" s="1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</row>
    <row r="422" ht="15.75" customHeight="1">
      <c r="A422" s="6"/>
      <c r="B422" s="6"/>
      <c r="C422" s="6"/>
      <c r="D422" s="16"/>
      <c r="E422" s="6"/>
      <c r="F422" s="6"/>
      <c r="G422" s="1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</row>
    <row r="423" ht="15.75" customHeight="1">
      <c r="A423" s="6"/>
      <c r="B423" s="6"/>
      <c r="C423" s="6"/>
      <c r="D423" s="16"/>
      <c r="E423" s="6"/>
      <c r="F423" s="6"/>
      <c r="G423" s="1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</row>
    <row r="424" ht="15.75" customHeight="1">
      <c r="A424" s="6"/>
      <c r="B424" s="6"/>
      <c r="C424" s="6"/>
      <c r="D424" s="16"/>
      <c r="E424" s="6"/>
      <c r="F424" s="6"/>
      <c r="G424" s="1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</row>
    <row r="425" ht="15.75" customHeight="1">
      <c r="A425" s="6"/>
      <c r="B425" s="6"/>
      <c r="C425" s="6"/>
      <c r="D425" s="16"/>
      <c r="E425" s="6"/>
      <c r="F425" s="6"/>
      <c r="G425" s="1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</row>
    <row r="426" ht="15.75" customHeight="1">
      <c r="A426" s="6"/>
      <c r="B426" s="6"/>
      <c r="C426" s="6"/>
      <c r="D426" s="16"/>
      <c r="E426" s="6"/>
      <c r="F426" s="6"/>
      <c r="G426" s="1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</row>
    <row r="427" ht="15.75" customHeight="1">
      <c r="A427" s="6"/>
      <c r="B427" s="6"/>
      <c r="C427" s="6"/>
      <c r="D427" s="16"/>
      <c r="E427" s="6"/>
      <c r="F427" s="6"/>
      <c r="G427" s="1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</row>
    <row r="428" ht="15.75" customHeight="1">
      <c r="A428" s="6"/>
      <c r="B428" s="6"/>
      <c r="C428" s="6"/>
      <c r="D428" s="16"/>
      <c r="E428" s="6"/>
      <c r="F428" s="6"/>
      <c r="G428" s="1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</row>
    <row r="429" ht="15.75" customHeight="1">
      <c r="A429" s="6"/>
      <c r="B429" s="6"/>
      <c r="C429" s="6"/>
      <c r="D429" s="16"/>
      <c r="E429" s="6"/>
      <c r="F429" s="6"/>
      <c r="G429" s="1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</row>
    <row r="430" ht="15.75" customHeight="1">
      <c r="A430" s="6"/>
      <c r="B430" s="6"/>
      <c r="C430" s="6"/>
      <c r="D430" s="16"/>
      <c r="E430" s="6"/>
      <c r="F430" s="6"/>
      <c r="G430" s="1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</row>
    <row r="431" ht="15.75" customHeight="1">
      <c r="A431" s="6"/>
      <c r="B431" s="6"/>
      <c r="C431" s="6"/>
      <c r="D431" s="16"/>
      <c r="E431" s="6"/>
      <c r="F431" s="6"/>
      <c r="G431" s="1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</row>
    <row r="432" ht="15.75" customHeight="1">
      <c r="A432" s="6"/>
      <c r="B432" s="6"/>
      <c r="C432" s="6"/>
      <c r="D432" s="16"/>
      <c r="E432" s="6"/>
      <c r="F432" s="6"/>
      <c r="G432" s="1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</row>
    <row r="433" ht="15.75" customHeight="1">
      <c r="A433" s="6"/>
      <c r="B433" s="6"/>
      <c r="C433" s="6"/>
      <c r="D433" s="16"/>
      <c r="E433" s="6"/>
      <c r="F433" s="6"/>
      <c r="G433" s="1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</row>
    <row r="434" ht="15.75" customHeight="1">
      <c r="A434" s="6"/>
      <c r="B434" s="6"/>
      <c r="C434" s="6"/>
      <c r="D434" s="16"/>
      <c r="E434" s="6"/>
      <c r="F434" s="6"/>
      <c r="G434" s="1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</row>
    <row r="435" ht="15.75" customHeight="1">
      <c r="A435" s="6"/>
      <c r="B435" s="6"/>
      <c r="C435" s="6"/>
      <c r="D435" s="16"/>
      <c r="E435" s="6"/>
      <c r="F435" s="6"/>
      <c r="G435" s="1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</row>
    <row r="436" ht="15.75" customHeight="1">
      <c r="A436" s="6"/>
      <c r="B436" s="6"/>
      <c r="C436" s="6"/>
      <c r="D436" s="16"/>
      <c r="E436" s="6"/>
      <c r="F436" s="6"/>
      <c r="G436" s="1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</row>
    <row r="437" ht="15.75" customHeight="1">
      <c r="A437" s="6"/>
      <c r="B437" s="6"/>
      <c r="C437" s="6"/>
      <c r="D437" s="16"/>
      <c r="E437" s="6"/>
      <c r="F437" s="6"/>
      <c r="G437" s="1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</row>
    <row r="438" ht="15.75" customHeight="1">
      <c r="A438" s="6"/>
      <c r="B438" s="6"/>
      <c r="C438" s="6"/>
      <c r="D438" s="16"/>
      <c r="E438" s="6"/>
      <c r="F438" s="6"/>
      <c r="G438" s="1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</row>
    <row r="439" ht="15.75" customHeight="1">
      <c r="A439" s="6"/>
      <c r="B439" s="6"/>
      <c r="C439" s="6"/>
      <c r="D439" s="16"/>
      <c r="E439" s="6"/>
      <c r="F439" s="6"/>
      <c r="G439" s="1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</row>
    <row r="440" ht="15.75" customHeight="1">
      <c r="A440" s="6"/>
      <c r="B440" s="6"/>
      <c r="C440" s="6"/>
      <c r="D440" s="16"/>
      <c r="E440" s="6"/>
      <c r="F440" s="6"/>
      <c r="G440" s="1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</row>
    <row r="441" ht="15.75" customHeight="1">
      <c r="A441" s="6"/>
      <c r="B441" s="6"/>
      <c r="C441" s="6"/>
      <c r="D441" s="16"/>
      <c r="E441" s="6"/>
      <c r="F441" s="6"/>
      <c r="G441" s="1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</row>
    <row r="442" ht="15.75" customHeight="1">
      <c r="A442" s="6"/>
      <c r="B442" s="6"/>
      <c r="C442" s="6"/>
      <c r="D442" s="16"/>
      <c r="E442" s="6"/>
      <c r="F442" s="6"/>
      <c r="G442" s="1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</row>
    <row r="443" ht="15.75" customHeight="1">
      <c r="A443" s="6"/>
      <c r="B443" s="6"/>
      <c r="C443" s="6"/>
      <c r="D443" s="16"/>
      <c r="E443" s="6"/>
      <c r="F443" s="6"/>
      <c r="G443" s="1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</row>
    <row r="444" ht="15.75" customHeight="1">
      <c r="A444" s="6"/>
      <c r="B444" s="6"/>
      <c r="C444" s="6"/>
      <c r="D444" s="16"/>
      <c r="E444" s="6"/>
      <c r="F444" s="6"/>
      <c r="G444" s="1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</row>
    <row r="445" ht="15.75" customHeight="1">
      <c r="A445" s="6"/>
      <c r="B445" s="6"/>
      <c r="C445" s="6"/>
      <c r="D445" s="16"/>
      <c r="E445" s="6"/>
      <c r="F445" s="6"/>
      <c r="G445" s="1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</row>
    <row r="446" ht="15.75" customHeight="1">
      <c r="A446" s="6"/>
      <c r="B446" s="6"/>
      <c r="C446" s="6"/>
      <c r="D446" s="16"/>
      <c r="E446" s="6"/>
      <c r="F446" s="6"/>
      <c r="G446" s="1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</row>
    <row r="447" ht="15.75" customHeight="1">
      <c r="A447" s="6"/>
      <c r="B447" s="6"/>
      <c r="C447" s="6"/>
      <c r="D447" s="16"/>
      <c r="E447" s="6"/>
      <c r="F447" s="6"/>
      <c r="G447" s="1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</row>
    <row r="448" ht="15.75" customHeight="1">
      <c r="A448" s="6"/>
      <c r="B448" s="6"/>
      <c r="C448" s="6"/>
      <c r="D448" s="16"/>
      <c r="E448" s="6"/>
      <c r="F448" s="6"/>
      <c r="G448" s="1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</row>
    <row r="449" ht="15.75" customHeight="1">
      <c r="A449" s="6"/>
      <c r="B449" s="6"/>
      <c r="C449" s="6"/>
      <c r="D449" s="16"/>
      <c r="E449" s="6"/>
      <c r="F449" s="6"/>
      <c r="G449" s="1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</row>
    <row r="450" ht="15.75" customHeight="1">
      <c r="A450" s="6"/>
      <c r="B450" s="6"/>
      <c r="C450" s="6"/>
      <c r="D450" s="16"/>
      <c r="E450" s="6"/>
      <c r="F450" s="6"/>
      <c r="G450" s="1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</row>
    <row r="451" ht="15.75" customHeight="1">
      <c r="A451" s="6"/>
      <c r="B451" s="6"/>
      <c r="C451" s="6"/>
      <c r="D451" s="16"/>
      <c r="E451" s="6"/>
      <c r="F451" s="6"/>
      <c r="G451" s="1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</row>
    <row r="452" ht="15.75" customHeight="1">
      <c r="A452" s="6"/>
      <c r="B452" s="6"/>
      <c r="C452" s="6"/>
      <c r="D452" s="16"/>
      <c r="E452" s="6"/>
      <c r="F452" s="6"/>
      <c r="G452" s="1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</row>
    <row r="453" ht="15.75" customHeight="1">
      <c r="A453" s="6"/>
      <c r="B453" s="6"/>
      <c r="C453" s="6"/>
      <c r="D453" s="16"/>
      <c r="E453" s="6"/>
      <c r="F453" s="6"/>
      <c r="G453" s="1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</row>
    <row r="454" ht="15.75" customHeight="1">
      <c r="A454" s="6"/>
      <c r="B454" s="6"/>
      <c r="C454" s="6"/>
      <c r="D454" s="16"/>
      <c r="E454" s="6"/>
      <c r="F454" s="6"/>
      <c r="G454" s="1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</row>
    <row r="455" ht="15.75" customHeight="1">
      <c r="A455" s="6"/>
      <c r="B455" s="6"/>
      <c r="C455" s="6"/>
      <c r="D455" s="16"/>
      <c r="E455" s="6"/>
      <c r="F455" s="6"/>
      <c r="G455" s="1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</row>
    <row r="456" ht="15.75" customHeight="1">
      <c r="A456" s="6"/>
      <c r="B456" s="6"/>
      <c r="C456" s="6"/>
      <c r="D456" s="16"/>
      <c r="E456" s="6"/>
      <c r="F456" s="6"/>
      <c r="G456" s="1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</row>
    <row r="457" ht="15.75" customHeight="1">
      <c r="A457" s="6"/>
      <c r="B457" s="6"/>
      <c r="C457" s="6"/>
      <c r="D457" s="16"/>
      <c r="E457" s="6"/>
      <c r="F457" s="6"/>
      <c r="G457" s="1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</row>
    <row r="458" ht="15.75" customHeight="1">
      <c r="A458" s="6"/>
      <c r="B458" s="6"/>
      <c r="C458" s="6"/>
      <c r="D458" s="16"/>
      <c r="E458" s="6"/>
      <c r="F458" s="6"/>
      <c r="G458" s="1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</row>
    <row r="459" ht="15.75" customHeight="1">
      <c r="A459" s="6"/>
      <c r="B459" s="6"/>
      <c r="C459" s="6"/>
      <c r="D459" s="16"/>
      <c r="E459" s="6"/>
      <c r="F459" s="6"/>
      <c r="G459" s="1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</row>
    <row r="460" ht="15.75" customHeight="1">
      <c r="A460" s="6"/>
      <c r="B460" s="6"/>
      <c r="C460" s="6"/>
      <c r="D460" s="16"/>
      <c r="E460" s="6"/>
      <c r="F460" s="6"/>
      <c r="G460" s="1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</row>
    <row r="461" ht="15.75" customHeight="1">
      <c r="A461" s="6"/>
      <c r="B461" s="6"/>
      <c r="C461" s="6"/>
      <c r="D461" s="16"/>
      <c r="E461" s="6"/>
      <c r="F461" s="6"/>
      <c r="G461" s="1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</row>
    <row r="462" ht="15.75" customHeight="1">
      <c r="A462" s="6"/>
      <c r="B462" s="6"/>
      <c r="C462" s="6"/>
      <c r="D462" s="16"/>
      <c r="E462" s="6"/>
      <c r="F462" s="6"/>
      <c r="G462" s="1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</row>
    <row r="463" ht="15.75" customHeight="1">
      <c r="A463" s="6"/>
      <c r="B463" s="6"/>
      <c r="C463" s="6"/>
      <c r="D463" s="16"/>
      <c r="E463" s="6"/>
      <c r="F463" s="6"/>
      <c r="G463" s="1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</row>
    <row r="464" ht="15.75" customHeight="1">
      <c r="A464" s="6"/>
      <c r="B464" s="6"/>
      <c r="C464" s="6"/>
      <c r="D464" s="16"/>
      <c r="E464" s="6"/>
      <c r="F464" s="6"/>
      <c r="G464" s="1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</row>
    <row r="465" ht="15.75" customHeight="1">
      <c r="A465" s="6"/>
      <c r="B465" s="6"/>
      <c r="C465" s="6"/>
      <c r="D465" s="16"/>
      <c r="E465" s="6"/>
      <c r="F465" s="6"/>
      <c r="G465" s="1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</row>
    <row r="466" ht="15.75" customHeight="1">
      <c r="A466" s="6"/>
      <c r="B466" s="6"/>
      <c r="C466" s="6"/>
      <c r="D466" s="16"/>
      <c r="E466" s="6"/>
      <c r="F466" s="6"/>
      <c r="G466" s="1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</row>
    <row r="467" ht="15.75" customHeight="1">
      <c r="A467" s="6"/>
      <c r="B467" s="6"/>
      <c r="C467" s="6"/>
      <c r="D467" s="16"/>
      <c r="E467" s="6"/>
      <c r="F467" s="6"/>
      <c r="G467" s="1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</row>
    <row r="468" ht="15.75" customHeight="1">
      <c r="A468" s="6"/>
      <c r="B468" s="6"/>
      <c r="C468" s="6"/>
      <c r="D468" s="16"/>
      <c r="E468" s="6"/>
      <c r="F468" s="6"/>
      <c r="G468" s="1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</row>
    <row r="469" ht="15.75" customHeight="1">
      <c r="A469" s="6"/>
      <c r="B469" s="6"/>
      <c r="C469" s="6"/>
      <c r="D469" s="16"/>
      <c r="E469" s="6"/>
      <c r="F469" s="6"/>
      <c r="G469" s="1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</row>
    <row r="470" ht="15.75" customHeight="1">
      <c r="A470" s="6"/>
      <c r="B470" s="6"/>
      <c r="C470" s="6"/>
      <c r="D470" s="16"/>
      <c r="E470" s="6"/>
      <c r="F470" s="6"/>
      <c r="G470" s="1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</row>
    <row r="471" ht="15.75" customHeight="1">
      <c r="A471" s="6"/>
      <c r="B471" s="6"/>
      <c r="C471" s="6"/>
      <c r="D471" s="16"/>
      <c r="E471" s="6"/>
      <c r="F471" s="6"/>
      <c r="G471" s="1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</row>
    <row r="472" ht="15.75" customHeight="1">
      <c r="A472" s="6"/>
      <c r="B472" s="6"/>
      <c r="C472" s="6"/>
      <c r="D472" s="16"/>
      <c r="E472" s="6"/>
      <c r="F472" s="6"/>
      <c r="G472" s="1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</row>
    <row r="473" ht="15.75" customHeight="1">
      <c r="A473" s="6"/>
      <c r="B473" s="6"/>
      <c r="C473" s="6"/>
      <c r="D473" s="16"/>
      <c r="E473" s="6"/>
      <c r="F473" s="6"/>
      <c r="G473" s="1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</row>
    <row r="474" ht="15.75" customHeight="1">
      <c r="A474" s="6"/>
      <c r="B474" s="6"/>
      <c r="C474" s="6"/>
      <c r="D474" s="16"/>
      <c r="E474" s="6"/>
      <c r="F474" s="6"/>
      <c r="G474" s="1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</row>
    <row r="475" ht="15.75" customHeight="1">
      <c r="A475" s="6"/>
      <c r="B475" s="6"/>
      <c r="C475" s="6"/>
      <c r="D475" s="16"/>
      <c r="E475" s="6"/>
      <c r="F475" s="6"/>
      <c r="G475" s="1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</row>
    <row r="476" ht="15.75" customHeight="1">
      <c r="A476" s="6"/>
      <c r="B476" s="6"/>
      <c r="C476" s="6"/>
      <c r="D476" s="16"/>
      <c r="E476" s="6"/>
      <c r="F476" s="6"/>
      <c r="G476" s="1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</row>
    <row r="477" ht="15.75" customHeight="1">
      <c r="A477" s="6"/>
      <c r="B477" s="6"/>
      <c r="C477" s="6"/>
      <c r="D477" s="16"/>
      <c r="E477" s="6"/>
      <c r="F477" s="6"/>
      <c r="G477" s="1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</row>
    <row r="478" ht="15.75" customHeight="1">
      <c r="A478" s="6"/>
      <c r="B478" s="6"/>
      <c r="C478" s="6"/>
      <c r="D478" s="16"/>
      <c r="E478" s="6"/>
      <c r="F478" s="6"/>
      <c r="G478" s="1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</row>
    <row r="479" ht="15.75" customHeight="1">
      <c r="A479" s="6"/>
      <c r="B479" s="6"/>
      <c r="C479" s="6"/>
      <c r="D479" s="16"/>
      <c r="E479" s="6"/>
      <c r="F479" s="6"/>
      <c r="G479" s="1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</row>
    <row r="480" ht="15.75" customHeight="1">
      <c r="A480" s="6"/>
      <c r="B480" s="6"/>
      <c r="C480" s="6"/>
      <c r="D480" s="16"/>
      <c r="E480" s="6"/>
      <c r="F480" s="6"/>
      <c r="G480" s="1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</row>
    <row r="481" ht="15.75" customHeight="1">
      <c r="A481" s="6"/>
      <c r="B481" s="6"/>
      <c r="C481" s="6"/>
      <c r="D481" s="16"/>
      <c r="E481" s="6"/>
      <c r="F481" s="6"/>
      <c r="G481" s="1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</row>
    <row r="482" ht="15.75" customHeight="1">
      <c r="A482" s="6"/>
      <c r="B482" s="6"/>
      <c r="C482" s="6"/>
      <c r="D482" s="16"/>
      <c r="E482" s="6"/>
      <c r="F482" s="6"/>
      <c r="G482" s="1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</row>
    <row r="483" ht="15.75" customHeight="1">
      <c r="A483" s="6"/>
      <c r="B483" s="6"/>
      <c r="C483" s="6"/>
      <c r="D483" s="16"/>
      <c r="E483" s="6"/>
      <c r="F483" s="6"/>
      <c r="G483" s="1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</row>
    <row r="484" ht="15.75" customHeight="1">
      <c r="A484" s="6"/>
      <c r="B484" s="6"/>
      <c r="C484" s="6"/>
      <c r="D484" s="16"/>
      <c r="E484" s="6"/>
      <c r="F484" s="6"/>
      <c r="G484" s="1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</row>
    <row r="485" ht="15.75" customHeight="1">
      <c r="A485" s="6"/>
      <c r="B485" s="6"/>
      <c r="C485" s="6"/>
      <c r="D485" s="16"/>
      <c r="E485" s="6"/>
      <c r="F485" s="6"/>
      <c r="G485" s="1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</row>
    <row r="486" ht="15.75" customHeight="1">
      <c r="A486" s="6"/>
      <c r="B486" s="6"/>
      <c r="C486" s="6"/>
      <c r="D486" s="16"/>
      <c r="E486" s="6"/>
      <c r="F486" s="6"/>
      <c r="G486" s="1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</row>
    <row r="487" ht="15.75" customHeight="1">
      <c r="A487" s="6"/>
      <c r="B487" s="6"/>
      <c r="C487" s="6"/>
      <c r="D487" s="16"/>
      <c r="E487" s="6"/>
      <c r="F487" s="6"/>
      <c r="G487" s="1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</row>
    <row r="488" ht="15.75" customHeight="1">
      <c r="A488" s="6"/>
      <c r="B488" s="6"/>
      <c r="C488" s="6"/>
      <c r="D488" s="16"/>
      <c r="E488" s="6"/>
      <c r="F488" s="6"/>
      <c r="G488" s="1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</row>
    <row r="489" ht="15.75" customHeight="1">
      <c r="A489" s="6"/>
      <c r="B489" s="6"/>
      <c r="C489" s="6"/>
      <c r="D489" s="16"/>
      <c r="E489" s="6"/>
      <c r="F489" s="6"/>
      <c r="G489" s="1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</row>
    <row r="490" ht="15.75" customHeight="1">
      <c r="A490" s="6"/>
      <c r="B490" s="6"/>
      <c r="C490" s="6"/>
      <c r="D490" s="16"/>
      <c r="E490" s="6"/>
      <c r="F490" s="6"/>
      <c r="G490" s="1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</row>
    <row r="491" ht="15.75" customHeight="1">
      <c r="A491" s="6"/>
      <c r="B491" s="6"/>
      <c r="C491" s="6"/>
      <c r="D491" s="16"/>
      <c r="E491" s="6"/>
      <c r="F491" s="6"/>
      <c r="G491" s="1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</row>
    <row r="492" ht="15.75" customHeight="1">
      <c r="A492" s="6"/>
      <c r="B492" s="6"/>
      <c r="C492" s="6"/>
      <c r="D492" s="16"/>
      <c r="E492" s="6"/>
      <c r="F492" s="6"/>
      <c r="G492" s="1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</row>
    <row r="493" ht="15.75" customHeight="1">
      <c r="A493" s="6"/>
      <c r="B493" s="6"/>
      <c r="C493" s="6"/>
      <c r="D493" s="16"/>
      <c r="E493" s="6"/>
      <c r="F493" s="6"/>
      <c r="G493" s="1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</row>
    <row r="494" ht="15.75" customHeight="1">
      <c r="A494" s="6"/>
      <c r="B494" s="6"/>
      <c r="C494" s="6"/>
      <c r="D494" s="16"/>
      <c r="E494" s="6"/>
      <c r="F494" s="6"/>
      <c r="G494" s="1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</row>
    <row r="495" ht="15.75" customHeight="1">
      <c r="A495" s="6"/>
      <c r="B495" s="6"/>
      <c r="C495" s="6"/>
      <c r="D495" s="16"/>
      <c r="E495" s="6"/>
      <c r="F495" s="6"/>
      <c r="G495" s="1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</row>
    <row r="496" ht="15.75" customHeight="1">
      <c r="A496" s="6"/>
      <c r="B496" s="6"/>
      <c r="C496" s="6"/>
      <c r="D496" s="16"/>
      <c r="E496" s="6"/>
      <c r="F496" s="6"/>
      <c r="G496" s="1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</row>
    <row r="497" ht="15.75" customHeight="1">
      <c r="A497" s="6"/>
      <c r="B497" s="6"/>
      <c r="C497" s="6"/>
      <c r="D497" s="16"/>
      <c r="E497" s="6"/>
      <c r="F497" s="6"/>
      <c r="G497" s="1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</row>
    <row r="498" ht="15.75" customHeight="1">
      <c r="A498" s="6"/>
      <c r="B498" s="6"/>
      <c r="C498" s="6"/>
      <c r="D498" s="16"/>
      <c r="E498" s="6"/>
      <c r="F498" s="6"/>
      <c r="G498" s="1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</row>
    <row r="499" ht="15.75" customHeight="1">
      <c r="A499" s="6"/>
      <c r="B499" s="6"/>
      <c r="C499" s="6"/>
      <c r="D499" s="16"/>
      <c r="E499" s="6"/>
      <c r="F499" s="6"/>
      <c r="G499" s="1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</row>
    <row r="500" ht="15.75" customHeight="1">
      <c r="A500" s="6"/>
      <c r="B500" s="6"/>
      <c r="C500" s="6"/>
      <c r="D500" s="16"/>
      <c r="E500" s="6"/>
      <c r="F500" s="6"/>
      <c r="G500" s="1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</row>
    <row r="501" ht="15.75" customHeight="1">
      <c r="A501" s="6"/>
      <c r="B501" s="6"/>
      <c r="C501" s="6"/>
      <c r="D501" s="16"/>
      <c r="E501" s="6"/>
      <c r="F501" s="6"/>
      <c r="G501" s="1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</row>
    <row r="502" ht="15.75" customHeight="1">
      <c r="A502" s="6"/>
      <c r="B502" s="6"/>
      <c r="C502" s="6"/>
      <c r="D502" s="16"/>
      <c r="E502" s="6"/>
      <c r="F502" s="6"/>
      <c r="G502" s="1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</row>
    <row r="503" ht="15.75" customHeight="1">
      <c r="A503" s="6"/>
      <c r="B503" s="6"/>
      <c r="C503" s="6"/>
      <c r="D503" s="16"/>
      <c r="E503" s="6"/>
      <c r="F503" s="6"/>
      <c r="G503" s="1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</row>
    <row r="504" ht="15.75" customHeight="1">
      <c r="A504" s="6"/>
      <c r="B504" s="6"/>
      <c r="C504" s="6"/>
      <c r="D504" s="16"/>
      <c r="E504" s="6"/>
      <c r="F504" s="6"/>
      <c r="G504" s="1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</row>
    <row r="505" ht="15.75" customHeight="1">
      <c r="A505" s="6"/>
      <c r="B505" s="6"/>
      <c r="C505" s="6"/>
      <c r="D505" s="16"/>
      <c r="E505" s="6"/>
      <c r="F505" s="6"/>
      <c r="G505" s="1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</row>
    <row r="506" ht="15.75" customHeight="1">
      <c r="A506" s="6"/>
      <c r="B506" s="6"/>
      <c r="C506" s="6"/>
      <c r="D506" s="16"/>
      <c r="E506" s="6"/>
      <c r="F506" s="6"/>
      <c r="G506" s="1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</row>
    <row r="507" ht="15.75" customHeight="1">
      <c r="A507" s="6"/>
      <c r="B507" s="6"/>
      <c r="C507" s="6"/>
      <c r="D507" s="16"/>
      <c r="E507" s="6"/>
      <c r="F507" s="6"/>
      <c r="G507" s="1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</row>
    <row r="508" ht="15.75" customHeight="1">
      <c r="A508" s="6"/>
      <c r="B508" s="6"/>
      <c r="C508" s="6"/>
      <c r="D508" s="16"/>
      <c r="E508" s="6"/>
      <c r="F508" s="6"/>
      <c r="G508" s="1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</row>
    <row r="509" ht="15.75" customHeight="1">
      <c r="A509" s="6"/>
      <c r="B509" s="6"/>
      <c r="C509" s="6"/>
      <c r="D509" s="16"/>
      <c r="E509" s="6"/>
      <c r="F509" s="6"/>
      <c r="G509" s="1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</row>
    <row r="510" ht="15.75" customHeight="1">
      <c r="A510" s="6"/>
      <c r="B510" s="6"/>
      <c r="C510" s="6"/>
      <c r="D510" s="16"/>
      <c r="E510" s="6"/>
      <c r="F510" s="6"/>
      <c r="G510" s="1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</row>
    <row r="511" ht="15.75" customHeight="1">
      <c r="A511" s="6"/>
      <c r="B511" s="6"/>
      <c r="C511" s="6"/>
      <c r="D511" s="16"/>
      <c r="E511" s="6"/>
      <c r="F511" s="6"/>
      <c r="G511" s="1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</row>
    <row r="512" ht="15.75" customHeight="1">
      <c r="A512" s="6"/>
      <c r="B512" s="6"/>
      <c r="C512" s="6"/>
      <c r="D512" s="16"/>
      <c r="E512" s="6"/>
      <c r="F512" s="6"/>
      <c r="G512" s="1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</row>
    <row r="513" ht="15.75" customHeight="1">
      <c r="A513" s="6"/>
      <c r="B513" s="6"/>
      <c r="C513" s="6"/>
      <c r="D513" s="16"/>
      <c r="E513" s="6"/>
      <c r="F513" s="6"/>
      <c r="G513" s="1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</row>
    <row r="514" ht="15.75" customHeight="1">
      <c r="A514" s="6"/>
      <c r="B514" s="6"/>
      <c r="C514" s="6"/>
      <c r="D514" s="16"/>
      <c r="E514" s="6"/>
      <c r="F514" s="6"/>
      <c r="G514" s="1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</row>
    <row r="515" ht="15.75" customHeight="1">
      <c r="A515" s="6"/>
      <c r="B515" s="6"/>
      <c r="C515" s="6"/>
      <c r="D515" s="16"/>
      <c r="E515" s="6"/>
      <c r="F515" s="6"/>
      <c r="G515" s="1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</row>
    <row r="516" ht="15.75" customHeight="1">
      <c r="A516" s="6"/>
      <c r="B516" s="6"/>
      <c r="C516" s="6"/>
      <c r="D516" s="16"/>
      <c r="E516" s="6"/>
      <c r="F516" s="6"/>
      <c r="G516" s="1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</row>
    <row r="517" ht="15.75" customHeight="1">
      <c r="A517" s="6"/>
      <c r="B517" s="6"/>
      <c r="C517" s="6"/>
      <c r="D517" s="16"/>
      <c r="E517" s="6"/>
      <c r="F517" s="6"/>
      <c r="G517" s="1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</row>
    <row r="518" ht="15.75" customHeight="1">
      <c r="A518" s="6"/>
      <c r="B518" s="6"/>
      <c r="C518" s="6"/>
      <c r="D518" s="16"/>
      <c r="E518" s="6"/>
      <c r="F518" s="6"/>
      <c r="G518" s="1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</row>
    <row r="519" ht="15.75" customHeight="1">
      <c r="A519" s="6"/>
      <c r="B519" s="6"/>
      <c r="C519" s="6"/>
      <c r="D519" s="16"/>
      <c r="E519" s="6"/>
      <c r="F519" s="6"/>
      <c r="G519" s="1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</row>
    <row r="520" ht="15.75" customHeight="1">
      <c r="A520" s="6"/>
      <c r="B520" s="6"/>
      <c r="C520" s="6"/>
      <c r="D520" s="16"/>
      <c r="E520" s="6"/>
      <c r="F520" s="6"/>
      <c r="G520" s="1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</row>
    <row r="521" ht="15.75" customHeight="1">
      <c r="A521" s="6"/>
      <c r="B521" s="6"/>
      <c r="C521" s="6"/>
      <c r="D521" s="16"/>
      <c r="E521" s="6"/>
      <c r="F521" s="6"/>
      <c r="G521" s="1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</row>
    <row r="522" ht="15.75" customHeight="1">
      <c r="A522" s="6"/>
      <c r="B522" s="6"/>
      <c r="C522" s="6"/>
      <c r="D522" s="16"/>
      <c r="E522" s="6"/>
      <c r="F522" s="6"/>
      <c r="G522" s="1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</row>
    <row r="523" ht="15.75" customHeight="1">
      <c r="A523" s="6"/>
      <c r="B523" s="6"/>
      <c r="C523" s="6"/>
      <c r="D523" s="16"/>
      <c r="E523" s="6"/>
      <c r="F523" s="6"/>
      <c r="G523" s="1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</row>
    <row r="524" ht="15.75" customHeight="1">
      <c r="A524" s="6"/>
      <c r="B524" s="6"/>
      <c r="C524" s="6"/>
      <c r="D524" s="16"/>
      <c r="E524" s="6"/>
      <c r="F524" s="6"/>
      <c r="G524" s="1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</row>
    <row r="525" ht="15.75" customHeight="1">
      <c r="A525" s="6"/>
      <c r="B525" s="6"/>
      <c r="C525" s="6"/>
      <c r="D525" s="16"/>
      <c r="E525" s="6"/>
      <c r="F525" s="6"/>
      <c r="G525" s="1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</row>
    <row r="526" ht="15.75" customHeight="1">
      <c r="A526" s="6"/>
      <c r="B526" s="6"/>
      <c r="C526" s="6"/>
      <c r="D526" s="16"/>
      <c r="E526" s="6"/>
      <c r="F526" s="6"/>
      <c r="G526" s="1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</row>
    <row r="527" ht="15.75" customHeight="1">
      <c r="A527" s="6"/>
      <c r="B527" s="6"/>
      <c r="C527" s="6"/>
      <c r="D527" s="16"/>
      <c r="E527" s="6"/>
      <c r="F527" s="6"/>
      <c r="G527" s="1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</row>
    <row r="528" ht="15.75" customHeight="1">
      <c r="A528" s="6"/>
      <c r="B528" s="6"/>
      <c r="C528" s="6"/>
      <c r="D528" s="16"/>
      <c r="E528" s="6"/>
      <c r="F528" s="6"/>
      <c r="G528" s="1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</row>
    <row r="529" ht="15.75" customHeight="1">
      <c r="A529" s="6"/>
      <c r="B529" s="6"/>
      <c r="C529" s="6"/>
      <c r="D529" s="16"/>
      <c r="E529" s="6"/>
      <c r="F529" s="6"/>
      <c r="G529" s="1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</row>
    <row r="530" ht="15.75" customHeight="1">
      <c r="A530" s="6"/>
      <c r="B530" s="6"/>
      <c r="C530" s="6"/>
      <c r="D530" s="16"/>
      <c r="E530" s="6"/>
      <c r="F530" s="6"/>
      <c r="G530" s="1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</row>
    <row r="531" ht="15.75" customHeight="1">
      <c r="A531" s="6"/>
      <c r="B531" s="6"/>
      <c r="C531" s="6"/>
      <c r="D531" s="16"/>
      <c r="E531" s="6"/>
      <c r="F531" s="6"/>
      <c r="G531" s="1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</row>
    <row r="532" ht="15.75" customHeight="1">
      <c r="A532" s="6"/>
      <c r="B532" s="6"/>
      <c r="C532" s="6"/>
      <c r="D532" s="16"/>
      <c r="E532" s="6"/>
      <c r="F532" s="6"/>
      <c r="G532" s="1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</row>
    <row r="533" ht="15.75" customHeight="1">
      <c r="A533" s="6"/>
      <c r="B533" s="6"/>
      <c r="C533" s="6"/>
      <c r="D533" s="16"/>
      <c r="E533" s="6"/>
      <c r="F533" s="6"/>
      <c r="G533" s="1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</row>
    <row r="534" ht="15.75" customHeight="1">
      <c r="A534" s="6"/>
      <c r="B534" s="6"/>
      <c r="C534" s="6"/>
      <c r="D534" s="16"/>
      <c r="E534" s="6"/>
      <c r="F534" s="6"/>
      <c r="G534" s="1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</row>
    <row r="535" ht="15.75" customHeight="1">
      <c r="A535" s="6"/>
      <c r="B535" s="6"/>
      <c r="C535" s="6"/>
      <c r="D535" s="16"/>
      <c r="E535" s="6"/>
      <c r="F535" s="6"/>
      <c r="G535" s="1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</row>
    <row r="536" ht="15.75" customHeight="1">
      <c r="A536" s="6"/>
      <c r="B536" s="6"/>
      <c r="C536" s="6"/>
      <c r="D536" s="16"/>
      <c r="E536" s="6"/>
      <c r="F536" s="6"/>
      <c r="G536" s="1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</row>
    <row r="537" ht="15.75" customHeight="1">
      <c r="A537" s="6"/>
      <c r="B537" s="6"/>
      <c r="C537" s="6"/>
      <c r="D537" s="16"/>
      <c r="E537" s="6"/>
      <c r="F537" s="6"/>
      <c r="G537" s="1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</row>
    <row r="538" ht="15.75" customHeight="1">
      <c r="A538" s="6"/>
      <c r="B538" s="6"/>
      <c r="C538" s="6"/>
      <c r="D538" s="16"/>
      <c r="E538" s="6"/>
      <c r="F538" s="6"/>
      <c r="G538" s="1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</row>
    <row r="539" ht="15.75" customHeight="1">
      <c r="A539" s="6"/>
      <c r="B539" s="6"/>
      <c r="C539" s="6"/>
      <c r="D539" s="16"/>
      <c r="E539" s="6"/>
      <c r="F539" s="6"/>
      <c r="G539" s="1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</row>
    <row r="540" ht="15.75" customHeight="1">
      <c r="A540" s="6"/>
      <c r="B540" s="6"/>
      <c r="C540" s="6"/>
      <c r="D540" s="16"/>
      <c r="E540" s="6"/>
      <c r="F540" s="6"/>
      <c r="G540" s="1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</row>
    <row r="541" ht="15.75" customHeight="1">
      <c r="A541" s="6"/>
      <c r="B541" s="6"/>
      <c r="C541" s="6"/>
      <c r="D541" s="16"/>
      <c r="E541" s="6"/>
      <c r="F541" s="6"/>
      <c r="G541" s="1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</row>
    <row r="542" ht="15.75" customHeight="1">
      <c r="A542" s="6"/>
      <c r="B542" s="6"/>
      <c r="C542" s="6"/>
      <c r="D542" s="16"/>
      <c r="E542" s="6"/>
      <c r="F542" s="6"/>
      <c r="G542" s="1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</row>
    <row r="543" ht="15.75" customHeight="1">
      <c r="A543" s="6"/>
      <c r="B543" s="6"/>
      <c r="C543" s="6"/>
      <c r="D543" s="16"/>
      <c r="E543" s="6"/>
      <c r="F543" s="6"/>
      <c r="G543" s="1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</row>
    <row r="544" ht="15.75" customHeight="1">
      <c r="A544" s="6"/>
      <c r="B544" s="6"/>
      <c r="C544" s="6"/>
      <c r="D544" s="16"/>
      <c r="E544" s="6"/>
      <c r="F544" s="6"/>
      <c r="G544" s="1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</row>
    <row r="545" ht="15.75" customHeight="1">
      <c r="A545" s="6"/>
      <c r="B545" s="6"/>
      <c r="C545" s="6"/>
      <c r="D545" s="16"/>
      <c r="E545" s="6"/>
      <c r="F545" s="6"/>
      <c r="G545" s="1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</row>
    <row r="546" ht="15.75" customHeight="1">
      <c r="A546" s="6"/>
      <c r="B546" s="6"/>
      <c r="C546" s="6"/>
      <c r="D546" s="16"/>
      <c r="E546" s="6"/>
      <c r="F546" s="6"/>
      <c r="G546" s="1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</row>
    <row r="547" ht="15.75" customHeight="1">
      <c r="A547" s="6"/>
      <c r="B547" s="6"/>
      <c r="C547" s="6"/>
      <c r="D547" s="16"/>
      <c r="E547" s="6"/>
      <c r="F547" s="6"/>
      <c r="G547" s="1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</row>
    <row r="548" ht="15.75" customHeight="1">
      <c r="A548" s="6"/>
      <c r="B548" s="6"/>
      <c r="C548" s="6"/>
      <c r="D548" s="16"/>
      <c r="E548" s="6"/>
      <c r="F548" s="6"/>
      <c r="G548" s="1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</row>
    <row r="549" ht="15.75" customHeight="1">
      <c r="A549" s="6"/>
      <c r="B549" s="6"/>
      <c r="C549" s="6"/>
      <c r="D549" s="16"/>
      <c r="E549" s="6"/>
      <c r="F549" s="6"/>
      <c r="G549" s="1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</row>
    <row r="550" ht="15.75" customHeight="1">
      <c r="A550" s="6"/>
      <c r="B550" s="6"/>
      <c r="C550" s="6"/>
      <c r="D550" s="16"/>
      <c r="E550" s="6"/>
      <c r="F550" s="6"/>
      <c r="G550" s="1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</row>
    <row r="551" ht="15.75" customHeight="1">
      <c r="A551" s="6"/>
      <c r="B551" s="6"/>
      <c r="C551" s="6"/>
      <c r="D551" s="16"/>
      <c r="E551" s="6"/>
      <c r="F551" s="6"/>
      <c r="G551" s="1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</row>
    <row r="552" ht="15.75" customHeight="1">
      <c r="A552" s="6"/>
      <c r="B552" s="6"/>
      <c r="C552" s="6"/>
      <c r="D552" s="16"/>
      <c r="E552" s="6"/>
      <c r="F552" s="6"/>
      <c r="G552" s="1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</row>
    <row r="553" ht="15.75" customHeight="1">
      <c r="A553" s="6"/>
      <c r="B553" s="6"/>
      <c r="C553" s="6"/>
      <c r="D553" s="16"/>
      <c r="E553" s="6"/>
      <c r="F553" s="6"/>
      <c r="G553" s="1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</row>
    <row r="554" ht="15.75" customHeight="1">
      <c r="A554" s="6"/>
      <c r="B554" s="6"/>
      <c r="C554" s="6"/>
      <c r="D554" s="16"/>
      <c r="E554" s="6"/>
      <c r="F554" s="6"/>
      <c r="G554" s="1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</row>
    <row r="555" ht="15.75" customHeight="1">
      <c r="A555" s="6"/>
      <c r="B555" s="6"/>
      <c r="C555" s="6"/>
      <c r="D555" s="16"/>
      <c r="E555" s="6"/>
      <c r="F555" s="6"/>
      <c r="G555" s="1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</row>
    <row r="556" ht="15.75" customHeight="1">
      <c r="A556" s="6"/>
      <c r="B556" s="6"/>
      <c r="C556" s="6"/>
      <c r="D556" s="16"/>
      <c r="E556" s="6"/>
      <c r="F556" s="6"/>
      <c r="G556" s="1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</row>
    <row r="557" ht="15.75" customHeight="1">
      <c r="A557" s="6"/>
      <c r="B557" s="6"/>
      <c r="C557" s="6"/>
      <c r="D557" s="16"/>
      <c r="E557" s="6"/>
      <c r="F557" s="6"/>
      <c r="G557" s="1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</row>
    <row r="558" ht="15.75" customHeight="1">
      <c r="A558" s="6"/>
      <c r="B558" s="6"/>
      <c r="C558" s="6"/>
      <c r="D558" s="16"/>
      <c r="E558" s="6"/>
      <c r="F558" s="6"/>
      <c r="G558" s="1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</row>
    <row r="559" ht="15.75" customHeight="1">
      <c r="A559" s="6"/>
      <c r="B559" s="6"/>
      <c r="C559" s="6"/>
      <c r="D559" s="16"/>
      <c r="E559" s="6"/>
      <c r="F559" s="6"/>
      <c r="G559" s="1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</row>
    <row r="560" ht="15.75" customHeight="1">
      <c r="A560" s="6"/>
      <c r="B560" s="6"/>
      <c r="C560" s="6"/>
      <c r="D560" s="16"/>
      <c r="E560" s="6"/>
      <c r="F560" s="6"/>
      <c r="G560" s="1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</row>
    <row r="561" ht="15.75" customHeight="1">
      <c r="A561" s="6"/>
      <c r="B561" s="6"/>
      <c r="C561" s="6"/>
      <c r="D561" s="16"/>
      <c r="E561" s="6"/>
      <c r="F561" s="6"/>
      <c r="G561" s="1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</row>
    <row r="562" ht="15.75" customHeight="1">
      <c r="A562" s="6"/>
      <c r="B562" s="6"/>
      <c r="C562" s="6"/>
      <c r="D562" s="16"/>
      <c r="E562" s="6"/>
      <c r="F562" s="6"/>
      <c r="G562" s="1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</row>
    <row r="563" ht="15.75" customHeight="1">
      <c r="A563" s="6"/>
      <c r="B563" s="6"/>
      <c r="C563" s="6"/>
      <c r="D563" s="16"/>
      <c r="E563" s="6"/>
      <c r="F563" s="6"/>
      <c r="G563" s="1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</row>
    <row r="564" ht="15.75" customHeight="1">
      <c r="A564" s="6"/>
      <c r="B564" s="6"/>
      <c r="C564" s="6"/>
      <c r="D564" s="16"/>
      <c r="E564" s="6"/>
      <c r="F564" s="6"/>
      <c r="G564" s="1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</row>
    <row r="565" ht="15.75" customHeight="1">
      <c r="A565" s="6"/>
      <c r="B565" s="6"/>
      <c r="C565" s="6"/>
      <c r="D565" s="16"/>
      <c r="E565" s="6"/>
      <c r="F565" s="6"/>
      <c r="G565" s="1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</row>
    <row r="566" ht="15.75" customHeight="1">
      <c r="A566" s="6"/>
      <c r="B566" s="6"/>
      <c r="C566" s="6"/>
      <c r="D566" s="16"/>
      <c r="E566" s="6"/>
      <c r="F566" s="6"/>
      <c r="G566" s="1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</row>
    <row r="567" ht="15.75" customHeight="1">
      <c r="A567" s="6"/>
      <c r="B567" s="6"/>
      <c r="C567" s="6"/>
      <c r="D567" s="16"/>
      <c r="E567" s="6"/>
      <c r="F567" s="6"/>
      <c r="G567" s="1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</row>
    <row r="568" ht="15.75" customHeight="1">
      <c r="A568" s="6"/>
      <c r="B568" s="6"/>
      <c r="C568" s="6"/>
      <c r="D568" s="16"/>
      <c r="E568" s="6"/>
      <c r="F568" s="6"/>
      <c r="G568" s="1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</row>
    <row r="569" ht="15.75" customHeight="1">
      <c r="A569" s="6"/>
      <c r="B569" s="6"/>
      <c r="C569" s="6"/>
      <c r="D569" s="16"/>
      <c r="E569" s="6"/>
      <c r="F569" s="6"/>
      <c r="G569" s="1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</row>
    <row r="570" ht="15.75" customHeight="1">
      <c r="A570" s="6"/>
      <c r="B570" s="6"/>
      <c r="C570" s="6"/>
      <c r="D570" s="16"/>
      <c r="E570" s="6"/>
      <c r="F570" s="6"/>
      <c r="G570" s="1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</row>
    <row r="571" ht="15.75" customHeight="1">
      <c r="A571" s="6"/>
      <c r="B571" s="6"/>
      <c r="C571" s="6"/>
      <c r="D571" s="16"/>
      <c r="E571" s="6"/>
      <c r="F571" s="6"/>
      <c r="G571" s="1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</row>
    <row r="572" ht="15.75" customHeight="1">
      <c r="A572" s="6"/>
      <c r="B572" s="6"/>
      <c r="C572" s="6"/>
      <c r="D572" s="16"/>
      <c r="E572" s="6"/>
      <c r="F572" s="6"/>
      <c r="G572" s="1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</row>
    <row r="573" ht="15.75" customHeight="1">
      <c r="A573" s="6"/>
      <c r="B573" s="6"/>
      <c r="C573" s="6"/>
      <c r="D573" s="16"/>
      <c r="E573" s="6"/>
      <c r="F573" s="6"/>
      <c r="G573" s="1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</row>
    <row r="574" ht="15.75" customHeight="1">
      <c r="A574" s="6"/>
      <c r="B574" s="6"/>
      <c r="C574" s="6"/>
      <c r="D574" s="16"/>
      <c r="E574" s="6"/>
      <c r="F574" s="6"/>
      <c r="G574" s="1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</row>
    <row r="575" ht="15.75" customHeight="1">
      <c r="A575" s="6"/>
      <c r="B575" s="6"/>
      <c r="C575" s="6"/>
      <c r="D575" s="16"/>
      <c r="E575" s="6"/>
      <c r="F575" s="6"/>
      <c r="G575" s="1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</row>
    <row r="576" ht="15.75" customHeight="1">
      <c r="A576" s="6"/>
      <c r="B576" s="6"/>
      <c r="C576" s="6"/>
      <c r="D576" s="16"/>
      <c r="E576" s="6"/>
      <c r="F576" s="6"/>
      <c r="G576" s="1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</row>
    <row r="577" ht="15.75" customHeight="1">
      <c r="A577" s="6"/>
      <c r="B577" s="6"/>
      <c r="C577" s="6"/>
      <c r="D577" s="16"/>
      <c r="E577" s="6"/>
      <c r="F577" s="6"/>
      <c r="G577" s="1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</row>
    <row r="578" ht="15.75" customHeight="1">
      <c r="A578" s="6"/>
      <c r="B578" s="6"/>
      <c r="C578" s="6"/>
      <c r="D578" s="16"/>
      <c r="E578" s="6"/>
      <c r="F578" s="6"/>
      <c r="G578" s="1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</row>
    <row r="579" ht="15.75" customHeight="1">
      <c r="A579" s="6"/>
      <c r="B579" s="6"/>
      <c r="C579" s="6"/>
      <c r="D579" s="16"/>
      <c r="E579" s="6"/>
      <c r="F579" s="6"/>
      <c r="G579" s="1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</row>
    <row r="580" ht="15.75" customHeight="1">
      <c r="A580" s="6"/>
      <c r="B580" s="6"/>
      <c r="C580" s="6"/>
      <c r="D580" s="16"/>
      <c r="E580" s="6"/>
      <c r="F580" s="6"/>
      <c r="G580" s="1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</row>
    <row r="581" ht="15.75" customHeight="1">
      <c r="A581" s="6"/>
      <c r="B581" s="6"/>
      <c r="C581" s="6"/>
      <c r="D581" s="16"/>
      <c r="E581" s="6"/>
      <c r="F581" s="6"/>
      <c r="G581" s="1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</row>
    <row r="582" ht="15.75" customHeight="1">
      <c r="A582" s="6"/>
      <c r="B582" s="6"/>
      <c r="C582" s="6"/>
      <c r="D582" s="16"/>
      <c r="E582" s="6"/>
      <c r="F582" s="6"/>
      <c r="G582" s="1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</row>
    <row r="583" ht="15.75" customHeight="1">
      <c r="A583" s="6"/>
      <c r="B583" s="6"/>
      <c r="C583" s="6"/>
      <c r="D583" s="16"/>
      <c r="E583" s="6"/>
      <c r="F583" s="6"/>
      <c r="G583" s="1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</row>
    <row r="584" ht="15.75" customHeight="1">
      <c r="A584" s="6"/>
      <c r="B584" s="6"/>
      <c r="C584" s="6"/>
      <c r="D584" s="16"/>
      <c r="E584" s="6"/>
      <c r="F584" s="6"/>
      <c r="G584" s="1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</row>
    <row r="585" ht="15.75" customHeight="1">
      <c r="A585" s="6"/>
      <c r="B585" s="6"/>
      <c r="C585" s="6"/>
      <c r="D585" s="16"/>
      <c r="E585" s="6"/>
      <c r="F585" s="6"/>
      <c r="G585" s="1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</row>
    <row r="586" ht="15.75" customHeight="1">
      <c r="A586" s="6"/>
      <c r="B586" s="6"/>
      <c r="C586" s="6"/>
      <c r="D586" s="16"/>
      <c r="E586" s="6"/>
      <c r="F586" s="6"/>
      <c r="G586" s="1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</row>
    <row r="587" ht="15.75" customHeight="1">
      <c r="A587" s="6"/>
      <c r="B587" s="6"/>
      <c r="C587" s="6"/>
      <c r="D587" s="16"/>
      <c r="E587" s="6"/>
      <c r="F587" s="6"/>
      <c r="G587" s="1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</row>
    <row r="588" ht="15.75" customHeight="1">
      <c r="A588" s="6"/>
      <c r="B588" s="6"/>
      <c r="C588" s="6"/>
      <c r="D588" s="16"/>
      <c r="E588" s="6"/>
      <c r="F588" s="6"/>
      <c r="G588" s="1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</row>
    <row r="589" ht="15.75" customHeight="1">
      <c r="A589" s="6"/>
      <c r="B589" s="6"/>
      <c r="C589" s="6"/>
      <c r="D589" s="16"/>
      <c r="E589" s="6"/>
      <c r="F589" s="6"/>
      <c r="G589" s="1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</row>
    <row r="590" ht="15.75" customHeight="1">
      <c r="A590" s="6"/>
      <c r="B590" s="6"/>
      <c r="C590" s="6"/>
      <c r="D590" s="16"/>
      <c r="E590" s="6"/>
      <c r="F590" s="6"/>
      <c r="G590" s="1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</row>
    <row r="591" ht="15.75" customHeight="1">
      <c r="A591" s="6"/>
      <c r="B591" s="6"/>
      <c r="C591" s="6"/>
      <c r="D591" s="16"/>
      <c r="E591" s="6"/>
      <c r="F591" s="6"/>
      <c r="G591" s="1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</row>
    <row r="592" ht="15.75" customHeight="1">
      <c r="A592" s="6"/>
      <c r="B592" s="6"/>
      <c r="C592" s="6"/>
      <c r="D592" s="16"/>
      <c r="E592" s="6"/>
      <c r="F592" s="6"/>
      <c r="G592" s="1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</row>
    <row r="593" ht="15.75" customHeight="1">
      <c r="A593" s="6"/>
      <c r="B593" s="6"/>
      <c r="C593" s="6"/>
      <c r="D593" s="16"/>
      <c r="E593" s="6"/>
      <c r="F593" s="6"/>
      <c r="G593" s="1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</row>
    <row r="594" ht="15.75" customHeight="1">
      <c r="A594" s="6"/>
      <c r="B594" s="6"/>
      <c r="C594" s="6"/>
      <c r="D594" s="16"/>
      <c r="E594" s="6"/>
      <c r="F594" s="6"/>
      <c r="G594" s="1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</row>
    <row r="595" ht="15.75" customHeight="1">
      <c r="A595" s="6"/>
      <c r="B595" s="6"/>
      <c r="C595" s="6"/>
      <c r="D595" s="16"/>
      <c r="E595" s="6"/>
      <c r="F595" s="6"/>
      <c r="G595" s="1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</row>
    <row r="596" ht="15.75" customHeight="1">
      <c r="A596" s="6"/>
      <c r="B596" s="6"/>
      <c r="C596" s="6"/>
      <c r="D596" s="16"/>
      <c r="E596" s="6"/>
      <c r="F596" s="6"/>
      <c r="G596" s="1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</row>
    <row r="597" ht="15.75" customHeight="1">
      <c r="A597" s="6"/>
      <c r="B597" s="6"/>
      <c r="C597" s="6"/>
      <c r="D597" s="16"/>
      <c r="E597" s="6"/>
      <c r="F597" s="6"/>
      <c r="G597" s="1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</row>
    <row r="598" ht="15.75" customHeight="1">
      <c r="A598" s="6"/>
      <c r="B598" s="6"/>
      <c r="C598" s="6"/>
      <c r="D598" s="16"/>
      <c r="E598" s="6"/>
      <c r="F598" s="6"/>
      <c r="G598" s="1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</row>
    <row r="599" ht="15.75" customHeight="1">
      <c r="A599" s="6"/>
      <c r="B599" s="6"/>
      <c r="C599" s="6"/>
      <c r="D599" s="16"/>
      <c r="E599" s="6"/>
      <c r="F599" s="6"/>
      <c r="G599" s="1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</row>
    <row r="600" ht="15.75" customHeight="1">
      <c r="A600" s="6"/>
      <c r="B600" s="6"/>
      <c r="C600" s="6"/>
      <c r="D600" s="16"/>
      <c r="E600" s="6"/>
      <c r="F600" s="6"/>
      <c r="G600" s="1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</row>
    <row r="601" ht="15.75" customHeight="1">
      <c r="A601" s="6"/>
      <c r="B601" s="6"/>
      <c r="C601" s="6"/>
      <c r="D601" s="16"/>
      <c r="E601" s="6"/>
      <c r="F601" s="6"/>
      <c r="G601" s="1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</row>
    <row r="602" ht="15.75" customHeight="1">
      <c r="A602" s="6"/>
      <c r="B602" s="6"/>
      <c r="C602" s="6"/>
      <c r="D602" s="16"/>
      <c r="E602" s="6"/>
      <c r="F602" s="6"/>
      <c r="G602" s="1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</row>
    <row r="603" ht="15.75" customHeight="1">
      <c r="A603" s="6"/>
      <c r="B603" s="6"/>
      <c r="C603" s="6"/>
      <c r="D603" s="16"/>
      <c r="E603" s="6"/>
      <c r="F603" s="6"/>
      <c r="G603" s="1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</row>
    <row r="604" ht="15.75" customHeight="1">
      <c r="A604" s="6"/>
      <c r="B604" s="6"/>
      <c r="C604" s="6"/>
      <c r="D604" s="16"/>
      <c r="E604" s="6"/>
      <c r="F604" s="6"/>
      <c r="G604" s="1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</row>
    <row r="605" ht="15.75" customHeight="1">
      <c r="A605" s="6"/>
      <c r="B605" s="6"/>
      <c r="C605" s="6"/>
      <c r="D605" s="16"/>
      <c r="E605" s="6"/>
      <c r="F605" s="6"/>
      <c r="G605" s="1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</row>
    <row r="606" ht="15.75" customHeight="1">
      <c r="A606" s="6"/>
      <c r="B606" s="6"/>
      <c r="C606" s="6"/>
      <c r="D606" s="16"/>
      <c r="E606" s="6"/>
      <c r="F606" s="6"/>
      <c r="G606" s="1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</row>
    <row r="607" ht="15.75" customHeight="1">
      <c r="A607" s="6"/>
      <c r="B607" s="6"/>
      <c r="C607" s="6"/>
      <c r="D607" s="16"/>
      <c r="E607" s="6"/>
      <c r="F607" s="6"/>
      <c r="G607" s="1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</row>
    <row r="608" ht="15.75" customHeight="1">
      <c r="A608" s="6"/>
      <c r="B608" s="6"/>
      <c r="C608" s="6"/>
      <c r="D608" s="16"/>
      <c r="E608" s="6"/>
      <c r="F608" s="6"/>
      <c r="G608" s="1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</row>
    <row r="609" ht="15.75" customHeight="1">
      <c r="A609" s="6"/>
      <c r="B609" s="6"/>
      <c r="C609" s="6"/>
      <c r="D609" s="16"/>
      <c r="E609" s="6"/>
      <c r="F609" s="6"/>
      <c r="G609" s="1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</row>
    <row r="610" ht="15.75" customHeight="1">
      <c r="A610" s="6"/>
      <c r="B610" s="6"/>
      <c r="C610" s="6"/>
      <c r="D610" s="16"/>
      <c r="E610" s="6"/>
      <c r="F610" s="6"/>
      <c r="G610" s="1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</row>
    <row r="611" ht="15.75" customHeight="1">
      <c r="A611" s="6"/>
      <c r="B611" s="6"/>
      <c r="C611" s="6"/>
      <c r="D611" s="16"/>
      <c r="E611" s="6"/>
      <c r="F611" s="6"/>
      <c r="G611" s="1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</row>
    <row r="612" ht="15.75" customHeight="1">
      <c r="A612" s="6"/>
      <c r="B612" s="6"/>
      <c r="C612" s="6"/>
      <c r="D612" s="16"/>
      <c r="E612" s="6"/>
      <c r="F612" s="6"/>
      <c r="G612" s="1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</row>
    <row r="613" ht="15.75" customHeight="1">
      <c r="A613" s="6"/>
      <c r="B613" s="6"/>
      <c r="C613" s="6"/>
      <c r="D613" s="16"/>
      <c r="E613" s="6"/>
      <c r="F613" s="6"/>
      <c r="G613" s="1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</row>
    <row r="614" ht="15.75" customHeight="1">
      <c r="A614" s="6"/>
      <c r="B614" s="6"/>
      <c r="C614" s="6"/>
      <c r="D614" s="16"/>
      <c r="E614" s="6"/>
      <c r="F614" s="6"/>
      <c r="G614" s="1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</row>
    <row r="615" ht="15.75" customHeight="1">
      <c r="A615" s="6"/>
      <c r="B615" s="6"/>
      <c r="C615" s="6"/>
      <c r="D615" s="16"/>
      <c r="E615" s="6"/>
      <c r="F615" s="6"/>
      <c r="G615" s="1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</row>
    <row r="616" ht="15.75" customHeight="1">
      <c r="A616" s="6"/>
      <c r="B616" s="6"/>
      <c r="C616" s="6"/>
      <c r="D616" s="16"/>
      <c r="E616" s="6"/>
      <c r="F616" s="6"/>
      <c r="G616" s="1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</row>
    <row r="617" ht="15.75" customHeight="1">
      <c r="A617" s="6"/>
      <c r="B617" s="6"/>
      <c r="C617" s="6"/>
      <c r="D617" s="16"/>
      <c r="E617" s="6"/>
      <c r="F617" s="6"/>
      <c r="G617" s="1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</row>
    <row r="618" ht="15.75" customHeight="1">
      <c r="A618" s="6"/>
      <c r="B618" s="6"/>
      <c r="C618" s="6"/>
      <c r="D618" s="16"/>
      <c r="E618" s="6"/>
      <c r="F618" s="6"/>
      <c r="G618" s="1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</row>
    <row r="619" ht="15.75" customHeight="1">
      <c r="A619" s="6"/>
      <c r="B619" s="6"/>
      <c r="C619" s="6"/>
      <c r="D619" s="16"/>
      <c r="E619" s="6"/>
      <c r="F619" s="6"/>
      <c r="G619" s="1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</row>
    <row r="620" ht="15.75" customHeight="1">
      <c r="A620" s="6"/>
      <c r="B620" s="6"/>
      <c r="C620" s="6"/>
      <c r="D620" s="16"/>
      <c r="E620" s="6"/>
      <c r="F620" s="6"/>
      <c r="G620" s="1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</row>
    <row r="621" ht="15.75" customHeight="1">
      <c r="A621" s="6"/>
      <c r="B621" s="6"/>
      <c r="C621" s="6"/>
      <c r="D621" s="16"/>
      <c r="E621" s="6"/>
      <c r="F621" s="6"/>
      <c r="G621" s="1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</row>
    <row r="622" ht="15.75" customHeight="1">
      <c r="A622" s="6"/>
      <c r="B622" s="6"/>
      <c r="C622" s="6"/>
      <c r="D622" s="16"/>
      <c r="E622" s="6"/>
      <c r="F622" s="6"/>
      <c r="G622" s="1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</row>
    <row r="623" ht="15.75" customHeight="1">
      <c r="A623" s="6"/>
      <c r="B623" s="6"/>
      <c r="C623" s="6"/>
      <c r="D623" s="16"/>
      <c r="E623" s="6"/>
      <c r="F623" s="6"/>
      <c r="G623" s="1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</row>
    <row r="624" ht="15.75" customHeight="1">
      <c r="A624" s="6"/>
      <c r="B624" s="6"/>
      <c r="C624" s="6"/>
      <c r="D624" s="16"/>
      <c r="E624" s="6"/>
      <c r="F624" s="6"/>
      <c r="G624" s="1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</row>
    <row r="625" ht="15.75" customHeight="1">
      <c r="A625" s="6"/>
      <c r="B625" s="6"/>
      <c r="C625" s="6"/>
      <c r="D625" s="16"/>
      <c r="E625" s="6"/>
      <c r="F625" s="6"/>
      <c r="G625" s="1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</row>
    <row r="626" ht="15.75" customHeight="1">
      <c r="A626" s="6"/>
      <c r="B626" s="6"/>
      <c r="C626" s="6"/>
      <c r="D626" s="16"/>
      <c r="E626" s="6"/>
      <c r="F626" s="6"/>
      <c r="G626" s="1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</row>
    <row r="627" ht="15.75" customHeight="1">
      <c r="A627" s="6"/>
      <c r="B627" s="6"/>
      <c r="C627" s="6"/>
      <c r="D627" s="16"/>
      <c r="E627" s="6"/>
      <c r="F627" s="6"/>
      <c r="G627" s="1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</row>
    <row r="628" ht="15.75" customHeight="1">
      <c r="A628" s="6"/>
      <c r="B628" s="6"/>
      <c r="C628" s="6"/>
      <c r="D628" s="16"/>
      <c r="E628" s="6"/>
      <c r="F628" s="6"/>
      <c r="G628" s="1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</row>
    <row r="629" ht="15.75" customHeight="1">
      <c r="A629" s="6"/>
      <c r="B629" s="6"/>
      <c r="C629" s="6"/>
      <c r="D629" s="16"/>
      <c r="E629" s="6"/>
      <c r="F629" s="6"/>
      <c r="G629" s="1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</row>
    <row r="630" ht="15.75" customHeight="1">
      <c r="A630" s="6"/>
      <c r="B630" s="6"/>
      <c r="C630" s="6"/>
      <c r="D630" s="16"/>
      <c r="E630" s="6"/>
      <c r="F630" s="6"/>
      <c r="G630" s="1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</row>
    <row r="631" ht="15.75" customHeight="1">
      <c r="A631" s="6"/>
      <c r="B631" s="6"/>
      <c r="C631" s="6"/>
      <c r="D631" s="16"/>
      <c r="E631" s="6"/>
      <c r="F631" s="6"/>
      <c r="G631" s="1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</row>
    <row r="632" ht="15.75" customHeight="1">
      <c r="A632" s="6"/>
      <c r="B632" s="6"/>
      <c r="C632" s="6"/>
      <c r="D632" s="16"/>
      <c r="E632" s="6"/>
      <c r="F632" s="6"/>
      <c r="G632" s="1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</row>
    <row r="633" ht="15.75" customHeight="1">
      <c r="A633" s="6"/>
      <c r="B633" s="6"/>
      <c r="C633" s="6"/>
      <c r="D633" s="16"/>
      <c r="E633" s="6"/>
      <c r="F633" s="6"/>
      <c r="G633" s="1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</row>
    <row r="634" ht="15.75" customHeight="1">
      <c r="A634" s="6"/>
      <c r="B634" s="6"/>
      <c r="C634" s="6"/>
      <c r="D634" s="16"/>
      <c r="E634" s="6"/>
      <c r="F634" s="6"/>
      <c r="G634" s="1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</row>
    <row r="635" ht="15.75" customHeight="1">
      <c r="A635" s="6"/>
      <c r="B635" s="6"/>
      <c r="C635" s="6"/>
      <c r="D635" s="16"/>
      <c r="E635" s="6"/>
      <c r="F635" s="6"/>
      <c r="G635" s="1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</row>
    <row r="636" ht="15.75" customHeight="1">
      <c r="A636" s="6"/>
      <c r="B636" s="6"/>
      <c r="C636" s="6"/>
      <c r="D636" s="16"/>
      <c r="E636" s="6"/>
      <c r="F636" s="6"/>
      <c r="G636" s="1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</row>
    <row r="637" ht="15.75" customHeight="1">
      <c r="A637" s="6"/>
      <c r="B637" s="6"/>
      <c r="C637" s="6"/>
      <c r="D637" s="16"/>
      <c r="E637" s="6"/>
      <c r="F637" s="6"/>
      <c r="G637" s="1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</row>
    <row r="638" ht="15.75" customHeight="1">
      <c r="A638" s="6"/>
      <c r="B638" s="6"/>
      <c r="C638" s="6"/>
      <c r="D638" s="16"/>
      <c r="E638" s="6"/>
      <c r="F638" s="6"/>
      <c r="G638" s="1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</row>
    <row r="639" ht="15.75" customHeight="1">
      <c r="A639" s="6"/>
      <c r="B639" s="6"/>
      <c r="C639" s="6"/>
      <c r="D639" s="16"/>
      <c r="E639" s="6"/>
      <c r="F639" s="6"/>
      <c r="G639" s="1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</row>
    <row r="640" ht="15.75" customHeight="1">
      <c r="A640" s="6"/>
      <c r="B640" s="6"/>
      <c r="C640" s="6"/>
      <c r="D640" s="16"/>
      <c r="E640" s="6"/>
      <c r="F640" s="6"/>
      <c r="G640" s="1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</row>
    <row r="641" ht="15.75" customHeight="1">
      <c r="A641" s="6"/>
      <c r="B641" s="6"/>
      <c r="C641" s="6"/>
      <c r="D641" s="16"/>
      <c r="E641" s="6"/>
      <c r="F641" s="6"/>
      <c r="G641" s="1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</row>
    <row r="642" ht="15.75" customHeight="1">
      <c r="A642" s="6"/>
      <c r="B642" s="6"/>
      <c r="C642" s="6"/>
      <c r="D642" s="16"/>
      <c r="E642" s="6"/>
      <c r="F642" s="6"/>
      <c r="G642" s="1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</row>
    <row r="643" ht="15.75" customHeight="1">
      <c r="A643" s="6"/>
      <c r="B643" s="6"/>
      <c r="C643" s="6"/>
      <c r="D643" s="16"/>
      <c r="E643" s="6"/>
      <c r="F643" s="6"/>
      <c r="G643" s="1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</row>
    <row r="644" ht="15.75" customHeight="1">
      <c r="A644" s="6"/>
      <c r="B644" s="6"/>
      <c r="C644" s="6"/>
      <c r="D644" s="16"/>
      <c r="E644" s="6"/>
      <c r="F644" s="6"/>
      <c r="G644" s="1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</row>
    <row r="645" ht="15.75" customHeight="1">
      <c r="A645" s="6"/>
      <c r="B645" s="6"/>
      <c r="C645" s="6"/>
      <c r="D645" s="16"/>
      <c r="E645" s="6"/>
      <c r="F645" s="6"/>
      <c r="G645" s="1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</row>
    <row r="646" ht="15.75" customHeight="1">
      <c r="A646" s="6"/>
      <c r="B646" s="6"/>
      <c r="C646" s="6"/>
      <c r="D646" s="16"/>
      <c r="E646" s="6"/>
      <c r="F646" s="6"/>
      <c r="G646" s="1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</row>
    <row r="647" ht="15.75" customHeight="1">
      <c r="A647" s="6"/>
      <c r="B647" s="6"/>
      <c r="C647" s="6"/>
      <c r="D647" s="16"/>
      <c r="E647" s="6"/>
      <c r="F647" s="6"/>
      <c r="G647" s="1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</row>
    <row r="648" ht="15.75" customHeight="1">
      <c r="A648" s="6"/>
      <c r="B648" s="6"/>
      <c r="C648" s="6"/>
      <c r="D648" s="16"/>
      <c r="E648" s="6"/>
      <c r="F648" s="6"/>
      <c r="G648" s="1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</row>
    <row r="649" ht="15.75" customHeight="1">
      <c r="A649" s="6"/>
      <c r="B649" s="6"/>
      <c r="C649" s="6"/>
      <c r="D649" s="16"/>
      <c r="E649" s="6"/>
      <c r="F649" s="6"/>
      <c r="G649" s="1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</row>
    <row r="650" ht="15.75" customHeight="1">
      <c r="A650" s="6"/>
      <c r="B650" s="6"/>
      <c r="C650" s="6"/>
      <c r="D650" s="16"/>
      <c r="E650" s="6"/>
      <c r="F650" s="6"/>
      <c r="G650" s="1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</row>
    <row r="651" ht="15.75" customHeight="1">
      <c r="A651" s="6"/>
      <c r="B651" s="6"/>
      <c r="C651" s="6"/>
      <c r="D651" s="16"/>
      <c r="E651" s="6"/>
      <c r="F651" s="6"/>
      <c r="G651" s="1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</row>
    <row r="652" ht="15.75" customHeight="1">
      <c r="A652" s="6"/>
      <c r="B652" s="6"/>
      <c r="C652" s="6"/>
      <c r="D652" s="16"/>
      <c r="E652" s="6"/>
      <c r="F652" s="6"/>
      <c r="G652" s="1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</row>
    <row r="653" ht="15.75" customHeight="1">
      <c r="A653" s="6"/>
      <c r="B653" s="6"/>
      <c r="C653" s="6"/>
      <c r="D653" s="16"/>
      <c r="E653" s="6"/>
      <c r="F653" s="6"/>
      <c r="G653" s="1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</row>
    <row r="654" ht="15.75" customHeight="1">
      <c r="A654" s="6"/>
      <c r="B654" s="6"/>
      <c r="C654" s="6"/>
      <c r="D654" s="16"/>
      <c r="E654" s="6"/>
      <c r="F654" s="6"/>
      <c r="G654" s="1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</row>
    <row r="655" ht="15.75" customHeight="1">
      <c r="A655" s="6"/>
      <c r="B655" s="6"/>
      <c r="C655" s="6"/>
      <c r="D655" s="16"/>
      <c r="E655" s="6"/>
      <c r="F655" s="6"/>
      <c r="G655" s="1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</row>
    <row r="656" ht="15.75" customHeight="1">
      <c r="A656" s="6"/>
      <c r="B656" s="6"/>
      <c r="C656" s="6"/>
      <c r="D656" s="16"/>
      <c r="E656" s="6"/>
      <c r="F656" s="6"/>
      <c r="G656" s="1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</row>
    <row r="657" ht="15.75" customHeight="1">
      <c r="A657" s="6"/>
      <c r="B657" s="6"/>
      <c r="C657" s="6"/>
      <c r="D657" s="16"/>
      <c r="E657" s="6"/>
      <c r="F657" s="6"/>
      <c r="G657" s="1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</row>
    <row r="658" ht="15.75" customHeight="1">
      <c r="A658" s="6"/>
      <c r="B658" s="6"/>
      <c r="C658" s="6"/>
      <c r="D658" s="16"/>
      <c r="E658" s="6"/>
      <c r="F658" s="6"/>
      <c r="G658" s="1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</row>
    <row r="659" ht="15.75" customHeight="1">
      <c r="A659" s="6"/>
      <c r="B659" s="6"/>
      <c r="C659" s="6"/>
      <c r="D659" s="16"/>
      <c r="E659" s="6"/>
      <c r="F659" s="6"/>
      <c r="G659" s="1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</row>
    <row r="660" ht="15.75" customHeight="1">
      <c r="A660" s="6"/>
      <c r="B660" s="6"/>
      <c r="C660" s="6"/>
      <c r="D660" s="16"/>
      <c r="E660" s="6"/>
      <c r="F660" s="6"/>
      <c r="G660" s="1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</row>
    <row r="661" ht="15.75" customHeight="1">
      <c r="A661" s="6"/>
      <c r="B661" s="6"/>
      <c r="C661" s="6"/>
      <c r="D661" s="16"/>
      <c r="E661" s="6"/>
      <c r="F661" s="6"/>
      <c r="G661" s="1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</row>
    <row r="662" ht="15.75" customHeight="1">
      <c r="A662" s="6"/>
      <c r="B662" s="6"/>
      <c r="C662" s="6"/>
      <c r="D662" s="16"/>
      <c r="E662" s="6"/>
      <c r="F662" s="6"/>
      <c r="G662" s="1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</row>
    <row r="663" ht="15.75" customHeight="1">
      <c r="A663" s="6"/>
      <c r="B663" s="6"/>
      <c r="C663" s="6"/>
      <c r="D663" s="16"/>
      <c r="E663" s="6"/>
      <c r="F663" s="6"/>
      <c r="G663" s="1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</row>
    <row r="664" ht="15.75" customHeight="1">
      <c r="A664" s="6"/>
      <c r="B664" s="6"/>
      <c r="C664" s="6"/>
      <c r="D664" s="16"/>
      <c r="E664" s="6"/>
      <c r="F664" s="6"/>
      <c r="G664" s="1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</row>
    <row r="665" ht="15.75" customHeight="1">
      <c r="A665" s="6"/>
      <c r="B665" s="6"/>
      <c r="C665" s="6"/>
      <c r="D665" s="16"/>
      <c r="E665" s="6"/>
      <c r="F665" s="6"/>
      <c r="G665" s="1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</row>
    <row r="666" ht="15.75" customHeight="1">
      <c r="A666" s="6"/>
      <c r="B666" s="6"/>
      <c r="C666" s="6"/>
      <c r="D666" s="16"/>
      <c r="E666" s="6"/>
      <c r="F666" s="6"/>
      <c r="G666" s="1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</row>
    <row r="667" ht="15.75" customHeight="1">
      <c r="A667" s="6"/>
      <c r="B667" s="6"/>
      <c r="C667" s="6"/>
      <c r="D667" s="16"/>
      <c r="E667" s="6"/>
      <c r="F667" s="6"/>
      <c r="G667" s="1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</row>
    <row r="668" ht="15.75" customHeight="1">
      <c r="A668" s="6"/>
      <c r="B668" s="6"/>
      <c r="C668" s="6"/>
      <c r="D668" s="16"/>
      <c r="E668" s="6"/>
      <c r="F668" s="6"/>
      <c r="G668" s="1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</row>
    <row r="669" ht="15.75" customHeight="1">
      <c r="A669" s="6"/>
      <c r="B669" s="6"/>
      <c r="C669" s="6"/>
      <c r="D669" s="16"/>
      <c r="E669" s="6"/>
      <c r="F669" s="6"/>
      <c r="G669" s="1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</row>
    <row r="670" ht="15.75" customHeight="1">
      <c r="A670" s="6"/>
      <c r="B670" s="6"/>
      <c r="C670" s="6"/>
      <c r="D670" s="16"/>
      <c r="E670" s="6"/>
      <c r="F670" s="6"/>
      <c r="G670" s="1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</row>
    <row r="671" ht="15.75" customHeight="1">
      <c r="A671" s="6"/>
      <c r="B671" s="6"/>
      <c r="C671" s="6"/>
      <c r="D671" s="16"/>
      <c r="E671" s="6"/>
      <c r="F671" s="6"/>
      <c r="G671" s="1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</row>
    <row r="672" ht="15.75" customHeight="1">
      <c r="A672" s="6"/>
      <c r="B672" s="6"/>
      <c r="C672" s="6"/>
      <c r="D672" s="16"/>
      <c r="E672" s="6"/>
      <c r="F672" s="6"/>
      <c r="G672" s="1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</row>
    <row r="673" ht="15.75" customHeight="1">
      <c r="A673" s="6"/>
      <c r="B673" s="6"/>
      <c r="C673" s="6"/>
      <c r="D673" s="16"/>
      <c r="E673" s="6"/>
      <c r="F673" s="6"/>
      <c r="G673" s="1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</row>
    <row r="674" ht="15.75" customHeight="1">
      <c r="A674" s="6"/>
      <c r="B674" s="6"/>
      <c r="C674" s="6"/>
      <c r="D674" s="16"/>
      <c r="E674" s="6"/>
      <c r="F674" s="6"/>
      <c r="G674" s="1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</row>
    <row r="675" ht="15.75" customHeight="1">
      <c r="A675" s="6"/>
      <c r="B675" s="6"/>
      <c r="C675" s="6"/>
      <c r="D675" s="16"/>
      <c r="E675" s="6"/>
      <c r="F675" s="6"/>
      <c r="G675" s="1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</row>
    <row r="676" ht="15.75" customHeight="1">
      <c r="A676" s="6"/>
      <c r="B676" s="6"/>
      <c r="C676" s="6"/>
      <c r="D676" s="16"/>
      <c r="E676" s="6"/>
      <c r="F676" s="6"/>
      <c r="G676" s="1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</row>
    <row r="677" ht="15.75" customHeight="1">
      <c r="A677" s="6"/>
      <c r="B677" s="6"/>
      <c r="C677" s="6"/>
      <c r="D677" s="16"/>
      <c r="E677" s="6"/>
      <c r="F677" s="6"/>
      <c r="G677" s="1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</row>
    <row r="678" ht="15.75" customHeight="1">
      <c r="A678" s="6"/>
      <c r="B678" s="6"/>
      <c r="C678" s="6"/>
      <c r="D678" s="16"/>
      <c r="E678" s="6"/>
      <c r="F678" s="6"/>
      <c r="G678" s="1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</row>
    <row r="679" ht="15.75" customHeight="1">
      <c r="A679" s="6"/>
      <c r="B679" s="6"/>
      <c r="C679" s="6"/>
      <c r="D679" s="16"/>
      <c r="E679" s="6"/>
      <c r="F679" s="6"/>
      <c r="G679" s="1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</row>
    <row r="680" ht="15.75" customHeight="1">
      <c r="A680" s="6"/>
      <c r="B680" s="6"/>
      <c r="C680" s="6"/>
      <c r="D680" s="16"/>
      <c r="E680" s="6"/>
      <c r="F680" s="6"/>
      <c r="G680" s="1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</row>
    <row r="681" ht="15.75" customHeight="1">
      <c r="A681" s="6"/>
      <c r="B681" s="6"/>
      <c r="C681" s="6"/>
      <c r="D681" s="16"/>
      <c r="E681" s="6"/>
      <c r="F681" s="6"/>
      <c r="G681" s="1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</row>
    <row r="682" ht="15.75" customHeight="1">
      <c r="A682" s="6"/>
      <c r="B682" s="6"/>
      <c r="C682" s="6"/>
      <c r="D682" s="16"/>
      <c r="E682" s="6"/>
      <c r="F682" s="6"/>
      <c r="G682" s="1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</row>
    <row r="683" ht="15.75" customHeight="1">
      <c r="A683" s="6"/>
      <c r="B683" s="6"/>
      <c r="C683" s="6"/>
      <c r="D683" s="16"/>
      <c r="E683" s="6"/>
      <c r="F683" s="6"/>
      <c r="G683" s="1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</row>
    <row r="684" ht="15.75" customHeight="1">
      <c r="A684" s="6"/>
      <c r="B684" s="6"/>
      <c r="C684" s="6"/>
      <c r="D684" s="16"/>
      <c r="E684" s="6"/>
      <c r="F684" s="6"/>
      <c r="G684" s="1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</row>
    <row r="685" ht="15.75" customHeight="1">
      <c r="A685" s="6"/>
      <c r="B685" s="6"/>
      <c r="C685" s="6"/>
      <c r="D685" s="16"/>
      <c r="E685" s="6"/>
      <c r="F685" s="6"/>
      <c r="G685" s="1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</row>
    <row r="686" ht="15.75" customHeight="1">
      <c r="A686" s="6"/>
      <c r="B686" s="6"/>
      <c r="C686" s="6"/>
      <c r="D686" s="16"/>
      <c r="E686" s="6"/>
      <c r="F686" s="6"/>
      <c r="G686" s="1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</row>
    <row r="687" ht="15.75" customHeight="1">
      <c r="A687" s="6"/>
      <c r="B687" s="6"/>
      <c r="C687" s="6"/>
      <c r="D687" s="16"/>
      <c r="E687" s="6"/>
      <c r="F687" s="6"/>
      <c r="G687" s="1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</row>
    <row r="688" ht="15.75" customHeight="1">
      <c r="A688" s="6"/>
      <c r="B688" s="6"/>
      <c r="C688" s="6"/>
      <c r="D688" s="16"/>
      <c r="E688" s="6"/>
      <c r="F688" s="6"/>
      <c r="G688" s="1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</row>
    <row r="689" ht="15.75" customHeight="1">
      <c r="A689" s="6"/>
      <c r="B689" s="6"/>
      <c r="C689" s="6"/>
      <c r="D689" s="16"/>
      <c r="E689" s="6"/>
      <c r="F689" s="6"/>
      <c r="G689" s="1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</row>
    <row r="690" ht="15.75" customHeight="1">
      <c r="A690" s="6"/>
      <c r="B690" s="6"/>
      <c r="C690" s="6"/>
      <c r="D690" s="16"/>
      <c r="E690" s="6"/>
      <c r="F690" s="6"/>
      <c r="G690" s="1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</row>
    <row r="691" ht="15.75" customHeight="1">
      <c r="A691" s="6"/>
      <c r="B691" s="6"/>
      <c r="C691" s="6"/>
      <c r="D691" s="16"/>
      <c r="E691" s="6"/>
      <c r="F691" s="6"/>
      <c r="G691" s="1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</row>
    <row r="692" ht="15.75" customHeight="1">
      <c r="A692" s="6"/>
      <c r="B692" s="6"/>
      <c r="C692" s="6"/>
      <c r="D692" s="16"/>
      <c r="E692" s="6"/>
      <c r="F692" s="6"/>
      <c r="G692" s="1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</row>
    <row r="693" ht="15.75" customHeight="1">
      <c r="A693" s="6"/>
      <c r="B693" s="6"/>
      <c r="C693" s="6"/>
      <c r="D693" s="16"/>
      <c r="E693" s="6"/>
      <c r="F693" s="6"/>
      <c r="G693" s="1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</row>
    <row r="694" ht="15.75" customHeight="1">
      <c r="A694" s="6"/>
      <c r="B694" s="6"/>
      <c r="C694" s="6"/>
      <c r="D694" s="16"/>
      <c r="E694" s="6"/>
      <c r="F694" s="6"/>
      <c r="G694" s="1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</row>
    <row r="695" ht="15.75" customHeight="1">
      <c r="A695" s="6"/>
      <c r="B695" s="6"/>
      <c r="C695" s="6"/>
      <c r="D695" s="16"/>
      <c r="E695" s="6"/>
      <c r="F695" s="6"/>
      <c r="G695" s="1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</row>
    <row r="696" ht="15.75" customHeight="1">
      <c r="A696" s="6"/>
      <c r="B696" s="6"/>
      <c r="C696" s="6"/>
      <c r="D696" s="16"/>
      <c r="E696" s="6"/>
      <c r="F696" s="6"/>
      <c r="G696" s="1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</row>
    <row r="697" ht="15.75" customHeight="1">
      <c r="A697" s="6"/>
      <c r="B697" s="6"/>
      <c r="C697" s="6"/>
      <c r="D697" s="16"/>
      <c r="E697" s="6"/>
      <c r="F697" s="6"/>
      <c r="G697" s="1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</row>
    <row r="698" ht="15.75" customHeight="1">
      <c r="A698" s="6"/>
      <c r="B698" s="6"/>
      <c r="C698" s="6"/>
      <c r="D698" s="16"/>
      <c r="E698" s="6"/>
      <c r="F698" s="6"/>
      <c r="G698" s="1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</row>
    <row r="699" ht="15.75" customHeight="1">
      <c r="A699" s="6"/>
      <c r="B699" s="6"/>
      <c r="C699" s="6"/>
      <c r="D699" s="16"/>
      <c r="E699" s="6"/>
      <c r="F699" s="6"/>
      <c r="G699" s="1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</row>
    <row r="700" ht="15.75" customHeight="1">
      <c r="A700" s="6"/>
      <c r="B700" s="6"/>
      <c r="C700" s="6"/>
      <c r="D700" s="16"/>
      <c r="E700" s="6"/>
      <c r="F700" s="6"/>
      <c r="G700" s="1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</row>
    <row r="701" ht="15.75" customHeight="1">
      <c r="A701" s="6"/>
      <c r="B701" s="6"/>
      <c r="C701" s="6"/>
      <c r="D701" s="16"/>
      <c r="E701" s="6"/>
      <c r="F701" s="6"/>
      <c r="G701" s="1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</row>
    <row r="702" ht="15.75" customHeight="1">
      <c r="A702" s="6"/>
      <c r="B702" s="6"/>
      <c r="C702" s="6"/>
      <c r="D702" s="16"/>
      <c r="E702" s="6"/>
      <c r="F702" s="6"/>
      <c r="G702" s="1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</row>
    <row r="703" ht="15.75" customHeight="1">
      <c r="A703" s="6"/>
      <c r="B703" s="6"/>
      <c r="C703" s="6"/>
      <c r="D703" s="16"/>
      <c r="E703" s="6"/>
      <c r="F703" s="6"/>
      <c r="G703" s="1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</row>
    <row r="704" ht="15.75" customHeight="1">
      <c r="A704" s="6"/>
      <c r="B704" s="6"/>
      <c r="C704" s="6"/>
      <c r="D704" s="16"/>
      <c r="E704" s="6"/>
      <c r="F704" s="6"/>
      <c r="G704" s="1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</row>
    <row r="705" ht="15.75" customHeight="1">
      <c r="A705" s="6"/>
      <c r="B705" s="6"/>
      <c r="C705" s="6"/>
      <c r="D705" s="16"/>
      <c r="E705" s="6"/>
      <c r="F705" s="6"/>
      <c r="G705" s="1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</row>
    <row r="706" ht="15.75" customHeight="1">
      <c r="A706" s="6"/>
      <c r="B706" s="6"/>
      <c r="C706" s="6"/>
      <c r="D706" s="16"/>
      <c r="E706" s="6"/>
      <c r="F706" s="6"/>
      <c r="G706" s="1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</row>
    <row r="707" ht="15.75" customHeight="1">
      <c r="A707" s="6"/>
      <c r="B707" s="6"/>
      <c r="C707" s="6"/>
      <c r="D707" s="16"/>
      <c r="E707" s="6"/>
      <c r="F707" s="6"/>
      <c r="G707" s="1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</row>
    <row r="708" ht="15.75" customHeight="1">
      <c r="A708" s="6"/>
      <c r="B708" s="6"/>
      <c r="C708" s="6"/>
      <c r="D708" s="16"/>
      <c r="E708" s="6"/>
      <c r="F708" s="6"/>
      <c r="G708" s="1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</row>
    <row r="709" ht="15.75" customHeight="1">
      <c r="A709" s="6"/>
      <c r="B709" s="6"/>
      <c r="C709" s="6"/>
      <c r="D709" s="16"/>
      <c r="E709" s="6"/>
      <c r="F709" s="6"/>
      <c r="G709" s="1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</row>
    <row r="710" ht="15.75" customHeight="1">
      <c r="A710" s="6"/>
      <c r="B710" s="6"/>
      <c r="C710" s="6"/>
      <c r="D710" s="16"/>
      <c r="E710" s="6"/>
      <c r="F710" s="6"/>
      <c r="G710" s="1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</row>
    <row r="711" ht="15.75" customHeight="1">
      <c r="A711" s="6"/>
      <c r="B711" s="6"/>
      <c r="C711" s="6"/>
      <c r="D711" s="16"/>
      <c r="E711" s="6"/>
      <c r="F711" s="6"/>
      <c r="G711" s="1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</row>
    <row r="712" ht="15.75" customHeight="1">
      <c r="A712" s="6"/>
      <c r="B712" s="6"/>
      <c r="C712" s="6"/>
      <c r="D712" s="16"/>
      <c r="E712" s="6"/>
      <c r="F712" s="6"/>
      <c r="G712" s="1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</row>
    <row r="713" ht="15.75" customHeight="1">
      <c r="A713" s="6"/>
      <c r="B713" s="6"/>
      <c r="C713" s="6"/>
      <c r="D713" s="16"/>
      <c r="E713" s="6"/>
      <c r="F713" s="6"/>
      <c r="G713" s="1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</row>
    <row r="714" ht="15.75" customHeight="1">
      <c r="A714" s="6"/>
      <c r="B714" s="6"/>
      <c r="C714" s="6"/>
      <c r="D714" s="16"/>
      <c r="E714" s="6"/>
      <c r="F714" s="6"/>
      <c r="G714" s="1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</row>
    <row r="715" ht="15.75" customHeight="1">
      <c r="A715" s="6"/>
      <c r="B715" s="6"/>
      <c r="C715" s="6"/>
      <c r="D715" s="16"/>
      <c r="E715" s="6"/>
      <c r="F715" s="6"/>
      <c r="G715" s="1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</row>
    <row r="716" ht="15.75" customHeight="1">
      <c r="A716" s="6"/>
      <c r="B716" s="6"/>
      <c r="C716" s="6"/>
      <c r="D716" s="16"/>
      <c r="E716" s="6"/>
      <c r="F716" s="6"/>
      <c r="G716" s="1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</row>
    <row r="717" ht="15.75" customHeight="1">
      <c r="A717" s="6"/>
      <c r="B717" s="6"/>
      <c r="C717" s="6"/>
      <c r="D717" s="16"/>
      <c r="E717" s="6"/>
      <c r="F717" s="6"/>
      <c r="G717" s="1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</row>
    <row r="718" ht="15.75" customHeight="1">
      <c r="A718" s="6"/>
      <c r="B718" s="6"/>
      <c r="C718" s="6"/>
      <c r="D718" s="16"/>
      <c r="E718" s="6"/>
      <c r="F718" s="6"/>
      <c r="G718" s="1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</row>
    <row r="719" ht="15.75" customHeight="1">
      <c r="A719" s="6"/>
      <c r="B719" s="6"/>
      <c r="C719" s="6"/>
      <c r="D719" s="16"/>
      <c r="E719" s="6"/>
      <c r="F719" s="6"/>
      <c r="G719" s="1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</row>
    <row r="720" ht="15.75" customHeight="1">
      <c r="A720" s="6"/>
      <c r="B720" s="6"/>
      <c r="C720" s="6"/>
      <c r="D720" s="16"/>
      <c r="E720" s="6"/>
      <c r="F720" s="6"/>
      <c r="G720" s="1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</row>
    <row r="721" ht="15.75" customHeight="1">
      <c r="A721" s="6"/>
      <c r="B721" s="6"/>
      <c r="C721" s="6"/>
      <c r="D721" s="16"/>
      <c r="E721" s="6"/>
      <c r="F721" s="6"/>
      <c r="G721" s="1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</row>
    <row r="722" ht="15.75" customHeight="1">
      <c r="A722" s="6"/>
      <c r="B722" s="6"/>
      <c r="C722" s="6"/>
      <c r="D722" s="16"/>
      <c r="E722" s="6"/>
      <c r="F722" s="6"/>
      <c r="G722" s="1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</row>
    <row r="723" ht="15.75" customHeight="1">
      <c r="A723" s="6"/>
      <c r="B723" s="6"/>
      <c r="C723" s="6"/>
      <c r="D723" s="16"/>
      <c r="E723" s="6"/>
      <c r="F723" s="6"/>
      <c r="G723" s="1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</row>
    <row r="724" ht="15.75" customHeight="1">
      <c r="A724" s="6"/>
      <c r="B724" s="6"/>
      <c r="C724" s="6"/>
      <c r="D724" s="16"/>
      <c r="E724" s="6"/>
      <c r="F724" s="6"/>
      <c r="G724" s="1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</row>
    <row r="725" ht="15.75" customHeight="1">
      <c r="A725" s="6"/>
      <c r="B725" s="6"/>
      <c r="C725" s="6"/>
      <c r="D725" s="16"/>
      <c r="E725" s="6"/>
      <c r="F725" s="6"/>
      <c r="G725" s="1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</row>
    <row r="726" ht="15.75" customHeight="1">
      <c r="A726" s="6"/>
      <c r="B726" s="6"/>
      <c r="C726" s="6"/>
      <c r="D726" s="16"/>
      <c r="E726" s="6"/>
      <c r="F726" s="6"/>
      <c r="G726" s="1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</row>
    <row r="727" ht="15.75" customHeight="1">
      <c r="A727" s="6"/>
      <c r="B727" s="6"/>
      <c r="C727" s="6"/>
      <c r="D727" s="16"/>
      <c r="E727" s="6"/>
      <c r="F727" s="6"/>
      <c r="G727" s="1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</row>
    <row r="728" ht="15.75" customHeight="1">
      <c r="A728" s="6"/>
      <c r="B728" s="6"/>
      <c r="C728" s="6"/>
      <c r="D728" s="16"/>
      <c r="E728" s="6"/>
      <c r="F728" s="6"/>
      <c r="G728" s="1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</row>
    <row r="729" ht="15.75" customHeight="1">
      <c r="A729" s="6"/>
      <c r="B729" s="6"/>
      <c r="C729" s="6"/>
      <c r="D729" s="16"/>
      <c r="E729" s="6"/>
      <c r="F729" s="6"/>
      <c r="G729" s="1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</row>
    <row r="730" ht="15.75" customHeight="1">
      <c r="A730" s="6"/>
      <c r="B730" s="6"/>
      <c r="C730" s="6"/>
      <c r="D730" s="16"/>
      <c r="E730" s="6"/>
      <c r="F730" s="6"/>
      <c r="G730" s="1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</row>
    <row r="731" ht="15.75" customHeight="1">
      <c r="A731" s="6"/>
      <c r="B731" s="6"/>
      <c r="C731" s="6"/>
      <c r="D731" s="16"/>
      <c r="E731" s="6"/>
      <c r="F731" s="6"/>
      <c r="G731" s="1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</row>
    <row r="732" ht="15.75" customHeight="1">
      <c r="A732" s="6"/>
      <c r="B732" s="6"/>
      <c r="C732" s="6"/>
      <c r="D732" s="16"/>
      <c r="E732" s="6"/>
      <c r="F732" s="6"/>
      <c r="G732" s="1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</row>
    <row r="733" ht="15.75" customHeight="1">
      <c r="A733" s="6"/>
      <c r="B733" s="6"/>
      <c r="C733" s="6"/>
      <c r="D733" s="16"/>
      <c r="E733" s="6"/>
      <c r="F733" s="6"/>
      <c r="G733" s="1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</row>
    <row r="734" ht="15.75" customHeight="1">
      <c r="A734" s="6"/>
      <c r="B734" s="6"/>
      <c r="C734" s="6"/>
      <c r="D734" s="16"/>
      <c r="E734" s="6"/>
      <c r="F734" s="6"/>
      <c r="G734" s="1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</row>
    <row r="735" ht="15.75" customHeight="1">
      <c r="A735" s="6"/>
      <c r="B735" s="6"/>
      <c r="C735" s="6"/>
      <c r="D735" s="16"/>
      <c r="E735" s="6"/>
      <c r="F735" s="6"/>
      <c r="G735" s="1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</row>
    <row r="736" ht="15.75" customHeight="1">
      <c r="A736" s="6"/>
      <c r="B736" s="6"/>
      <c r="C736" s="6"/>
      <c r="D736" s="16"/>
      <c r="E736" s="6"/>
      <c r="F736" s="6"/>
      <c r="G736" s="1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</row>
    <row r="737" ht="15.75" customHeight="1">
      <c r="A737" s="6"/>
      <c r="B737" s="6"/>
      <c r="C737" s="6"/>
      <c r="D737" s="16"/>
      <c r="E737" s="6"/>
      <c r="F737" s="6"/>
      <c r="G737" s="1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</row>
    <row r="738" ht="15.75" customHeight="1">
      <c r="A738" s="6"/>
      <c r="B738" s="6"/>
      <c r="C738" s="6"/>
      <c r="D738" s="16"/>
      <c r="E738" s="6"/>
      <c r="F738" s="6"/>
      <c r="G738" s="1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</row>
    <row r="739" ht="15.75" customHeight="1">
      <c r="A739" s="6"/>
      <c r="B739" s="6"/>
      <c r="C739" s="6"/>
      <c r="D739" s="16"/>
      <c r="E739" s="6"/>
      <c r="F739" s="6"/>
      <c r="G739" s="1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</row>
    <row r="740" ht="15.75" customHeight="1">
      <c r="A740" s="6"/>
      <c r="B740" s="6"/>
      <c r="C740" s="6"/>
      <c r="D740" s="16"/>
      <c r="E740" s="6"/>
      <c r="F740" s="6"/>
      <c r="G740" s="1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</row>
    <row r="741" ht="15.75" customHeight="1">
      <c r="A741" s="6"/>
      <c r="B741" s="6"/>
      <c r="C741" s="6"/>
      <c r="D741" s="16"/>
      <c r="E741" s="6"/>
      <c r="F741" s="6"/>
      <c r="G741" s="1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</row>
    <row r="742" ht="15.75" customHeight="1">
      <c r="A742" s="6"/>
      <c r="B742" s="6"/>
      <c r="C742" s="6"/>
      <c r="D742" s="16"/>
      <c r="E742" s="6"/>
      <c r="F742" s="6"/>
      <c r="G742" s="1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</row>
    <row r="743" ht="15.75" customHeight="1">
      <c r="A743" s="6"/>
      <c r="B743" s="6"/>
      <c r="C743" s="6"/>
      <c r="D743" s="16"/>
      <c r="E743" s="6"/>
      <c r="F743" s="6"/>
      <c r="G743" s="1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</row>
    <row r="744" ht="15.75" customHeight="1">
      <c r="A744" s="6"/>
      <c r="B744" s="6"/>
      <c r="C744" s="6"/>
      <c r="D744" s="16"/>
      <c r="E744" s="6"/>
      <c r="F744" s="6"/>
      <c r="G744" s="1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</row>
    <row r="745" ht="15.75" customHeight="1">
      <c r="A745" s="6"/>
      <c r="B745" s="6"/>
      <c r="C745" s="6"/>
      <c r="D745" s="16"/>
      <c r="E745" s="6"/>
      <c r="F745" s="6"/>
      <c r="G745" s="1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</row>
    <row r="746" ht="15.75" customHeight="1">
      <c r="A746" s="6"/>
      <c r="B746" s="6"/>
      <c r="C746" s="6"/>
      <c r="D746" s="16"/>
      <c r="E746" s="6"/>
      <c r="F746" s="6"/>
      <c r="G746" s="1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</row>
    <row r="747" ht="15.75" customHeight="1">
      <c r="A747" s="6"/>
      <c r="B747" s="6"/>
      <c r="C747" s="6"/>
      <c r="D747" s="16"/>
      <c r="E747" s="6"/>
      <c r="F747" s="6"/>
      <c r="G747" s="1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</row>
    <row r="748" ht="15.75" customHeight="1">
      <c r="A748" s="6"/>
      <c r="B748" s="6"/>
      <c r="C748" s="6"/>
      <c r="D748" s="16"/>
      <c r="E748" s="6"/>
      <c r="F748" s="6"/>
      <c r="G748" s="1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</row>
    <row r="749" ht="15.75" customHeight="1">
      <c r="A749" s="6"/>
      <c r="B749" s="6"/>
      <c r="C749" s="6"/>
      <c r="D749" s="16"/>
      <c r="E749" s="6"/>
      <c r="F749" s="6"/>
      <c r="G749" s="1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</row>
    <row r="750" ht="15.75" customHeight="1">
      <c r="A750" s="6"/>
      <c r="B750" s="6"/>
      <c r="C750" s="6"/>
      <c r="D750" s="16"/>
      <c r="E750" s="6"/>
      <c r="F750" s="6"/>
      <c r="G750" s="1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</row>
    <row r="751" ht="15.75" customHeight="1">
      <c r="A751" s="6"/>
      <c r="B751" s="6"/>
      <c r="C751" s="6"/>
      <c r="D751" s="16"/>
      <c r="E751" s="6"/>
      <c r="F751" s="6"/>
      <c r="G751" s="1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</row>
    <row r="752" ht="15.75" customHeight="1">
      <c r="A752" s="6"/>
      <c r="B752" s="6"/>
      <c r="C752" s="6"/>
      <c r="D752" s="16"/>
      <c r="E752" s="6"/>
      <c r="F752" s="6"/>
      <c r="G752" s="1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</row>
    <row r="753" ht="15.75" customHeight="1">
      <c r="A753" s="6"/>
      <c r="B753" s="6"/>
      <c r="C753" s="6"/>
      <c r="D753" s="16"/>
      <c r="E753" s="6"/>
      <c r="F753" s="6"/>
      <c r="G753" s="1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</row>
    <row r="754" ht="15.75" customHeight="1">
      <c r="A754" s="6"/>
      <c r="B754" s="6"/>
      <c r="C754" s="6"/>
      <c r="D754" s="16"/>
      <c r="E754" s="6"/>
      <c r="F754" s="6"/>
      <c r="G754" s="1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</row>
    <row r="755" ht="15.75" customHeight="1">
      <c r="A755" s="6"/>
      <c r="B755" s="6"/>
      <c r="C755" s="6"/>
      <c r="D755" s="16"/>
      <c r="E755" s="6"/>
      <c r="F755" s="6"/>
      <c r="G755" s="1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</row>
    <row r="756" ht="15.75" customHeight="1">
      <c r="A756" s="6"/>
      <c r="B756" s="6"/>
      <c r="C756" s="6"/>
      <c r="D756" s="16"/>
      <c r="E756" s="6"/>
      <c r="F756" s="6"/>
      <c r="G756" s="1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</row>
    <row r="757" ht="15.75" customHeight="1">
      <c r="A757" s="6"/>
      <c r="B757" s="6"/>
      <c r="C757" s="6"/>
      <c r="D757" s="16"/>
      <c r="E757" s="6"/>
      <c r="F757" s="6"/>
      <c r="G757" s="1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</row>
    <row r="758" ht="15.75" customHeight="1">
      <c r="A758" s="6"/>
      <c r="B758" s="6"/>
      <c r="C758" s="6"/>
      <c r="D758" s="16"/>
      <c r="E758" s="6"/>
      <c r="F758" s="6"/>
      <c r="G758" s="1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</row>
    <row r="759" ht="15.75" customHeight="1">
      <c r="A759" s="6"/>
      <c r="B759" s="6"/>
      <c r="C759" s="6"/>
      <c r="D759" s="16"/>
      <c r="E759" s="6"/>
      <c r="F759" s="6"/>
      <c r="G759" s="1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</row>
    <row r="760" ht="15.75" customHeight="1">
      <c r="A760" s="6"/>
      <c r="B760" s="6"/>
      <c r="C760" s="6"/>
      <c r="D760" s="16"/>
      <c r="E760" s="6"/>
      <c r="F760" s="6"/>
      <c r="G760" s="1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</row>
    <row r="761" ht="15.75" customHeight="1">
      <c r="A761" s="6"/>
      <c r="B761" s="6"/>
      <c r="C761" s="6"/>
      <c r="D761" s="16"/>
      <c r="E761" s="6"/>
      <c r="F761" s="6"/>
      <c r="G761" s="1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</row>
    <row r="762" ht="15.75" customHeight="1">
      <c r="A762" s="6"/>
      <c r="B762" s="6"/>
      <c r="C762" s="6"/>
      <c r="D762" s="16"/>
      <c r="E762" s="6"/>
      <c r="F762" s="6"/>
      <c r="G762" s="1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</row>
    <row r="763" ht="15.75" customHeight="1">
      <c r="A763" s="6"/>
      <c r="B763" s="6"/>
      <c r="C763" s="6"/>
      <c r="D763" s="16"/>
      <c r="E763" s="6"/>
      <c r="F763" s="6"/>
      <c r="G763" s="1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</row>
    <row r="764" ht="15.75" customHeight="1">
      <c r="A764" s="6"/>
      <c r="B764" s="6"/>
      <c r="C764" s="6"/>
      <c r="D764" s="16"/>
      <c r="E764" s="6"/>
      <c r="F764" s="6"/>
      <c r="G764" s="1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</row>
    <row r="765" ht="15.75" customHeight="1">
      <c r="A765" s="6"/>
      <c r="B765" s="6"/>
      <c r="C765" s="6"/>
      <c r="D765" s="16"/>
      <c r="E765" s="6"/>
      <c r="F765" s="6"/>
      <c r="G765" s="1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</row>
    <row r="766" ht="15.75" customHeight="1">
      <c r="A766" s="6"/>
      <c r="B766" s="6"/>
      <c r="C766" s="6"/>
      <c r="D766" s="16"/>
      <c r="E766" s="6"/>
      <c r="F766" s="6"/>
      <c r="G766" s="1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</row>
    <row r="767" ht="15.75" customHeight="1">
      <c r="A767" s="6"/>
      <c r="B767" s="6"/>
      <c r="C767" s="6"/>
      <c r="D767" s="16"/>
      <c r="E767" s="6"/>
      <c r="F767" s="6"/>
      <c r="G767" s="1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</row>
    <row r="768" ht="15.75" customHeight="1">
      <c r="A768" s="6"/>
      <c r="B768" s="6"/>
      <c r="C768" s="6"/>
      <c r="D768" s="16"/>
      <c r="E768" s="6"/>
      <c r="F768" s="6"/>
      <c r="G768" s="1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</row>
    <row r="769" ht="15.75" customHeight="1">
      <c r="A769" s="6"/>
      <c r="B769" s="6"/>
      <c r="C769" s="6"/>
      <c r="D769" s="16"/>
      <c r="E769" s="6"/>
      <c r="F769" s="6"/>
      <c r="G769" s="1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</row>
    <row r="770" ht="15.75" customHeight="1">
      <c r="A770" s="6"/>
      <c r="B770" s="6"/>
      <c r="C770" s="6"/>
      <c r="D770" s="16"/>
      <c r="E770" s="6"/>
      <c r="F770" s="6"/>
      <c r="G770" s="1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</row>
    <row r="771" ht="15.75" customHeight="1">
      <c r="A771" s="6"/>
      <c r="B771" s="6"/>
      <c r="C771" s="6"/>
      <c r="D771" s="16"/>
      <c r="E771" s="6"/>
      <c r="F771" s="6"/>
      <c r="G771" s="1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</row>
    <row r="772" ht="15.75" customHeight="1">
      <c r="A772" s="6"/>
      <c r="B772" s="6"/>
      <c r="C772" s="6"/>
      <c r="D772" s="16"/>
      <c r="E772" s="6"/>
      <c r="F772" s="6"/>
      <c r="G772" s="1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</row>
    <row r="773" ht="15.75" customHeight="1">
      <c r="A773" s="6"/>
      <c r="B773" s="6"/>
      <c r="C773" s="6"/>
      <c r="D773" s="16"/>
      <c r="E773" s="6"/>
      <c r="F773" s="6"/>
      <c r="G773" s="1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</row>
    <row r="774" ht="15.75" customHeight="1">
      <c r="A774" s="6"/>
      <c r="B774" s="6"/>
      <c r="C774" s="6"/>
      <c r="D774" s="16"/>
      <c r="E774" s="6"/>
      <c r="F774" s="6"/>
      <c r="G774" s="1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</row>
    <row r="775" ht="15.75" customHeight="1">
      <c r="A775" s="6"/>
      <c r="B775" s="6"/>
      <c r="C775" s="6"/>
      <c r="D775" s="16"/>
      <c r="E775" s="6"/>
      <c r="F775" s="6"/>
      <c r="G775" s="1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</row>
    <row r="776" ht="15.75" customHeight="1">
      <c r="A776" s="6"/>
      <c r="B776" s="6"/>
      <c r="C776" s="6"/>
      <c r="D776" s="16"/>
      <c r="E776" s="6"/>
      <c r="F776" s="6"/>
      <c r="G776" s="1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</row>
    <row r="777" ht="15.75" customHeight="1">
      <c r="A777" s="6"/>
      <c r="B777" s="6"/>
      <c r="C777" s="6"/>
      <c r="D777" s="16"/>
      <c r="E777" s="6"/>
      <c r="F777" s="6"/>
      <c r="G777" s="1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</row>
    <row r="778" ht="15.75" customHeight="1">
      <c r="A778" s="6"/>
      <c r="B778" s="6"/>
      <c r="C778" s="6"/>
      <c r="D778" s="16"/>
      <c r="E778" s="6"/>
      <c r="F778" s="6"/>
      <c r="G778" s="1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</row>
    <row r="779" ht="15.75" customHeight="1">
      <c r="A779" s="6"/>
      <c r="B779" s="6"/>
      <c r="C779" s="6"/>
      <c r="D779" s="16"/>
      <c r="E779" s="6"/>
      <c r="F779" s="6"/>
      <c r="G779" s="1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</row>
    <row r="780" ht="15.75" customHeight="1">
      <c r="A780" s="6"/>
      <c r="B780" s="6"/>
      <c r="C780" s="6"/>
      <c r="D780" s="16"/>
      <c r="E780" s="6"/>
      <c r="F780" s="6"/>
      <c r="G780" s="1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</row>
    <row r="781" ht="15.75" customHeight="1">
      <c r="A781" s="6"/>
      <c r="B781" s="6"/>
      <c r="C781" s="6"/>
      <c r="D781" s="16"/>
      <c r="E781" s="6"/>
      <c r="F781" s="6"/>
      <c r="G781" s="1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</row>
    <row r="782" ht="15.75" customHeight="1">
      <c r="A782" s="6"/>
      <c r="B782" s="6"/>
      <c r="C782" s="6"/>
      <c r="D782" s="16"/>
      <c r="E782" s="6"/>
      <c r="F782" s="6"/>
      <c r="G782" s="1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</row>
    <row r="783" ht="15.75" customHeight="1">
      <c r="A783" s="6"/>
      <c r="B783" s="6"/>
      <c r="C783" s="6"/>
      <c r="D783" s="16"/>
      <c r="E783" s="6"/>
      <c r="F783" s="6"/>
      <c r="G783" s="1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</row>
    <row r="784" ht="15.75" customHeight="1">
      <c r="A784" s="6"/>
      <c r="B784" s="6"/>
      <c r="C784" s="6"/>
      <c r="D784" s="16"/>
      <c r="E784" s="6"/>
      <c r="F784" s="6"/>
      <c r="G784" s="1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</row>
    <row r="785" ht="15.75" customHeight="1">
      <c r="A785" s="6"/>
      <c r="B785" s="6"/>
      <c r="C785" s="6"/>
      <c r="D785" s="16"/>
      <c r="E785" s="6"/>
      <c r="F785" s="6"/>
      <c r="G785" s="1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</row>
    <row r="786" ht="15.75" customHeight="1">
      <c r="A786" s="6"/>
      <c r="B786" s="6"/>
      <c r="C786" s="6"/>
      <c r="D786" s="16"/>
      <c r="E786" s="6"/>
      <c r="F786" s="6"/>
      <c r="G786" s="1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</row>
    <row r="787" ht="15.75" customHeight="1">
      <c r="A787" s="6"/>
      <c r="B787" s="6"/>
      <c r="C787" s="6"/>
      <c r="D787" s="16"/>
      <c r="E787" s="6"/>
      <c r="F787" s="6"/>
      <c r="G787" s="1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</row>
    <row r="788" ht="15.75" customHeight="1">
      <c r="A788" s="6"/>
      <c r="B788" s="6"/>
      <c r="C788" s="6"/>
      <c r="D788" s="16"/>
      <c r="E788" s="6"/>
      <c r="F788" s="6"/>
      <c r="G788" s="1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</row>
    <row r="789" ht="15.75" customHeight="1">
      <c r="A789" s="6"/>
      <c r="B789" s="6"/>
      <c r="C789" s="6"/>
      <c r="D789" s="16"/>
      <c r="E789" s="6"/>
      <c r="F789" s="6"/>
      <c r="G789" s="1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</row>
    <row r="790" ht="15.75" customHeight="1">
      <c r="A790" s="6"/>
      <c r="B790" s="6"/>
      <c r="C790" s="6"/>
      <c r="D790" s="16"/>
      <c r="E790" s="6"/>
      <c r="F790" s="6"/>
      <c r="G790" s="1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</row>
    <row r="791" ht="15.75" customHeight="1">
      <c r="A791" s="6"/>
      <c r="B791" s="6"/>
      <c r="C791" s="6"/>
      <c r="D791" s="16"/>
      <c r="E791" s="6"/>
      <c r="F791" s="6"/>
      <c r="G791" s="1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</row>
    <row r="792" ht="15.75" customHeight="1">
      <c r="A792" s="6"/>
      <c r="B792" s="6"/>
      <c r="C792" s="6"/>
      <c r="D792" s="16"/>
      <c r="E792" s="6"/>
      <c r="F792" s="6"/>
      <c r="G792" s="1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</row>
    <row r="793" ht="15.75" customHeight="1">
      <c r="A793" s="6"/>
      <c r="B793" s="6"/>
      <c r="C793" s="6"/>
      <c r="D793" s="16"/>
      <c r="E793" s="6"/>
      <c r="F793" s="6"/>
      <c r="G793" s="1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</row>
    <row r="794" ht="15.75" customHeight="1">
      <c r="A794" s="6"/>
      <c r="B794" s="6"/>
      <c r="C794" s="6"/>
      <c r="D794" s="16"/>
      <c r="E794" s="6"/>
      <c r="F794" s="6"/>
      <c r="G794" s="1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</row>
    <row r="795" ht="15.75" customHeight="1">
      <c r="A795" s="6"/>
      <c r="B795" s="6"/>
      <c r="C795" s="6"/>
      <c r="D795" s="16"/>
      <c r="E795" s="6"/>
      <c r="F795" s="6"/>
      <c r="G795" s="1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</row>
    <row r="796" ht="15.75" customHeight="1">
      <c r="A796" s="6"/>
      <c r="B796" s="6"/>
      <c r="C796" s="6"/>
      <c r="D796" s="16"/>
      <c r="E796" s="6"/>
      <c r="F796" s="6"/>
      <c r="G796" s="1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</row>
    <row r="797" ht="15.75" customHeight="1">
      <c r="A797" s="6"/>
      <c r="B797" s="6"/>
      <c r="C797" s="6"/>
      <c r="D797" s="16"/>
      <c r="E797" s="6"/>
      <c r="F797" s="6"/>
      <c r="G797" s="1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</row>
    <row r="798" ht="15.75" customHeight="1">
      <c r="A798" s="6"/>
      <c r="B798" s="6"/>
      <c r="C798" s="6"/>
      <c r="D798" s="16"/>
      <c r="E798" s="6"/>
      <c r="F798" s="6"/>
      <c r="G798" s="1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</row>
    <row r="799" ht="15.75" customHeight="1">
      <c r="A799" s="6"/>
      <c r="B799" s="6"/>
      <c r="C799" s="6"/>
      <c r="D799" s="16"/>
      <c r="E799" s="6"/>
      <c r="F799" s="6"/>
      <c r="G799" s="1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</row>
    <row r="800" ht="15.75" customHeight="1">
      <c r="A800" s="6"/>
      <c r="B800" s="6"/>
      <c r="C800" s="6"/>
      <c r="D800" s="16"/>
      <c r="E800" s="6"/>
      <c r="F800" s="6"/>
      <c r="G800" s="1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</row>
    <row r="801" ht="15.75" customHeight="1">
      <c r="A801" s="6"/>
      <c r="B801" s="6"/>
      <c r="C801" s="6"/>
      <c r="D801" s="16"/>
      <c r="E801" s="6"/>
      <c r="F801" s="6"/>
      <c r="G801" s="1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</row>
    <row r="802" ht="15.75" customHeight="1">
      <c r="A802" s="6"/>
      <c r="B802" s="6"/>
      <c r="C802" s="6"/>
      <c r="D802" s="16"/>
      <c r="E802" s="6"/>
      <c r="F802" s="6"/>
      <c r="G802" s="1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</row>
    <row r="803" ht="15.75" customHeight="1">
      <c r="A803" s="6"/>
      <c r="B803" s="6"/>
      <c r="C803" s="6"/>
      <c r="D803" s="16"/>
      <c r="E803" s="6"/>
      <c r="F803" s="6"/>
      <c r="G803" s="1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</row>
    <row r="804" ht="15.75" customHeight="1">
      <c r="A804" s="6"/>
      <c r="B804" s="6"/>
      <c r="C804" s="6"/>
      <c r="D804" s="16"/>
      <c r="E804" s="6"/>
      <c r="F804" s="6"/>
      <c r="G804" s="1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</row>
    <row r="805" ht="15.75" customHeight="1">
      <c r="A805" s="6"/>
      <c r="B805" s="6"/>
      <c r="C805" s="6"/>
      <c r="D805" s="16"/>
      <c r="E805" s="6"/>
      <c r="F805" s="6"/>
      <c r="G805" s="1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</row>
    <row r="806" ht="15.75" customHeight="1">
      <c r="A806" s="6"/>
      <c r="B806" s="6"/>
      <c r="C806" s="6"/>
      <c r="D806" s="16"/>
      <c r="E806" s="6"/>
      <c r="F806" s="6"/>
      <c r="G806" s="1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</row>
    <row r="807" ht="15.75" customHeight="1">
      <c r="A807" s="6"/>
      <c r="B807" s="6"/>
      <c r="C807" s="6"/>
      <c r="D807" s="16"/>
      <c r="E807" s="6"/>
      <c r="F807" s="6"/>
      <c r="G807" s="1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</row>
    <row r="808" ht="15.75" customHeight="1">
      <c r="A808" s="6"/>
      <c r="B808" s="6"/>
      <c r="C808" s="6"/>
      <c r="D808" s="16"/>
      <c r="E808" s="6"/>
      <c r="F808" s="6"/>
      <c r="G808" s="1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</row>
    <row r="809" ht="15.75" customHeight="1">
      <c r="A809" s="6"/>
      <c r="B809" s="6"/>
      <c r="C809" s="6"/>
      <c r="D809" s="16"/>
      <c r="E809" s="6"/>
      <c r="F809" s="6"/>
      <c r="G809" s="1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</row>
    <row r="810" ht="15.75" customHeight="1">
      <c r="A810" s="6"/>
      <c r="B810" s="6"/>
      <c r="C810" s="6"/>
      <c r="D810" s="16"/>
      <c r="E810" s="6"/>
      <c r="F810" s="6"/>
      <c r="G810" s="1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</row>
    <row r="811" ht="15.75" customHeight="1">
      <c r="A811" s="6"/>
      <c r="B811" s="6"/>
      <c r="C811" s="6"/>
      <c r="D811" s="16"/>
      <c r="E811" s="6"/>
      <c r="F811" s="6"/>
      <c r="G811" s="1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</row>
    <row r="812" ht="15.75" customHeight="1">
      <c r="A812" s="6"/>
      <c r="B812" s="6"/>
      <c r="C812" s="6"/>
      <c r="D812" s="16"/>
      <c r="E812" s="6"/>
      <c r="F812" s="6"/>
      <c r="G812" s="1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</row>
    <row r="813" ht="15.75" customHeight="1">
      <c r="A813" s="6"/>
      <c r="B813" s="6"/>
      <c r="C813" s="6"/>
      <c r="D813" s="16"/>
      <c r="E813" s="6"/>
      <c r="F813" s="6"/>
      <c r="G813" s="1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</row>
    <row r="814" ht="15.75" customHeight="1">
      <c r="A814" s="6"/>
      <c r="B814" s="6"/>
      <c r="C814" s="6"/>
      <c r="D814" s="16"/>
      <c r="E814" s="6"/>
      <c r="F814" s="6"/>
      <c r="G814" s="1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</row>
    <row r="815" ht="15.75" customHeight="1">
      <c r="A815" s="6"/>
      <c r="B815" s="6"/>
      <c r="C815" s="6"/>
      <c r="D815" s="16"/>
      <c r="E815" s="6"/>
      <c r="F815" s="6"/>
      <c r="G815" s="1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</row>
    <row r="816" ht="15.75" customHeight="1">
      <c r="A816" s="6"/>
      <c r="B816" s="6"/>
      <c r="C816" s="6"/>
      <c r="D816" s="16"/>
      <c r="E816" s="6"/>
      <c r="F816" s="6"/>
      <c r="G816" s="1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</row>
    <row r="817" ht="15.75" customHeight="1">
      <c r="A817" s="6"/>
      <c r="B817" s="6"/>
      <c r="C817" s="6"/>
      <c r="D817" s="16"/>
      <c r="E817" s="6"/>
      <c r="F817" s="6"/>
      <c r="G817" s="1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</row>
    <row r="818" ht="15.75" customHeight="1">
      <c r="A818" s="6"/>
      <c r="B818" s="6"/>
      <c r="C818" s="6"/>
      <c r="D818" s="16"/>
      <c r="E818" s="6"/>
      <c r="F818" s="6"/>
      <c r="G818" s="1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</row>
    <row r="819" ht="15.75" customHeight="1">
      <c r="A819" s="6"/>
      <c r="B819" s="6"/>
      <c r="C819" s="6"/>
      <c r="D819" s="16"/>
      <c r="E819" s="6"/>
      <c r="F819" s="6"/>
      <c r="G819" s="1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</row>
    <row r="820" ht="15.75" customHeight="1">
      <c r="A820" s="6"/>
      <c r="B820" s="6"/>
      <c r="C820" s="6"/>
      <c r="D820" s="16"/>
      <c r="E820" s="6"/>
      <c r="F820" s="6"/>
      <c r="G820" s="1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</row>
    <row r="821" ht="15.75" customHeight="1">
      <c r="A821" s="6"/>
      <c r="B821" s="6"/>
      <c r="C821" s="6"/>
      <c r="D821" s="16"/>
      <c r="E821" s="6"/>
      <c r="F821" s="6"/>
      <c r="G821" s="1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</row>
    <row r="822" ht="15.75" customHeight="1">
      <c r="A822" s="6"/>
      <c r="B822" s="6"/>
      <c r="C822" s="6"/>
      <c r="D822" s="16"/>
      <c r="E822" s="6"/>
      <c r="F822" s="6"/>
      <c r="G822" s="1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</row>
    <row r="823" ht="15.75" customHeight="1">
      <c r="A823" s="6"/>
      <c r="B823" s="6"/>
      <c r="C823" s="6"/>
      <c r="D823" s="16"/>
      <c r="E823" s="6"/>
      <c r="F823" s="6"/>
      <c r="G823" s="1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</row>
    <row r="824" ht="15.75" customHeight="1">
      <c r="A824" s="6"/>
      <c r="B824" s="6"/>
      <c r="C824" s="6"/>
      <c r="D824" s="16"/>
      <c r="E824" s="6"/>
      <c r="F824" s="6"/>
      <c r="G824" s="1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</row>
    <row r="825" ht="15.75" customHeight="1">
      <c r="A825" s="6"/>
      <c r="B825" s="6"/>
      <c r="C825" s="6"/>
      <c r="D825" s="16"/>
      <c r="E825" s="6"/>
      <c r="F825" s="6"/>
      <c r="G825" s="1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</row>
    <row r="826" ht="15.75" customHeight="1">
      <c r="A826" s="6"/>
      <c r="B826" s="6"/>
      <c r="C826" s="6"/>
      <c r="D826" s="16"/>
      <c r="E826" s="6"/>
      <c r="F826" s="6"/>
      <c r="G826" s="1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</row>
    <row r="827" ht="15.75" customHeight="1">
      <c r="A827" s="6"/>
      <c r="B827" s="6"/>
      <c r="C827" s="6"/>
      <c r="D827" s="16"/>
      <c r="E827" s="6"/>
      <c r="F827" s="6"/>
      <c r="G827" s="1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</row>
    <row r="828" ht="15.75" customHeight="1">
      <c r="A828" s="6"/>
      <c r="B828" s="6"/>
      <c r="C828" s="6"/>
      <c r="D828" s="16"/>
      <c r="E828" s="6"/>
      <c r="F828" s="6"/>
      <c r="G828" s="1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</row>
    <row r="829" ht="15.75" customHeight="1">
      <c r="A829" s="6"/>
      <c r="B829" s="6"/>
      <c r="C829" s="6"/>
      <c r="D829" s="16"/>
      <c r="E829" s="6"/>
      <c r="F829" s="6"/>
      <c r="G829" s="1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</row>
    <row r="830" ht="15.75" customHeight="1">
      <c r="A830" s="6"/>
      <c r="B830" s="6"/>
      <c r="C830" s="6"/>
      <c r="D830" s="16"/>
      <c r="E830" s="6"/>
      <c r="F830" s="6"/>
      <c r="G830" s="1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</row>
    <row r="831" ht="15.75" customHeight="1">
      <c r="A831" s="6"/>
      <c r="B831" s="6"/>
      <c r="C831" s="6"/>
      <c r="D831" s="16"/>
      <c r="E831" s="6"/>
      <c r="F831" s="6"/>
      <c r="G831" s="1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</row>
    <row r="832" ht="15.75" customHeight="1">
      <c r="A832" s="6"/>
      <c r="B832" s="6"/>
      <c r="C832" s="6"/>
      <c r="D832" s="16"/>
      <c r="E832" s="6"/>
      <c r="F832" s="6"/>
      <c r="G832" s="1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</row>
    <row r="833" ht="15.75" customHeight="1">
      <c r="A833" s="6"/>
      <c r="B833" s="6"/>
      <c r="C833" s="6"/>
      <c r="D833" s="16"/>
      <c r="E833" s="6"/>
      <c r="F833" s="6"/>
      <c r="G833" s="1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</row>
    <row r="834" ht="15.75" customHeight="1">
      <c r="A834" s="6"/>
      <c r="B834" s="6"/>
      <c r="C834" s="6"/>
      <c r="D834" s="16"/>
      <c r="E834" s="6"/>
      <c r="F834" s="6"/>
      <c r="G834" s="1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</row>
    <row r="835" ht="15.75" customHeight="1">
      <c r="A835" s="6"/>
      <c r="B835" s="6"/>
      <c r="C835" s="6"/>
      <c r="D835" s="16"/>
      <c r="E835" s="6"/>
      <c r="F835" s="6"/>
      <c r="G835" s="1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</row>
    <row r="836" ht="15.75" customHeight="1">
      <c r="A836" s="6"/>
      <c r="B836" s="6"/>
      <c r="C836" s="6"/>
      <c r="D836" s="16"/>
      <c r="E836" s="6"/>
      <c r="F836" s="6"/>
      <c r="G836" s="1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</row>
    <row r="837" ht="15.75" customHeight="1">
      <c r="A837" s="6"/>
      <c r="B837" s="6"/>
      <c r="C837" s="6"/>
      <c r="D837" s="16"/>
      <c r="E837" s="6"/>
      <c r="F837" s="6"/>
      <c r="G837" s="1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</row>
    <row r="838" ht="15.75" customHeight="1">
      <c r="A838" s="6"/>
      <c r="B838" s="6"/>
      <c r="C838" s="6"/>
      <c r="D838" s="16"/>
      <c r="E838" s="6"/>
      <c r="F838" s="6"/>
      <c r="G838" s="1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</row>
    <row r="839" ht="15.75" customHeight="1">
      <c r="A839" s="6"/>
      <c r="B839" s="6"/>
      <c r="C839" s="6"/>
      <c r="D839" s="16"/>
      <c r="E839" s="6"/>
      <c r="F839" s="6"/>
      <c r="G839" s="1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</row>
    <row r="840" ht="15.75" customHeight="1">
      <c r="A840" s="6"/>
      <c r="B840" s="6"/>
      <c r="C840" s="6"/>
      <c r="D840" s="16"/>
      <c r="E840" s="6"/>
      <c r="F840" s="6"/>
      <c r="G840" s="1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</row>
    <row r="841" ht="15.75" customHeight="1">
      <c r="A841" s="6"/>
      <c r="B841" s="6"/>
      <c r="C841" s="6"/>
      <c r="D841" s="16"/>
      <c r="E841" s="6"/>
      <c r="F841" s="6"/>
      <c r="G841" s="1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</row>
    <row r="842" ht="15.75" customHeight="1">
      <c r="A842" s="6"/>
      <c r="B842" s="6"/>
      <c r="C842" s="6"/>
      <c r="D842" s="16"/>
      <c r="E842" s="6"/>
      <c r="F842" s="6"/>
      <c r="G842" s="1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</row>
    <row r="843" ht="15.75" customHeight="1">
      <c r="A843" s="6"/>
      <c r="B843" s="6"/>
      <c r="C843" s="6"/>
      <c r="D843" s="16"/>
      <c r="E843" s="6"/>
      <c r="F843" s="6"/>
      <c r="G843" s="1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</row>
    <row r="844" ht="15.75" customHeight="1">
      <c r="A844" s="6"/>
      <c r="B844" s="6"/>
      <c r="C844" s="6"/>
      <c r="D844" s="16"/>
      <c r="E844" s="6"/>
      <c r="F844" s="6"/>
      <c r="G844" s="1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</row>
    <row r="845" ht="15.75" customHeight="1">
      <c r="A845" s="6"/>
      <c r="B845" s="6"/>
      <c r="C845" s="6"/>
      <c r="D845" s="16"/>
      <c r="E845" s="6"/>
      <c r="F845" s="6"/>
      <c r="G845" s="1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</row>
    <row r="846" ht="15.75" customHeight="1">
      <c r="A846" s="6"/>
      <c r="B846" s="6"/>
      <c r="C846" s="6"/>
      <c r="D846" s="16"/>
      <c r="E846" s="6"/>
      <c r="F846" s="6"/>
      <c r="G846" s="1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</row>
    <row r="847" ht="15.75" customHeight="1">
      <c r="A847" s="6"/>
      <c r="B847" s="6"/>
      <c r="C847" s="6"/>
      <c r="D847" s="16"/>
      <c r="E847" s="6"/>
      <c r="F847" s="6"/>
      <c r="G847" s="1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</row>
    <row r="848" ht="15.75" customHeight="1">
      <c r="A848" s="6"/>
      <c r="B848" s="6"/>
      <c r="C848" s="6"/>
      <c r="D848" s="16"/>
      <c r="E848" s="6"/>
      <c r="F848" s="6"/>
      <c r="G848" s="1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</row>
    <row r="849" ht="15.75" customHeight="1">
      <c r="A849" s="6"/>
      <c r="B849" s="6"/>
      <c r="C849" s="6"/>
      <c r="D849" s="16"/>
      <c r="E849" s="6"/>
      <c r="F849" s="6"/>
      <c r="G849" s="1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</row>
    <row r="850" ht="15.75" customHeight="1">
      <c r="A850" s="6"/>
      <c r="B850" s="6"/>
      <c r="C850" s="6"/>
      <c r="D850" s="16"/>
      <c r="E850" s="6"/>
      <c r="F850" s="6"/>
      <c r="G850" s="1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</row>
    <row r="851" ht="15.75" customHeight="1">
      <c r="A851" s="6"/>
      <c r="B851" s="6"/>
      <c r="C851" s="6"/>
      <c r="D851" s="16"/>
      <c r="E851" s="6"/>
      <c r="F851" s="6"/>
      <c r="G851" s="1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</row>
    <row r="852" ht="15.75" customHeight="1">
      <c r="A852" s="6"/>
      <c r="B852" s="6"/>
      <c r="C852" s="6"/>
      <c r="D852" s="16"/>
      <c r="E852" s="6"/>
      <c r="F852" s="6"/>
      <c r="G852" s="1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</row>
    <row r="853" ht="15.75" customHeight="1">
      <c r="A853" s="6"/>
      <c r="B853" s="6"/>
      <c r="C853" s="6"/>
      <c r="D853" s="16"/>
      <c r="E853" s="6"/>
      <c r="F853" s="6"/>
      <c r="G853" s="1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</row>
    <row r="854" ht="15.75" customHeight="1">
      <c r="A854" s="6"/>
      <c r="B854" s="6"/>
      <c r="C854" s="6"/>
      <c r="D854" s="16"/>
      <c r="E854" s="6"/>
      <c r="F854" s="6"/>
      <c r="G854" s="1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</row>
    <row r="855" ht="15.75" customHeight="1">
      <c r="A855" s="6"/>
      <c r="B855" s="6"/>
      <c r="C855" s="6"/>
      <c r="D855" s="16"/>
      <c r="E855" s="6"/>
      <c r="F855" s="6"/>
      <c r="G855" s="1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</row>
    <row r="856" ht="15.75" customHeight="1">
      <c r="A856" s="6"/>
      <c r="B856" s="6"/>
      <c r="C856" s="6"/>
      <c r="D856" s="16"/>
      <c r="E856" s="6"/>
      <c r="F856" s="6"/>
      <c r="G856" s="1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</row>
    <row r="857" ht="15.75" customHeight="1">
      <c r="A857" s="6"/>
      <c r="B857" s="6"/>
      <c r="C857" s="6"/>
      <c r="D857" s="16"/>
      <c r="E857" s="6"/>
      <c r="F857" s="6"/>
      <c r="G857" s="1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</row>
    <row r="858" ht="15.75" customHeight="1">
      <c r="A858" s="6"/>
      <c r="B858" s="6"/>
      <c r="C858" s="6"/>
      <c r="D858" s="16"/>
      <c r="E858" s="6"/>
      <c r="F858" s="6"/>
      <c r="G858" s="1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</row>
    <row r="859" ht="15.75" customHeight="1">
      <c r="A859" s="6"/>
      <c r="B859" s="6"/>
      <c r="C859" s="6"/>
      <c r="D859" s="16"/>
      <c r="E859" s="6"/>
      <c r="F859" s="6"/>
      <c r="G859" s="1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</row>
    <row r="860" ht="15.75" customHeight="1">
      <c r="A860" s="6"/>
      <c r="B860" s="6"/>
      <c r="C860" s="6"/>
      <c r="D860" s="16"/>
      <c r="E860" s="6"/>
      <c r="F860" s="6"/>
      <c r="G860" s="1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</row>
    <row r="861" ht="15.75" customHeight="1">
      <c r="A861" s="6"/>
      <c r="B861" s="6"/>
      <c r="C861" s="6"/>
      <c r="D861" s="16"/>
      <c r="E861" s="6"/>
      <c r="F861" s="6"/>
      <c r="G861" s="1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</row>
    <row r="862" ht="15.75" customHeight="1">
      <c r="A862" s="6"/>
      <c r="B862" s="6"/>
      <c r="C862" s="6"/>
      <c r="D862" s="16"/>
      <c r="E862" s="6"/>
      <c r="F862" s="6"/>
      <c r="G862" s="1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</row>
    <row r="863" ht="15.75" customHeight="1">
      <c r="A863" s="6"/>
      <c r="B863" s="6"/>
      <c r="C863" s="6"/>
      <c r="D863" s="16"/>
      <c r="E863" s="6"/>
      <c r="F863" s="6"/>
      <c r="G863" s="1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</row>
    <row r="864" ht="15.75" customHeight="1">
      <c r="A864" s="6"/>
      <c r="B864" s="6"/>
      <c r="C864" s="6"/>
      <c r="D864" s="16"/>
      <c r="E864" s="6"/>
      <c r="F864" s="6"/>
      <c r="G864" s="1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</row>
    <row r="865" ht="15.75" customHeight="1">
      <c r="A865" s="6"/>
      <c r="B865" s="6"/>
      <c r="C865" s="6"/>
      <c r="D865" s="16"/>
      <c r="E865" s="6"/>
      <c r="F865" s="6"/>
      <c r="G865" s="1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</row>
    <row r="866" ht="15.75" customHeight="1">
      <c r="A866" s="6"/>
      <c r="B866" s="6"/>
      <c r="C866" s="6"/>
      <c r="D866" s="16"/>
      <c r="E866" s="6"/>
      <c r="F866" s="6"/>
      <c r="G866" s="1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</row>
    <row r="867" ht="15.75" customHeight="1">
      <c r="A867" s="6"/>
      <c r="B867" s="6"/>
      <c r="C867" s="6"/>
      <c r="D867" s="16"/>
      <c r="E867" s="6"/>
      <c r="F867" s="6"/>
      <c r="G867" s="1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</row>
    <row r="868" ht="15.75" customHeight="1">
      <c r="A868" s="6"/>
      <c r="B868" s="6"/>
      <c r="C868" s="6"/>
      <c r="D868" s="16"/>
      <c r="E868" s="6"/>
      <c r="F868" s="6"/>
      <c r="G868" s="1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</row>
    <row r="869" ht="15.75" customHeight="1">
      <c r="A869" s="6"/>
      <c r="B869" s="6"/>
      <c r="C869" s="6"/>
      <c r="D869" s="16"/>
      <c r="E869" s="6"/>
      <c r="F869" s="6"/>
      <c r="G869" s="1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</row>
    <row r="870" ht="15.75" customHeight="1">
      <c r="A870" s="6"/>
      <c r="B870" s="6"/>
      <c r="C870" s="6"/>
      <c r="D870" s="16"/>
      <c r="E870" s="6"/>
      <c r="F870" s="6"/>
      <c r="G870" s="1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</row>
    <row r="871" ht="15.75" customHeight="1">
      <c r="A871" s="6"/>
      <c r="B871" s="6"/>
      <c r="C871" s="6"/>
      <c r="D871" s="16"/>
      <c r="E871" s="6"/>
      <c r="F871" s="6"/>
      <c r="G871" s="1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</row>
    <row r="872" ht="15.75" customHeight="1">
      <c r="A872" s="6"/>
      <c r="B872" s="6"/>
      <c r="C872" s="6"/>
      <c r="D872" s="16"/>
      <c r="E872" s="6"/>
      <c r="F872" s="6"/>
      <c r="G872" s="1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</row>
    <row r="873" ht="15.75" customHeight="1">
      <c r="A873" s="6"/>
      <c r="B873" s="6"/>
      <c r="C873" s="6"/>
      <c r="D873" s="16"/>
      <c r="E873" s="6"/>
      <c r="F873" s="6"/>
      <c r="G873" s="1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</row>
    <row r="874" ht="15.75" customHeight="1">
      <c r="A874" s="6"/>
      <c r="B874" s="6"/>
      <c r="C874" s="6"/>
      <c r="D874" s="16"/>
      <c r="E874" s="6"/>
      <c r="F874" s="6"/>
      <c r="G874" s="1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</row>
    <row r="875" ht="15.75" customHeight="1">
      <c r="A875" s="6"/>
      <c r="B875" s="6"/>
      <c r="C875" s="6"/>
      <c r="D875" s="16"/>
      <c r="E875" s="6"/>
      <c r="F875" s="6"/>
      <c r="G875" s="1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</row>
    <row r="876" ht="15.75" customHeight="1">
      <c r="A876" s="6"/>
      <c r="B876" s="6"/>
      <c r="C876" s="6"/>
      <c r="D876" s="16"/>
      <c r="E876" s="6"/>
      <c r="F876" s="6"/>
      <c r="G876" s="1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</row>
    <row r="877" ht="15.75" customHeight="1">
      <c r="A877" s="6"/>
      <c r="B877" s="6"/>
      <c r="C877" s="6"/>
      <c r="D877" s="16"/>
      <c r="E877" s="6"/>
      <c r="F877" s="6"/>
      <c r="G877" s="1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</row>
    <row r="878" ht="15.75" customHeight="1">
      <c r="A878" s="6"/>
      <c r="B878" s="6"/>
      <c r="C878" s="6"/>
      <c r="D878" s="16"/>
      <c r="E878" s="6"/>
      <c r="F878" s="6"/>
      <c r="G878" s="1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</row>
    <row r="879" ht="15.75" customHeight="1">
      <c r="A879" s="6"/>
      <c r="B879" s="6"/>
      <c r="C879" s="6"/>
      <c r="D879" s="16"/>
      <c r="E879" s="6"/>
      <c r="F879" s="6"/>
      <c r="G879" s="1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</row>
    <row r="880" ht="15.75" customHeight="1">
      <c r="A880" s="6"/>
      <c r="B880" s="6"/>
      <c r="C880" s="6"/>
      <c r="D880" s="16"/>
      <c r="E880" s="6"/>
      <c r="F880" s="6"/>
      <c r="G880" s="1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</row>
    <row r="881" ht="15.75" customHeight="1">
      <c r="A881" s="6"/>
      <c r="B881" s="6"/>
      <c r="C881" s="6"/>
      <c r="D881" s="16"/>
      <c r="E881" s="6"/>
      <c r="F881" s="6"/>
      <c r="G881" s="1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</row>
    <row r="882" ht="15.75" customHeight="1">
      <c r="A882" s="6"/>
      <c r="B882" s="6"/>
      <c r="C882" s="6"/>
      <c r="D882" s="16"/>
      <c r="E882" s="6"/>
      <c r="F882" s="6"/>
      <c r="G882" s="1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</row>
    <row r="883" ht="15.75" customHeight="1">
      <c r="A883" s="6"/>
      <c r="B883" s="6"/>
      <c r="C883" s="6"/>
      <c r="D883" s="16"/>
      <c r="E883" s="6"/>
      <c r="F883" s="6"/>
      <c r="G883" s="1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</row>
    <row r="884" ht="15.75" customHeight="1">
      <c r="A884" s="6"/>
      <c r="B884" s="6"/>
      <c r="C884" s="6"/>
      <c r="D884" s="16"/>
      <c r="E884" s="6"/>
      <c r="F884" s="6"/>
      <c r="G884" s="1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</row>
    <row r="885" ht="15.75" customHeight="1">
      <c r="A885" s="6"/>
      <c r="B885" s="6"/>
      <c r="C885" s="6"/>
      <c r="D885" s="16"/>
      <c r="E885" s="6"/>
      <c r="F885" s="6"/>
      <c r="G885" s="1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</row>
    <row r="886" ht="15.75" customHeight="1">
      <c r="A886" s="6"/>
      <c r="B886" s="6"/>
      <c r="C886" s="6"/>
      <c r="D886" s="16"/>
      <c r="E886" s="6"/>
      <c r="F886" s="6"/>
      <c r="G886" s="1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</row>
    <row r="887" ht="15.75" customHeight="1">
      <c r="A887" s="6"/>
      <c r="B887" s="6"/>
      <c r="C887" s="6"/>
      <c r="D887" s="16"/>
      <c r="E887" s="6"/>
      <c r="F887" s="6"/>
      <c r="G887" s="1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</row>
    <row r="888" ht="15.75" customHeight="1">
      <c r="A888" s="6"/>
      <c r="B888" s="6"/>
      <c r="C888" s="6"/>
      <c r="D888" s="16"/>
      <c r="E888" s="6"/>
      <c r="F888" s="6"/>
      <c r="G888" s="1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</row>
    <row r="889" ht="15.75" customHeight="1">
      <c r="A889" s="6"/>
      <c r="B889" s="6"/>
      <c r="C889" s="6"/>
      <c r="D889" s="16"/>
      <c r="E889" s="6"/>
      <c r="F889" s="6"/>
      <c r="G889" s="1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</row>
    <row r="890" ht="15.75" customHeight="1">
      <c r="A890" s="6"/>
      <c r="B890" s="6"/>
      <c r="C890" s="6"/>
      <c r="D890" s="16"/>
      <c r="E890" s="6"/>
      <c r="F890" s="6"/>
      <c r="G890" s="1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</row>
    <row r="891" ht="15.75" customHeight="1">
      <c r="A891" s="6"/>
      <c r="B891" s="6"/>
      <c r="C891" s="6"/>
      <c r="D891" s="16"/>
      <c r="E891" s="6"/>
      <c r="F891" s="6"/>
      <c r="G891" s="1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</row>
    <row r="892" ht="15.75" customHeight="1">
      <c r="A892" s="6"/>
      <c r="B892" s="6"/>
      <c r="C892" s="6"/>
      <c r="D892" s="16"/>
      <c r="E892" s="6"/>
      <c r="F892" s="6"/>
      <c r="G892" s="1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</row>
    <row r="893" ht="15.75" customHeight="1">
      <c r="A893" s="6"/>
      <c r="B893" s="6"/>
      <c r="C893" s="6"/>
      <c r="D893" s="16"/>
      <c r="E893" s="6"/>
      <c r="F893" s="6"/>
      <c r="G893" s="1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</row>
    <row r="894" ht="15.75" customHeight="1">
      <c r="A894" s="6"/>
      <c r="B894" s="6"/>
      <c r="C894" s="6"/>
      <c r="D894" s="16"/>
      <c r="E894" s="6"/>
      <c r="F894" s="6"/>
      <c r="G894" s="1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</row>
    <row r="895" ht="15.75" customHeight="1">
      <c r="A895" s="6"/>
      <c r="B895" s="6"/>
      <c r="C895" s="6"/>
      <c r="D895" s="16"/>
      <c r="E895" s="6"/>
      <c r="F895" s="6"/>
      <c r="G895" s="1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</row>
    <row r="896" ht="15.75" customHeight="1">
      <c r="A896" s="6"/>
      <c r="B896" s="6"/>
      <c r="C896" s="6"/>
      <c r="D896" s="16"/>
      <c r="E896" s="6"/>
      <c r="F896" s="6"/>
      <c r="G896" s="1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</row>
    <row r="897" ht="15.75" customHeight="1">
      <c r="A897" s="6"/>
      <c r="B897" s="6"/>
      <c r="C897" s="6"/>
      <c r="D897" s="16"/>
      <c r="E897" s="6"/>
      <c r="F897" s="6"/>
      <c r="G897" s="1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</row>
    <row r="898" ht="15.75" customHeight="1">
      <c r="A898" s="6"/>
      <c r="B898" s="6"/>
      <c r="C898" s="6"/>
      <c r="D898" s="16"/>
      <c r="E898" s="6"/>
      <c r="F898" s="6"/>
      <c r="G898" s="1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</row>
    <row r="899" ht="15.75" customHeight="1">
      <c r="A899" s="6"/>
      <c r="B899" s="6"/>
      <c r="C899" s="6"/>
      <c r="D899" s="16"/>
      <c r="E899" s="6"/>
      <c r="F899" s="6"/>
      <c r="G899" s="1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</row>
    <row r="900" ht="15.75" customHeight="1">
      <c r="A900" s="6"/>
      <c r="B900" s="6"/>
      <c r="C900" s="6"/>
      <c r="D900" s="16"/>
      <c r="E900" s="6"/>
      <c r="F900" s="6"/>
      <c r="G900" s="1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</row>
    <row r="901" ht="15.75" customHeight="1">
      <c r="A901" s="6"/>
      <c r="B901" s="6"/>
      <c r="C901" s="6"/>
      <c r="D901" s="16"/>
      <c r="E901" s="6"/>
      <c r="F901" s="6"/>
      <c r="G901" s="1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</row>
    <row r="902" ht="15.75" customHeight="1">
      <c r="A902" s="6"/>
      <c r="B902" s="6"/>
      <c r="C902" s="6"/>
      <c r="D902" s="16"/>
      <c r="E902" s="6"/>
      <c r="F902" s="6"/>
      <c r="G902" s="1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</row>
    <row r="903" ht="15.75" customHeight="1">
      <c r="A903" s="6"/>
      <c r="B903" s="6"/>
      <c r="C903" s="6"/>
      <c r="D903" s="16"/>
      <c r="E903" s="6"/>
      <c r="F903" s="6"/>
      <c r="G903" s="1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</row>
    <row r="904" ht="15.75" customHeight="1">
      <c r="A904" s="6"/>
      <c r="B904" s="6"/>
      <c r="C904" s="6"/>
      <c r="D904" s="16"/>
      <c r="E904" s="6"/>
      <c r="F904" s="6"/>
      <c r="G904" s="1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</row>
    <row r="905" ht="15.75" customHeight="1">
      <c r="A905" s="6"/>
      <c r="B905" s="6"/>
      <c r="C905" s="6"/>
      <c r="D905" s="16"/>
      <c r="E905" s="6"/>
      <c r="F905" s="6"/>
      <c r="G905" s="1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</row>
    <row r="906" ht="15.75" customHeight="1">
      <c r="A906" s="6"/>
      <c r="B906" s="6"/>
      <c r="C906" s="6"/>
      <c r="D906" s="16"/>
      <c r="E906" s="6"/>
      <c r="F906" s="6"/>
      <c r="G906" s="1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</row>
    <row r="907" ht="15.75" customHeight="1">
      <c r="A907" s="6"/>
      <c r="B907" s="6"/>
      <c r="C907" s="6"/>
      <c r="D907" s="16"/>
      <c r="E907" s="6"/>
      <c r="F907" s="6"/>
      <c r="G907" s="1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</row>
    <row r="908" ht="15.75" customHeight="1">
      <c r="A908" s="6"/>
      <c r="B908" s="6"/>
      <c r="C908" s="6"/>
      <c r="D908" s="16"/>
      <c r="E908" s="6"/>
      <c r="F908" s="6"/>
      <c r="G908" s="1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</row>
    <row r="909" ht="15.75" customHeight="1">
      <c r="A909" s="6"/>
      <c r="B909" s="6"/>
      <c r="C909" s="6"/>
      <c r="D909" s="16"/>
      <c r="E909" s="6"/>
      <c r="F909" s="6"/>
      <c r="G909" s="1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</row>
    <row r="910" ht="15.75" customHeight="1">
      <c r="A910" s="6"/>
      <c r="B910" s="6"/>
      <c r="C910" s="6"/>
      <c r="D910" s="16"/>
      <c r="E910" s="6"/>
      <c r="F910" s="6"/>
      <c r="G910" s="1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</row>
    <row r="911" ht="15.75" customHeight="1">
      <c r="A911" s="6"/>
      <c r="B911" s="6"/>
      <c r="C911" s="6"/>
      <c r="D911" s="16"/>
      <c r="E911" s="6"/>
      <c r="F911" s="6"/>
      <c r="G911" s="1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</row>
    <row r="912" ht="15.75" customHeight="1">
      <c r="A912" s="6"/>
      <c r="B912" s="6"/>
      <c r="C912" s="6"/>
      <c r="D912" s="16"/>
      <c r="E912" s="6"/>
      <c r="F912" s="6"/>
      <c r="G912" s="1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</row>
    <row r="913" ht="15.75" customHeight="1">
      <c r="A913" s="6"/>
      <c r="B913" s="6"/>
      <c r="C913" s="6"/>
      <c r="D913" s="16"/>
      <c r="E913" s="6"/>
      <c r="F913" s="6"/>
      <c r="G913" s="1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</row>
    <row r="914" ht="15.75" customHeight="1">
      <c r="A914" s="6"/>
      <c r="B914" s="6"/>
      <c r="C914" s="6"/>
      <c r="D914" s="16"/>
      <c r="E914" s="6"/>
      <c r="F914" s="6"/>
      <c r="G914" s="1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</row>
    <row r="915" ht="15.75" customHeight="1">
      <c r="A915" s="6"/>
      <c r="B915" s="6"/>
      <c r="C915" s="6"/>
      <c r="D915" s="16"/>
      <c r="E915" s="6"/>
      <c r="F915" s="6"/>
      <c r="G915" s="1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</row>
    <row r="916" ht="15.75" customHeight="1">
      <c r="A916" s="6"/>
      <c r="B916" s="6"/>
      <c r="C916" s="6"/>
      <c r="D916" s="16"/>
      <c r="E916" s="6"/>
      <c r="F916" s="6"/>
      <c r="G916" s="1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</row>
    <row r="917" ht="15.75" customHeight="1">
      <c r="A917" s="6"/>
      <c r="B917" s="6"/>
      <c r="C917" s="6"/>
      <c r="D917" s="16"/>
      <c r="E917" s="6"/>
      <c r="F917" s="6"/>
      <c r="G917" s="1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</row>
    <row r="918" ht="15.75" customHeight="1">
      <c r="A918" s="6"/>
      <c r="B918" s="6"/>
      <c r="C918" s="6"/>
      <c r="D918" s="16"/>
      <c r="E918" s="6"/>
      <c r="F918" s="6"/>
      <c r="G918" s="1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</row>
    <row r="919" ht="15.75" customHeight="1">
      <c r="A919" s="6"/>
      <c r="B919" s="6"/>
      <c r="C919" s="6"/>
      <c r="D919" s="16"/>
      <c r="E919" s="6"/>
      <c r="F919" s="6"/>
      <c r="G919" s="1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</row>
    <row r="920" ht="15.75" customHeight="1">
      <c r="A920" s="6"/>
      <c r="B920" s="6"/>
      <c r="C920" s="6"/>
      <c r="D920" s="16"/>
      <c r="E920" s="6"/>
      <c r="F920" s="6"/>
      <c r="G920" s="1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</row>
    <row r="921" ht="15.75" customHeight="1">
      <c r="A921" s="6"/>
      <c r="B921" s="6"/>
      <c r="C921" s="6"/>
      <c r="D921" s="16"/>
      <c r="E921" s="6"/>
      <c r="F921" s="6"/>
      <c r="G921" s="1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</row>
    <row r="922" ht="15.75" customHeight="1">
      <c r="A922" s="6"/>
      <c r="B922" s="6"/>
      <c r="C922" s="6"/>
      <c r="D922" s="16"/>
      <c r="E922" s="6"/>
      <c r="F922" s="6"/>
      <c r="G922" s="1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</row>
    <row r="923" ht="15.75" customHeight="1">
      <c r="A923" s="6"/>
      <c r="B923" s="6"/>
      <c r="C923" s="6"/>
      <c r="D923" s="16"/>
      <c r="E923" s="6"/>
      <c r="F923" s="6"/>
      <c r="G923" s="1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</row>
    <row r="924" ht="15.75" customHeight="1">
      <c r="A924" s="6"/>
      <c r="B924" s="6"/>
      <c r="C924" s="6"/>
      <c r="D924" s="16"/>
      <c r="E924" s="6"/>
      <c r="F924" s="6"/>
      <c r="G924" s="1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</row>
    <row r="925" ht="15.75" customHeight="1">
      <c r="A925" s="6"/>
      <c r="B925" s="6"/>
      <c r="C925" s="6"/>
      <c r="D925" s="16"/>
      <c r="E925" s="6"/>
      <c r="F925" s="6"/>
      <c r="G925" s="1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</row>
    <row r="926" ht="15.75" customHeight="1">
      <c r="A926" s="6"/>
      <c r="B926" s="6"/>
      <c r="C926" s="6"/>
      <c r="D926" s="16"/>
      <c r="E926" s="6"/>
      <c r="F926" s="6"/>
      <c r="G926" s="1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</row>
    <row r="927" ht="15.75" customHeight="1">
      <c r="A927" s="6"/>
      <c r="B927" s="6"/>
      <c r="C927" s="6"/>
      <c r="D927" s="16"/>
      <c r="E927" s="6"/>
      <c r="F927" s="6"/>
      <c r="G927" s="1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</row>
    <row r="928" ht="15.75" customHeight="1">
      <c r="A928" s="6"/>
      <c r="B928" s="6"/>
      <c r="C928" s="6"/>
      <c r="D928" s="16"/>
      <c r="E928" s="6"/>
      <c r="F928" s="6"/>
      <c r="G928" s="1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</row>
    <row r="929" ht="15.75" customHeight="1">
      <c r="A929" s="6"/>
      <c r="B929" s="6"/>
      <c r="C929" s="6"/>
      <c r="D929" s="16"/>
      <c r="E929" s="6"/>
      <c r="F929" s="6"/>
      <c r="G929" s="1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</row>
    <row r="930" ht="15.75" customHeight="1">
      <c r="A930" s="6"/>
      <c r="B930" s="6"/>
      <c r="C930" s="6"/>
      <c r="D930" s="16"/>
      <c r="E930" s="6"/>
      <c r="F930" s="6"/>
      <c r="G930" s="1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</row>
    <row r="931" ht="15.75" customHeight="1">
      <c r="A931" s="6"/>
      <c r="B931" s="6"/>
      <c r="C931" s="6"/>
      <c r="D931" s="16"/>
      <c r="E931" s="6"/>
      <c r="F931" s="6"/>
      <c r="G931" s="1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</row>
    <row r="932" ht="15.75" customHeight="1">
      <c r="A932" s="6"/>
      <c r="B932" s="6"/>
      <c r="C932" s="6"/>
      <c r="D932" s="16"/>
      <c r="E932" s="6"/>
      <c r="F932" s="6"/>
      <c r="G932" s="1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</row>
    <row r="933" ht="15.75" customHeight="1">
      <c r="A933" s="6"/>
      <c r="B933" s="6"/>
      <c r="C933" s="6"/>
      <c r="D933" s="16"/>
      <c r="E933" s="6"/>
      <c r="F933" s="6"/>
      <c r="G933" s="1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</row>
    <row r="934" ht="15.75" customHeight="1">
      <c r="A934" s="6"/>
      <c r="B934" s="6"/>
      <c r="C934" s="6"/>
      <c r="D934" s="16"/>
      <c r="E934" s="6"/>
      <c r="F934" s="6"/>
      <c r="G934" s="1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</row>
    <row r="935" ht="15.75" customHeight="1">
      <c r="A935" s="6"/>
      <c r="B935" s="6"/>
      <c r="C935" s="6"/>
      <c r="D935" s="16"/>
      <c r="E935" s="6"/>
      <c r="F935" s="6"/>
      <c r="G935" s="1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</row>
    <row r="936" ht="15.75" customHeight="1">
      <c r="A936" s="6"/>
      <c r="B936" s="6"/>
      <c r="C936" s="6"/>
      <c r="D936" s="16"/>
      <c r="E936" s="6"/>
      <c r="F936" s="6"/>
      <c r="G936" s="1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</row>
    <row r="937" ht="15.75" customHeight="1">
      <c r="A937" s="6"/>
      <c r="B937" s="6"/>
      <c r="C937" s="6"/>
      <c r="D937" s="16"/>
      <c r="E937" s="6"/>
      <c r="F937" s="6"/>
      <c r="G937" s="1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</row>
    <row r="938" ht="15.75" customHeight="1">
      <c r="A938" s="6"/>
      <c r="B938" s="6"/>
      <c r="C938" s="6"/>
      <c r="D938" s="16"/>
      <c r="E938" s="6"/>
      <c r="F938" s="6"/>
      <c r="G938" s="1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</row>
    <row r="939" ht="15.75" customHeight="1">
      <c r="A939" s="6"/>
      <c r="B939" s="6"/>
      <c r="C939" s="6"/>
      <c r="D939" s="16"/>
      <c r="E939" s="6"/>
      <c r="F939" s="6"/>
      <c r="G939" s="1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</row>
    <row r="940" ht="15.75" customHeight="1">
      <c r="A940" s="6"/>
      <c r="B940" s="6"/>
      <c r="C940" s="6"/>
      <c r="D940" s="16"/>
      <c r="E940" s="6"/>
      <c r="F940" s="6"/>
      <c r="G940" s="1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</row>
    <row r="941" ht="15.75" customHeight="1">
      <c r="A941" s="6"/>
      <c r="B941" s="6"/>
      <c r="C941" s="6"/>
      <c r="D941" s="16"/>
      <c r="E941" s="6"/>
      <c r="F941" s="6"/>
      <c r="G941" s="1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</row>
    <row r="942" ht="15.75" customHeight="1">
      <c r="A942" s="6"/>
      <c r="B942" s="6"/>
      <c r="C942" s="6"/>
      <c r="D942" s="16"/>
      <c r="E942" s="6"/>
      <c r="F942" s="6"/>
      <c r="G942" s="1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</row>
    <row r="943" ht="15.75" customHeight="1">
      <c r="A943" s="6"/>
      <c r="B943" s="6"/>
      <c r="C943" s="6"/>
      <c r="D943" s="16"/>
      <c r="E943" s="6"/>
      <c r="F943" s="6"/>
      <c r="G943" s="1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</row>
    <row r="944" ht="15.75" customHeight="1">
      <c r="A944" s="6"/>
      <c r="B944" s="6"/>
      <c r="C944" s="6"/>
      <c r="D944" s="16"/>
      <c r="E944" s="6"/>
      <c r="F944" s="6"/>
      <c r="G944" s="1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</row>
    <row r="945" ht="15.75" customHeight="1">
      <c r="A945" s="6"/>
      <c r="B945" s="6"/>
      <c r="C945" s="6"/>
      <c r="D945" s="16"/>
      <c r="E945" s="6"/>
      <c r="F945" s="6"/>
      <c r="G945" s="1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</row>
    <row r="946" ht="15.75" customHeight="1">
      <c r="A946" s="6"/>
      <c r="B946" s="6"/>
      <c r="C946" s="6"/>
      <c r="D946" s="16"/>
      <c r="E946" s="6"/>
      <c r="F946" s="6"/>
      <c r="G946" s="1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</row>
    <row r="947" ht="15.75" customHeight="1">
      <c r="A947" s="6"/>
      <c r="B947" s="6"/>
      <c r="C947" s="6"/>
      <c r="D947" s="16"/>
      <c r="E947" s="6"/>
      <c r="F947" s="6"/>
      <c r="G947" s="1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</row>
    <row r="948" ht="15.75" customHeight="1">
      <c r="A948" s="6"/>
      <c r="B948" s="6"/>
      <c r="C948" s="6"/>
      <c r="D948" s="16"/>
      <c r="E948" s="6"/>
      <c r="F948" s="6"/>
      <c r="G948" s="1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</row>
    <row r="949" ht="15.75" customHeight="1">
      <c r="A949" s="6"/>
      <c r="B949" s="6"/>
      <c r="C949" s="6"/>
      <c r="D949" s="16"/>
      <c r="E949" s="6"/>
      <c r="F949" s="6"/>
      <c r="G949" s="1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</row>
    <row r="950" ht="15.75" customHeight="1">
      <c r="A950" s="6"/>
      <c r="B950" s="6"/>
      <c r="C950" s="6"/>
      <c r="D950" s="16"/>
      <c r="E950" s="6"/>
      <c r="F950" s="6"/>
      <c r="G950" s="1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</row>
    <row r="951" ht="15.75" customHeight="1">
      <c r="A951" s="6"/>
      <c r="B951" s="6"/>
      <c r="C951" s="6"/>
      <c r="D951" s="16"/>
      <c r="E951" s="6"/>
      <c r="F951" s="6"/>
      <c r="G951" s="1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</row>
    <row r="952" ht="15.75" customHeight="1">
      <c r="A952" s="6"/>
      <c r="B952" s="6"/>
      <c r="C952" s="6"/>
      <c r="D952" s="16"/>
      <c r="E952" s="6"/>
      <c r="F952" s="6"/>
      <c r="G952" s="1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</row>
    <row r="953" ht="15.75" customHeight="1">
      <c r="A953" s="6"/>
      <c r="B953" s="6"/>
      <c r="C953" s="6"/>
      <c r="D953" s="16"/>
      <c r="E953" s="6"/>
      <c r="F953" s="6"/>
      <c r="G953" s="1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</row>
    <row r="954" ht="15.75" customHeight="1">
      <c r="A954" s="6"/>
      <c r="B954" s="6"/>
      <c r="C954" s="6"/>
      <c r="D954" s="16"/>
      <c r="E954" s="6"/>
      <c r="F954" s="6"/>
      <c r="G954" s="1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</row>
    <row r="955" ht="15.75" customHeight="1">
      <c r="A955" s="6"/>
      <c r="B955" s="6"/>
      <c r="C955" s="6"/>
      <c r="D955" s="16"/>
      <c r="E955" s="6"/>
      <c r="F955" s="6"/>
      <c r="G955" s="1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</row>
    <row r="956" ht="15.75" customHeight="1">
      <c r="A956" s="6"/>
      <c r="B956" s="6"/>
      <c r="C956" s="6"/>
      <c r="D956" s="16"/>
      <c r="E956" s="6"/>
      <c r="F956" s="6"/>
      <c r="G956" s="1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</row>
    <row r="957" ht="15.75" customHeight="1">
      <c r="A957" s="6"/>
      <c r="B957" s="6"/>
      <c r="C957" s="6"/>
      <c r="D957" s="16"/>
      <c r="E957" s="6"/>
      <c r="F957" s="6"/>
      <c r="G957" s="1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</row>
    <row r="958" ht="15.75" customHeight="1">
      <c r="A958" s="6"/>
      <c r="B958" s="6"/>
      <c r="C958" s="6"/>
      <c r="D958" s="16"/>
      <c r="E958" s="6"/>
      <c r="F958" s="6"/>
      <c r="G958" s="1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</row>
    <row r="959" ht="15.75" customHeight="1">
      <c r="A959" s="6"/>
      <c r="B959" s="6"/>
      <c r="C959" s="6"/>
      <c r="D959" s="16"/>
      <c r="E959" s="6"/>
      <c r="F959" s="6"/>
      <c r="G959" s="1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</row>
    <row r="960" ht="15.75" customHeight="1">
      <c r="A960" s="6"/>
      <c r="B960" s="6"/>
      <c r="C960" s="6"/>
      <c r="D960" s="16"/>
      <c r="E960" s="6"/>
      <c r="F960" s="6"/>
      <c r="G960" s="1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</row>
    <row r="961" ht="15.75" customHeight="1">
      <c r="A961" s="6"/>
      <c r="B961" s="6"/>
      <c r="C961" s="6"/>
      <c r="D961" s="16"/>
      <c r="E961" s="6"/>
      <c r="F961" s="6"/>
      <c r="G961" s="1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</row>
    <row r="962" ht="15.75" customHeight="1">
      <c r="A962" s="6"/>
      <c r="B962" s="6"/>
      <c r="C962" s="6"/>
      <c r="D962" s="16"/>
      <c r="E962" s="6"/>
      <c r="F962" s="6"/>
      <c r="G962" s="1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</row>
    <row r="963" ht="15.75" customHeight="1">
      <c r="A963" s="6"/>
      <c r="B963" s="6"/>
      <c r="C963" s="6"/>
      <c r="D963" s="16"/>
      <c r="E963" s="6"/>
      <c r="F963" s="6"/>
      <c r="G963" s="1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</row>
    <row r="964" ht="15.75" customHeight="1">
      <c r="A964" s="6"/>
      <c r="B964" s="6"/>
      <c r="C964" s="6"/>
      <c r="D964" s="16"/>
      <c r="E964" s="6"/>
      <c r="F964" s="6"/>
      <c r="G964" s="1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</row>
    <row r="965" ht="15.75" customHeight="1">
      <c r="A965" s="6"/>
      <c r="B965" s="6"/>
      <c r="C965" s="6"/>
      <c r="D965" s="16"/>
      <c r="E965" s="6"/>
      <c r="F965" s="6"/>
      <c r="G965" s="1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</row>
    <row r="966" ht="15.75" customHeight="1">
      <c r="A966" s="6"/>
      <c r="B966" s="6"/>
      <c r="C966" s="6"/>
      <c r="D966" s="16"/>
      <c r="E966" s="6"/>
      <c r="F966" s="6"/>
      <c r="G966" s="1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</row>
    <row r="967" ht="15.75" customHeight="1">
      <c r="A967" s="6"/>
      <c r="B967" s="6"/>
      <c r="C967" s="6"/>
      <c r="D967" s="16"/>
      <c r="E967" s="6"/>
      <c r="F967" s="6"/>
      <c r="G967" s="1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</row>
    <row r="968" ht="15.75" customHeight="1">
      <c r="A968" s="6"/>
      <c r="B968" s="6"/>
      <c r="C968" s="6"/>
      <c r="D968" s="16"/>
      <c r="E968" s="6"/>
      <c r="F968" s="6"/>
      <c r="G968" s="1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</row>
    <row r="969" ht="15.75" customHeight="1">
      <c r="A969" s="6"/>
      <c r="B969" s="6"/>
      <c r="C969" s="6"/>
      <c r="D969" s="16"/>
      <c r="E969" s="6"/>
      <c r="F969" s="6"/>
      <c r="G969" s="1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</row>
    <row r="970" ht="15.75" customHeight="1">
      <c r="A970" s="6"/>
      <c r="B970" s="6"/>
      <c r="C970" s="6"/>
      <c r="D970" s="16"/>
      <c r="E970" s="6"/>
      <c r="F970" s="6"/>
      <c r="G970" s="1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</row>
    <row r="971" ht="15.75" customHeight="1">
      <c r="A971" s="6"/>
      <c r="B971" s="6"/>
      <c r="C971" s="6"/>
      <c r="D971" s="16"/>
      <c r="E971" s="6"/>
      <c r="F971" s="6"/>
      <c r="G971" s="1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</row>
    <row r="972" ht="15.75" customHeight="1">
      <c r="A972" s="6"/>
      <c r="B972" s="6"/>
      <c r="C972" s="6"/>
      <c r="D972" s="16"/>
      <c r="E972" s="6"/>
      <c r="F972" s="6"/>
      <c r="G972" s="1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</row>
    <row r="973" ht="15.75" customHeight="1">
      <c r="A973" s="6"/>
      <c r="B973" s="6"/>
      <c r="C973" s="6"/>
      <c r="D973" s="16"/>
      <c r="E973" s="6"/>
      <c r="F973" s="6"/>
      <c r="G973" s="1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</row>
    <row r="974" ht="15.75" customHeight="1">
      <c r="A974" s="6"/>
      <c r="B974" s="6"/>
      <c r="C974" s="6"/>
      <c r="D974" s="16"/>
      <c r="E974" s="6"/>
      <c r="F974" s="6"/>
      <c r="G974" s="1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</row>
    <row r="975" ht="15.75" customHeight="1">
      <c r="A975" s="6"/>
      <c r="B975" s="6"/>
      <c r="C975" s="6"/>
      <c r="D975" s="16"/>
      <c r="E975" s="6"/>
      <c r="F975" s="6"/>
      <c r="G975" s="1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</row>
    <row r="976" ht="15.75" customHeight="1">
      <c r="A976" s="6"/>
      <c r="B976" s="6"/>
      <c r="C976" s="6"/>
      <c r="D976" s="16"/>
      <c r="E976" s="6"/>
      <c r="F976" s="6"/>
      <c r="G976" s="1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</row>
    <row r="977" ht="15.75" customHeight="1">
      <c r="A977" s="6"/>
      <c r="B977" s="6"/>
      <c r="C977" s="6"/>
      <c r="D977" s="16"/>
      <c r="E977" s="6"/>
      <c r="F977" s="6"/>
      <c r="G977" s="1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</row>
    <row r="978" ht="15.75" customHeight="1">
      <c r="A978" s="6"/>
      <c r="B978" s="6"/>
      <c r="C978" s="6"/>
      <c r="D978" s="16"/>
      <c r="E978" s="6"/>
      <c r="F978" s="6"/>
      <c r="G978" s="1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</row>
    <row r="979" ht="15.75" customHeight="1">
      <c r="A979" s="6"/>
      <c r="B979" s="6"/>
      <c r="C979" s="6"/>
      <c r="D979" s="16"/>
      <c r="E979" s="6"/>
      <c r="F979" s="6"/>
      <c r="G979" s="1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</row>
    <row r="980" ht="15.75" customHeight="1">
      <c r="A980" s="6"/>
      <c r="B980" s="6"/>
      <c r="C980" s="6"/>
      <c r="D980" s="16"/>
      <c r="E980" s="6"/>
      <c r="F980" s="6"/>
      <c r="G980" s="1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</row>
    <row r="981" ht="15.75" customHeight="1">
      <c r="A981" s="6"/>
      <c r="B981" s="6"/>
      <c r="C981" s="6"/>
      <c r="D981" s="16"/>
      <c r="E981" s="6"/>
      <c r="F981" s="6"/>
      <c r="G981" s="1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</row>
    <row r="982" ht="15.75" customHeight="1">
      <c r="A982" s="6"/>
      <c r="B982" s="6"/>
      <c r="C982" s="6"/>
      <c r="D982" s="16"/>
      <c r="E982" s="6"/>
      <c r="F982" s="6"/>
      <c r="G982" s="1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</row>
    <row r="983" ht="15.75" customHeight="1">
      <c r="A983" s="6"/>
      <c r="B983" s="6"/>
      <c r="C983" s="6"/>
      <c r="D983" s="16"/>
      <c r="E983" s="6"/>
      <c r="F983" s="6"/>
      <c r="G983" s="1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</row>
    <row r="984" ht="15.75" customHeight="1">
      <c r="A984" s="6"/>
      <c r="B984" s="6"/>
      <c r="C984" s="6"/>
      <c r="D984" s="16"/>
      <c r="E984" s="6"/>
      <c r="F984" s="6"/>
      <c r="G984" s="1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</row>
    <row r="985" ht="15.75" customHeight="1">
      <c r="A985" s="6"/>
      <c r="B985" s="6"/>
      <c r="C985" s="6"/>
      <c r="D985" s="16"/>
      <c r="E985" s="6"/>
      <c r="F985" s="6"/>
      <c r="G985" s="1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</row>
    <row r="986" ht="15.75" customHeight="1">
      <c r="A986" s="6"/>
      <c r="B986" s="6"/>
      <c r="C986" s="6"/>
      <c r="D986" s="16"/>
      <c r="E986" s="6"/>
      <c r="F986" s="6"/>
      <c r="G986" s="1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</row>
    <row r="987" ht="15.75" customHeight="1">
      <c r="A987" s="6"/>
      <c r="B987" s="6"/>
      <c r="C987" s="6"/>
      <c r="D987" s="16"/>
      <c r="E987" s="6"/>
      <c r="F987" s="6"/>
      <c r="G987" s="1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</row>
    <row r="988" ht="15.75" customHeight="1">
      <c r="A988" s="6"/>
      <c r="B988" s="6"/>
      <c r="C988" s="6"/>
      <c r="D988" s="16"/>
      <c r="E988" s="6"/>
      <c r="F988" s="6"/>
      <c r="G988" s="1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</row>
    <row r="989" ht="15.75" customHeight="1">
      <c r="A989" s="6"/>
      <c r="B989" s="6"/>
      <c r="C989" s="6"/>
      <c r="D989" s="16"/>
      <c r="E989" s="6"/>
      <c r="F989" s="6"/>
      <c r="G989" s="1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</row>
    <row r="990" ht="15.75" customHeight="1">
      <c r="A990" s="6"/>
      <c r="B990" s="6"/>
      <c r="C990" s="6"/>
      <c r="D990" s="16"/>
      <c r="E990" s="6"/>
      <c r="F990" s="6"/>
      <c r="G990" s="1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</row>
    <row r="991" ht="15.75" customHeight="1">
      <c r="A991" s="6"/>
      <c r="B991" s="6"/>
      <c r="C991" s="6"/>
      <c r="D991" s="16"/>
      <c r="E991" s="6"/>
      <c r="F991" s="6"/>
      <c r="G991" s="1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</row>
    <row r="992" ht="15.75" customHeight="1">
      <c r="A992" s="6"/>
      <c r="B992" s="6"/>
      <c r="C992" s="6"/>
      <c r="D992" s="16"/>
      <c r="E992" s="6"/>
      <c r="F992" s="6"/>
      <c r="G992" s="1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</row>
    <row r="993" ht="15.75" customHeight="1">
      <c r="A993" s="6"/>
      <c r="B993" s="6"/>
      <c r="C993" s="6"/>
      <c r="D993" s="16"/>
      <c r="E993" s="6"/>
      <c r="F993" s="6"/>
      <c r="G993" s="1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</row>
    <row r="994" ht="15.75" customHeight="1">
      <c r="A994" s="6"/>
      <c r="B994" s="6"/>
      <c r="C994" s="6"/>
      <c r="D994" s="16"/>
      <c r="E994" s="6"/>
      <c r="F994" s="6"/>
      <c r="G994" s="1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</row>
    <row r="995" ht="15.75" customHeight="1">
      <c r="A995" s="6"/>
      <c r="B995" s="6"/>
      <c r="C995" s="6"/>
      <c r="D995" s="16"/>
      <c r="E995" s="6"/>
      <c r="F995" s="6"/>
      <c r="G995" s="1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</row>
    <row r="996" ht="15.75" customHeight="1">
      <c r="A996" s="6"/>
      <c r="B996" s="6"/>
      <c r="C996" s="6"/>
      <c r="D996" s="16"/>
      <c r="E996" s="6"/>
      <c r="F996" s="6"/>
      <c r="G996" s="1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</row>
    <row r="997" ht="15.75" customHeight="1">
      <c r="A997" s="6"/>
      <c r="B997" s="6"/>
      <c r="C997" s="6"/>
      <c r="D997" s="16"/>
      <c r="E997" s="6"/>
      <c r="F997" s="6"/>
      <c r="G997" s="1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</row>
    <row r="998" ht="15.75" customHeight="1">
      <c r="A998" s="6"/>
      <c r="B998" s="6"/>
      <c r="C998" s="6"/>
      <c r="D998" s="16"/>
      <c r="E998" s="6"/>
      <c r="F998" s="6"/>
      <c r="G998" s="1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</row>
    <row r="999" ht="15.75" customHeight="1">
      <c r="A999" s="6"/>
      <c r="B999" s="6"/>
      <c r="C999" s="6"/>
      <c r="D999" s="16"/>
      <c r="E999" s="6"/>
      <c r="F999" s="6"/>
      <c r="G999" s="1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</row>
    <row r="1000" ht="15.75" customHeight="1">
      <c r="A1000" s="6"/>
      <c r="B1000" s="6"/>
      <c r="C1000" s="6"/>
      <c r="D1000" s="16"/>
      <c r="E1000" s="6"/>
      <c r="F1000" s="6"/>
      <c r="G1000" s="1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</row>
    <row r="1001" ht="15.75" customHeight="1">
      <c r="A1001" s="6"/>
      <c r="B1001" s="6"/>
      <c r="C1001" s="6"/>
      <c r="D1001" s="16"/>
      <c r="E1001" s="6"/>
      <c r="F1001" s="6"/>
      <c r="G1001" s="1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</row>
    <row r="1002" ht="15.75" customHeight="1">
      <c r="A1002" s="6"/>
      <c r="B1002" s="6"/>
      <c r="C1002" s="6"/>
      <c r="D1002" s="16"/>
      <c r="E1002" s="6"/>
      <c r="F1002" s="6"/>
      <c r="G1002" s="1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</row>
    <row r="1003" ht="15.75" customHeight="1">
      <c r="A1003" s="6"/>
      <c r="B1003" s="6"/>
      <c r="C1003" s="6"/>
      <c r="D1003" s="16"/>
      <c r="E1003" s="6"/>
      <c r="F1003" s="6"/>
      <c r="G1003" s="1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</row>
    <row r="1004" ht="15.75" customHeight="1">
      <c r="A1004" s="6"/>
      <c r="B1004" s="6"/>
      <c r="C1004" s="6"/>
      <c r="D1004" s="16"/>
      <c r="E1004" s="6"/>
      <c r="F1004" s="6"/>
      <c r="G1004" s="1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2" width="12.63"/>
    <col customWidth="1" min="3" max="3" width="7.75"/>
    <col customWidth="1" min="4" max="4" width="16.13"/>
    <col customWidth="1" min="5" max="6" width="7.63"/>
  </cols>
  <sheetData>
    <row r="1" ht="14.25" customHeight="1">
      <c r="A1" s="17" t="s">
        <v>14</v>
      </c>
      <c r="B1" s="18" t="s">
        <v>12</v>
      </c>
      <c r="C1" s="18" t="s">
        <v>15</v>
      </c>
      <c r="D1" s="19" t="s">
        <v>16</v>
      </c>
    </row>
    <row r="2" ht="14.25" customHeight="1">
      <c r="A2" s="17">
        <v>16.0</v>
      </c>
      <c r="B2" s="18">
        <v>4500.0</v>
      </c>
      <c r="C2" s="18">
        <v>-0.4</v>
      </c>
      <c r="D2" s="18">
        <v>6902.0</v>
      </c>
    </row>
    <row r="3" ht="14.25" customHeight="1">
      <c r="A3" s="17">
        <v>16.0</v>
      </c>
      <c r="B3" s="18">
        <v>4500.0</v>
      </c>
      <c r="C3" s="18">
        <v>-0.5</v>
      </c>
      <c r="D3" s="18">
        <v>8015.0</v>
      </c>
    </row>
    <row r="4" ht="14.25" customHeight="1">
      <c r="A4" s="17">
        <v>16.0</v>
      </c>
      <c r="B4" s="18">
        <v>5000.0</v>
      </c>
      <c r="C4" s="18">
        <v>-0.4</v>
      </c>
      <c r="D4" s="18">
        <v>7179.0</v>
      </c>
    </row>
    <row r="5" ht="14.25" customHeight="1">
      <c r="A5" s="17">
        <v>16.0</v>
      </c>
      <c r="B5" s="18">
        <v>5000.0</v>
      </c>
      <c r="C5" s="18">
        <v>-0.5</v>
      </c>
      <c r="D5" s="18">
        <v>8249.0</v>
      </c>
    </row>
    <row r="6" ht="14.25" customHeight="1">
      <c r="A6" s="17">
        <v>14.0</v>
      </c>
      <c r="B6" s="18">
        <v>4500.0</v>
      </c>
      <c r="C6" s="18">
        <v>-0.4</v>
      </c>
      <c r="D6" s="18">
        <v>7543.0</v>
      </c>
    </row>
    <row r="7" ht="14.25" customHeight="1">
      <c r="A7" s="17">
        <v>14.0</v>
      </c>
      <c r="B7" s="18">
        <v>4500.0</v>
      </c>
      <c r="C7" s="18">
        <v>-0.5</v>
      </c>
      <c r="D7" s="20" t="s">
        <v>17</v>
      </c>
    </row>
    <row r="8" ht="14.25" customHeight="1">
      <c r="A8" s="17">
        <v>14.0</v>
      </c>
      <c r="B8" s="18">
        <v>5000.0</v>
      </c>
      <c r="C8" s="18">
        <v>-0.4</v>
      </c>
      <c r="D8" s="18">
        <v>7649.0</v>
      </c>
    </row>
    <row r="9" ht="14.25" customHeight="1">
      <c r="A9" s="17">
        <v>14.0</v>
      </c>
      <c r="B9" s="18">
        <v>5000.0</v>
      </c>
      <c r="C9" s="18">
        <v>-0.5</v>
      </c>
      <c r="D9" s="18">
        <v>8978.0</v>
      </c>
    </row>
    <row r="10" ht="14.25" customHeight="1">
      <c r="A10" s="17"/>
      <c r="B10" s="18"/>
      <c r="C10" s="18"/>
      <c r="D10" s="18"/>
    </row>
    <row r="11" ht="14.25" customHeight="1">
      <c r="A11" s="17"/>
      <c r="B11" s="18"/>
      <c r="C11" s="18"/>
      <c r="D11" s="18"/>
    </row>
    <row r="12" ht="14.25" customHeight="1">
      <c r="A12" s="17"/>
      <c r="B12" s="18"/>
      <c r="C12" s="18"/>
      <c r="D12" s="18"/>
    </row>
    <row r="13" ht="14.25" customHeight="1">
      <c r="A13" s="17"/>
      <c r="B13" s="18"/>
      <c r="C13" s="18"/>
      <c r="D13" s="18"/>
    </row>
    <row r="14" ht="14.25" customHeight="1">
      <c r="A14" s="17"/>
      <c r="B14" s="18"/>
      <c r="C14" s="18"/>
      <c r="D14" s="18"/>
    </row>
    <row r="15" ht="14.25" customHeight="1">
      <c r="A15" s="17"/>
      <c r="B15" s="18"/>
      <c r="C15" s="18"/>
      <c r="D15" s="18"/>
    </row>
    <row r="16" ht="14.25" customHeight="1">
      <c r="A16" s="17"/>
      <c r="B16" s="18"/>
      <c r="C16" s="18"/>
      <c r="D16" s="18"/>
    </row>
    <row r="17" ht="14.25" customHeight="1">
      <c r="A17" s="17"/>
      <c r="B17" s="18"/>
      <c r="C17" s="18"/>
      <c r="D17" s="18"/>
    </row>
    <row r="18" ht="14.25" customHeight="1">
      <c r="A18" s="17"/>
      <c r="B18" s="18"/>
      <c r="C18" s="18"/>
      <c r="D18" s="18"/>
    </row>
    <row r="19" ht="14.25" customHeight="1">
      <c r="A19" s="17"/>
      <c r="B19" s="18"/>
      <c r="C19" s="18"/>
      <c r="D19" s="18"/>
    </row>
    <row r="20" ht="14.25" customHeight="1">
      <c r="A20" s="17"/>
      <c r="B20" s="18"/>
      <c r="C20" s="18"/>
      <c r="D20" s="18"/>
    </row>
    <row r="21" ht="14.25" customHeight="1">
      <c r="A21" s="17"/>
      <c r="B21" s="18"/>
      <c r="C21" s="18"/>
      <c r="D21" s="18"/>
    </row>
    <row r="22" ht="14.25" customHeight="1">
      <c r="A22" s="17"/>
      <c r="B22" s="18"/>
      <c r="C22" s="18"/>
      <c r="D22" s="18"/>
    </row>
    <row r="23" ht="14.25" customHeight="1">
      <c r="A23" s="17"/>
      <c r="B23" s="18"/>
      <c r="C23" s="18"/>
      <c r="D23" s="18"/>
    </row>
    <row r="24" ht="14.25" customHeight="1">
      <c r="A24" s="17"/>
      <c r="B24" s="18"/>
      <c r="C24" s="18"/>
      <c r="D24" s="18"/>
    </row>
    <row r="25" ht="14.25" customHeight="1">
      <c r="A25" s="17"/>
      <c r="B25" s="18"/>
      <c r="C25" s="18"/>
      <c r="D25" s="18"/>
    </row>
    <row r="26" ht="14.25" customHeight="1">
      <c r="A26" s="17"/>
      <c r="B26" s="18"/>
      <c r="C26" s="18"/>
      <c r="D26" s="18"/>
    </row>
    <row r="27" ht="14.25" customHeight="1">
      <c r="A27" s="17"/>
      <c r="B27" s="18"/>
      <c r="C27" s="18"/>
      <c r="D27" s="18"/>
    </row>
    <row r="28" ht="14.25" customHeight="1">
      <c r="A28" s="17"/>
      <c r="B28" s="18"/>
      <c r="C28" s="18"/>
      <c r="D28" s="18"/>
    </row>
    <row r="29" ht="14.25" customHeight="1">
      <c r="A29" s="17"/>
      <c r="B29" s="18"/>
      <c r="C29" s="18"/>
      <c r="D29" s="18"/>
    </row>
    <row r="30" ht="14.25" customHeight="1">
      <c r="A30" s="17"/>
      <c r="B30" s="18"/>
      <c r="C30" s="18"/>
      <c r="D30" s="18"/>
    </row>
    <row r="31" ht="14.25" customHeight="1">
      <c r="A31" s="17"/>
      <c r="B31" s="18"/>
      <c r="C31" s="18"/>
      <c r="D31" s="18"/>
    </row>
    <row r="32" ht="14.25" customHeight="1">
      <c r="A32" s="17"/>
      <c r="B32" s="18"/>
      <c r="C32" s="18"/>
      <c r="D32" s="18"/>
    </row>
    <row r="33" ht="14.25" customHeight="1">
      <c r="A33" s="17"/>
      <c r="B33" s="18"/>
      <c r="C33" s="18"/>
      <c r="D33" s="18"/>
    </row>
    <row r="34" ht="14.25" customHeight="1">
      <c r="A34" s="17"/>
      <c r="B34" s="18"/>
      <c r="C34" s="18"/>
      <c r="D34" s="18"/>
    </row>
    <row r="35" ht="14.25" customHeight="1">
      <c r="A35" s="17"/>
      <c r="B35" s="18"/>
      <c r="C35" s="18"/>
      <c r="D35" s="18"/>
    </row>
    <row r="36" ht="14.25" customHeight="1">
      <c r="A36" s="17"/>
      <c r="B36" s="18"/>
      <c r="C36" s="18"/>
      <c r="D36" s="18"/>
    </row>
    <row r="37" ht="14.25" customHeight="1">
      <c r="A37" s="17"/>
      <c r="B37" s="18"/>
      <c r="C37" s="18"/>
      <c r="D37" s="18"/>
    </row>
    <row r="38" ht="14.25" customHeight="1">
      <c r="A38" s="17"/>
      <c r="B38" s="18"/>
      <c r="C38" s="18"/>
      <c r="D38" s="18"/>
    </row>
    <row r="39" ht="14.25" customHeight="1">
      <c r="A39" s="17"/>
      <c r="B39" s="18"/>
      <c r="C39" s="18"/>
      <c r="D39" s="18"/>
    </row>
    <row r="40" ht="14.25" customHeight="1">
      <c r="A40" s="17"/>
      <c r="B40" s="18"/>
      <c r="C40" s="18"/>
      <c r="D40" s="18"/>
    </row>
    <row r="41" ht="14.25" customHeight="1">
      <c r="A41" s="17"/>
      <c r="B41" s="18"/>
      <c r="C41" s="18"/>
      <c r="D41" s="18"/>
    </row>
    <row r="42" ht="14.25" customHeight="1">
      <c r="A42" s="17"/>
      <c r="B42" s="18"/>
      <c r="C42" s="18"/>
      <c r="D42" s="18"/>
    </row>
    <row r="43" ht="14.25" customHeight="1">
      <c r="A43" s="17"/>
      <c r="B43" s="18"/>
      <c r="C43" s="18"/>
      <c r="D43" s="18"/>
    </row>
    <row r="44" ht="14.25" customHeight="1">
      <c r="A44" s="17"/>
      <c r="B44" s="18"/>
      <c r="C44" s="18"/>
      <c r="D44" s="18"/>
    </row>
    <row r="45" ht="14.25" customHeight="1">
      <c r="A45" s="17"/>
      <c r="B45" s="18"/>
      <c r="C45" s="18"/>
      <c r="D45" s="18"/>
    </row>
    <row r="46" ht="14.25" customHeight="1">
      <c r="A46" s="17"/>
      <c r="B46" s="18"/>
      <c r="C46" s="18"/>
      <c r="D46" s="18"/>
    </row>
    <row r="47" ht="14.25" customHeight="1">
      <c r="A47" s="17"/>
      <c r="B47" s="18"/>
      <c r="C47" s="18"/>
      <c r="D47" s="18"/>
    </row>
    <row r="48" ht="14.25" customHeight="1">
      <c r="A48" s="17"/>
      <c r="B48" s="18"/>
      <c r="C48" s="18"/>
      <c r="D48" s="18"/>
    </row>
    <row r="49" ht="14.25" customHeight="1">
      <c r="A49" s="17"/>
      <c r="B49" s="18"/>
      <c r="C49" s="18"/>
      <c r="D49" s="18"/>
    </row>
    <row r="50" ht="14.25" customHeight="1">
      <c r="A50" s="17"/>
      <c r="B50" s="18"/>
      <c r="C50" s="18"/>
      <c r="D50" s="18"/>
    </row>
    <row r="51" ht="14.25" customHeight="1">
      <c r="A51" s="17"/>
      <c r="B51" s="18"/>
      <c r="C51" s="18"/>
      <c r="D51" s="18"/>
    </row>
    <row r="52" ht="14.25" customHeight="1">
      <c r="A52" s="17"/>
      <c r="B52" s="18"/>
      <c r="C52" s="18"/>
      <c r="D52" s="18"/>
    </row>
    <row r="53" ht="14.25" customHeight="1">
      <c r="A53" s="17"/>
      <c r="B53" s="18"/>
      <c r="C53" s="18"/>
      <c r="D53" s="18"/>
    </row>
    <row r="54" ht="14.25" customHeight="1">
      <c r="A54" s="17"/>
      <c r="B54" s="18"/>
      <c r="C54" s="18"/>
      <c r="D54" s="18"/>
    </row>
    <row r="55" ht="14.25" customHeight="1">
      <c r="A55" s="17"/>
      <c r="B55" s="18"/>
      <c r="C55" s="18"/>
      <c r="D55" s="18"/>
    </row>
    <row r="56" ht="14.25" customHeight="1">
      <c r="A56" s="17"/>
      <c r="B56" s="18"/>
      <c r="C56" s="18"/>
      <c r="D56" s="18"/>
    </row>
    <row r="57" ht="14.25" customHeight="1">
      <c r="A57" s="17"/>
      <c r="B57" s="18"/>
      <c r="C57" s="18"/>
      <c r="D57" s="18"/>
    </row>
    <row r="58" ht="14.25" customHeight="1">
      <c r="A58" s="17"/>
      <c r="B58" s="18"/>
      <c r="C58" s="18"/>
      <c r="D58" s="18"/>
    </row>
    <row r="59" ht="14.25" customHeight="1">
      <c r="A59" s="17"/>
      <c r="B59" s="18"/>
      <c r="C59" s="18"/>
      <c r="D59" s="18"/>
    </row>
    <row r="60" ht="14.25" customHeight="1">
      <c r="A60" s="17"/>
      <c r="B60" s="18"/>
      <c r="C60" s="18"/>
      <c r="D60" s="18"/>
    </row>
    <row r="61" ht="14.25" customHeight="1">
      <c r="A61" s="17"/>
      <c r="B61" s="18"/>
      <c r="C61" s="18"/>
      <c r="D61" s="18"/>
    </row>
    <row r="62" ht="14.25" customHeight="1">
      <c r="A62" s="17"/>
      <c r="B62" s="18"/>
      <c r="C62" s="18"/>
      <c r="D62" s="18"/>
    </row>
    <row r="63" ht="14.25" customHeight="1">
      <c r="A63" s="17"/>
      <c r="B63" s="18"/>
      <c r="C63" s="18"/>
      <c r="D63" s="18"/>
    </row>
    <row r="64" ht="14.25" customHeight="1">
      <c r="A64" s="17"/>
      <c r="B64" s="18"/>
      <c r="C64" s="18"/>
      <c r="D64" s="18"/>
    </row>
    <row r="65" ht="14.25" customHeight="1">
      <c r="A65" s="17"/>
      <c r="B65" s="18"/>
      <c r="C65" s="18"/>
      <c r="D65" s="18"/>
    </row>
    <row r="66" ht="14.25" customHeight="1">
      <c r="A66" s="17"/>
      <c r="B66" s="18"/>
      <c r="C66" s="18"/>
      <c r="D66" s="18"/>
    </row>
    <row r="67" ht="14.25" customHeight="1">
      <c r="A67" s="17"/>
      <c r="B67" s="18"/>
      <c r="C67" s="18"/>
      <c r="D67" s="18"/>
    </row>
    <row r="68" ht="14.25" customHeight="1">
      <c r="A68" s="17"/>
      <c r="B68" s="18"/>
      <c r="C68" s="18"/>
      <c r="D68" s="18"/>
    </row>
    <row r="69" ht="14.25" customHeight="1">
      <c r="A69" s="17"/>
      <c r="B69" s="18"/>
      <c r="C69" s="18"/>
      <c r="D69" s="18"/>
    </row>
    <row r="70" ht="14.25" customHeight="1">
      <c r="A70" s="17"/>
      <c r="B70" s="18"/>
      <c r="C70" s="18"/>
      <c r="D70" s="18"/>
    </row>
    <row r="71" ht="14.25" customHeight="1">
      <c r="A71" s="17"/>
      <c r="B71" s="18"/>
      <c r="C71" s="18"/>
      <c r="D71" s="18"/>
    </row>
    <row r="72" ht="14.25" customHeight="1">
      <c r="A72" s="17"/>
      <c r="B72" s="18"/>
      <c r="C72" s="18"/>
      <c r="D72" s="18"/>
    </row>
    <row r="73" ht="14.25" customHeight="1">
      <c r="A73" s="17"/>
      <c r="B73" s="18"/>
      <c r="C73" s="18"/>
      <c r="D73" s="18"/>
    </row>
    <row r="74" ht="14.25" customHeight="1">
      <c r="A74" s="17"/>
      <c r="B74" s="18"/>
      <c r="C74" s="18"/>
      <c r="D74" s="18"/>
    </row>
    <row r="75" ht="14.25" customHeight="1">
      <c r="A75" s="17"/>
      <c r="B75" s="18"/>
      <c r="C75" s="18"/>
      <c r="D75" s="18"/>
    </row>
    <row r="76" ht="14.25" customHeight="1">
      <c r="A76" s="17"/>
      <c r="B76" s="18"/>
      <c r="C76" s="18"/>
      <c r="D76" s="18"/>
    </row>
    <row r="77" ht="14.25" customHeight="1">
      <c r="A77" s="17"/>
      <c r="B77" s="18"/>
      <c r="C77" s="18"/>
      <c r="D77" s="18"/>
    </row>
    <row r="78" ht="14.25" customHeight="1">
      <c r="A78" s="17"/>
      <c r="B78" s="18"/>
      <c r="C78" s="18"/>
      <c r="D78" s="18"/>
    </row>
    <row r="79" ht="14.25" customHeight="1">
      <c r="A79" s="17"/>
      <c r="B79" s="18"/>
      <c r="C79" s="18"/>
      <c r="D79" s="18"/>
    </row>
    <row r="80" ht="14.25" customHeight="1">
      <c r="A80" s="17"/>
      <c r="B80" s="18"/>
      <c r="C80" s="18"/>
      <c r="D80" s="18"/>
    </row>
    <row r="81" ht="14.25" customHeight="1">
      <c r="A81" s="17"/>
      <c r="B81" s="18"/>
      <c r="C81" s="18"/>
      <c r="D81" s="18"/>
    </row>
    <row r="82" ht="14.25" customHeight="1">
      <c r="A82" s="17"/>
      <c r="B82" s="18"/>
      <c r="C82" s="18"/>
      <c r="D82" s="18"/>
    </row>
    <row r="83" ht="14.25" customHeight="1">
      <c r="A83" s="17"/>
      <c r="B83" s="18"/>
      <c r="C83" s="18"/>
      <c r="D83" s="18"/>
    </row>
    <row r="84" ht="14.25" customHeight="1">
      <c r="A84" s="17"/>
      <c r="B84" s="18"/>
      <c r="C84" s="18"/>
      <c r="D84" s="18"/>
    </row>
    <row r="85" ht="14.25" customHeight="1">
      <c r="A85" s="17"/>
      <c r="B85" s="18"/>
      <c r="C85" s="18"/>
      <c r="D85" s="18"/>
    </row>
    <row r="86" ht="14.25" customHeight="1">
      <c r="A86" s="17"/>
      <c r="B86" s="18"/>
      <c r="C86" s="18"/>
      <c r="D86" s="18"/>
    </row>
    <row r="87" ht="14.25" customHeight="1">
      <c r="A87" s="17"/>
      <c r="B87" s="18"/>
      <c r="C87" s="18"/>
      <c r="D87" s="18"/>
    </row>
    <row r="88" ht="14.25" customHeight="1">
      <c r="A88" s="17"/>
      <c r="B88" s="18"/>
      <c r="C88" s="18"/>
      <c r="D88" s="18"/>
    </row>
    <row r="89" ht="14.25" customHeight="1">
      <c r="A89" s="17"/>
      <c r="B89" s="18"/>
      <c r="C89" s="18"/>
      <c r="D89" s="18"/>
    </row>
    <row r="90" ht="14.25" customHeight="1">
      <c r="A90" s="17"/>
      <c r="B90" s="18"/>
      <c r="C90" s="18"/>
      <c r="D90" s="18"/>
    </row>
    <row r="91" ht="14.25" customHeight="1">
      <c r="A91" s="17"/>
      <c r="B91" s="18"/>
      <c r="C91" s="18"/>
      <c r="D91" s="18"/>
    </row>
    <row r="92" ht="14.25" customHeight="1">
      <c r="A92" s="17"/>
      <c r="B92" s="18"/>
      <c r="C92" s="18"/>
      <c r="D92" s="18"/>
    </row>
    <row r="93" ht="14.25" customHeight="1">
      <c r="A93" s="17"/>
      <c r="B93" s="18"/>
      <c r="C93" s="18"/>
      <c r="D93" s="18"/>
    </row>
    <row r="94" ht="14.25" customHeight="1">
      <c r="A94" s="17"/>
      <c r="B94" s="18"/>
      <c r="C94" s="18"/>
      <c r="D94" s="18"/>
    </row>
    <row r="95" ht="14.25" customHeight="1">
      <c r="A95" s="17"/>
      <c r="B95" s="18"/>
      <c r="C95" s="18"/>
      <c r="D95" s="18"/>
    </row>
    <row r="96" ht="14.25" customHeight="1">
      <c r="A96" s="17"/>
      <c r="B96" s="18"/>
      <c r="C96" s="18"/>
      <c r="D96" s="18"/>
    </row>
    <row r="97" ht="14.25" customHeight="1">
      <c r="A97" s="17"/>
      <c r="B97" s="18"/>
      <c r="C97" s="18"/>
      <c r="D97" s="18"/>
    </row>
    <row r="98" ht="14.25" customHeight="1">
      <c r="A98" s="17"/>
      <c r="B98" s="18"/>
      <c r="C98" s="18"/>
      <c r="D98" s="18"/>
    </row>
    <row r="99" ht="14.25" customHeight="1">
      <c r="A99" s="17"/>
      <c r="B99" s="18"/>
      <c r="C99" s="18"/>
      <c r="D99" s="18"/>
    </row>
    <row r="100" ht="14.25" customHeight="1">
      <c r="A100" s="17"/>
      <c r="B100" s="18"/>
      <c r="C100" s="18"/>
      <c r="D100" s="18"/>
    </row>
    <row r="101" ht="14.25" customHeight="1">
      <c r="A101" s="17"/>
      <c r="B101" s="18"/>
      <c r="C101" s="18"/>
      <c r="D101" s="18"/>
    </row>
    <row r="102" ht="14.25" customHeight="1">
      <c r="A102" s="17"/>
      <c r="B102" s="18"/>
      <c r="C102" s="18"/>
      <c r="D102" s="18"/>
    </row>
    <row r="103" ht="14.25" customHeight="1">
      <c r="A103" s="17"/>
      <c r="B103" s="18"/>
      <c r="C103" s="18"/>
      <c r="D103" s="18"/>
    </row>
    <row r="104" ht="14.25" customHeight="1">
      <c r="A104" s="17"/>
      <c r="B104" s="18"/>
      <c r="C104" s="18"/>
      <c r="D104" s="18"/>
    </row>
    <row r="105" ht="14.25" customHeight="1">
      <c r="A105" s="17"/>
      <c r="B105" s="18"/>
      <c r="C105" s="18"/>
      <c r="D105" s="18"/>
    </row>
    <row r="106" ht="14.25" customHeight="1">
      <c r="A106" s="17"/>
      <c r="B106" s="18"/>
      <c r="C106" s="18"/>
      <c r="D106" s="18"/>
    </row>
    <row r="107" ht="14.25" customHeight="1">
      <c r="A107" s="17"/>
      <c r="B107" s="18"/>
      <c r="C107" s="18"/>
      <c r="D107" s="18"/>
    </row>
    <row r="108" ht="14.25" customHeight="1">
      <c r="A108" s="17"/>
      <c r="B108" s="18"/>
      <c r="C108" s="18"/>
      <c r="D108" s="18"/>
    </row>
    <row r="109" ht="14.25" customHeight="1">
      <c r="A109" s="17"/>
      <c r="B109" s="18"/>
      <c r="C109" s="18"/>
      <c r="D109" s="18"/>
    </row>
    <row r="110" ht="14.25" customHeight="1">
      <c r="A110" s="17"/>
      <c r="B110" s="18"/>
      <c r="C110" s="18"/>
      <c r="D110" s="18"/>
    </row>
    <row r="111" ht="14.25" customHeight="1">
      <c r="A111" s="17"/>
      <c r="B111" s="18"/>
      <c r="C111" s="18"/>
      <c r="D111" s="18"/>
    </row>
    <row r="112" ht="14.25" customHeight="1">
      <c r="A112" s="17"/>
      <c r="B112" s="18"/>
      <c r="C112" s="18"/>
      <c r="D112" s="18"/>
    </row>
    <row r="113" ht="14.25" customHeight="1">
      <c r="A113" s="17"/>
      <c r="B113" s="18"/>
      <c r="C113" s="18"/>
      <c r="D113" s="18"/>
    </row>
    <row r="114" ht="14.25" customHeight="1">
      <c r="A114" s="17"/>
      <c r="B114" s="18"/>
      <c r="C114" s="18"/>
      <c r="D114" s="18"/>
    </row>
    <row r="115" ht="14.25" customHeight="1">
      <c r="A115" s="17"/>
      <c r="B115" s="18"/>
      <c r="C115" s="18"/>
      <c r="D115" s="18"/>
    </row>
    <row r="116" ht="14.25" customHeight="1">
      <c r="A116" s="17"/>
      <c r="B116" s="18"/>
      <c r="C116" s="18"/>
      <c r="D116" s="18"/>
    </row>
    <row r="117" ht="14.25" customHeight="1">
      <c r="A117" s="17"/>
      <c r="B117" s="18"/>
      <c r="C117" s="18"/>
      <c r="D117" s="18"/>
    </row>
    <row r="118" ht="14.25" customHeight="1">
      <c r="A118" s="17"/>
      <c r="B118" s="18"/>
      <c r="C118" s="18"/>
      <c r="D118" s="18"/>
    </row>
    <row r="119" ht="14.25" customHeight="1">
      <c r="A119" s="17"/>
      <c r="B119" s="18"/>
      <c r="C119" s="18"/>
      <c r="D119" s="18"/>
    </row>
    <row r="120" ht="14.25" customHeight="1">
      <c r="A120" s="17"/>
      <c r="B120" s="18"/>
      <c r="C120" s="18"/>
      <c r="D120" s="18"/>
    </row>
    <row r="121" ht="14.25" customHeight="1">
      <c r="A121" s="17"/>
      <c r="B121" s="18"/>
      <c r="C121" s="18"/>
      <c r="D121" s="18"/>
    </row>
    <row r="122" ht="14.25" customHeight="1">
      <c r="A122" s="17"/>
      <c r="B122" s="18"/>
      <c r="C122" s="18"/>
      <c r="D122" s="18"/>
    </row>
    <row r="123" ht="14.25" customHeight="1">
      <c r="A123" s="17"/>
      <c r="B123" s="18"/>
      <c r="C123" s="18"/>
      <c r="D123" s="18"/>
    </row>
    <row r="124" ht="14.25" customHeight="1">
      <c r="A124" s="17"/>
      <c r="B124" s="18"/>
      <c r="C124" s="18"/>
      <c r="D124" s="18"/>
    </row>
    <row r="125" ht="14.25" customHeight="1">
      <c r="A125" s="17"/>
      <c r="B125" s="18"/>
      <c r="C125" s="18"/>
      <c r="D125" s="18"/>
    </row>
    <row r="126" ht="14.25" customHeight="1">
      <c r="A126" s="17"/>
      <c r="B126" s="18"/>
      <c r="C126" s="18"/>
      <c r="D126" s="18"/>
    </row>
    <row r="127" ht="14.25" customHeight="1">
      <c r="A127" s="17"/>
      <c r="B127" s="18"/>
      <c r="C127" s="18"/>
      <c r="D127" s="18"/>
    </row>
    <row r="128" ht="14.25" customHeight="1">
      <c r="A128" s="17"/>
      <c r="B128" s="18"/>
      <c r="C128" s="18"/>
      <c r="D128" s="18"/>
    </row>
    <row r="129" ht="14.25" customHeight="1">
      <c r="A129" s="17"/>
      <c r="B129" s="18"/>
      <c r="C129" s="18"/>
      <c r="D129" s="18"/>
    </row>
    <row r="130" ht="14.25" customHeight="1">
      <c r="A130" s="17"/>
      <c r="B130" s="18"/>
      <c r="C130" s="18"/>
      <c r="D130" s="18"/>
    </row>
    <row r="131" ht="14.25" customHeight="1">
      <c r="A131" s="17"/>
      <c r="B131" s="18"/>
      <c r="C131" s="18"/>
      <c r="D131" s="18"/>
    </row>
    <row r="132" ht="14.25" customHeight="1">
      <c r="A132" s="17"/>
      <c r="B132" s="18"/>
      <c r="C132" s="18"/>
      <c r="D132" s="18"/>
    </row>
    <row r="133" ht="14.25" customHeight="1">
      <c r="A133" s="17"/>
      <c r="B133" s="18"/>
      <c r="C133" s="18"/>
      <c r="D133" s="18"/>
    </row>
    <row r="134" ht="14.25" customHeight="1">
      <c r="A134" s="17"/>
      <c r="B134" s="18"/>
      <c r="C134" s="18"/>
      <c r="D134" s="18"/>
    </row>
    <row r="135" ht="14.25" customHeight="1">
      <c r="A135" s="17"/>
      <c r="B135" s="18"/>
      <c r="C135" s="18"/>
      <c r="D135" s="18"/>
    </row>
    <row r="136" ht="14.25" customHeight="1">
      <c r="A136" s="17"/>
      <c r="B136" s="18"/>
      <c r="C136" s="18"/>
      <c r="D136" s="18"/>
    </row>
    <row r="137" ht="14.25" customHeight="1">
      <c r="A137" s="17"/>
      <c r="B137" s="18"/>
      <c r="C137" s="18"/>
      <c r="D137" s="18"/>
    </row>
    <row r="138" ht="14.25" customHeight="1">
      <c r="A138" s="17"/>
      <c r="B138" s="18"/>
      <c r="C138" s="18"/>
      <c r="D138" s="18"/>
    </row>
    <row r="139" ht="14.25" customHeight="1">
      <c r="A139" s="17"/>
      <c r="B139" s="18"/>
      <c r="C139" s="18"/>
      <c r="D139" s="18"/>
    </row>
    <row r="140" ht="14.25" customHeight="1">
      <c r="A140" s="17"/>
      <c r="B140" s="18"/>
      <c r="C140" s="18"/>
      <c r="D140" s="18"/>
    </row>
    <row r="141" ht="14.25" customHeight="1">
      <c r="A141" s="17"/>
      <c r="B141" s="18"/>
      <c r="C141" s="18"/>
      <c r="D141" s="18"/>
    </row>
    <row r="142" ht="14.25" customHeight="1">
      <c r="A142" s="17"/>
      <c r="B142" s="18"/>
      <c r="C142" s="18"/>
      <c r="D142" s="18"/>
    </row>
    <row r="143" ht="14.25" customHeight="1">
      <c r="A143" s="17"/>
      <c r="B143" s="18"/>
      <c r="C143" s="18"/>
      <c r="D143" s="18"/>
    </row>
    <row r="144" ht="14.25" customHeight="1">
      <c r="A144" s="17"/>
      <c r="B144" s="18"/>
      <c r="C144" s="18"/>
      <c r="D144" s="18"/>
    </row>
    <row r="145" ht="14.25" customHeight="1">
      <c r="A145" s="17"/>
      <c r="B145" s="18"/>
      <c r="C145" s="18"/>
      <c r="D145" s="18"/>
    </row>
    <row r="146" ht="14.25" customHeight="1">
      <c r="A146" s="17"/>
      <c r="B146" s="18"/>
      <c r="C146" s="18"/>
      <c r="D146" s="18"/>
    </row>
    <row r="147" ht="14.25" customHeight="1">
      <c r="A147" s="17"/>
      <c r="B147" s="18"/>
      <c r="C147" s="18"/>
      <c r="D147" s="18"/>
    </row>
    <row r="148" ht="14.25" customHeight="1">
      <c r="A148" s="17"/>
      <c r="B148" s="18"/>
      <c r="C148" s="18"/>
      <c r="D148" s="18"/>
    </row>
    <row r="149" ht="14.25" customHeight="1">
      <c r="A149" s="17"/>
      <c r="B149" s="18"/>
      <c r="C149" s="18"/>
      <c r="D149" s="18"/>
    </row>
    <row r="150" ht="14.25" customHeight="1">
      <c r="A150" s="17"/>
      <c r="B150" s="18"/>
      <c r="C150" s="18"/>
      <c r="D150" s="18"/>
    </row>
    <row r="151" ht="14.25" customHeight="1">
      <c r="A151" s="17"/>
      <c r="B151" s="18"/>
      <c r="C151" s="18"/>
      <c r="D151" s="18"/>
    </row>
    <row r="152" ht="14.25" customHeight="1">
      <c r="A152" s="17"/>
      <c r="B152" s="18"/>
      <c r="C152" s="18"/>
      <c r="D152" s="18"/>
    </row>
    <row r="153" ht="14.25" customHeight="1">
      <c r="A153" s="17"/>
      <c r="B153" s="18"/>
      <c r="C153" s="18"/>
      <c r="D153" s="18"/>
    </row>
    <row r="154" ht="14.25" customHeight="1">
      <c r="A154" s="17"/>
      <c r="B154" s="18"/>
      <c r="C154" s="18"/>
      <c r="D154" s="18"/>
    </row>
    <row r="155" ht="14.25" customHeight="1">
      <c r="A155" s="17"/>
      <c r="B155" s="18"/>
      <c r="C155" s="18"/>
      <c r="D155" s="18"/>
    </row>
    <row r="156" ht="14.25" customHeight="1">
      <c r="A156" s="17"/>
      <c r="B156" s="18"/>
      <c r="C156" s="18"/>
      <c r="D156" s="18"/>
    </row>
    <row r="157" ht="14.25" customHeight="1">
      <c r="A157" s="17"/>
      <c r="B157" s="18"/>
      <c r="C157" s="18"/>
      <c r="D157" s="18"/>
    </row>
    <row r="158" ht="14.25" customHeight="1">
      <c r="A158" s="17"/>
      <c r="B158" s="18"/>
      <c r="C158" s="18"/>
      <c r="D158" s="18"/>
    </row>
    <row r="159" ht="14.25" customHeight="1">
      <c r="A159" s="17"/>
      <c r="B159" s="18"/>
      <c r="C159" s="18"/>
      <c r="D159" s="18"/>
    </row>
    <row r="160" ht="14.25" customHeight="1">
      <c r="A160" s="17"/>
      <c r="B160" s="18"/>
      <c r="C160" s="18"/>
      <c r="D160" s="18"/>
    </row>
    <row r="161" ht="14.25" customHeight="1">
      <c r="A161" s="17"/>
      <c r="B161" s="18"/>
      <c r="C161" s="18"/>
      <c r="D161" s="18"/>
    </row>
    <row r="162" ht="14.25" customHeight="1">
      <c r="A162" s="17"/>
      <c r="B162" s="18"/>
      <c r="C162" s="18"/>
      <c r="D162" s="18"/>
    </row>
    <row r="163" ht="14.25" customHeight="1">
      <c r="A163" s="17"/>
      <c r="B163" s="18"/>
      <c r="C163" s="18"/>
      <c r="D163" s="18"/>
    </row>
    <row r="164" ht="14.25" customHeight="1">
      <c r="A164" s="17"/>
      <c r="B164" s="18"/>
      <c r="C164" s="18"/>
      <c r="D164" s="18"/>
    </row>
    <row r="165" ht="14.25" customHeight="1">
      <c r="A165" s="17"/>
      <c r="B165" s="18"/>
      <c r="C165" s="18"/>
      <c r="D165" s="18"/>
    </row>
    <row r="166" ht="14.25" customHeight="1">
      <c r="A166" s="17"/>
      <c r="B166" s="18"/>
      <c r="C166" s="18"/>
      <c r="D166" s="18"/>
    </row>
    <row r="167" ht="14.25" customHeight="1">
      <c r="A167" s="17"/>
      <c r="B167" s="18"/>
      <c r="C167" s="18"/>
      <c r="D167" s="18"/>
    </row>
    <row r="168" ht="14.25" customHeight="1">
      <c r="A168" s="17"/>
      <c r="B168" s="18"/>
      <c r="C168" s="18"/>
      <c r="D168" s="18"/>
    </row>
    <row r="169" ht="14.25" customHeight="1">
      <c r="A169" s="17"/>
      <c r="B169" s="18"/>
      <c r="C169" s="18"/>
      <c r="D169" s="18"/>
    </row>
    <row r="170" ht="14.25" customHeight="1">
      <c r="A170" s="17"/>
      <c r="B170" s="18"/>
      <c r="C170" s="18"/>
      <c r="D170" s="18"/>
    </row>
    <row r="171" ht="14.25" customHeight="1">
      <c r="A171" s="17"/>
      <c r="B171" s="18"/>
      <c r="C171" s="18"/>
      <c r="D171" s="18"/>
    </row>
    <row r="172" ht="14.25" customHeight="1">
      <c r="A172" s="17"/>
      <c r="B172" s="18"/>
      <c r="C172" s="18"/>
      <c r="D172" s="18"/>
    </row>
    <row r="173" ht="14.25" customHeight="1">
      <c r="A173" s="17"/>
      <c r="B173" s="18"/>
      <c r="C173" s="18"/>
      <c r="D173" s="18"/>
    </row>
    <row r="174" ht="14.25" customHeight="1">
      <c r="A174" s="17"/>
      <c r="B174" s="18"/>
      <c r="C174" s="18"/>
      <c r="D174" s="18"/>
    </row>
    <row r="175" ht="14.25" customHeight="1">
      <c r="A175" s="17"/>
      <c r="B175" s="18"/>
      <c r="C175" s="18"/>
      <c r="D175" s="18"/>
    </row>
    <row r="176" ht="14.25" customHeight="1">
      <c r="A176" s="17"/>
      <c r="B176" s="18"/>
      <c r="C176" s="18"/>
      <c r="D176" s="18"/>
    </row>
    <row r="177" ht="14.25" customHeight="1">
      <c r="A177" s="17"/>
      <c r="B177" s="18"/>
      <c r="C177" s="18"/>
      <c r="D177" s="18"/>
    </row>
    <row r="178" ht="14.25" customHeight="1">
      <c r="A178" s="17"/>
      <c r="B178" s="18"/>
      <c r="C178" s="18"/>
      <c r="D178" s="18"/>
    </row>
    <row r="179" ht="14.25" customHeight="1">
      <c r="A179" s="17"/>
      <c r="B179" s="18"/>
      <c r="C179" s="18"/>
      <c r="D179" s="18"/>
    </row>
    <row r="180" ht="14.25" customHeight="1">
      <c r="A180" s="17"/>
      <c r="B180" s="18"/>
      <c r="C180" s="18"/>
      <c r="D180" s="18"/>
    </row>
    <row r="181" ht="14.25" customHeight="1">
      <c r="A181" s="17"/>
      <c r="B181" s="18"/>
      <c r="C181" s="18"/>
      <c r="D181" s="18"/>
    </row>
    <row r="182" ht="14.25" customHeight="1">
      <c r="A182" s="17"/>
      <c r="B182" s="18"/>
      <c r="C182" s="18"/>
      <c r="D182" s="18"/>
    </row>
    <row r="183" ht="14.25" customHeight="1">
      <c r="A183" s="17"/>
      <c r="B183" s="18"/>
      <c r="C183" s="18"/>
      <c r="D183" s="18"/>
    </row>
    <row r="184" ht="14.25" customHeight="1">
      <c r="A184" s="17"/>
      <c r="B184" s="18"/>
      <c r="C184" s="18"/>
      <c r="D184" s="18"/>
    </row>
    <row r="185" ht="14.25" customHeight="1">
      <c r="A185" s="17"/>
      <c r="B185" s="18"/>
      <c r="C185" s="18"/>
      <c r="D185" s="18"/>
    </row>
    <row r="186" ht="14.25" customHeight="1">
      <c r="A186" s="17"/>
      <c r="B186" s="18"/>
      <c r="C186" s="18"/>
      <c r="D186" s="18"/>
    </row>
    <row r="187" ht="14.25" customHeight="1">
      <c r="A187" s="17"/>
      <c r="B187" s="18"/>
      <c r="C187" s="18"/>
      <c r="D187" s="18"/>
    </row>
    <row r="188" ht="14.25" customHeight="1">
      <c r="A188" s="17"/>
      <c r="B188" s="18"/>
      <c r="C188" s="18"/>
      <c r="D188" s="18"/>
    </row>
    <row r="189" ht="14.25" customHeight="1">
      <c r="A189" s="17"/>
      <c r="B189" s="18"/>
      <c r="C189" s="18"/>
      <c r="D189" s="18"/>
    </row>
    <row r="190" ht="14.25" customHeight="1">
      <c r="A190" s="17"/>
      <c r="B190" s="18"/>
      <c r="C190" s="18"/>
      <c r="D190" s="18"/>
    </row>
    <row r="191" ht="14.25" customHeight="1">
      <c r="A191" s="17"/>
      <c r="B191" s="18"/>
      <c r="C191" s="18"/>
      <c r="D191" s="18"/>
    </row>
    <row r="192" ht="14.25" customHeight="1">
      <c r="A192" s="17"/>
      <c r="B192" s="18"/>
      <c r="C192" s="18"/>
      <c r="D192" s="18"/>
    </row>
    <row r="193" ht="14.25" customHeight="1">
      <c r="A193" s="17"/>
      <c r="B193" s="18"/>
      <c r="C193" s="18"/>
      <c r="D193" s="18"/>
    </row>
    <row r="194" ht="14.25" customHeight="1">
      <c r="A194" s="17"/>
      <c r="B194" s="18"/>
      <c r="C194" s="18"/>
      <c r="D194" s="18"/>
    </row>
    <row r="195" ht="14.25" customHeight="1">
      <c r="A195" s="17"/>
      <c r="B195" s="18"/>
      <c r="C195" s="18"/>
      <c r="D195" s="18"/>
    </row>
    <row r="196" ht="14.25" customHeight="1">
      <c r="A196" s="17"/>
      <c r="B196" s="18"/>
      <c r="C196" s="18"/>
      <c r="D196" s="18"/>
    </row>
    <row r="197" ht="14.25" customHeight="1">
      <c r="A197" s="17"/>
      <c r="B197" s="18"/>
      <c r="C197" s="18"/>
      <c r="D197" s="18"/>
    </row>
    <row r="198" ht="14.25" customHeight="1">
      <c r="A198" s="17"/>
      <c r="B198" s="18"/>
      <c r="C198" s="18"/>
      <c r="D198" s="18"/>
    </row>
    <row r="199" ht="14.25" customHeight="1">
      <c r="A199" s="17"/>
      <c r="B199" s="18"/>
      <c r="C199" s="18"/>
      <c r="D199" s="18"/>
    </row>
    <row r="200" ht="14.25" customHeight="1">
      <c r="A200" s="17"/>
      <c r="B200" s="18"/>
      <c r="C200" s="18"/>
      <c r="D200" s="18"/>
    </row>
    <row r="201" ht="14.25" customHeight="1">
      <c r="A201" s="17"/>
      <c r="B201" s="18"/>
      <c r="C201" s="18"/>
      <c r="D201" s="18"/>
    </row>
    <row r="202" ht="14.25" customHeight="1">
      <c r="A202" s="17"/>
      <c r="B202" s="18"/>
      <c r="C202" s="18"/>
      <c r="D202" s="18"/>
    </row>
    <row r="203" ht="14.25" customHeight="1">
      <c r="A203" s="17"/>
      <c r="B203" s="18"/>
      <c r="C203" s="18"/>
      <c r="D203" s="18"/>
    </row>
    <row r="204" ht="14.25" customHeight="1">
      <c r="A204" s="17"/>
      <c r="B204" s="18"/>
      <c r="C204" s="18"/>
      <c r="D204" s="18"/>
    </row>
    <row r="205" ht="14.25" customHeight="1">
      <c r="A205" s="17"/>
      <c r="B205" s="18"/>
      <c r="C205" s="18"/>
      <c r="D205" s="18"/>
    </row>
    <row r="206" ht="14.25" customHeight="1">
      <c r="A206" s="17"/>
      <c r="B206" s="18"/>
      <c r="C206" s="18"/>
      <c r="D206" s="18"/>
    </row>
    <row r="207" ht="14.25" customHeight="1">
      <c r="A207" s="17"/>
      <c r="B207" s="18"/>
      <c r="C207" s="18"/>
      <c r="D207" s="18"/>
    </row>
    <row r="208" ht="14.25" customHeight="1">
      <c r="A208" s="17"/>
      <c r="B208" s="18"/>
      <c r="C208" s="18"/>
      <c r="D208" s="18"/>
    </row>
    <row r="209" ht="14.25" customHeight="1">
      <c r="A209" s="17"/>
      <c r="B209" s="18"/>
      <c r="C209" s="18"/>
      <c r="D209" s="18"/>
    </row>
    <row r="210" ht="14.25" customHeight="1">
      <c r="A210" s="17"/>
      <c r="B210" s="18"/>
      <c r="C210" s="18"/>
      <c r="D210" s="18"/>
    </row>
    <row r="211" ht="14.25" customHeight="1">
      <c r="A211" s="17"/>
      <c r="B211" s="18"/>
      <c r="C211" s="18"/>
      <c r="D211" s="18"/>
    </row>
    <row r="212" ht="14.25" customHeight="1">
      <c r="A212" s="17"/>
      <c r="B212" s="18"/>
      <c r="C212" s="18"/>
      <c r="D212" s="18"/>
    </row>
    <row r="213" ht="14.25" customHeight="1">
      <c r="A213" s="17"/>
      <c r="B213" s="18"/>
      <c r="C213" s="18"/>
      <c r="D213" s="18"/>
    </row>
    <row r="214" ht="14.25" customHeight="1">
      <c r="A214" s="17"/>
      <c r="B214" s="18"/>
      <c r="C214" s="18"/>
      <c r="D214" s="18"/>
    </row>
    <row r="215" ht="14.25" customHeight="1">
      <c r="A215" s="17"/>
      <c r="B215" s="18"/>
      <c r="C215" s="18"/>
      <c r="D215" s="18"/>
    </row>
    <row r="216" ht="14.25" customHeight="1">
      <c r="A216" s="17"/>
      <c r="B216" s="18"/>
      <c r="C216" s="18"/>
      <c r="D216" s="18"/>
    </row>
    <row r="217" ht="14.25" customHeight="1">
      <c r="A217" s="17"/>
      <c r="B217" s="18"/>
      <c r="C217" s="18"/>
      <c r="D217" s="18"/>
    </row>
    <row r="218" ht="14.25" customHeight="1">
      <c r="A218" s="17"/>
      <c r="B218" s="18"/>
      <c r="C218" s="18"/>
      <c r="D218" s="18"/>
    </row>
    <row r="219" ht="14.25" customHeight="1">
      <c r="A219" s="17"/>
      <c r="B219" s="18"/>
      <c r="C219" s="18"/>
      <c r="D219" s="18"/>
    </row>
    <row r="220" ht="14.25" customHeight="1">
      <c r="A220" s="17"/>
      <c r="B220" s="18"/>
      <c r="C220" s="18"/>
      <c r="D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3" max="4" width="18.25"/>
    <col customWidth="1" min="5" max="5" width="16.63"/>
    <col customWidth="1" min="6" max="6" width="16.0"/>
    <col customWidth="1" min="7" max="7" width="15.13"/>
    <col customWidth="1" min="8" max="8" width="16.5"/>
  </cols>
  <sheetData>
    <row r="1">
      <c r="A1" s="21" t="s">
        <v>18</v>
      </c>
      <c r="B1" s="21" t="s">
        <v>19</v>
      </c>
      <c r="C1" s="21" t="s">
        <v>20</v>
      </c>
      <c r="D1" s="21" t="str">
        <f>"G [kg/m"&amp;CHAR(178)&amp;"s]"</f>
        <v>G [kg/m²s]</v>
      </c>
      <c r="E1" s="21" t="s">
        <v>21</v>
      </c>
      <c r="F1" s="22" t="s">
        <v>22</v>
      </c>
      <c r="G1" s="21" t="s">
        <v>23</v>
      </c>
      <c r="H1" s="23" t="s">
        <v>24</v>
      </c>
      <c r="I1" s="22" t="s">
        <v>25</v>
      </c>
      <c r="J1" s="21" t="str">
        <f>"CHF [kW/m"&amp;CHAR(178)&amp;"]"</f>
        <v>CHF [kW/m²]</v>
      </c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4">
        <v>1.55737E7</v>
      </c>
      <c r="B2" s="24">
        <f t="shared" ref="B2:B11" si="1">A2/10^6</f>
        <v>15.5737</v>
      </c>
      <c r="C2" s="24">
        <v>3912.76</v>
      </c>
      <c r="D2" s="24">
        <f t="shared" ref="D2:D11" si="2">C2/0.866896</f>
        <v>4513.528728</v>
      </c>
      <c r="E2" s="24">
        <v>-0.428252</v>
      </c>
      <c r="F2" s="22">
        <v>1632.7</v>
      </c>
      <c r="G2" s="23">
        <v>961.3</v>
      </c>
      <c r="H2" s="23">
        <v>2594.0</v>
      </c>
      <c r="I2" s="25">
        <f t="shared" ref="I2:I11" si="3">E2*G2+F2</f>
        <v>1221.021352</v>
      </c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4">
        <v>1.55653E7</v>
      </c>
      <c r="B3" s="24">
        <f t="shared" si="1"/>
        <v>15.5653</v>
      </c>
      <c r="C3" s="24">
        <v>3905.12</v>
      </c>
      <c r="D3" s="24">
        <f t="shared" si="2"/>
        <v>4504.715675</v>
      </c>
      <c r="E3" s="24">
        <v>-0.427085</v>
      </c>
      <c r="F3" s="22">
        <v>1632.4</v>
      </c>
      <c r="G3" s="23">
        <v>961.8</v>
      </c>
      <c r="H3" s="23">
        <v>2594.3</v>
      </c>
      <c r="I3" s="25">
        <f t="shared" si="3"/>
        <v>1221.629647</v>
      </c>
      <c r="J3" s="21"/>
      <c r="K3" s="21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4">
        <v>1.55569E7</v>
      </c>
      <c r="B4" s="24">
        <f t="shared" si="1"/>
        <v>15.5569</v>
      </c>
      <c r="C4" s="24">
        <v>3899.83</v>
      </c>
      <c r="D4" s="24">
        <f t="shared" si="2"/>
        <v>4498.613444</v>
      </c>
      <c r="E4" s="24">
        <v>-0.425905</v>
      </c>
      <c r="F4" s="22">
        <v>1632.1</v>
      </c>
      <c r="G4" s="23">
        <v>962.5</v>
      </c>
      <c r="H4" s="23">
        <v>2594.5</v>
      </c>
      <c r="I4" s="25">
        <f t="shared" si="3"/>
        <v>1222.166438</v>
      </c>
      <c r="J4" s="23"/>
      <c r="K4" s="23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24">
        <v>1.55485E7</v>
      </c>
      <c r="B5" s="24">
        <f t="shared" si="1"/>
        <v>15.5485</v>
      </c>
      <c r="C5" s="24">
        <v>3896.17</v>
      </c>
      <c r="D5" s="24">
        <f t="shared" si="2"/>
        <v>4494.391484</v>
      </c>
      <c r="E5" s="24">
        <v>-0.424745</v>
      </c>
      <c r="F5" s="22">
        <v>1631.7</v>
      </c>
      <c r="G5" s="23">
        <v>963.0</v>
      </c>
      <c r="H5" s="23">
        <v>2594.8</v>
      </c>
      <c r="I5" s="25">
        <f t="shared" si="3"/>
        <v>1222.670565</v>
      </c>
      <c r="J5" s="23"/>
      <c r="K5" s="23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24">
        <v>1.554E7</v>
      </c>
      <c r="B6" s="24">
        <f t="shared" si="1"/>
        <v>15.54</v>
      </c>
      <c r="C6" s="24">
        <v>3893.64</v>
      </c>
      <c r="D6" s="24">
        <f t="shared" si="2"/>
        <v>4491.473026</v>
      </c>
      <c r="E6" s="24">
        <v>-0.423599</v>
      </c>
      <c r="F6" s="22">
        <v>1631.4</v>
      </c>
      <c r="G6" s="23">
        <v>963.6</v>
      </c>
      <c r="H6" s="23">
        <v>2595.0</v>
      </c>
      <c r="I6" s="25">
        <f t="shared" si="3"/>
        <v>1223.220004</v>
      </c>
      <c r="J6" s="23"/>
      <c r="K6" s="23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24">
        <v>1.55316E7</v>
      </c>
      <c r="B7" s="24">
        <f t="shared" si="1"/>
        <v>15.5316</v>
      </c>
      <c r="C7" s="24">
        <v>3891.86</v>
      </c>
      <c r="D7" s="24">
        <f t="shared" si="2"/>
        <v>4489.419723</v>
      </c>
      <c r="E7" s="24">
        <v>-0.422459</v>
      </c>
      <c r="F7" s="22">
        <v>1631.1</v>
      </c>
      <c r="G7" s="23">
        <v>964.2</v>
      </c>
      <c r="H7" s="23">
        <v>2595.3</v>
      </c>
      <c r="I7" s="25">
        <f t="shared" si="3"/>
        <v>1223.765032</v>
      </c>
      <c r="J7" s="23"/>
      <c r="K7" s="23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24">
        <v>1.55232E7</v>
      </c>
      <c r="B8" s="24">
        <f t="shared" si="1"/>
        <v>15.5232</v>
      </c>
      <c r="C8" s="24">
        <v>3890.7</v>
      </c>
      <c r="D8" s="24">
        <f t="shared" si="2"/>
        <v>4488.081615</v>
      </c>
      <c r="E8" s="24">
        <v>-0.42132</v>
      </c>
      <c r="F8" s="22">
        <v>1630.8</v>
      </c>
      <c r="G8" s="23">
        <v>964.8</v>
      </c>
      <c r="H8" s="23">
        <v>2595.5</v>
      </c>
      <c r="I8" s="25">
        <f t="shared" si="3"/>
        <v>1224.310464</v>
      </c>
      <c r="J8" s="23"/>
      <c r="K8" s="23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24">
        <v>1.55148E7</v>
      </c>
      <c r="B9" s="24">
        <f t="shared" si="1"/>
        <v>15.5148</v>
      </c>
      <c r="C9" s="24">
        <v>3889.66</v>
      </c>
      <c r="D9" s="24">
        <f t="shared" si="2"/>
        <v>4486.881933</v>
      </c>
      <c r="E9" s="24">
        <v>-0.420184</v>
      </c>
      <c r="F9" s="22">
        <v>1630.4</v>
      </c>
      <c r="G9" s="23">
        <v>965.4</v>
      </c>
      <c r="H9" s="23">
        <v>2595.8</v>
      </c>
      <c r="I9" s="25">
        <f t="shared" si="3"/>
        <v>1224.754366</v>
      </c>
      <c r="J9" s="23"/>
      <c r="K9" s="23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24">
        <v>1.55063E7</v>
      </c>
      <c r="B10" s="24">
        <f t="shared" si="1"/>
        <v>15.5063</v>
      </c>
      <c r="C10" s="24">
        <v>3889.74</v>
      </c>
      <c r="D10" s="24">
        <f t="shared" si="2"/>
        <v>4486.974216</v>
      </c>
      <c r="E10" s="24">
        <v>-0.419079</v>
      </c>
      <c r="F10" s="22">
        <v>1630.1</v>
      </c>
      <c r="G10" s="23">
        <v>965.9</v>
      </c>
      <c r="H10" s="23">
        <v>2596.0</v>
      </c>
      <c r="I10" s="25">
        <f t="shared" si="3"/>
        <v>1225.311594</v>
      </c>
      <c r="J10" s="23"/>
      <c r="K10" s="23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24">
        <v>1.54979E7</v>
      </c>
      <c r="B11" s="24">
        <f t="shared" si="1"/>
        <v>15.4979</v>
      </c>
      <c r="C11" s="21">
        <v>3887.04</v>
      </c>
      <c r="D11" s="24">
        <f t="shared" si="2"/>
        <v>4483.859656</v>
      </c>
      <c r="E11" s="24">
        <v>-0.418145</v>
      </c>
      <c r="F11" s="22">
        <v>1629.7</v>
      </c>
      <c r="G11" s="21">
        <v>966.6</v>
      </c>
      <c r="H11" s="21">
        <v>2596.3</v>
      </c>
      <c r="I11" s="25">
        <f t="shared" si="3"/>
        <v>1225.521043</v>
      </c>
      <c r="J11" s="23"/>
      <c r="K11" s="23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6"/>
      <c r="B12" s="26"/>
      <c r="C12" s="26"/>
      <c r="D12" s="26"/>
      <c r="E12" s="26"/>
      <c r="F12" s="27"/>
      <c r="G12" s="26"/>
      <c r="H12" s="26"/>
      <c r="I12" s="28"/>
      <c r="J12" s="23"/>
      <c r="K12" s="23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6"/>
      <c r="B13" s="26"/>
      <c r="C13" s="26"/>
      <c r="D13" s="26"/>
      <c r="E13" s="26"/>
      <c r="F13" s="27"/>
      <c r="G13" s="26"/>
      <c r="H13" s="26"/>
      <c r="I13" s="27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6"/>
      <c r="B14" s="26"/>
      <c r="C14" s="26"/>
      <c r="D14" s="26"/>
      <c r="E14" s="29"/>
      <c r="F14" s="30"/>
      <c r="G14" s="29"/>
      <c r="H14" s="26"/>
      <c r="I14" s="27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6"/>
      <c r="B15" s="26"/>
      <c r="C15" s="26"/>
      <c r="D15" s="26"/>
      <c r="E15" s="29"/>
      <c r="F15" s="30"/>
      <c r="G15" s="29"/>
      <c r="H15" s="26"/>
      <c r="I15" s="27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6"/>
      <c r="B16" s="26"/>
      <c r="C16" s="26"/>
      <c r="D16" s="26"/>
      <c r="E16" s="29"/>
      <c r="F16" s="30"/>
      <c r="G16" s="29"/>
      <c r="H16" s="26"/>
      <c r="I16" s="27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6"/>
      <c r="B17" s="26"/>
      <c r="C17" s="26"/>
      <c r="D17" s="26"/>
      <c r="E17" s="29"/>
      <c r="F17" s="30"/>
      <c r="G17" s="29"/>
      <c r="H17" s="26"/>
      <c r="I17" s="27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6"/>
      <c r="B18" s="26"/>
      <c r="C18" s="26"/>
      <c r="D18" s="26"/>
      <c r="E18" s="29"/>
      <c r="F18" s="30"/>
      <c r="G18" s="29"/>
      <c r="H18" s="26"/>
      <c r="I18" s="27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6"/>
      <c r="B19" s="26"/>
      <c r="C19" s="26"/>
      <c r="D19" s="26"/>
      <c r="E19" s="29"/>
      <c r="F19" s="30"/>
      <c r="G19" s="29"/>
      <c r="H19" s="26"/>
      <c r="I19" s="27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6"/>
      <c r="B20" s="26"/>
      <c r="C20" s="26"/>
      <c r="D20" s="26"/>
      <c r="E20" s="29"/>
      <c r="F20" s="30"/>
      <c r="G20" s="29"/>
      <c r="H20" s="26"/>
      <c r="I20" s="27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26"/>
      <c r="B21" s="26"/>
      <c r="C21" s="26"/>
      <c r="D21" s="26"/>
      <c r="E21" s="29"/>
      <c r="F21" s="30"/>
      <c r="G21" s="29"/>
      <c r="H21" s="26"/>
      <c r="I21" s="27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26"/>
      <c r="B22" s="26"/>
      <c r="C22" s="26"/>
      <c r="D22" s="26"/>
      <c r="E22" s="29"/>
      <c r="F22" s="30"/>
      <c r="G22" s="29"/>
      <c r="H22" s="26"/>
      <c r="I22" s="27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A23" s="26"/>
      <c r="B23" s="26"/>
      <c r="C23" s="26"/>
      <c r="D23" s="26"/>
      <c r="E23" s="29"/>
      <c r="F23" s="30"/>
      <c r="G23" s="29"/>
      <c r="H23" s="26"/>
      <c r="I23" s="27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A24" s="26"/>
      <c r="B24" s="26"/>
      <c r="C24" s="26"/>
      <c r="D24" s="26"/>
      <c r="E24" s="26"/>
      <c r="F24" s="27"/>
      <c r="G24" s="26"/>
      <c r="H24" s="26"/>
      <c r="I24" s="27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>
      <c r="A25" s="26"/>
      <c r="B25" s="26"/>
      <c r="C25" s="26"/>
      <c r="D25" s="26"/>
      <c r="E25" s="26"/>
      <c r="F25" s="27"/>
      <c r="G25" s="26"/>
      <c r="H25" s="26"/>
      <c r="I25" s="27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>
      <c r="A26" s="26"/>
      <c r="B26" s="26"/>
      <c r="C26" s="26"/>
      <c r="D26" s="26"/>
      <c r="E26" s="26"/>
      <c r="F26" s="27"/>
      <c r="G26" s="26"/>
      <c r="H26" s="26"/>
      <c r="I26" s="27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26"/>
      <c r="B27" s="26"/>
      <c r="C27" s="26"/>
      <c r="D27" s="26"/>
      <c r="E27" s="26"/>
      <c r="F27" s="27"/>
      <c r="G27" s="26"/>
      <c r="H27" s="26"/>
      <c r="I27" s="27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>
      <c r="A28" s="26"/>
      <c r="B28" s="26"/>
      <c r="C28" s="26"/>
      <c r="D28" s="26"/>
      <c r="E28" s="26"/>
      <c r="F28" s="27"/>
      <c r="G28" s="26"/>
      <c r="H28" s="26"/>
      <c r="I28" s="27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>
      <c r="A29" s="26"/>
      <c r="B29" s="26"/>
      <c r="C29" s="26"/>
      <c r="D29" s="26"/>
      <c r="E29" s="26"/>
      <c r="F29" s="27"/>
      <c r="G29" s="26"/>
      <c r="H29" s="26"/>
      <c r="I29" s="27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>
      <c r="A30" s="26"/>
      <c r="B30" s="26"/>
      <c r="C30" s="26"/>
      <c r="D30" s="26"/>
      <c r="E30" s="26"/>
      <c r="F30" s="27"/>
      <c r="G30" s="26"/>
      <c r="H30" s="26"/>
      <c r="I30" s="27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>
      <c r="A31" s="26"/>
      <c r="B31" s="26"/>
      <c r="C31" s="26"/>
      <c r="D31" s="26"/>
      <c r="E31" s="26"/>
      <c r="F31" s="27"/>
      <c r="G31" s="26"/>
      <c r="H31" s="26"/>
      <c r="I31" s="27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26"/>
      <c r="B32" s="26"/>
      <c r="C32" s="26"/>
      <c r="D32" s="26"/>
      <c r="E32" s="26"/>
      <c r="F32" s="27"/>
      <c r="G32" s="26"/>
      <c r="H32" s="26"/>
      <c r="I32" s="27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26"/>
      <c r="B33" s="26"/>
      <c r="C33" s="26"/>
      <c r="D33" s="26"/>
      <c r="E33" s="26"/>
      <c r="F33" s="27"/>
      <c r="G33" s="26"/>
      <c r="H33" s="26"/>
      <c r="I33" s="27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>
      <c r="A34" s="26"/>
      <c r="B34" s="26"/>
      <c r="C34" s="26"/>
      <c r="D34" s="26"/>
      <c r="E34" s="26"/>
      <c r="F34" s="27"/>
      <c r="G34" s="26"/>
      <c r="H34" s="26"/>
      <c r="I34" s="27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>
      <c r="A35" s="26"/>
      <c r="B35" s="26"/>
      <c r="C35" s="26"/>
      <c r="D35" s="26"/>
      <c r="E35" s="26"/>
      <c r="F35" s="27"/>
      <c r="G35" s="26"/>
      <c r="H35" s="26"/>
      <c r="I35" s="27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>
      <c r="A36" s="26"/>
      <c r="B36" s="26"/>
      <c r="C36" s="26"/>
      <c r="D36" s="26"/>
      <c r="E36" s="26"/>
      <c r="F36" s="27"/>
      <c r="G36" s="26"/>
      <c r="H36" s="26"/>
      <c r="I36" s="27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>
      <c r="A37" s="26"/>
      <c r="B37" s="26"/>
      <c r="C37" s="26"/>
      <c r="D37" s="26"/>
      <c r="E37" s="26"/>
      <c r="F37" s="27"/>
      <c r="G37" s="26"/>
      <c r="H37" s="26"/>
      <c r="I37" s="27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>
      <c r="A38" s="26"/>
      <c r="B38" s="26"/>
      <c r="C38" s="26"/>
      <c r="D38" s="26"/>
      <c r="E38" s="26"/>
      <c r="F38" s="27"/>
      <c r="G38" s="26"/>
      <c r="H38" s="26"/>
      <c r="I38" s="27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>
      <c r="A39" s="26"/>
      <c r="B39" s="26"/>
      <c r="C39" s="26"/>
      <c r="D39" s="26"/>
      <c r="E39" s="26"/>
      <c r="F39" s="27"/>
      <c r="G39" s="26"/>
      <c r="H39" s="26"/>
      <c r="I39" s="27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>
      <c r="A40" s="26"/>
      <c r="B40" s="26"/>
      <c r="C40" s="26"/>
      <c r="D40" s="26"/>
      <c r="E40" s="26"/>
      <c r="F40" s="27"/>
      <c r="G40" s="26"/>
      <c r="H40" s="26"/>
      <c r="I40" s="27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>
      <c r="A41" s="26"/>
      <c r="B41" s="26"/>
      <c r="C41" s="26"/>
      <c r="D41" s="26"/>
      <c r="E41" s="26"/>
      <c r="F41" s="27"/>
      <c r="G41" s="26"/>
      <c r="H41" s="26"/>
      <c r="I41" s="27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>
      <c r="A42" s="26"/>
      <c r="B42" s="26"/>
      <c r="C42" s="26"/>
      <c r="D42" s="26"/>
      <c r="E42" s="26"/>
      <c r="F42" s="27"/>
      <c r="G42" s="26"/>
      <c r="H42" s="26"/>
      <c r="I42" s="27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>
      <c r="A43" s="26"/>
      <c r="B43" s="26"/>
      <c r="C43" s="26"/>
      <c r="D43" s="26"/>
      <c r="E43" s="26"/>
      <c r="F43" s="27"/>
      <c r="G43" s="26"/>
      <c r="H43" s="26"/>
      <c r="I43" s="27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>
      <c r="A44" s="26"/>
      <c r="B44" s="26"/>
      <c r="C44" s="26"/>
      <c r="D44" s="26"/>
      <c r="E44" s="26"/>
      <c r="F44" s="27"/>
      <c r="G44" s="26"/>
      <c r="H44" s="26"/>
      <c r="I44" s="27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>
      <c r="A45" s="26"/>
      <c r="B45" s="26"/>
      <c r="C45" s="26"/>
      <c r="D45" s="26"/>
      <c r="E45" s="26"/>
      <c r="F45" s="27"/>
      <c r="G45" s="26"/>
      <c r="H45" s="26"/>
      <c r="I45" s="27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>
      <c r="A46" s="26"/>
      <c r="B46" s="26"/>
      <c r="C46" s="26"/>
      <c r="D46" s="26"/>
      <c r="E46" s="26"/>
      <c r="F46" s="27"/>
      <c r="G46" s="26"/>
      <c r="H46" s="26"/>
      <c r="I46" s="27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>
      <c r="A47" s="26"/>
      <c r="B47" s="26"/>
      <c r="C47" s="26"/>
      <c r="D47" s="26"/>
      <c r="E47" s="26"/>
      <c r="F47" s="27"/>
      <c r="G47" s="26"/>
      <c r="H47" s="26"/>
      <c r="I47" s="27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>
      <c r="A48" s="26"/>
      <c r="B48" s="26"/>
      <c r="C48" s="26"/>
      <c r="D48" s="26"/>
      <c r="E48" s="26"/>
      <c r="F48" s="27"/>
      <c r="G48" s="26"/>
      <c r="H48" s="26"/>
      <c r="I48" s="27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>
      <c r="A49" s="26"/>
      <c r="B49" s="26"/>
      <c r="C49" s="26"/>
      <c r="D49" s="26"/>
      <c r="E49" s="26"/>
      <c r="F49" s="27"/>
      <c r="G49" s="26"/>
      <c r="H49" s="26"/>
      <c r="I49" s="27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>
      <c r="A50" s="26"/>
      <c r="B50" s="26"/>
      <c r="C50" s="26"/>
      <c r="D50" s="26"/>
      <c r="E50" s="26"/>
      <c r="F50" s="27"/>
      <c r="G50" s="26"/>
      <c r="H50" s="26"/>
      <c r="I50" s="27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>
      <c r="A51" s="26"/>
      <c r="B51" s="26"/>
      <c r="C51" s="26"/>
      <c r="D51" s="26"/>
      <c r="E51" s="26"/>
      <c r="F51" s="27"/>
      <c r="G51" s="26"/>
      <c r="H51" s="26"/>
      <c r="I51" s="27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>
      <c r="A52" s="26"/>
      <c r="B52" s="26"/>
      <c r="C52" s="26"/>
      <c r="D52" s="26"/>
      <c r="E52" s="26"/>
      <c r="F52" s="27"/>
      <c r="G52" s="26"/>
      <c r="H52" s="26"/>
      <c r="I52" s="27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>
      <c r="A53" s="26"/>
      <c r="B53" s="26"/>
      <c r="C53" s="26"/>
      <c r="D53" s="26"/>
      <c r="E53" s="26"/>
      <c r="F53" s="27"/>
      <c r="G53" s="26"/>
      <c r="H53" s="26"/>
      <c r="I53" s="27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>
      <c r="A54" s="26"/>
      <c r="B54" s="26"/>
      <c r="C54" s="26"/>
      <c r="D54" s="26"/>
      <c r="E54" s="26"/>
      <c r="F54" s="27"/>
      <c r="G54" s="26"/>
      <c r="H54" s="26"/>
      <c r="I54" s="27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>
      <c r="A55" s="26"/>
      <c r="B55" s="26"/>
      <c r="C55" s="26"/>
      <c r="D55" s="26"/>
      <c r="E55" s="26"/>
      <c r="F55" s="27"/>
      <c r="G55" s="26"/>
      <c r="H55" s="26"/>
      <c r="I55" s="27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>
      <c r="A56" s="26"/>
      <c r="B56" s="26"/>
      <c r="C56" s="26"/>
      <c r="D56" s="26"/>
      <c r="E56" s="26"/>
      <c r="F56" s="27"/>
      <c r="G56" s="26"/>
      <c r="H56" s="26"/>
      <c r="I56" s="27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>
      <c r="A57" s="26"/>
      <c r="B57" s="26"/>
      <c r="C57" s="26"/>
      <c r="D57" s="26"/>
      <c r="E57" s="26"/>
      <c r="F57" s="27"/>
      <c r="G57" s="26"/>
      <c r="H57" s="26"/>
      <c r="I57" s="27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>
      <c r="A58" s="26"/>
      <c r="B58" s="26"/>
      <c r="C58" s="26"/>
      <c r="D58" s="26"/>
      <c r="E58" s="26"/>
      <c r="F58" s="27"/>
      <c r="G58" s="26"/>
      <c r="H58" s="26"/>
      <c r="I58" s="27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>
      <c r="A59" s="26"/>
      <c r="B59" s="26"/>
      <c r="C59" s="26"/>
      <c r="D59" s="26"/>
      <c r="E59" s="26"/>
      <c r="F59" s="27"/>
      <c r="G59" s="26"/>
      <c r="H59" s="26"/>
      <c r="I59" s="27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>
      <c r="A60" s="26"/>
      <c r="B60" s="26"/>
      <c r="C60" s="26"/>
      <c r="D60" s="26"/>
      <c r="E60" s="26"/>
      <c r="F60" s="27"/>
      <c r="G60" s="26"/>
      <c r="H60" s="26"/>
      <c r="I60" s="27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>
      <c r="A61" s="26"/>
      <c r="B61" s="26"/>
      <c r="C61" s="26"/>
      <c r="D61" s="26"/>
      <c r="E61" s="26"/>
      <c r="F61" s="27"/>
      <c r="G61" s="26"/>
      <c r="H61" s="26"/>
      <c r="I61" s="27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>
      <c r="A62" s="26"/>
      <c r="B62" s="26"/>
      <c r="C62" s="26"/>
      <c r="D62" s="26"/>
      <c r="E62" s="26"/>
      <c r="F62" s="27"/>
      <c r="G62" s="26"/>
      <c r="H62" s="26"/>
      <c r="I62" s="27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>
      <c r="A63" s="26"/>
      <c r="B63" s="26"/>
      <c r="C63" s="26"/>
      <c r="D63" s="26"/>
      <c r="E63" s="26"/>
      <c r="F63" s="27"/>
      <c r="G63" s="26"/>
      <c r="H63" s="26"/>
      <c r="I63" s="27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>
      <c r="A64" s="26"/>
      <c r="B64" s="26"/>
      <c r="C64" s="26"/>
      <c r="D64" s="26"/>
      <c r="E64" s="26"/>
      <c r="F64" s="27"/>
      <c r="G64" s="26"/>
      <c r="H64" s="26"/>
      <c r="I64" s="27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>
      <c r="A65" s="26"/>
      <c r="B65" s="26"/>
      <c r="C65" s="26"/>
      <c r="D65" s="26"/>
      <c r="E65" s="26"/>
      <c r="F65" s="27"/>
      <c r="G65" s="26"/>
      <c r="H65" s="26"/>
      <c r="I65" s="27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>
      <c r="A66" s="26"/>
      <c r="B66" s="26"/>
      <c r="C66" s="26"/>
      <c r="D66" s="26"/>
      <c r="E66" s="26"/>
      <c r="F66" s="27"/>
      <c r="G66" s="26"/>
      <c r="H66" s="26"/>
      <c r="I66" s="27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>
      <c r="A67" s="26"/>
      <c r="B67" s="26"/>
      <c r="C67" s="26"/>
      <c r="D67" s="26"/>
      <c r="E67" s="26"/>
      <c r="F67" s="27"/>
      <c r="G67" s="26"/>
      <c r="H67" s="26"/>
      <c r="I67" s="27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>
      <c r="A68" s="26"/>
      <c r="B68" s="26"/>
      <c r="C68" s="26"/>
      <c r="D68" s="26"/>
      <c r="E68" s="26"/>
      <c r="F68" s="27"/>
      <c r="G68" s="26"/>
      <c r="H68" s="26"/>
      <c r="I68" s="27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>
      <c r="A69" s="26"/>
      <c r="B69" s="26"/>
      <c r="C69" s="26"/>
      <c r="D69" s="26"/>
      <c r="E69" s="26"/>
      <c r="F69" s="27"/>
      <c r="G69" s="26"/>
      <c r="H69" s="26"/>
      <c r="I69" s="27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>
      <c r="A70" s="26"/>
      <c r="B70" s="26"/>
      <c r="C70" s="26"/>
      <c r="D70" s="26"/>
      <c r="E70" s="26"/>
      <c r="F70" s="27"/>
      <c r="G70" s="26"/>
      <c r="H70" s="26"/>
      <c r="I70" s="27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>
      <c r="A71" s="26"/>
      <c r="B71" s="26"/>
      <c r="C71" s="26"/>
      <c r="D71" s="26"/>
      <c r="E71" s="26"/>
      <c r="F71" s="27"/>
      <c r="G71" s="26"/>
      <c r="H71" s="26"/>
      <c r="I71" s="27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>
      <c r="A72" s="26"/>
      <c r="B72" s="26"/>
      <c r="C72" s="26"/>
      <c r="D72" s="26"/>
      <c r="E72" s="26"/>
      <c r="F72" s="27"/>
      <c r="G72" s="26"/>
      <c r="H72" s="26"/>
      <c r="I72" s="27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>
      <c r="A73" s="26"/>
      <c r="B73" s="26"/>
      <c r="C73" s="26"/>
      <c r="D73" s="26"/>
      <c r="E73" s="26"/>
      <c r="F73" s="27"/>
      <c r="G73" s="26"/>
      <c r="H73" s="26"/>
      <c r="I73" s="27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>
      <c r="A74" s="26"/>
      <c r="B74" s="26"/>
      <c r="C74" s="26"/>
      <c r="D74" s="26"/>
      <c r="E74" s="26"/>
      <c r="F74" s="27"/>
      <c r="G74" s="26"/>
      <c r="H74" s="26"/>
      <c r="I74" s="27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>
      <c r="A75" s="26"/>
      <c r="B75" s="26"/>
      <c r="C75" s="26"/>
      <c r="D75" s="26"/>
      <c r="E75" s="26"/>
      <c r="F75" s="27"/>
      <c r="G75" s="26"/>
      <c r="H75" s="26"/>
      <c r="I75" s="27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>
      <c r="A76" s="26"/>
      <c r="B76" s="26"/>
      <c r="C76" s="26"/>
      <c r="D76" s="26"/>
      <c r="E76" s="26"/>
      <c r="F76" s="27"/>
      <c r="G76" s="26"/>
      <c r="H76" s="26"/>
      <c r="I76" s="27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>
      <c r="A77" s="26"/>
      <c r="B77" s="26"/>
      <c r="C77" s="26"/>
      <c r="D77" s="26"/>
      <c r="E77" s="26"/>
      <c r="F77" s="27"/>
      <c r="G77" s="26"/>
      <c r="H77" s="26"/>
      <c r="I77" s="27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>
      <c r="A78" s="26"/>
      <c r="B78" s="26"/>
      <c r="C78" s="26"/>
      <c r="D78" s="26"/>
      <c r="E78" s="26"/>
      <c r="F78" s="27"/>
      <c r="G78" s="26"/>
      <c r="H78" s="26"/>
      <c r="I78" s="27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>
      <c r="A79" s="26"/>
      <c r="B79" s="26"/>
      <c r="C79" s="26"/>
      <c r="D79" s="26"/>
      <c r="E79" s="26"/>
      <c r="F79" s="27"/>
      <c r="G79" s="26"/>
      <c r="H79" s="26"/>
      <c r="I79" s="27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>
      <c r="A80" s="26"/>
      <c r="B80" s="26"/>
      <c r="C80" s="26"/>
      <c r="D80" s="26"/>
      <c r="E80" s="26"/>
      <c r="F80" s="27"/>
      <c r="G80" s="26"/>
      <c r="H80" s="26"/>
      <c r="I80" s="27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>
      <c r="A81" s="26"/>
      <c r="B81" s="26"/>
      <c r="C81" s="26"/>
      <c r="D81" s="26"/>
      <c r="E81" s="26"/>
      <c r="F81" s="27"/>
      <c r="G81" s="26"/>
      <c r="H81" s="26"/>
      <c r="I81" s="27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>
      <c r="A82" s="26"/>
      <c r="B82" s="26"/>
      <c r="C82" s="26"/>
      <c r="D82" s="26"/>
      <c r="E82" s="26"/>
      <c r="F82" s="27"/>
      <c r="G82" s="26"/>
      <c r="H82" s="26"/>
      <c r="I82" s="27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>
      <c r="A83" s="26"/>
      <c r="B83" s="26"/>
      <c r="C83" s="26"/>
      <c r="D83" s="26"/>
      <c r="E83" s="26"/>
      <c r="F83" s="27"/>
      <c r="G83" s="26"/>
      <c r="H83" s="26"/>
      <c r="I83" s="27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>
      <c r="A84" s="26"/>
      <c r="B84" s="26"/>
      <c r="C84" s="26"/>
      <c r="D84" s="26"/>
      <c r="E84" s="26"/>
      <c r="F84" s="27"/>
      <c r="G84" s="26"/>
      <c r="H84" s="26"/>
      <c r="I84" s="27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>
      <c r="A85" s="26"/>
      <c r="B85" s="26"/>
      <c r="C85" s="26"/>
      <c r="D85" s="26"/>
      <c r="E85" s="26"/>
      <c r="F85" s="27"/>
      <c r="G85" s="26"/>
      <c r="H85" s="26"/>
      <c r="I85" s="27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>
      <c r="A86" s="26"/>
      <c r="B86" s="26"/>
      <c r="C86" s="26"/>
      <c r="D86" s="26"/>
      <c r="E86" s="26"/>
      <c r="F86" s="27"/>
      <c r="G86" s="26"/>
      <c r="H86" s="26"/>
      <c r="I86" s="27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>
      <c r="A87" s="26"/>
      <c r="B87" s="26"/>
      <c r="C87" s="26"/>
      <c r="D87" s="26"/>
      <c r="E87" s="26"/>
      <c r="F87" s="27"/>
      <c r="G87" s="26"/>
      <c r="H87" s="26"/>
      <c r="I87" s="27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>
      <c r="A88" s="26"/>
      <c r="B88" s="26"/>
      <c r="C88" s="26"/>
      <c r="D88" s="26"/>
      <c r="E88" s="26"/>
      <c r="F88" s="27"/>
      <c r="G88" s="26"/>
      <c r="H88" s="26"/>
      <c r="I88" s="27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>
      <c r="A89" s="26"/>
      <c r="B89" s="26"/>
      <c r="C89" s="26"/>
      <c r="D89" s="26"/>
      <c r="E89" s="26"/>
      <c r="F89" s="27"/>
      <c r="G89" s="26"/>
      <c r="H89" s="26"/>
      <c r="I89" s="27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>
      <c r="A90" s="26"/>
      <c r="B90" s="26"/>
      <c r="C90" s="26"/>
      <c r="D90" s="26"/>
      <c r="E90" s="26"/>
      <c r="F90" s="27"/>
      <c r="G90" s="26"/>
      <c r="H90" s="26"/>
      <c r="I90" s="27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>
      <c r="A91" s="26"/>
      <c r="B91" s="26"/>
      <c r="C91" s="26"/>
      <c r="D91" s="26"/>
      <c r="E91" s="26"/>
      <c r="F91" s="27"/>
      <c r="G91" s="26"/>
      <c r="H91" s="26"/>
      <c r="I91" s="27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>
      <c r="A92" s="26"/>
      <c r="B92" s="26"/>
      <c r="C92" s="26"/>
      <c r="D92" s="26"/>
      <c r="E92" s="26"/>
      <c r="F92" s="27"/>
      <c r="G92" s="26"/>
      <c r="H92" s="26"/>
      <c r="I92" s="27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>
      <c r="A93" s="26"/>
      <c r="B93" s="26"/>
      <c r="C93" s="26"/>
      <c r="D93" s="26"/>
      <c r="E93" s="26"/>
      <c r="F93" s="27"/>
      <c r="G93" s="26"/>
      <c r="H93" s="26"/>
      <c r="I93" s="27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>
      <c r="A94" s="26"/>
      <c r="B94" s="26"/>
      <c r="C94" s="26"/>
      <c r="D94" s="26"/>
      <c r="E94" s="26"/>
      <c r="F94" s="27"/>
      <c r="G94" s="26"/>
      <c r="H94" s="26"/>
      <c r="I94" s="27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>
      <c r="A95" s="26"/>
      <c r="B95" s="26"/>
      <c r="C95" s="26"/>
      <c r="D95" s="26"/>
      <c r="E95" s="26"/>
      <c r="F95" s="27"/>
      <c r="G95" s="26"/>
      <c r="H95" s="26"/>
      <c r="I95" s="27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>
      <c r="A96" s="26"/>
      <c r="B96" s="26"/>
      <c r="C96" s="26"/>
      <c r="D96" s="26"/>
      <c r="E96" s="26"/>
      <c r="F96" s="27"/>
      <c r="G96" s="26"/>
      <c r="H96" s="26"/>
      <c r="I96" s="27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>
      <c r="A97" s="26"/>
      <c r="B97" s="26"/>
      <c r="C97" s="26"/>
      <c r="D97" s="26"/>
      <c r="E97" s="26"/>
      <c r="F97" s="27"/>
      <c r="G97" s="26"/>
      <c r="H97" s="26"/>
      <c r="I97" s="27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>
      <c r="A98" s="26"/>
      <c r="B98" s="26"/>
      <c r="C98" s="26"/>
      <c r="D98" s="26"/>
      <c r="E98" s="26"/>
      <c r="F98" s="27"/>
      <c r="G98" s="26"/>
      <c r="H98" s="26"/>
      <c r="I98" s="27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>
      <c r="A99" s="26"/>
      <c r="B99" s="26"/>
      <c r="C99" s="26"/>
      <c r="D99" s="26"/>
      <c r="E99" s="26"/>
      <c r="F99" s="27"/>
      <c r="G99" s="26"/>
      <c r="H99" s="26"/>
      <c r="I99" s="27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>
      <c r="A100" s="26"/>
      <c r="B100" s="26"/>
      <c r="C100" s="26"/>
      <c r="D100" s="26"/>
      <c r="E100" s="26"/>
      <c r="F100" s="27"/>
      <c r="G100" s="26"/>
      <c r="H100" s="26"/>
      <c r="I100" s="27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>
      <c r="A101" s="26"/>
      <c r="B101" s="26"/>
      <c r="C101" s="26"/>
      <c r="D101" s="26"/>
      <c r="E101" s="26"/>
      <c r="F101" s="27"/>
      <c r="G101" s="26"/>
      <c r="H101" s="26"/>
      <c r="I101" s="27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>
      <c r="A102" s="26"/>
      <c r="B102" s="26"/>
      <c r="C102" s="26"/>
      <c r="D102" s="26"/>
      <c r="E102" s="26"/>
      <c r="F102" s="27"/>
      <c r="G102" s="26"/>
      <c r="H102" s="26"/>
      <c r="I102" s="27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>
      <c r="A103" s="26"/>
      <c r="B103" s="26"/>
      <c r="C103" s="26"/>
      <c r="D103" s="26"/>
      <c r="E103" s="26"/>
      <c r="F103" s="27"/>
      <c r="G103" s="26"/>
      <c r="H103" s="26"/>
      <c r="I103" s="27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>
      <c r="A104" s="26"/>
      <c r="B104" s="26"/>
      <c r="C104" s="26"/>
      <c r="D104" s="26"/>
      <c r="E104" s="26"/>
      <c r="F104" s="27"/>
      <c r="G104" s="26"/>
      <c r="H104" s="26"/>
      <c r="I104" s="27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>
      <c r="A105" s="26"/>
      <c r="B105" s="26"/>
      <c r="C105" s="26"/>
      <c r="D105" s="26"/>
      <c r="E105" s="26"/>
      <c r="F105" s="27"/>
      <c r="G105" s="26"/>
      <c r="H105" s="26"/>
      <c r="I105" s="27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>
      <c r="A106" s="26"/>
      <c r="B106" s="26"/>
      <c r="C106" s="26"/>
      <c r="D106" s="26"/>
      <c r="E106" s="26"/>
      <c r="F106" s="27"/>
      <c r="G106" s="26"/>
      <c r="H106" s="26"/>
      <c r="I106" s="27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>
      <c r="A107" s="26"/>
      <c r="B107" s="26"/>
      <c r="C107" s="26"/>
      <c r="D107" s="26"/>
      <c r="E107" s="26"/>
      <c r="F107" s="27"/>
      <c r="G107" s="26"/>
      <c r="H107" s="26"/>
      <c r="I107" s="27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>
      <c r="A108" s="26"/>
      <c r="B108" s="26"/>
      <c r="C108" s="26"/>
      <c r="D108" s="26"/>
      <c r="E108" s="26"/>
      <c r="F108" s="27"/>
      <c r="G108" s="26"/>
      <c r="H108" s="26"/>
      <c r="I108" s="27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>
      <c r="A109" s="26"/>
      <c r="B109" s="26"/>
      <c r="C109" s="26"/>
      <c r="D109" s="26"/>
      <c r="E109" s="26"/>
      <c r="F109" s="27"/>
      <c r="G109" s="26"/>
      <c r="H109" s="26"/>
      <c r="I109" s="27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>
      <c r="A110" s="26"/>
      <c r="B110" s="26"/>
      <c r="C110" s="26"/>
      <c r="D110" s="26"/>
      <c r="E110" s="26"/>
      <c r="F110" s="27"/>
      <c r="G110" s="26"/>
      <c r="H110" s="26"/>
      <c r="I110" s="27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>
      <c r="A111" s="26"/>
      <c r="B111" s="26"/>
      <c r="C111" s="26"/>
      <c r="D111" s="26"/>
      <c r="E111" s="26"/>
      <c r="F111" s="27"/>
      <c r="G111" s="26"/>
      <c r="H111" s="26"/>
      <c r="I111" s="27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>
      <c r="A112" s="26"/>
      <c r="B112" s="26"/>
      <c r="C112" s="26"/>
      <c r="D112" s="26"/>
      <c r="E112" s="26"/>
      <c r="F112" s="27"/>
      <c r="G112" s="26"/>
      <c r="H112" s="26"/>
      <c r="I112" s="27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>
      <c r="A113" s="26"/>
      <c r="B113" s="26"/>
      <c r="C113" s="26"/>
      <c r="D113" s="26"/>
      <c r="E113" s="26"/>
      <c r="F113" s="27"/>
      <c r="G113" s="26"/>
      <c r="H113" s="26"/>
      <c r="I113" s="27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>
      <c r="A114" s="26"/>
      <c r="B114" s="26"/>
      <c r="C114" s="26"/>
      <c r="D114" s="26"/>
      <c r="E114" s="26"/>
      <c r="F114" s="27"/>
      <c r="G114" s="26"/>
      <c r="H114" s="26"/>
      <c r="I114" s="27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>
      <c r="A115" s="26"/>
      <c r="B115" s="26"/>
      <c r="C115" s="26"/>
      <c r="D115" s="26"/>
      <c r="E115" s="26"/>
      <c r="F115" s="27"/>
      <c r="G115" s="26"/>
      <c r="H115" s="26"/>
      <c r="I115" s="27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>
      <c r="A116" s="26"/>
      <c r="B116" s="26"/>
      <c r="C116" s="26"/>
      <c r="D116" s="26"/>
      <c r="E116" s="26"/>
      <c r="F116" s="27"/>
      <c r="G116" s="26"/>
      <c r="H116" s="26"/>
      <c r="I116" s="27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>
      <c r="A117" s="26"/>
      <c r="B117" s="26"/>
      <c r="C117" s="26"/>
      <c r="D117" s="26"/>
      <c r="E117" s="26"/>
      <c r="F117" s="27"/>
      <c r="G117" s="26"/>
      <c r="H117" s="26"/>
      <c r="I117" s="27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>
      <c r="A118" s="26"/>
      <c r="B118" s="26"/>
      <c r="C118" s="26"/>
      <c r="D118" s="26"/>
      <c r="E118" s="26"/>
      <c r="F118" s="27"/>
      <c r="G118" s="26"/>
      <c r="H118" s="26"/>
      <c r="I118" s="27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>
      <c r="A119" s="26"/>
      <c r="B119" s="26"/>
      <c r="C119" s="26"/>
      <c r="D119" s="26"/>
      <c r="E119" s="26"/>
      <c r="F119" s="27"/>
      <c r="G119" s="26"/>
      <c r="H119" s="26"/>
      <c r="I119" s="27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>
      <c r="A120" s="26"/>
      <c r="B120" s="26"/>
      <c r="C120" s="26"/>
      <c r="D120" s="26"/>
      <c r="E120" s="26"/>
      <c r="F120" s="27"/>
      <c r="G120" s="26"/>
      <c r="H120" s="26"/>
      <c r="I120" s="27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>
      <c r="A121" s="26"/>
      <c r="B121" s="26"/>
      <c r="C121" s="26"/>
      <c r="D121" s="26"/>
      <c r="E121" s="26"/>
      <c r="F121" s="27"/>
      <c r="G121" s="26"/>
      <c r="H121" s="26"/>
      <c r="I121" s="27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>
      <c r="A122" s="26"/>
      <c r="B122" s="26"/>
      <c r="C122" s="26"/>
      <c r="D122" s="26"/>
      <c r="E122" s="26"/>
      <c r="F122" s="27"/>
      <c r="G122" s="26"/>
      <c r="H122" s="26"/>
      <c r="I122" s="27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>
      <c r="A123" s="26"/>
      <c r="B123" s="26"/>
      <c r="C123" s="26"/>
      <c r="D123" s="26"/>
      <c r="E123" s="26"/>
      <c r="F123" s="27"/>
      <c r="G123" s="26"/>
      <c r="H123" s="26"/>
      <c r="I123" s="27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>
      <c r="A124" s="26"/>
      <c r="B124" s="26"/>
      <c r="C124" s="26"/>
      <c r="D124" s="26"/>
      <c r="E124" s="26"/>
      <c r="F124" s="27"/>
      <c r="G124" s="26"/>
      <c r="H124" s="26"/>
      <c r="I124" s="27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>
      <c r="A125" s="26"/>
      <c r="B125" s="26"/>
      <c r="C125" s="26"/>
      <c r="D125" s="26"/>
      <c r="E125" s="26"/>
      <c r="F125" s="27"/>
      <c r="G125" s="26"/>
      <c r="H125" s="26"/>
      <c r="I125" s="27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>
      <c r="A126" s="26"/>
      <c r="B126" s="26"/>
      <c r="C126" s="26"/>
      <c r="D126" s="26"/>
      <c r="E126" s="26"/>
      <c r="F126" s="27"/>
      <c r="G126" s="26"/>
      <c r="H126" s="26"/>
      <c r="I126" s="27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>
      <c r="A127" s="26"/>
      <c r="B127" s="26"/>
      <c r="C127" s="26"/>
      <c r="D127" s="26"/>
      <c r="E127" s="26"/>
      <c r="F127" s="27"/>
      <c r="G127" s="26"/>
      <c r="H127" s="26"/>
      <c r="I127" s="27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>
      <c r="A128" s="26"/>
      <c r="B128" s="26"/>
      <c r="C128" s="26"/>
      <c r="D128" s="26"/>
      <c r="E128" s="26"/>
      <c r="F128" s="27"/>
      <c r="G128" s="26"/>
      <c r="H128" s="26"/>
      <c r="I128" s="27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>
      <c r="A129" s="26"/>
      <c r="B129" s="26"/>
      <c r="C129" s="26"/>
      <c r="D129" s="26"/>
      <c r="E129" s="26"/>
      <c r="F129" s="27"/>
      <c r="G129" s="26"/>
      <c r="H129" s="26"/>
      <c r="I129" s="27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>
      <c r="A130" s="26"/>
      <c r="B130" s="26"/>
      <c r="C130" s="26"/>
      <c r="D130" s="26"/>
      <c r="E130" s="26"/>
      <c r="F130" s="27"/>
      <c r="G130" s="26"/>
      <c r="H130" s="26"/>
      <c r="I130" s="27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>
      <c r="A131" s="26"/>
      <c r="B131" s="26"/>
      <c r="C131" s="26"/>
      <c r="D131" s="26"/>
      <c r="E131" s="26"/>
      <c r="F131" s="27"/>
      <c r="G131" s="26"/>
      <c r="H131" s="26"/>
      <c r="I131" s="27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>
      <c r="A132" s="26"/>
      <c r="B132" s="26"/>
      <c r="C132" s="26"/>
      <c r="D132" s="26"/>
      <c r="E132" s="26"/>
      <c r="F132" s="27"/>
      <c r="G132" s="26"/>
      <c r="H132" s="26"/>
      <c r="I132" s="27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>
      <c r="A133" s="26"/>
      <c r="B133" s="26"/>
      <c r="C133" s="26"/>
      <c r="D133" s="26"/>
      <c r="E133" s="26"/>
      <c r="F133" s="27"/>
      <c r="G133" s="26"/>
      <c r="H133" s="26"/>
      <c r="I133" s="27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>
      <c r="A134" s="26"/>
      <c r="B134" s="26"/>
      <c r="C134" s="26"/>
      <c r="D134" s="26"/>
      <c r="E134" s="26"/>
      <c r="F134" s="27"/>
      <c r="G134" s="26"/>
      <c r="H134" s="26"/>
      <c r="I134" s="27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>
      <c r="A135" s="26"/>
      <c r="B135" s="26"/>
      <c r="C135" s="26"/>
      <c r="D135" s="26"/>
      <c r="E135" s="26"/>
      <c r="F135" s="27"/>
      <c r="G135" s="26"/>
      <c r="H135" s="26"/>
      <c r="I135" s="27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>
      <c r="A136" s="26"/>
      <c r="B136" s="26"/>
      <c r="C136" s="26"/>
      <c r="D136" s="26"/>
      <c r="E136" s="26"/>
      <c r="F136" s="27"/>
      <c r="G136" s="26"/>
      <c r="H136" s="26"/>
      <c r="I136" s="27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>
      <c r="A137" s="26"/>
      <c r="B137" s="26"/>
      <c r="C137" s="26"/>
      <c r="D137" s="26"/>
      <c r="E137" s="26"/>
      <c r="F137" s="27"/>
      <c r="G137" s="26"/>
      <c r="H137" s="26"/>
      <c r="I137" s="27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>
      <c r="A138" s="26"/>
      <c r="B138" s="26"/>
      <c r="C138" s="26"/>
      <c r="D138" s="26"/>
      <c r="E138" s="26"/>
      <c r="F138" s="27"/>
      <c r="G138" s="26"/>
      <c r="H138" s="26"/>
      <c r="I138" s="27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>
      <c r="A139" s="26"/>
      <c r="B139" s="26"/>
      <c r="C139" s="26"/>
      <c r="D139" s="26"/>
      <c r="E139" s="26"/>
      <c r="F139" s="27"/>
      <c r="G139" s="26"/>
      <c r="H139" s="26"/>
      <c r="I139" s="27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>
      <c r="A140" s="26"/>
      <c r="B140" s="26"/>
      <c r="C140" s="26"/>
      <c r="D140" s="26"/>
      <c r="E140" s="26"/>
      <c r="F140" s="27"/>
      <c r="G140" s="26"/>
      <c r="H140" s="26"/>
      <c r="I140" s="27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>
      <c r="A141" s="26"/>
      <c r="B141" s="26"/>
      <c r="C141" s="26"/>
      <c r="D141" s="26"/>
      <c r="E141" s="26"/>
      <c r="F141" s="27"/>
      <c r="G141" s="26"/>
      <c r="H141" s="26"/>
      <c r="I141" s="27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>
      <c r="A142" s="26"/>
      <c r="B142" s="26"/>
      <c r="C142" s="26"/>
      <c r="D142" s="26"/>
      <c r="E142" s="26"/>
      <c r="F142" s="27"/>
      <c r="G142" s="26"/>
      <c r="H142" s="26"/>
      <c r="I142" s="27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>
      <c r="A143" s="26"/>
      <c r="B143" s="26"/>
      <c r="C143" s="26"/>
      <c r="D143" s="26"/>
      <c r="E143" s="26"/>
      <c r="F143" s="27"/>
      <c r="G143" s="26"/>
      <c r="H143" s="26"/>
      <c r="I143" s="27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>
      <c r="A144" s="26"/>
      <c r="B144" s="26"/>
      <c r="C144" s="26"/>
      <c r="D144" s="26"/>
      <c r="E144" s="26"/>
      <c r="F144" s="27"/>
      <c r="G144" s="26"/>
      <c r="H144" s="26"/>
      <c r="I144" s="27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>
      <c r="A145" s="26"/>
      <c r="B145" s="26"/>
      <c r="C145" s="26"/>
      <c r="D145" s="26"/>
      <c r="E145" s="26"/>
      <c r="F145" s="27"/>
      <c r="G145" s="26"/>
      <c r="H145" s="26"/>
      <c r="I145" s="27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>
      <c r="A146" s="26"/>
      <c r="B146" s="26"/>
      <c r="C146" s="26"/>
      <c r="D146" s="26"/>
      <c r="E146" s="26"/>
      <c r="F146" s="27"/>
      <c r="G146" s="26"/>
      <c r="H146" s="26"/>
      <c r="I146" s="27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>
      <c r="A147" s="26"/>
      <c r="B147" s="26"/>
      <c r="C147" s="26"/>
      <c r="D147" s="26"/>
      <c r="E147" s="26"/>
      <c r="F147" s="27"/>
      <c r="G147" s="26"/>
      <c r="H147" s="26"/>
      <c r="I147" s="27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>
      <c r="A148" s="26"/>
      <c r="B148" s="26"/>
      <c r="C148" s="26"/>
      <c r="D148" s="26"/>
      <c r="E148" s="26"/>
      <c r="F148" s="27"/>
      <c r="G148" s="26"/>
      <c r="H148" s="26"/>
      <c r="I148" s="27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>
      <c r="A149" s="26"/>
      <c r="B149" s="26"/>
      <c r="C149" s="26"/>
      <c r="D149" s="26"/>
      <c r="E149" s="26"/>
      <c r="F149" s="27"/>
      <c r="G149" s="26"/>
      <c r="H149" s="26"/>
      <c r="I149" s="27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>
      <c r="A150" s="26"/>
      <c r="B150" s="26"/>
      <c r="C150" s="26"/>
      <c r="D150" s="26"/>
      <c r="E150" s="26"/>
      <c r="F150" s="27"/>
      <c r="G150" s="26"/>
      <c r="H150" s="26"/>
      <c r="I150" s="27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>
      <c r="A151" s="26"/>
      <c r="B151" s="26"/>
      <c r="C151" s="26"/>
      <c r="D151" s="26"/>
      <c r="E151" s="26"/>
      <c r="F151" s="27"/>
      <c r="G151" s="26"/>
      <c r="H151" s="26"/>
      <c r="I151" s="27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>
      <c r="A152" s="26"/>
      <c r="B152" s="26"/>
      <c r="C152" s="26"/>
      <c r="D152" s="26"/>
      <c r="E152" s="26"/>
      <c r="F152" s="27"/>
      <c r="G152" s="26"/>
      <c r="H152" s="26"/>
      <c r="I152" s="27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>
      <c r="A153" s="26"/>
      <c r="B153" s="26"/>
      <c r="C153" s="26"/>
      <c r="D153" s="26"/>
      <c r="E153" s="26"/>
      <c r="F153" s="27"/>
      <c r="G153" s="26"/>
      <c r="H153" s="26"/>
      <c r="I153" s="27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>
      <c r="A154" s="26"/>
      <c r="B154" s="26"/>
      <c r="C154" s="26"/>
      <c r="D154" s="26"/>
      <c r="E154" s="26"/>
      <c r="F154" s="27"/>
      <c r="G154" s="26"/>
      <c r="H154" s="26"/>
      <c r="I154" s="27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>
      <c r="A155" s="26"/>
      <c r="B155" s="26"/>
      <c r="C155" s="26"/>
      <c r="D155" s="26"/>
      <c r="E155" s="26"/>
      <c r="F155" s="27"/>
      <c r="G155" s="26"/>
      <c r="H155" s="26"/>
      <c r="I155" s="27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>
      <c r="A156" s="26"/>
      <c r="B156" s="26"/>
      <c r="C156" s="26"/>
      <c r="D156" s="26"/>
      <c r="E156" s="26"/>
      <c r="F156" s="27"/>
      <c r="G156" s="26"/>
      <c r="H156" s="26"/>
      <c r="I156" s="27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>
      <c r="A157" s="26"/>
      <c r="B157" s="26"/>
      <c r="C157" s="26"/>
      <c r="D157" s="26"/>
      <c r="E157" s="26"/>
      <c r="F157" s="27"/>
      <c r="G157" s="26"/>
      <c r="H157" s="26"/>
      <c r="I157" s="27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>
      <c r="A158" s="26"/>
      <c r="B158" s="26"/>
      <c r="C158" s="26"/>
      <c r="D158" s="26"/>
      <c r="E158" s="26"/>
      <c r="F158" s="27"/>
      <c r="G158" s="26"/>
      <c r="H158" s="26"/>
      <c r="I158" s="27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>
      <c r="A159" s="26"/>
      <c r="B159" s="26"/>
      <c r="C159" s="26"/>
      <c r="D159" s="26"/>
      <c r="E159" s="26"/>
      <c r="F159" s="27"/>
      <c r="G159" s="26"/>
      <c r="H159" s="26"/>
      <c r="I159" s="27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>
      <c r="A160" s="26"/>
      <c r="B160" s="26"/>
      <c r="C160" s="26"/>
      <c r="D160" s="26"/>
      <c r="E160" s="26"/>
      <c r="F160" s="27"/>
      <c r="G160" s="26"/>
      <c r="H160" s="26"/>
      <c r="I160" s="27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>
      <c r="A161" s="26"/>
      <c r="B161" s="26"/>
      <c r="C161" s="26"/>
      <c r="D161" s="26"/>
      <c r="E161" s="26"/>
      <c r="F161" s="27"/>
      <c r="G161" s="26"/>
      <c r="H161" s="26"/>
      <c r="I161" s="27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>
      <c r="A162" s="26"/>
      <c r="B162" s="26"/>
      <c r="C162" s="26"/>
      <c r="D162" s="26"/>
      <c r="E162" s="26"/>
      <c r="F162" s="27"/>
      <c r="G162" s="26"/>
      <c r="H162" s="26"/>
      <c r="I162" s="27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>
      <c r="A163" s="26"/>
      <c r="B163" s="26"/>
      <c r="C163" s="26"/>
      <c r="D163" s="26"/>
      <c r="E163" s="26"/>
      <c r="F163" s="27"/>
      <c r="G163" s="26"/>
      <c r="H163" s="26"/>
      <c r="I163" s="27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>
      <c r="A164" s="26"/>
      <c r="B164" s="26"/>
      <c r="C164" s="26"/>
      <c r="D164" s="26"/>
      <c r="E164" s="26"/>
      <c r="F164" s="27"/>
      <c r="G164" s="26"/>
      <c r="H164" s="26"/>
      <c r="I164" s="27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>
      <c r="A165" s="26"/>
      <c r="B165" s="26"/>
      <c r="C165" s="26"/>
      <c r="D165" s="26"/>
      <c r="E165" s="26"/>
      <c r="F165" s="27"/>
      <c r="G165" s="26"/>
      <c r="H165" s="26"/>
      <c r="I165" s="27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>
      <c r="A166" s="26"/>
      <c r="B166" s="26"/>
      <c r="C166" s="26"/>
      <c r="D166" s="26"/>
      <c r="E166" s="26"/>
      <c r="F166" s="27"/>
      <c r="G166" s="26"/>
      <c r="H166" s="26"/>
      <c r="I166" s="27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>
      <c r="A167" s="26"/>
      <c r="B167" s="26"/>
      <c r="C167" s="26"/>
      <c r="D167" s="26"/>
      <c r="E167" s="26"/>
      <c r="F167" s="27"/>
      <c r="G167" s="26"/>
      <c r="H167" s="26"/>
      <c r="I167" s="27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>
      <c r="A168" s="26"/>
      <c r="B168" s="26"/>
      <c r="C168" s="26"/>
      <c r="D168" s="26"/>
      <c r="E168" s="26"/>
      <c r="F168" s="27"/>
      <c r="G168" s="26"/>
      <c r="H168" s="26"/>
      <c r="I168" s="27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>
      <c r="A169" s="26"/>
      <c r="B169" s="26"/>
      <c r="C169" s="26"/>
      <c r="D169" s="26"/>
      <c r="E169" s="26"/>
      <c r="F169" s="27"/>
      <c r="G169" s="26"/>
      <c r="H169" s="26"/>
      <c r="I169" s="27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>
      <c r="A170" s="26"/>
      <c r="B170" s="26"/>
      <c r="C170" s="26"/>
      <c r="D170" s="26"/>
      <c r="E170" s="26"/>
      <c r="F170" s="27"/>
      <c r="G170" s="26"/>
      <c r="H170" s="26"/>
      <c r="I170" s="27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>
      <c r="A171" s="26"/>
      <c r="B171" s="26"/>
      <c r="C171" s="26"/>
      <c r="D171" s="26"/>
      <c r="E171" s="26"/>
      <c r="F171" s="27"/>
      <c r="G171" s="26"/>
      <c r="H171" s="26"/>
      <c r="I171" s="27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>
      <c r="A172" s="26"/>
      <c r="B172" s="26"/>
      <c r="C172" s="26"/>
      <c r="D172" s="26"/>
      <c r="E172" s="26"/>
      <c r="F172" s="27"/>
      <c r="G172" s="26"/>
      <c r="H172" s="26"/>
      <c r="I172" s="27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>
      <c r="A173" s="26"/>
      <c r="B173" s="26"/>
      <c r="C173" s="26"/>
      <c r="D173" s="26"/>
      <c r="E173" s="26"/>
      <c r="F173" s="27"/>
      <c r="G173" s="26"/>
      <c r="H173" s="26"/>
      <c r="I173" s="27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>
      <c r="A174" s="26"/>
      <c r="B174" s="26"/>
      <c r="C174" s="26"/>
      <c r="D174" s="26"/>
      <c r="E174" s="26"/>
      <c r="F174" s="27"/>
      <c r="G174" s="26"/>
      <c r="H174" s="26"/>
      <c r="I174" s="27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>
      <c r="A175" s="26"/>
      <c r="B175" s="26"/>
      <c r="C175" s="26"/>
      <c r="D175" s="26"/>
      <c r="E175" s="26"/>
      <c r="F175" s="27"/>
      <c r="G175" s="26"/>
      <c r="H175" s="26"/>
      <c r="I175" s="27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>
      <c r="A176" s="26"/>
      <c r="B176" s="26"/>
      <c r="C176" s="26"/>
      <c r="D176" s="26"/>
      <c r="E176" s="26"/>
      <c r="F176" s="27"/>
      <c r="G176" s="26"/>
      <c r="H176" s="26"/>
      <c r="I176" s="27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>
      <c r="A177" s="26"/>
      <c r="B177" s="26"/>
      <c r="C177" s="26"/>
      <c r="D177" s="26"/>
      <c r="E177" s="26"/>
      <c r="F177" s="27"/>
      <c r="G177" s="26"/>
      <c r="H177" s="26"/>
      <c r="I177" s="27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>
      <c r="A178" s="26"/>
      <c r="B178" s="26"/>
      <c r="C178" s="26"/>
      <c r="D178" s="26"/>
      <c r="E178" s="26"/>
      <c r="F178" s="27"/>
      <c r="G178" s="26"/>
      <c r="H178" s="26"/>
      <c r="I178" s="27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>
      <c r="A179" s="26"/>
      <c r="B179" s="26"/>
      <c r="C179" s="26"/>
      <c r="D179" s="26"/>
      <c r="E179" s="26"/>
      <c r="F179" s="27"/>
      <c r="G179" s="26"/>
      <c r="H179" s="26"/>
      <c r="I179" s="27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>
      <c r="A180" s="26"/>
      <c r="B180" s="26"/>
      <c r="C180" s="26"/>
      <c r="D180" s="26"/>
      <c r="E180" s="26"/>
      <c r="F180" s="27"/>
      <c r="G180" s="26"/>
      <c r="H180" s="26"/>
      <c r="I180" s="27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>
      <c r="A181" s="26"/>
      <c r="B181" s="26"/>
      <c r="C181" s="26"/>
      <c r="D181" s="26"/>
      <c r="E181" s="26"/>
      <c r="F181" s="27"/>
      <c r="G181" s="26"/>
      <c r="H181" s="26"/>
      <c r="I181" s="27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>
      <c r="A182" s="26"/>
      <c r="B182" s="26"/>
      <c r="C182" s="26"/>
      <c r="D182" s="26"/>
      <c r="E182" s="26"/>
      <c r="F182" s="27"/>
      <c r="G182" s="26"/>
      <c r="H182" s="26"/>
      <c r="I182" s="27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>
      <c r="A183" s="26"/>
      <c r="B183" s="26"/>
      <c r="C183" s="26"/>
      <c r="D183" s="26"/>
      <c r="E183" s="26"/>
      <c r="F183" s="27"/>
      <c r="G183" s="26"/>
      <c r="H183" s="26"/>
      <c r="I183" s="27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>
      <c r="A184" s="26"/>
      <c r="B184" s="26"/>
      <c r="C184" s="26"/>
      <c r="D184" s="26"/>
      <c r="E184" s="26"/>
      <c r="F184" s="27"/>
      <c r="G184" s="26"/>
      <c r="H184" s="26"/>
      <c r="I184" s="27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>
      <c r="A185" s="26"/>
      <c r="B185" s="26"/>
      <c r="C185" s="26"/>
      <c r="D185" s="26"/>
      <c r="E185" s="26"/>
      <c r="F185" s="27"/>
      <c r="G185" s="26"/>
      <c r="H185" s="26"/>
      <c r="I185" s="27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>
      <c r="A186" s="26"/>
      <c r="B186" s="26"/>
      <c r="C186" s="26"/>
      <c r="D186" s="26"/>
      <c r="E186" s="26"/>
      <c r="F186" s="27"/>
      <c r="G186" s="26"/>
      <c r="H186" s="26"/>
      <c r="I186" s="27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>
      <c r="A187" s="26"/>
      <c r="B187" s="26"/>
      <c r="C187" s="26"/>
      <c r="D187" s="26"/>
      <c r="E187" s="26"/>
      <c r="F187" s="27"/>
      <c r="G187" s="26"/>
      <c r="H187" s="26"/>
      <c r="I187" s="27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>
      <c r="A188" s="26"/>
      <c r="B188" s="26"/>
      <c r="C188" s="26"/>
      <c r="D188" s="26"/>
      <c r="E188" s="26"/>
      <c r="F188" s="27"/>
      <c r="G188" s="26"/>
      <c r="H188" s="26"/>
      <c r="I188" s="27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>
      <c r="A189" s="26"/>
      <c r="B189" s="26"/>
      <c r="C189" s="26"/>
      <c r="D189" s="26"/>
      <c r="E189" s="26"/>
      <c r="F189" s="27"/>
      <c r="G189" s="26"/>
      <c r="H189" s="26"/>
      <c r="I189" s="27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>
      <c r="A190" s="26"/>
      <c r="B190" s="26"/>
      <c r="C190" s="26"/>
      <c r="D190" s="26"/>
      <c r="E190" s="26"/>
      <c r="F190" s="27"/>
      <c r="G190" s="26"/>
      <c r="H190" s="26"/>
      <c r="I190" s="27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>
      <c r="A191" s="26"/>
      <c r="B191" s="26"/>
      <c r="C191" s="26"/>
      <c r="D191" s="26"/>
      <c r="E191" s="26"/>
      <c r="F191" s="27"/>
      <c r="G191" s="26"/>
      <c r="H191" s="26"/>
      <c r="I191" s="27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>
      <c r="A192" s="26"/>
      <c r="B192" s="26"/>
      <c r="C192" s="26"/>
      <c r="D192" s="26"/>
      <c r="E192" s="26"/>
      <c r="F192" s="27"/>
      <c r="G192" s="26"/>
      <c r="H192" s="26"/>
      <c r="I192" s="27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>
      <c r="A193" s="26"/>
      <c r="B193" s="26"/>
      <c r="C193" s="26"/>
      <c r="D193" s="26"/>
      <c r="E193" s="26"/>
      <c r="F193" s="27"/>
      <c r="G193" s="26"/>
      <c r="H193" s="26"/>
      <c r="I193" s="27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>
      <c r="A194" s="26"/>
      <c r="B194" s="26"/>
      <c r="C194" s="26"/>
      <c r="D194" s="26"/>
      <c r="E194" s="26"/>
      <c r="F194" s="27"/>
      <c r="G194" s="26"/>
      <c r="H194" s="26"/>
      <c r="I194" s="27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>
      <c r="A195" s="26"/>
      <c r="B195" s="26"/>
      <c r="C195" s="26"/>
      <c r="D195" s="26"/>
      <c r="E195" s="26"/>
      <c r="F195" s="27"/>
      <c r="G195" s="26"/>
      <c r="H195" s="26"/>
      <c r="I195" s="27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>
      <c r="A196" s="26"/>
      <c r="B196" s="26"/>
      <c r="C196" s="26"/>
      <c r="D196" s="26"/>
      <c r="E196" s="26"/>
      <c r="F196" s="27"/>
      <c r="G196" s="26"/>
      <c r="H196" s="26"/>
      <c r="I196" s="27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>
      <c r="A197" s="26"/>
      <c r="B197" s="26"/>
      <c r="C197" s="26"/>
      <c r="D197" s="26"/>
      <c r="E197" s="26"/>
      <c r="F197" s="27"/>
      <c r="G197" s="26"/>
      <c r="H197" s="26"/>
      <c r="I197" s="27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>
      <c r="A198" s="26"/>
      <c r="B198" s="26"/>
      <c r="C198" s="26"/>
      <c r="D198" s="26"/>
      <c r="E198" s="26"/>
      <c r="F198" s="27"/>
      <c r="G198" s="26"/>
      <c r="H198" s="26"/>
      <c r="I198" s="27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>
      <c r="A199" s="26"/>
      <c r="B199" s="26"/>
      <c r="C199" s="26"/>
      <c r="D199" s="26"/>
      <c r="E199" s="26"/>
      <c r="F199" s="27"/>
      <c r="G199" s="26"/>
      <c r="H199" s="26"/>
      <c r="I199" s="27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>
      <c r="A200" s="26"/>
      <c r="B200" s="26"/>
      <c r="C200" s="26"/>
      <c r="D200" s="26"/>
      <c r="E200" s="26"/>
      <c r="F200" s="27"/>
      <c r="G200" s="26"/>
      <c r="H200" s="26"/>
      <c r="I200" s="27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>
      <c r="A201" s="26"/>
      <c r="B201" s="26"/>
      <c r="C201" s="26"/>
      <c r="D201" s="26"/>
      <c r="E201" s="26"/>
      <c r="F201" s="27"/>
      <c r="G201" s="26"/>
      <c r="H201" s="26"/>
      <c r="I201" s="27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>
      <c r="A202" s="26"/>
      <c r="B202" s="26"/>
      <c r="C202" s="26"/>
      <c r="D202" s="26"/>
      <c r="E202" s="26"/>
      <c r="F202" s="27"/>
      <c r="G202" s="26"/>
      <c r="H202" s="26"/>
      <c r="I202" s="27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>
      <c r="A203" s="26"/>
      <c r="B203" s="26"/>
      <c r="C203" s="26"/>
      <c r="D203" s="26"/>
      <c r="E203" s="26"/>
      <c r="F203" s="27"/>
      <c r="G203" s="26"/>
      <c r="H203" s="26"/>
      <c r="I203" s="27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>
      <c r="A204" s="26"/>
      <c r="B204" s="26"/>
      <c r="C204" s="26"/>
      <c r="D204" s="26"/>
      <c r="E204" s="26"/>
      <c r="F204" s="27"/>
      <c r="G204" s="26"/>
      <c r="H204" s="26"/>
      <c r="I204" s="27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>
      <c r="A205" s="26"/>
      <c r="B205" s="26"/>
      <c r="C205" s="26"/>
      <c r="D205" s="26"/>
      <c r="E205" s="26"/>
      <c r="F205" s="27"/>
      <c r="G205" s="26"/>
      <c r="H205" s="26"/>
      <c r="I205" s="27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>
      <c r="A206" s="26"/>
      <c r="B206" s="26"/>
      <c r="C206" s="26"/>
      <c r="D206" s="26"/>
      <c r="E206" s="26"/>
      <c r="F206" s="27"/>
      <c r="G206" s="26"/>
      <c r="H206" s="26"/>
      <c r="I206" s="27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>
      <c r="A207" s="26"/>
      <c r="B207" s="26"/>
      <c r="C207" s="26"/>
      <c r="D207" s="26"/>
      <c r="E207" s="26"/>
      <c r="F207" s="27"/>
      <c r="G207" s="26"/>
      <c r="H207" s="26"/>
      <c r="I207" s="27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>
      <c r="A208" s="26"/>
      <c r="B208" s="26"/>
      <c r="C208" s="26"/>
      <c r="D208" s="26"/>
      <c r="E208" s="26"/>
      <c r="F208" s="27"/>
      <c r="G208" s="26"/>
      <c r="H208" s="26"/>
      <c r="I208" s="27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>
      <c r="A209" s="26"/>
      <c r="B209" s="26"/>
      <c r="C209" s="26"/>
      <c r="D209" s="26"/>
      <c r="E209" s="26"/>
      <c r="F209" s="27"/>
      <c r="G209" s="26"/>
      <c r="H209" s="26"/>
      <c r="I209" s="27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>
      <c r="A210" s="26"/>
      <c r="B210" s="26"/>
      <c r="C210" s="26"/>
      <c r="D210" s="26"/>
      <c r="E210" s="26"/>
      <c r="F210" s="27"/>
      <c r="G210" s="26"/>
      <c r="H210" s="26"/>
      <c r="I210" s="27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>
      <c r="A211" s="26"/>
      <c r="B211" s="26"/>
      <c r="C211" s="26"/>
      <c r="D211" s="26"/>
      <c r="E211" s="26"/>
      <c r="F211" s="27"/>
      <c r="G211" s="26"/>
      <c r="H211" s="26"/>
      <c r="I211" s="27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>
      <c r="A212" s="26"/>
      <c r="B212" s="26"/>
      <c r="C212" s="26"/>
      <c r="D212" s="26"/>
      <c r="E212" s="26"/>
      <c r="F212" s="27"/>
      <c r="G212" s="26"/>
      <c r="H212" s="26"/>
      <c r="I212" s="27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>
      <c r="A213" s="26"/>
      <c r="B213" s="26"/>
      <c r="C213" s="26"/>
      <c r="D213" s="26"/>
      <c r="E213" s="26"/>
      <c r="F213" s="27"/>
      <c r="G213" s="26"/>
      <c r="H213" s="26"/>
      <c r="I213" s="27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>
      <c r="A214" s="26"/>
      <c r="B214" s="26"/>
      <c r="C214" s="26"/>
      <c r="D214" s="26"/>
      <c r="E214" s="26"/>
      <c r="F214" s="27"/>
      <c r="G214" s="26"/>
      <c r="H214" s="26"/>
      <c r="I214" s="27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>
      <c r="A215" s="26"/>
      <c r="B215" s="26"/>
      <c r="C215" s="26"/>
      <c r="D215" s="26"/>
      <c r="E215" s="26"/>
      <c r="F215" s="27"/>
      <c r="G215" s="26"/>
      <c r="H215" s="26"/>
      <c r="I215" s="27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>
      <c r="A216" s="26"/>
      <c r="B216" s="26"/>
      <c r="C216" s="26"/>
      <c r="D216" s="26"/>
      <c r="E216" s="26"/>
      <c r="F216" s="27"/>
      <c r="G216" s="26"/>
      <c r="H216" s="26"/>
      <c r="I216" s="27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>
      <c r="A217" s="26"/>
      <c r="B217" s="26"/>
      <c r="C217" s="26"/>
      <c r="D217" s="26"/>
      <c r="E217" s="26"/>
      <c r="F217" s="27"/>
      <c r="G217" s="26"/>
      <c r="H217" s="26"/>
      <c r="I217" s="27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>
      <c r="A218" s="26"/>
      <c r="B218" s="26"/>
      <c r="C218" s="26"/>
      <c r="D218" s="26"/>
      <c r="E218" s="26"/>
      <c r="F218" s="27"/>
      <c r="G218" s="26"/>
      <c r="H218" s="26"/>
      <c r="I218" s="27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>
      <c r="A219" s="26"/>
      <c r="B219" s="26"/>
      <c r="C219" s="26"/>
      <c r="D219" s="26"/>
      <c r="E219" s="26"/>
      <c r="F219" s="27"/>
      <c r="G219" s="26"/>
      <c r="H219" s="26"/>
      <c r="I219" s="27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>
      <c r="A220" s="26"/>
      <c r="B220" s="26"/>
      <c r="C220" s="26"/>
      <c r="D220" s="26"/>
      <c r="E220" s="26"/>
      <c r="F220" s="27"/>
      <c r="G220" s="26"/>
      <c r="H220" s="26"/>
      <c r="I220" s="27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>
      <c r="A221" s="26"/>
      <c r="B221" s="26"/>
      <c r="C221" s="26"/>
      <c r="D221" s="26"/>
      <c r="E221" s="26"/>
      <c r="F221" s="27"/>
      <c r="G221" s="26"/>
      <c r="H221" s="26"/>
      <c r="I221" s="27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>
      <c r="A222" s="26"/>
      <c r="B222" s="26"/>
      <c r="C222" s="26"/>
      <c r="D222" s="26"/>
      <c r="E222" s="26"/>
      <c r="F222" s="27"/>
      <c r="G222" s="26"/>
      <c r="H222" s="26"/>
      <c r="I222" s="27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>
      <c r="A223" s="26"/>
      <c r="B223" s="26"/>
      <c r="C223" s="26"/>
      <c r="D223" s="26"/>
      <c r="E223" s="26"/>
      <c r="F223" s="27"/>
      <c r="G223" s="26"/>
      <c r="H223" s="26"/>
      <c r="I223" s="27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>
      <c r="A224" s="26"/>
      <c r="B224" s="26"/>
      <c r="C224" s="26"/>
      <c r="D224" s="26"/>
      <c r="E224" s="26"/>
      <c r="F224" s="27"/>
      <c r="G224" s="26"/>
      <c r="H224" s="26"/>
      <c r="I224" s="27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>
      <c r="A225" s="26"/>
      <c r="B225" s="26"/>
      <c r="C225" s="26"/>
      <c r="D225" s="26"/>
      <c r="E225" s="26"/>
      <c r="F225" s="27"/>
      <c r="G225" s="26"/>
      <c r="H225" s="26"/>
      <c r="I225" s="27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>
      <c r="A226" s="26"/>
      <c r="B226" s="26"/>
      <c r="C226" s="26"/>
      <c r="D226" s="26"/>
      <c r="E226" s="26"/>
      <c r="F226" s="27"/>
      <c r="G226" s="26"/>
      <c r="H226" s="26"/>
      <c r="I226" s="27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>
      <c r="A227" s="26"/>
      <c r="B227" s="26"/>
      <c r="C227" s="26"/>
      <c r="D227" s="26"/>
      <c r="E227" s="26"/>
      <c r="F227" s="27"/>
      <c r="G227" s="26"/>
      <c r="H227" s="26"/>
      <c r="I227" s="27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>
      <c r="A228" s="26"/>
      <c r="B228" s="26"/>
      <c r="C228" s="26"/>
      <c r="D228" s="26"/>
      <c r="E228" s="26"/>
      <c r="F228" s="27"/>
      <c r="G228" s="26"/>
      <c r="H228" s="26"/>
      <c r="I228" s="27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>
      <c r="A229" s="26"/>
      <c r="B229" s="26"/>
      <c r="C229" s="26"/>
      <c r="D229" s="26"/>
      <c r="E229" s="26"/>
      <c r="F229" s="27"/>
      <c r="G229" s="26"/>
      <c r="H229" s="26"/>
      <c r="I229" s="27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>
      <c r="A230" s="26"/>
      <c r="B230" s="26"/>
      <c r="C230" s="26"/>
      <c r="D230" s="26"/>
      <c r="E230" s="26"/>
      <c r="F230" s="27"/>
      <c r="G230" s="26"/>
      <c r="H230" s="26"/>
      <c r="I230" s="27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>
      <c r="A231" s="26"/>
      <c r="B231" s="26"/>
      <c r="C231" s="26"/>
      <c r="D231" s="26"/>
      <c r="E231" s="26"/>
      <c r="F231" s="27"/>
      <c r="G231" s="26"/>
      <c r="H231" s="26"/>
      <c r="I231" s="27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>
      <c r="A232" s="26"/>
      <c r="B232" s="26"/>
      <c r="C232" s="26"/>
      <c r="D232" s="26"/>
      <c r="E232" s="26"/>
      <c r="F232" s="27"/>
      <c r="G232" s="26"/>
      <c r="H232" s="26"/>
      <c r="I232" s="27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>
      <c r="A233" s="26"/>
      <c r="B233" s="26"/>
      <c r="C233" s="26"/>
      <c r="D233" s="26"/>
      <c r="E233" s="26"/>
      <c r="F233" s="27"/>
      <c r="G233" s="26"/>
      <c r="H233" s="26"/>
      <c r="I233" s="27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>
      <c r="A234" s="26"/>
      <c r="B234" s="26"/>
      <c r="C234" s="26"/>
      <c r="D234" s="26"/>
      <c r="E234" s="26"/>
      <c r="F234" s="27"/>
      <c r="G234" s="26"/>
      <c r="H234" s="26"/>
      <c r="I234" s="27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>
      <c r="A235" s="26"/>
      <c r="B235" s="26"/>
      <c r="C235" s="26"/>
      <c r="D235" s="26"/>
      <c r="E235" s="26"/>
      <c r="F235" s="27"/>
      <c r="G235" s="26"/>
      <c r="H235" s="26"/>
      <c r="I235" s="27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>
      <c r="A236" s="26"/>
      <c r="B236" s="26"/>
      <c r="C236" s="26"/>
      <c r="D236" s="26"/>
      <c r="E236" s="26"/>
      <c r="F236" s="27"/>
      <c r="G236" s="26"/>
      <c r="H236" s="26"/>
      <c r="I236" s="27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>
      <c r="A237" s="26"/>
      <c r="B237" s="26"/>
      <c r="C237" s="26"/>
      <c r="D237" s="26"/>
      <c r="E237" s="26"/>
      <c r="F237" s="27"/>
      <c r="G237" s="26"/>
      <c r="H237" s="26"/>
      <c r="I237" s="27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>
      <c r="A238" s="26"/>
      <c r="B238" s="26"/>
      <c r="C238" s="26"/>
      <c r="D238" s="26"/>
      <c r="E238" s="26"/>
      <c r="F238" s="27"/>
      <c r="G238" s="26"/>
      <c r="H238" s="26"/>
      <c r="I238" s="27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>
      <c r="A239" s="26"/>
      <c r="B239" s="26"/>
      <c r="C239" s="26"/>
      <c r="D239" s="26"/>
      <c r="E239" s="26"/>
      <c r="F239" s="27"/>
      <c r="G239" s="26"/>
      <c r="H239" s="26"/>
      <c r="I239" s="27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>
      <c r="A240" s="26"/>
      <c r="B240" s="26"/>
      <c r="C240" s="26"/>
      <c r="D240" s="26"/>
      <c r="E240" s="26"/>
      <c r="F240" s="27"/>
      <c r="G240" s="26"/>
      <c r="H240" s="26"/>
      <c r="I240" s="27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>
      <c r="A241" s="26"/>
      <c r="B241" s="26"/>
      <c r="C241" s="26"/>
      <c r="D241" s="26"/>
      <c r="E241" s="26"/>
      <c r="F241" s="27"/>
      <c r="G241" s="26"/>
      <c r="H241" s="26"/>
      <c r="I241" s="27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>
      <c r="A242" s="26"/>
      <c r="B242" s="26"/>
      <c r="C242" s="26"/>
      <c r="D242" s="26"/>
      <c r="E242" s="26"/>
      <c r="F242" s="27"/>
      <c r="G242" s="26"/>
      <c r="H242" s="26"/>
      <c r="I242" s="27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>
      <c r="A243" s="26"/>
      <c r="B243" s="26"/>
      <c r="C243" s="26"/>
      <c r="D243" s="26"/>
      <c r="E243" s="26"/>
      <c r="F243" s="27"/>
      <c r="G243" s="26"/>
      <c r="H243" s="26"/>
      <c r="I243" s="27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>
      <c r="A244" s="26"/>
      <c r="B244" s="26"/>
      <c r="C244" s="26"/>
      <c r="D244" s="26"/>
      <c r="E244" s="26"/>
      <c r="F244" s="27"/>
      <c r="G244" s="26"/>
      <c r="H244" s="26"/>
      <c r="I244" s="27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>
      <c r="A245" s="26"/>
      <c r="B245" s="26"/>
      <c r="C245" s="26"/>
      <c r="D245" s="26"/>
      <c r="E245" s="26"/>
      <c r="F245" s="27"/>
      <c r="G245" s="26"/>
      <c r="H245" s="26"/>
      <c r="I245" s="27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>
      <c r="A246" s="26"/>
      <c r="B246" s="26"/>
      <c r="C246" s="26"/>
      <c r="D246" s="26"/>
      <c r="E246" s="26"/>
      <c r="F246" s="27"/>
      <c r="G246" s="26"/>
      <c r="H246" s="26"/>
      <c r="I246" s="27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>
      <c r="A247" s="26"/>
      <c r="B247" s="26"/>
      <c r="C247" s="26"/>
      <c r="D247" s="26"/>
      <c r="E247" s="26"/>
      <c r="F247" s="27"/>
      <c r="G247" s="26"/>
      <c r="H247" s="26"/>
      <c r="I247" s="27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>
      <c r="A248" s="26"/>
      <c r="B248" s="26"/>
      <c r="C248" s="26"/>
      <c r="D248" s="26"/>
      <c r="E248" s="26"/>
      <c r="F248" s="27"/>
      <c r="G248" s="26"/>
      <c r="H248" s="26"/>
      <c r="I248" s="27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>
      <c r="A249" s="26"/>
      <c r="B249" s="26"/>
      <c r="C249" s="26"/>
      <c r="D249" s="26"/>
      <c r="E249" s="26"/>
      <c r="F249" s="27"/>
      <c r="G249" s="26"/>
      <c r="H249" s="26"/>
      <c r="I249" s="27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>
      <c r="A250" s="26"/>
      <c r="B250" s="26"/>
      <c r="C250" s="26"/>
      <c r="D250" s="26"/>
      <c r="E250" s="26"/>
      <c r="F250" s="27"/>
      <c r="G250" s="26"/>
      <c r="H250" s="26"/>
      <c r="I250" s="27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>
      <c r="A251" s="26"/>
      <c r="B251" s="26"/>
      <c r="C251" s="26"/>
      <c r="D251" s="26"/>
      <c r="E251" s="26"/>
      <c r="F251" s="27"/>
      <c r="G251" s="26"/>
      <c r="H251" s="26"/>
      <c r="I251" s="27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>
      <c r="A252" s="26"/>
      <c r="B252" s="26"/>
      <c r="C252" s="26"/>
      <c r="D252" s="26"/>
      <c r="E252" s="26"/>
      <c r="F252" s="27"/>
      <c r="G252" s="26"/>
      <c r="H252" s="26"/>
      <c r="I252" s="27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>
      <c r="A253" s="26"/>
      <c r="B253" s="26"/>
      <c r="C253" s="26"/>
      <c r="D253" s="26"/>
      <c r="E253" s="26"/>
      <c r="F253" s="27"/>
      <c r="G253" s="26"/>
      <c r="H253" s="26"/>
      <c r="I253" s="27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>
      <c r="A254" s="26"/>
      <c r="B254" s="26"/>
      <c r="C254" s="26"/>
      <c r="D254" s="26"/>
      <c r="E254" s="26"/>
      <c r="F254" s="27"/>
      <c r="G254" s="26"/>
      <c r="H254" s="26"/>
      <c r="I254" s="27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>
      <c r="A255" s="26"/>
      <c r="B255" s="26"/>
      <c r="C255" s="26"/>
      <c r="D255" s="26"/>
      <c r="E255" s="26"/>
      <c r="F255" s="27"/>
      <c r="G255" s="26"/>
      <c r="H255" s="26"/>
      <c r="I255" s="27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>
      <c r="A256" s="26"/>
      <c r="B256" s="26"/>
      <c r="C256" s="26"/>
      <c r="D256" s="26"/>
      <c r="E256" s="26"/>
      <c r="F256" s="27"/>
      <c r="G256" s="26"/>
      <c r="H256" s="26"/>
      <c r="I256" s="27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>
      <c r="A257" s="26"/>
      <c r="B257" s="26"/>
      <c r="C257" s="26"/>
      <c r="D257" s="26"/>
      <c r="E257" s="26"/>
      <c r="F257" s="27"/>
      <c r="G257" s="26"/>
      <c r="H257" s="26"/>
      <c r="I257" s="27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>
      <c r="A258" s="26"/>
      <c r="B258" s="26"/>
      <c r="C258" s="26"/>
      <c r="D258" s="26"/>
      <c r="E258" s="26"/>
      <c r="F258" s="27"/>
      <c r="G258" s="26"/>
      <c r="H258" s="26"/>
      <c r="I258" s="27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>
      <c r="A259" s="26"/>
      <c r="B259" s="26"/>
      <c r="C259" s="26"/>
      <c r="D259" s="26"/>
      <c r="E259" s="26"/>
      <c r="F259" s="27"/>
      <c r="G259" s="26"/>
      <c r="H259" s="26"/>
      <c r="I259" s="27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>
      <c r="A260" s="26"/>
      <c r="B260" s="26"/>
      <c r="C260" s="26"/>
      <c r="D260" s="26"/>
      <c r="E260" s="26"/>
      <c r="F260" s="27"/>
      <c r="G260" s="26"/>
      <c r="H260" s="26"/>
      <c r="I260" s="27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>
      <c r="A261" s="26"/>
      <c r="B261" s="26"/>
      <c r="C261" s="26"/>
      <c r="D261" s="26"/>
      <c r="E261" s="26"/>
      <c r="F261" s="27"/>
      <c r="G261" s="26"/>
      <c r="H261" s="26"/>
      <c r="I261" s="27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>
      <c r="A262" s="26"/>
      <c r="B262" s="26"/>
      <c r="C262" s="26"/>
      <c r="D262" s="26"/>
      <c r="E262" s="26"/>
      <c r="F262" s="27"/>
      <c r="G262" s="26"/>
      <c r="H262" s="26"/>
      <c r="I262" s="27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>
      <c r="A263" s="26"/>
      <c r="B263" s="26"/>
      <c r="C263" s="26"/>
      <c r="D263" s="26"/>
      <c r="E263" s="26"/>
      <c r="F263" s="27"/>
      <c r="G263" s="26"/>
      <c r="H263" s="26"/>
      <c r="I263" s="27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>
      <c r="A264" s="26"/>
      <c r="B264" s="26"/>
      <c r="C264" s="26"/>
      <c r="D264" s="26"/>
      <c r="E264" s="26"/>
      <c r="F264" s="27"/>
      <c r="G264" s="26"/>
      <c r="H264" s="26"/>
      <c r="I264" s="27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>
      <c r="A265" s="26"/>
      <c r="B265" s="26"/>
      <c r="C265" s="26"/>
      <c r="D265" s="26"/>
      <c r="E265" s="26"/>
      <c r="F265" s="27"/>
      <c r="G265" s="26"/>
      <c r="H265" s="26"/>
      <c r="I265" s="27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>
      <c r="A266" s="26"/>
      <c r="B266" s="26"/>
      <c r="C266" s="26"/>
      <c r="D266" s="26"/>
      <c r="E266" s="26"/>
      <c r="F266" s="27"/>
      <c r="G266" s="26"/>
      <c r="H266" s="26"/>
      <c r="I266" s="27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>
      <c r="A267" s="26"/>
      <c r="B267" s="26"/>
      <c r="C267" s="26"/>
      <c r="D267" s="26"/>
      <c r="E267" s="26"/>
      <c r="F267" s="27"/>
      <c r="G267" s="26"/>
      <c r="H267" s="26"/>
      <c r="I267" s="27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>
      <c r="A268" s="26"/>
      <c r="B268" s="26"/>
      <c r="C268" s="26"/>
      <c r="D268" s="26"/>
      <c r="E268" s="26"/>
      <c r="F268" s="27"/>
      <c r="G268" s="26"/>
      <c r="H268" s="26"/>
      <c r="I268" s="27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>
      <c r="A269" s="26"/>
      <c r="B269" s="26"/>
      <c r="C269" s="26"/>
      <c r="D269" s="26"/>
      <c r="E269" s="26"/>
      <c r="F269" s="27"/>
      <c r="G269" s="26"/>
      <c r="H269" s="26"/>
      <c r="I269" s="27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>
      <c r="A270" s="26"/>
      <c r="B270" s="26"/>
      <c r="C270" s="26"/>
      <c r="D270" s="26"/>
      <c r="E270" s="26"/>
      <c r="F270" s="27"/>
      <c r="G270" s="26"/>
      <c r="H270" s="26"/>
      <c r="I270" s="27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>
      <c r="A271" s="26"/>
      <c r="B271" s="26"/>
      <c r="C271" s="26"/>
      <c r="D271" s="26"/>
      <c r="E271" s="26"/>
      <c r="F271" s="27"/>
      <c r="G271" s="26"/>
      <c r="H271" s="26"/>
      <c r="I271" s="27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>
      <c r="A272" s="26"/>
      <c r="B272" s="26"/>
      <c r="C272" s="26"/>
      <c r="D272" s="26"/>
      <c r="E272" s="26"/>
      <c r="F272" s="27"/>
      <c r="G272" s="26"/>
      <c r="H272" s="26"/>
      <c r="I272" s="27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>
      <c r="A273" s="26"/>
      <c r="B273" s="26"/>
      <c r="C273" s="26"/>
      <c r="D273" s="26"/>
      <c r="E273" s="26"/>
      <c r="F273" s="27"/>
      <c r="G273" s="26"/>
      <c r="H273" s="26"/>
      <c r="I273" s="27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>
      <c r="A274" s="26"/>
      <c r="B274" s="26"/>
      <c r="C274" s="26"/>
      <c r="D274" s="26"/>
      <c r="E274" s="26"/>
      <c r="F274" s="27"/>
      <c r="G274" s="26"/>
      <c r="H274" s="26"/>
      <c r="I274" s="27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>
      <c r="A275" s="26"/>
      <c r="B275" s="26"/>
      <c r="C275" s="26"/>
      <c r="D275" s="26"/>
      <c r="E275" s="26"/>
      <c r="F275" s="27"/>
      <c r="G275" s="26"/>
      <c r="H275" s="26"/>
      <c r="I275" s="27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>
      <c r="A276" s="26"/>
      <c r="B276" s="26"/>
      <c r="C276" s="26"/>
      <c r="D276" s="26"/>
      <c r="E276" s="26"/>
      <c r="F276" s="27"/>
      <c r="G276" s="26"/>
      <c r="H276" s="26"/>
      <c r="I276" s="27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>
      <c r="A277" s="26"/>
      <c r="B277" s="26"/>
      <c r="C277" s="26"/>
      <c r="D277" s="26"/>
      <c r="E277" s="26"/>
      <c r="F277" s="27"/>
      <c r="G277" s="26"/>
      <c r="H277" s="26"/>
      <c r="I277" s="27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>
      <c r="A278" s="26"/>
      <c r="B278" s="26"/>
      <c r="C278" s="26"/>
      <c r="D278" s="26"/>
      <c r="E278" s="26"/>
      <c r="F278" s="27"/>
      <c r="G278" s="26"/>
      <c r="H278" s="26"/>
      <c r="I278" s="27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>
      <c r="A279" s="26"/>
      <c r="B279" s="26"/>
      <c r="C279" s="26"/>
      <c r="D279" s="26"/>
      <c r="E279" s="26"/>
      <c r="F279" s="27"/>
      <c r="G279" s="26"/>
      <c r="H279" s="26"/>
      <c r="I279" s="27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>
      <c r="A280" s="26"/>
      <c r="B280" s="26"/>
      <c r="C280" s="26"/>
      <c r="D280" s="26"/>
      <c r="E280" s="26"/>
      <c r="F280" s="27"/>
      <c r="G280" s="26"/>
      <c r="H280" s="26"/>
      <c r="I280" s="27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>
      <c r="A281" s="26"/>
      <c r="B281" s="26"/>
      <c r="C281" s="26"/>
      <c r="D281" s="26"/>
      <c r="E281" s="26"/>
      <c r="F281" s="27"/>
      <c r="G281" s="26"/>
      <c r="H281" s="26"/>
      <c r="I281" s="27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>
      <c r="A282" s="26"/>
      <c r="B282" s="26"/>
      <c r="C282" s="26"/>
      <c r="D282" s="26"/>
      <c r="E282" s="26"/>
      <c r="F282" s="27"/>
      <c r="G282" s="26"/>
      <c r="H282" s="26"/>
      <c r="I282" s="27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>
      <c r="A283" s="26"/>
      <c r="B283" s="26"/>
      <c r="C283" s="26"/>
      <c r="D283" s="26"/>
      <c r="E283" s="26"/>
      <c r="F283" s="27"/>
      <c r="G283" s="26"/>
      <c r="H283" s="26"/>
      <c r="I283" s="27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>
      <c r="A284" s="26"/>
      <c r="B284" s="26"/>
      <c r="C284" s="26"/>
      <c r="D284" s="26"/>
      <c r="E284" s="26"/>
      <c r="F284" s="27"/>
      <c r="G284" s="26"/>
      <c r="H284" s="26"/>
      <c r="I284" s="27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>
      <c r="A285" s="26"/>
      <c r="B285" s="26"/>
      <c r="C285" s="26"/>
      <c r="D285" s="26"/>
      <c r="E285" s="26"/>
      <c r="F285" s="27"/>
      <c r="G285" s="26"/>
      <c r="H285" s="26"/>
      <c r="I285" s="27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>
      <c r="A286" s="26"/>
      <c r="B286" s="26"/>
      <c r="C286" s="26"/>
      <c r="D286" s="26"/>
      <c r="E286" s="26"/>
      <c r="F286" s="27"/>
      <c r="G286" s="26"/>
      <c r="H286" s="26"/>
      <c r="I286" s="27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>
      <c r="A287" s="26"/>
      <c r="B287" s="26"/>
      <c r="C287" s="26"/>
      <c r="D287" s="26"/>
      <c r="E287" s="26"/>
      <c r="F287" s="27"/>
      <c r="G287" s="26"/>
      <c r="H287" s="26"/>
      <c r="I287" s="27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>
      <c r="A288" s="26"/>
      <c r="B288" s="26"/>
      <c r="C288" s="26"/>
      <c r="D288" s="26"/>
      <c r="E288" s="26"/>
      <c r="F288" s="27"/>
      <c r="G288" s="26"/>
      <c r="H288" s="26"/>
      <c r="I288" s="27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>
      <c r="A289" s="26"/>
      <c r="B289" s="26"/>
      <c r="C289" s="26"/>
      <c r="D289" s="26"/>
      <c r="E289" s="26"/>
      <c r="F289" s="27"/>
      <c r="G289" s="26"/>
      <c r="H289" s="26"/>
      <c r="I289" s="27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>
      <c r="A290" s="26"/>
      <c r="B290" s="26"/>
      <c r="C290" s="26"/>
      <c r="D290" s="26"/>
      <c r="E290" s="26"/>
      <c r="F290" s="27"/>
      <c r="G290" s="26"/>
      <c r="H290" s="26"/>
      <c r="I290" s="27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>
      <c r="A291" s="26"/>
      <c r="B291" s="26"/>
      <c r="C291" s="26"/>
      <c r="D291" s="26"/>
      <c r="E291" s="26"/>
      <c r="F291" s="27"/>
      <c r="G291" s="26"/>
      <c r="H291" s="26"/>
      <c r="I291" s="27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>
      <c r="A292" s="26"/>
      <c r="B292" s="26"/>
      <c r="C292" s="26"/>
      <c r="D292" s="26"/>
      <c r="E292" s="26"/>
      <c r="F292" s="27"/>
      <c r="G292" s="26"/>
      <c r="H292" s="26"/>
      <c r="I292" s="27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>
      <c r="A293" s="26"/>
      <c r="B293" s="26"/>
      <c r="C293" s="26"/>
      <c r="D293" s="26"/>
      <c r="E293" s="26"/>
      <c r="F293" s="27"/>
      <c r="G293" s="26"/>
      <c r="H293" s="26"/>
      <c r="I293" s="27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>
      <c r="A294" s="26"/>
      <c r="B294" s="26"/>
      <c r="C294" s="26"/>
      <c r="D294" s="26"/>
      <c r="E294" s="26"/>
      <c r="F294" s="27"/>
      <c r="G294" s="26"/>
      <c r="H294" s="26"/>
      <c r="I294" s="27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>
      <c r="A295" s="26"/>
      <c r="B295" s="26"/>
      <c r="C295" s="26"/>
      <c r="D295" s="26"/>
      <c r="E295" s="26"/>
      <c r="F295" s="27"/>
      <c r="G295" s="26"/>
      <c r="H295" s="26"/>
      <c r="I295" s="27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>
      <c r="A296" s="26"/>
      <c r="B296" s="26"/>
      <c r="C296" s="26"/>
      <c r="D296" s="26"/>
      <c r="E296" s="26"/>
      <c r="F296" s="27"/>
      <c r="G296" s="26"/>
      <c r="H296" s="26"/>
      <c r="I296" s="27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>
      <c r="A297" s="26"/>
      <c r="B297" s="26"/>
      <c r="C297" s="26"/>
      <c r="D297" s="26"/>
      <c r="E297" s="26"/>
      <c r="F297" s="27"/>
      <c r="G297" s="26"/>
      <c r="H297" s="26"/>
      <c r="I297" s="27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>
      <c r="A298" s="26"/>
      <c r="B298" s="26"/>
      <c r="C298" s="26"/>
      <c r="D298" s="26"/>
      <c r="E298" s="26"/>
      <c r="F298" s="27"/>
      <c r="G298" s="26"/>
      <c r="H298" s="26"/>
      <c r="I298" s="27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>
      <c r="A299" s="26"/>
      <c r="B299" s="26"/>
      <c r="C299" s="26"/>
      <c r="D299" s="26"/>
      <c r="E299" s="26"/>
      <c r="F299" s="27"/>
      <c r="G299" s="26"/>
      <c r="H299" s="26"/>
      <c r="I299" s="27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>
      <c r="A300" s="26"/>
      <c r="B300" s="26"/>
      <c r="C300" s="26"/>
      <c r="D300" s="26"/>
      <c r="E300" s="26"/>
      <c r="F300" s="27"/>
      <c r="G300" s="26"/>
      <c r="H300" s="26"/>
      <c r="I300" s="27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>
      <c r="A301" s="26"/>
      <c r="B301" s="26"/>
      <c r="C301" s="26"/>
      <c r="D301" s="26"/>
      <c r="E301" s="26"/>
      <c r="F301" s="27"/>
      <c r="G301" s="26"/>
      <c r="H301" s="26"/>
      <c r="I301" s="27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>
      <c r="A302" s="26"/>
      <c r="B302" s="26"/>
      <c r="C302" s="26"/>
      <c r="D302" s="26"/>
      <c r="E302" s="26"/>
      <c r="F302" s="27"/>
      <c r="G302" s="26"/>
      <c r="H302" s="26"/>
      <c r="I302" s="27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>
      <c r="A303" s="26"/>
      <c r="B303" s="26"/>
      <c r="C303" s="26"/>
      <c r="D303" s="26"/>
      <c r="E303" s="26"/>
      <c r="F303" s="27"/>
      <c r="G303" s="26"/>
      <c r="H303" s="26"/>
      <c r="I303" s="27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>
      <c r="A304" s="26"/>
      <c r="B304" s="26"/>
      <c r="C304" s="26"/>
      <c r="D304" s="26"/>
      <c r="E304" s="26"/>
      <c r="F304" s="27"/>
      <c r="G304" s="26"/>
      <c r="H304" s="26"/>
      <c r="I304" s="27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>
      <c r="A305" s="26"/>
      <c r="B305" s="26"/>
      <c r="C305" s="26"/>
      <c r="D305" s="26"/>
      <c r="E305" s="26"/>
      <c r="F305" s="27"/>
      <c r="G305" s="26"/>
      <c r="H305" s="26"/>
      <c r="I305" s="27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>
      <c r="A306" s="26"/>
      <c r="B306" s="26"/>
      <c r="C306" s="26"/>
      <c r="D306" s="26"/>
      <c r="E306" s="26"/>
      <c r="F306" s="27"/>
      <c r="G306" s="26"/>
      <c r="H306" s="26"/>
      <c r="I306" s="27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>
      <c r="A307" s="26"/>
      <c r="B307" s="26"/>
      <c r="C307" s="26"/>
      <c r="D307" s="26"/>
      <c r="E307" s="26"/>
      <c r="F307" s="27"/>
      <c r="G307" s="26"/>
      <c r="H307" s="26"/>
      <c r="I307" s="27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>
      <c r="A308" s="26"/>
      <c r="B308" s="26"/>
      <c r="C308" s="26"/>
      <c r="D308" s="26"/>
      <c r="E308" s="26"/>
      <c r="F308" s="27"/>
      <c r="G308" s="26"/>
      <c r="H308" s="26"/>
      <c r="I308" s="27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>
      <c r="A309" s="26"/>
      <c r="B309" s="26"/>
      <c r="C309" s="26"/>
      <c r="D309" s="26"/>
      <c r="E309" s="26"/>
      <c r="F309" s="27"/>
      <c r="G309" s="26"/>
      <c r="H309" s="26"/>
      <c r="I309" s="27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>
      <c r="A310" s="26"/>
      <c r="B310" s="26"/>
      <c r="C310" s="26"/>
      <c r="D310" s="26"/>
      <c r="E310" s="26"/>
      <c r="F310" s="27"/>
      <c r="G310" s="26"/>
      <c r="H310" s="26"/>
      <c r="I310" s="27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>
      <c r="A311" s="26"/>
      <c r="B311" s="26"/>
      <c r="C311" s="26"/>
      <c r="D311" s="26"/>
      <c r="E311" s="26"/>
      <c r="F311" s="27"/>
      <c r="G311" s="26"/>
      <c r="H311" s="26"/>
      <c r="I311" s="27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>
      <c r="A312" s="26"/>
      <c r="B312" s="26"/>
      <c r="C312" s="26"/>
      <c r="D312" s="26"/>
      <c r="E312" s="26"/>
      <c r="F312" s="27"/>
      <c r="G312" s="26"/>
      <c r="H312" s="26"/>
      <c r="I312" s="27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>
      <c r="A313" s="26"/>
      <c r="B313" s="26"/>
      <c r="C313" s="26"/>
      <c r="D313" s="26"/>
      <c r="E313" s="26"/>
      <c r="F313" s="27"/>
      <c r="G313" s="26"/>
      <c r="H313" s="26"/>
      <c r="I313" s="27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>
      <c r="A314" s="26"/>
      <c r="B314" s="26"/>
      <c r="C314" s="26"/>
      <c r="D314" s="26"/>
      <c r="E314" s="26"/>
      <c r="F314" s="27"/>
      <c r="G314" s="26"/>
      <c r="H314" s="26"/>
      <c r="I314" s="27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>
      <c r="A315" s="26"/>
      <c r="B315" s="26"/>
      <c r="C315" s="26"/>
      <c r="D315" s="26"/>
      <c r="E315" s="26"/>
      <c r="F315" s="27"/>
      <c r="G315" s="26"/>
      <c r="H315" s="26"/>
      <c r="I315" s="27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>
      <c r="A316" s="26"/>
      <c r="B316" s="26"/>
      <c r="C316" s="26"/>
      <c r="D316" s="26"/>
      <c r="E316" s="26"/>
      <c r="F316" s="27"/>
      <c r="G316" s="26"/>
      <c r="H316" s="26"/>
      <c r="I316" s="27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>
      <c r="A317" s="26"/>
      <c r="B317" s="26"/>
      <c r="C317" s="26"/>
      <c r="D317" s="26"/>
      <c r="E317" s="26"/>
      <c r="F317" s="27"/>
      <c r="G317" s="26"/>
      <c r="H317" s="26"/>
      <c r="I317" s="27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>
      <c r="A318" s="26"/>
      <c r="B318" s="26"/>
      <c r="C318" s="26"/>
      <c r="D318" s="26"/>
      <c r="E318" s="26"/>
      <c r="F318" s="27"/>
      <c r="G318" s="26"/>
      <c r="H318" s="26"/>
      <c r="I318" s="27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>
      <c r="A319" s="26"/>
      <c r="B319" s="26"/>
      <c r="C319" s="26"/>
      <c r="D319" s="26"/>
      <c r="E319" s="26"/>
      <c r="F319" s="27"/>
      <c r="G319" s="26"/>
      <c r="H319" s="26"/>
      <c r="I319" s="27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>
      <c r="A320" s="26"/>
      <c r="B320" s="26"/>
      <c r="C320" s="26"/>
      <c r="D320" s="26"/>
      <c r="E320" s="26"/>
      <c r="F320" s="27"/>
      <c r="G320" s="26"/>
      <c r="H320" s="26"/>
      <c r="I320" s="27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>
      <c r="A321" s="26"/>
      <c r="B321" s="26"/>
      <c r="C321" s="26"/>
      <c r="D321" s="26"/>
      <c r="E321" s="26"/>
      <c r="F321" s="27"/>
      <c r="G321" s="26"/>
      <c r="H321" s="26"/>
      <c r="I321" s="27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>
      <c r="A322" s="26"/>
      <c r="B322" s="26"/>
      <c r="C322" s="26"/>
      <c r="D322" s="26"/>
      <c r="E322" s="26"/>
      <c r="F322" s="27"/>
      <c r="G322" s="26"/>
      <c r="H322" s="26"/>
      <c r="I322" s="27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>
      <c r="A323" s="26"/>
      <c r="B323" s="26"/>
      <c r="C323" s="26"/>
      <c r="D323" s="26"/>
      <c r="E323" s="26"/>
      <c r="F323" s="27"/>
      <c r="G323" s="26"/>
      <c r="H323" s="26"/>
      <c r="I323" s="27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>
      <c r="A324" s="26"/>
      <c r="B324" s="26"/>
      <c r="C324" s="26"/>
      <c r="D324" s="26"/>
      <c r="E324" s="26"/>
      <c r="F324" s="27"/>
      <c r="G324" s="26"/>
      <c r="H324" s="26"/>
      <c r="I324" s="27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>
      <c r="A325" s="26"/>
      <c r="B325" s="26"/>
      <c r="C325" s="26"/>
      <c r="D325" s="26"/>
      <c r="E325" s="26"/>
      <c r="F325" s="27"/>
      <c r="G325" s="26"/>
      <c r="H325" s="26"/>
      <c r="I325" s="27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>
      <c r="A326" s="26"/>
      <c r="B326" s="26"/>
      <c r="C326" s="26"/>
      <c r="D326" s="26"/>
      <c r="E326" s="26"/>
      <c r="F326" s="27"/>
      <c r="G326" s="26"/>
      <c r="H326" s="26"/>
      <c r="I326" s="27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>
      <c r="A327" s="26"/>
      <c r="B327" s="26"/>
      <c r="C327" s="26"/>
      <c r="D327" s="26"/>
      <c r="E327" s="26"/>
      <c r="F327" s="27"/>
      <c r="G327" s="26"/>
      <c r="H327" s="26"/>
      <c r="I327" s="27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>
      <c r="A328" s="26"/>
      <c r="B328" s="26"/>
      <c r="C328" s="26"/>
      <c r="D328" s="26"/>
      <c r="E328" s="26"/>
      <c r="F328" s="27"/>
      <c r="G328" s="26"/>
      <c r="H328" s="26"/>
      <c r="I328" s="27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>
      <c r="A329" s="26"/>
      <c r="B329" s="26"/>
      <c r="C329" s="26"/>
      <c r="D329" s="26"/>
      <c r="E329" s="26"/>
      <c r="F329" s="27"/>
      <c r="G329" s="26"/>
      <c r="H329" s="26"/>
      <c r="I329" s="27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>
      <c r="A330" s="26"/>
      <c r="B330" s="26"/>
      <c r="C330" s="26"/>
      <c r="D330" s="26"/>
      <c r="E330" s="26"/>
      <c r="F330" s="27"/>
      <c r="G330" s="26"/>
      <c r="H330" s="26"/>
      <c r="I330" s="27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>
      <c r="A331" s="26"/>
      <c r="B331" s="26"/>
      <c r="C331" s="26"/>
      <c r="D331" s="26"/>
      <c r="E331" s="26"/>
      <c r="F331" s="27"/>
      <c r="G331" s="26"/>
      <c r="H331" s="26"/>
      <c r="I331" s="27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>
      <c r="A332" s="26"/>
      <c r="B332" s="26"/>
      <c r="C332" s="26"/>
      <c r="D332" s="26"/>
      <c r="E332" s="26"/>
      <c r="F332" s="27"/>
      <c r="G332" s="26"/>
      <c r="H332" s="26"/>
      <c r="I332" s="27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>
      <c r="A333" s="26"/>
      <c r="B333" s="26"/>
      <c r="C333" s="26"/>
      <c r="D333" s="26"/>
      <c r="E333" s="26"/>
      <c r="F333" s="27"/>
      <c r="G333" s="26"/>
      <c r="H333" s="26"/>
      <c r="I333" s="27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>
      <c r="A334" s="26"/>
      <c r="B334" s="26"/>
      <c r="C334" s="26"/>
      <c r="D334" s="26"/>
      <c r="E334" s="26"/>
      <c r="F334" s="27"/>
      <c r="G334" s="26"/>
      <c r="H334" s="26"/>
      <c r="I334" s="27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>
      <c r="A335" s="26"/>
      <c r="B335" s="26"/>
      <c r="C335" s="26"/>
      <c r="D335" s="26"/>
      <c r="E335" s="26"/>
      <c r="F335" s="27"/>
      <c r="G335" s="26"/>
      <c r="H335" s="26"/>
      <c r="I335" s="27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>
      <c r="A336" s="26"/>
      <c r="B336" s="26"/>
      <c r="C336" s="26"/>
      <c r="D336" s="26"/>
      <c r="E336" s="26"/>
      <c r="F336" s="27"/>
      <c r="G336" s="26"/>
      <c r="H336" s="26"/>
      <c r="I336" s="27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>
      <c r="A337" s="26"/>
      <c r="B337" s="26"/>
      <c r="C337" s="26"/>
      <c r="D337" s="26"/>
      <c r="E337" s="26"/>
      <c r="F337" s="27"/>
      <c r="G337" s="26"/>
      <c r="H337" s="26"/>
      <c r="I337" s="27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>
      <c r="A338" s="26"/>
      <c r="B338" s="26"/>
      <c r="C338" s="26"/>
      <c r="D338" s="26"/>
      <c r="E338" s="26"/>
      <c r="F338" s="27"/>
      <c r="G338" s="26"/>
      <c r="H338" s="26"/>
      <c r="I338" s="27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>
      <c r="A339" s="26"/>
      <c r="B339" s="26"/>
      <c r="C339" s="26"/>
      <c r="D339" s="26"/>
      <c r="E339" s="26"/>
      <c r="F339" s="27"/>
      <c r="G339" s="26"/>
      <c r="H339" s="26"/>
      <c r="I339" s="27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>
      <c r="A340" s="26"/>
      <c r="B340" s="26"/>
      <c r="C340" s="26"/>
      <c r="D340" s="26"/>
      <c r="E340" s="26"/>
      <c r="F340" s="27"/>
      <c r="G340" s="26"/>
      <c r="H340" s="26"/>
      <c r="I340" s="27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>
      <c r="A341" s="26"/>
      <c r="B341" s="26"/>
      <c r="C341" s="26"/>
      <c r="D341" s="26"/>
      <c r="E341" s="26"/>
      <c r="F341" s="27"/>
      <c r="G341" s="26"/>
      <c r="H341" s="26"/>
      <c r="I341" s="27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>
      <c r="A342" s="26"/>
      <c r="B342" s="26"/>
      <c r="C342" s="26"/>
      <c r="D342" s="26"/>
      <c r="E342" s="26"/>
      <c r="F342" s="27"/>
      <c r="G342" s="26"/>
      <c r="H342" s="26"/>
      <c r="I342" s="27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>
      <c r="A343" s="26"/>
      <c r="B343" s="26"/>
      <c r="C343" s="26"/>
      <c r="D343" s="26"/>
      <c r="E343" s="26"/>
      <c r="F343" s="27"/>
      <c r="G343" s="26"/>
      <c r="H343" s="26"/>
      <c r="I343" s="27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>
      <c r="A344" s="26"/>
      <c r="B344" s="26"/>
      <c r="C344" s="26"/>
      <c r="D344" s="26"/>
      <c r="E344" s="26"/>
      <c r="F344" s="27"/>
      <c r="G344" s="26"/>
      <c r="H344" s="26"/>
      <c r="I344" s="27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>
      <c r="A345" s="26"/>
      <c r="B345" s="26"/>
      <c r="C345" s="26"/>
      <c r="D345" s="26"/>
      <c r="E345" s="26"/>
      <c r="F345" s="27"/>
      <c r="G345" s="26"/>
      <c r="H345" s="26"/>
      <c r="I345" s="27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>
      <c r="A346" s="26"/>
      <c r="B346" s="26"/>
      <c r="C346" s="26"/>
      <c r="D346" s="26"/>
      <c r="E346" s="26"/>
      <c r="F346" s="27"/>
      <c r="G346" s="26"/>
      <c r="H346" s="26"/>
      <c r="I346" s="27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>
      <c r="A347" s="26"/>
      <c r="B347" s="26"/>
      <c r="C347" s="26"/>
      <c r="D347" s="26"/>
      <c r="E347" s="26"/>
      <c r="F347" s="27"/>
      <c r="G347" s="26"/>
      <c r="H347" s="26"/>
      <c r="I347" s="27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>
      <c r="A348" s="26"/>
      <c r="B348" s="26"/>
      <c r="C348" s="26"/>
      <c r="D348" s="26"/>
      <c r="E348" s="26"/>
      <c r="F348" s="27"/>
      <c r="G348" s="26"/>
      <c r="H348" s="26"/>
      <c r="I348" s="27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>
      <c r="A349" s="26"/>
      <c r="B349" s="26"/>
      <c r="C349" s="26"/>
      <c r="D349" s="26"/>
      <c r="E349" s="26"/>
      <c r="F349" s="27"/>
      <c r="G349" s="26"/>
      <c r="H349" s="26"/>
      <c r="I349" s="27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>
      <c r="A350" s="26"/>
      <c r="B350" s="26"/>
      <c r="C350" s="26"/>
      <c r="D350" s="26"/>
      <c r="E350" s="26"/>
      <c r="F350" s="27"/>
      <c r="G350" s="26"/>
      <c r="H350" s="26"/>
      <c r="I350" s="27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>
      <c r="A351" s="26"/>
      <c r="B351" s="26"/>
      <c r="C351" s="26"/>
      <c r="D351" s="26"/>
      <c r="E351" s="26"/>
      <c r="F351" s="27"/>
      <c r="G351" s="26"/>
      <c r="H351" s="26"/>
      <c r="I351" s="27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>
      <c r="A352" s="26"/>
      <c r="B352" s="26"/>
      <c r="C352" s="26"/>
      <c r="D352" s="26"/>
      <c r="E352" s="26"/>
      <c r="F352" s="27"/>
      <c r="G352" s="26"/>
      <c r="H352" s="26"/>
      <c r="I352" s="27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>
      <c r="A353" s="26"/>
      <c r="B353" s="26"/>
      <c r="C353" s="26"/>
      <c r="D353" s="26"/>
      <c r="E353" s="26"/>
      <c r="F353" s="27"/>
      <c r="G353" s="26"/>
      <c r="H353" s="26"/>
      <c r="I353" s="27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>
      <c r="A354" s="26"/>
      <c r="B354" s="26"/>
      <c r="C354" s="26"/>
      <c r="D354" s="26"/>
      <c r="E354" s="26"/>
      <c r="F354" s="27"/>
      <c r="G354" s="26"/>
      <c r="H354" s="26"/>
      <c r="I354" s="27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>
      <c r="A355" s="26"/>
      <c r="B355" s="26"/>
      <c r="C355" s="26"/>
      <c r="D355" s="26"/>
      <c r="E355" s="26"/>
      <c r="F355" s="27"/>
      <c r="G355" s="26"/>
      <c r="H355" s="26"/>
      <c r="I355" s="27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>
      <c r="A356" s="26"/>
      <c r="B356" s="26"/>
      <c r="C356" s="26"/>
      <c r="D356" s="26"/>
      <c r="E356" s="26"/>
      <c r="F356" s="27"/>
      <c r="G356" s="26"/>
      <c r="H356" s="26"/>
      <c r="I356" s="27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>
      <c r="A357" s="26"/>
      <c r="B357" s="26"/>
      <c r="C357" s="26"/>
      <c r="D357" s="26"/>
      <c r="E357" s="26"/>
      <c r="F357" s="27"/>
      <c r="G357" s="26"/>
      <c r="H357" s="26"/>
      <c r="I357" s="27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>
      <c r="A358" s="26"/>
      <c r="B358" s="26"/>
      <c r="C358" s="26"/>
      <c r="D358" s="26"/>
      <c r="E358" s="26"/>
      <c r="F358" s="27"/>
      <c r="G358" s="26"/>
      <c r="H358" s="26"/>
      <c r="I358" s="27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>
      <c r="A359" s="26"/>
      <c r="B359" s="26"/>
      <c r="C359" s="26"/>
      <c r="D359" s="26"/>
      <c r="E359" s="26"/>
      <c r="F359" s="27"/>
      <c r="G359" s="26"/>
      <c r="H359" s="26"/>
      <c r="I359" s="27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>
      <c r="A360" s="26"/>
      <c r="B360" s="26"/>
      <c r="C360" s="26"/>
      <c r="D360" s="26"/>
      <c r="E360" s="26"/>
      <c r="F360" s="27"/>
      <c r="G360" s="26"/>
      <c r="H360" s="26"/>
      <c r="I360" s="27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>
      <c r="A361" s="26"/>
      <c r="B361" s="26"/>
      <c r="C361" s="26"/>
      <c r="D361" s="26"/>
      <c r="E361" s="26"/>
      <c r="F361" s="27"/>
      <c r="G361" s="26"/>
      <c r="H361" s="26"/>
      <c r="I361" s="27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>
      <c r="A362" s="26"/>
      <c r="B362" s="26"/>
      <c r="C362" s="26"/>
      <c r="D362" s="26"/>
      <c r="E362" s="26"/>
      <c r="F362" s="27"/>
      <c r="G362" s="26"/>
      <c r="H362" s="26"/>
      <c r="I362" s="27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>
      <c r="A363" s="26"/>
      <c r="B363" s="26"/>
      <c r="C363" s="26"/>
      <c r="D363" s="26"/>
      <c r="E363" s="26"/>
      <c r="F363" s="27"/>
      <c r="G363" s="26"/>
      <c r="H363" s="26"/>
      <c r="I363" s="27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>
      <c r="A364" s="26"/>
      <c r="B364" s="26"/>
      <c r="C364" s="26"/>
      <c r="D364" s="26"/>
      <c r="E364" s="26"/>
      <c r="F364" s="27"/>
      <c r="G364" s="26"/>
      <c r="H364" s="26"/>
      <c r="I364" s="27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>
      <c r="A365" s="26"/>
      <c r="B365" s="26"/>
      <c r="C365" s="26"/>
      <c r="D365" s="26"/>
      <c r="E365" s="26"/>
      <c r="F365" s="27"/>
      <c r="G365" s="26"/>
      <c r="H365" s="26"/>
      <c r="I365" s="27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>
      <c r="A366" s="26"/>
      <c r="B366" s="26"/>
      <c r="C366" s="26"/>
      <c r="D366" s="26"/>
      <c r="E366" s="26"/>
      <c r="F366" s="27"/>
      <c r="G366" s="26"/>
      <c r="H366" s="26"/>
      <c r="I366" s="27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>
      <c r="A367" s="26"/>
      <c r="B367" s="26"/>
      <c r="C367" s="26"/>
      <c r="D367" s="26"/>
      <c r="E367" s="26"/>
      <c r="F367" s="27"/>
      <c r="G367" s="26"/>
      <c r="H367" s="26"/>
      <c r="I367" s="27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>
      <c r="A368" s="26"/>
      <c r="B368" s="26"/>
      <c r="C368" s="26"/>
      <c r="D368" s="26"/>
      <c r="E368" s="26"/>
      <c r="F368" s="27"/>
      <c r="G368" s="26"/>
      <c r="H368" s="26"/>
      <c r="I368" s="27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>
      <c r="A369" s="26"/>
      <c r="B369" s="26"/>
      <c r="C369" s="26"/>
      <c r="D369" s="26"/>
      <c r="E369" s="26"/>
      <c r="F369" s="27"/>
      <c r="G369" s="26"/>
      <c r="H369" s="26"/>
      <c r="I369" s="27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>
      <c r="A370" s="26"/>
      <c r="B370" s="26"/>
      <c r="C370" s="26"/>
      <c r="D370" s="26"/>
      <c r="E370" s="26"/>
      <c r="F370" s="27"/>
      <c r="G370" s="26"/>
      <c r="H370" s="26"/>
      <c r="I370" s="27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>
      <c r="A371" s="26"/>
      <c r="B371" s="26"/>
      <c r="C371" s="26"/>
      <c r="D371" s="26"/>
      <c r="E371" s="26"/>
      <c r="F371" s="27"/>
      <c r="G371" s="26"/>
      <c r="H371" s="26"/>
      <c r="I371" s="27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>
      <c r="A372" s="26"/>
      <c r="B372" s="26"/>
      <c r="C372" s="26"/>
      <c r="D372" s="26"/>
      <c r="E372" s="26"/>
      <c r="F372" s="27"/>
      <c r="G372" s="26"/>
      <c r="H372" s="26"/>
      <c r="I372" s="27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>
      <c r="A373" s="26"/>
      <c r="B373" s="26"/>
      <c r="C373" s="26"/>
      <c r="D373" s="26"/>
      <c r="E373" s="26"/>
      <c r="F373" s="27"/>
      <c r="G373" s="26"/>
      <c r="H373" s="26"/>
      <c r="I373" s="27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>
      <c r="A374" s="26"/>
      <c r="B374" s="26"/>
      <c r="C374" s="26"/>
      <c r="D374" s="26"/>
      <c r="E374" s="26"/>
      <c r="F374" s="27"/>
      <c r="G374" s="26"/>
      <c r="H374" s="26"/>
      <c r="I374" s="27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>
      <c r="A375" s="26"/>
      <c r="B375" s="26"/>
      <c r="C375" s="26"/>
      <c r="D375" s="26"/>
      <c r="E375" s="26"/>
      <c r="F375" s="27"/>
      <c r="G375" s="26"/>
      <c r="H375" s="26"/>
      <c r="I375" s="27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>
      <c r="A376" s="26"/>
      <c r="B376" s="26"/>
      <c r="C376" s="26"/>
      <c r="D376" s="26"/>
      <c r="E376" s="26"/>
      <c r="F376" s="27"/>
      <c r="G376" s="26"/>
      <c r="H376" s="26"/>
      <c r="I376" s="27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>
      <c r="A377" s="26"/>
      <c r="B377" s="26"/>
      <c r="C377" s="26"/>
      <c r="D377" s="26"/>
      <c r="E377" s="26"/>
      <c r="F377" s="27"/>
      <c r="G377" s="26"/>
      <c r="H377" s="26"/>
      <c r="I377" s="27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>
      <c r="A378" s="26"/>
      <c r="B378" s="26"/>
      <c r="C378" s="26"/>
      <c r="D378" s="26"/>
      <c r="E378" s="26"/>
      <c r="F378" s="27"/>
      <c r="G378" s="26"/>
      <c r="H378" s="26"/>
      <c r="I378" s="27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>
      <c r="A379" s="26"/>
      <c r="B379" s="26"/>
      <c r="C379" s="26"/>
      <c r="D379" s="26"/>
      <c r="E379" s="26"/>
      <c r="F379" s="27"/>
      <c r="G379" s="26"/>
      <c r="H379" s="26"/>
      <c r="I379" s="27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>
      <c r="A380" s="26"/>
      <c r="B380" s="26"/>
      <c r="C380" s="26"/>
      <c r="D380" s="26"/>
      <c r="E380" s="26"/>
      <c r="F380" s="27"/>
      <c r="G380" s="26"/>
      <c r="H380" s="26"/>
      <c r="I380" s="27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>
      <c r="A381" s="26"/>
      <c r="B381" s="26"/>
      <c r="C381" s="26"/>
      <c r="D381" s="26"/>
      <c r="E381" s="26"/>
      <c r="F381" s="27"/>
      <c r="G381" s="26"/>
      <c r="H381" s="26"/>
      <c r="I381" s="27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>
      <c r="A382" s="26"/>
      <c r="B382" s="26"/>
      <c r="C382" s="26"/>
      <c r="D382" s="26"/>
      <c r="E382" s="26"/>
      <c r="F382" s="27"/>
      <c r="G382" s="26"/>
      <c r="H382" s="26"/>
      <c r="I382" s="27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>
      <c r="A383" s="26"/>
      <c r="B383" s="26"/>
      <c r="C383" s="26"/>
      <c r="D383" s="26"/>
      <c r="E383" s="26"/>
      <c r="F383" s="27"/>
      <c r="G383" s="26"/>
      <c r="H383" s="26"/>
      <c r="I383" s="27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>
      <c r="A384" s="26"/>
      <c r="B384" s="26"/>
      <c r="C384" s="26"/>
      <c r="D384" s="26"/>
      <c r="E384" s="26"/>
      <c r="F384" s="27"/>
      <c r="G384" s="26"/>
      <c r="H384" s="26"/>
      <c r="I384" s="27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>
      <c r="A385" s="26"/>
      <c r="B385" s="26"/>
      <c r="C385" s="26"/>
      <c r="D385" s="26"/>
      <c r="E385" s="26"/>
      <c r="F385" s="27"/>
      <c r="G385" s="26"/>
      <c r="H385" s="26"/>
      <c r="I385" s="27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>
      <c r="A386" s="26"/>
      <c r="B386" s="26"/>
      <c r="C386" s="26"/>
      <c r="D386" s="26"/>
      <c r="E386" s="26"/>
      <c r="F386" s="27"/>
      <c r="G386" s="26"/>
      <c r="H386" s="26"/>
      <c r="I386" s="27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>
      <c r="A387" s="26"/>
      <c r="B387" s="26"/>
      <c r="C387" s="26"/>
      <c r="D387" s="26"/>
      <c r="E387" s="26"/>
      <c r="F387" s="27"/>
      <c r="G387" s="26"/>
      <c r="H387" s="26"/>
      <c r="I387" s="27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>
      <c r="A388" s="26"/>
      <c r="B388" s="26"/>
      <c r="C388" s="26"/>
      <c r="D388" s="26"/>
      <c r="E388" s="26"/>
      <c r="F388" s="27"/>
      <c r="G388" s="26"/>
      <c r="H388" s="26"/>
      <c r="I388" s="27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>
      <c r="A389" s="26"/>
      <c r="B389" s="26"/>
      <c r="C389" s="26"/>
      <c r="D389" s="26"/>
      <c r="E389" s="26"/>
      <c r="F389" s="27"/>
      <c r="G389" s="26"/>
      <c r="H389" s="26"/>
      <c r="I389" s="27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>
      <c r="A390" s="26"/>
      <c r="B390" s="26"/>
      <c r="C390" s="26"/>
      <c r="D390" s="26"/>
      <c r="E390" s="26"/>
      <c r="F390" s="27"/>
      <c r="G390" s="26"/>
      <c r="H390" s="26"/>
      <c r="I390" s="27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>
      <c r="A391" s="26"/>
      <c r="B391" s="26"/>
      <c r="C391" s="26"/>
      <c r="D391" s="26"/>
      <c r="E391" s="26"/>
      <c r="F391" s="27"/>
      <c r="G391" s="26"/>
      <c r="H391" s="26"/>
      <c r="I391" s="27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>
      <c r="A392" s="26"/>
      <c r="B392" s="26"/>
      <c r="C392" s="26"/>
      <c r="D392" s="26"/>
      <c r="E392" s="26"/>
      <c r="F392" s="27"/>
      <c r="G392" s="26"/>
      <c r="H392" s="26"/>
      <c r="I392" s="27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>
      <c r="A393" s="26"/>
      <c r="B393" s="26"/>
      <c r="C393" s="26"/>
      <c r="D393" s="26"/>
      <c r="E393" s="26"/>
      <c r="F393" s="27"/>
      <c r="G393" s="26"/>
      <c r="H393" s="26"/>
      <c r="I393" s="27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>
      <c r="A394" s="26"/>
      <c r="B394" s="26"/>
      <c r="C394" s="26"/>
      <c r="D394" s="26"/>
      <c r="E394" s="26"/>
      <c r="F394" s="27"/>
      <c r="G394" s="26"/>
      <c r="H394" s="26"/>
      <c r="I394" s="27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>
      <c r="A395" s="26"/>
      <c r="B395" s="26"/>
      <c r="C395" s="26"/>
      <c r="D395" s="26"/>
      <c r="E395" s="26"/>
      <c r="F395" s="27"/>
      <c r="G395" s="26"/>
      <c r="H395" s="26"/>
      <c r="I395" s="27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>
      <c r="A396" s="26"/>
      <c r="B396" s="26"/>
      <c r="C396" s="26"/>
      <c r="D396" s="26"/>
      <c r="E396" s="26"/>
      <c r="F396" s="27"/>
      <c r="G396" s="26"/>
      <c r="H396" s="26"/>
      <c r="I396" s="27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>
      <c r="A397" s="26"/>
      <c r="B397" s="26"/>
      <c r="C397" s="26"/>
      <c r="D397" s="26"/>
      <c r="E397" s="26"/>
      <c r="F397" s="27"/>
      <c r="G397" s="26"/>
      <c r="H397" s="26"/>
      <c r="I397" s="27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>
      <c r="A398" s="26"/>
      <c r="B398" s="26"/>
      <c r="C398" s="26"/>
      <c r="D398" s="26"/>
      <c r="E398" s="26"/>
      <c r="F398" s="27"/>
      <c r="G398" s="26"/>
      <c r="H398" s="26"/>
      <c r="I398" s="27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>
      <c r="A399" s="26"/>
      <c r="B399" s="26"/>
      <c r="C399" s="26"/>
      <c r="D399" s="26"/>
      <c r="E399" s="26"/>
      <c r="F399" s="27"/>
      <c r="G399" s="26"/>
      <c r="H399" s="26"/>
      <c r="I399" s="27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>
      <c r="A400" s="26"/>
      <c r="B400" s="26"/>
      <c r="C400" s="26"/>
      <c r="D400" s="26"/>
      <c r="E400" s="26"/>
      <c r="F400" s="27"/>
      <c r="G400" s="26"/>
      <c r="H400" s="26"/>
      <c r="I400" s="27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>
      <c r="A401" s="26"/>
      <c r="B401" s="26"/>
      <c r="C401" s="26"/>
      <c r="D401" s="26"/>
      <c r="E401" s="26"/>
      <c r="F401" s="27"/>
      <c r="G401" s="26"/>
      <c r="H401" s="26"/>
      <c r="I401" s="27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>
      <c r="A402" s="26"/>
      <c r="B402" s="26"/>
      <c r="C402" s="26"/>
      <c r="D402" s="26"/>
      <c r="E402" s="26"/>
      <c r="F402" s="27"/>
      <c r="G402" s="26"/>
      <c r="H402" s="26"/>
      <c r="I402" s="27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>
      <c r="A403" s="26"/>
      <c r="B403" s="26"/>
      <c r="C403" s="26"/>
      <c r="D403" s="26"/>
      <c r="E403" s="26"/>
      <c r="F403" s="27"/>
      <c r="G403" s="26"/>
      <c r="H403" s="26"/>
      <c r="I403" s="27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>
      <c r="A404" s="26"/>
      <c r="B404" s="26"/>
      <c r="C404" s="26"/>
      <c r="D404" s="26"/>
      <c r="E404" s="26"/>
      <c r="F404" s="27"/>
      <c r="G404" s="26"/>
      <c r="H404" s="26"/>
      <c r="I404" s="27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>
      <c r="A405" s="26"/>
      <c r="B405" s="26"/>
      <c r="C405" s="26"/>
      <c r="D405" s="26"/>
      <c r="E405" s="26"/>
      <c r="F405" s="27"/>
      <c r="G405" s="26"/>
      <c r="H405" s="26"/>
      <c r="I405" s="27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>
      <c r="A406" s="26"/>
      <c r="B406" s="26"/>
      <c r="C406" s="26"/>
      <c r="D406" s="26"/>
      <c r="E406" s="26"/>
      <c r="F406" s="27"/>
      <c r="G406" s="26"/>
      <c r="H406" s="26"/>
      <c r="I406" s="27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>
      <c r="A407" s="26"/>
      <c r="B407" s="26"/>
      <c r="C407" s="26"/>
      <c r="D407" s="26"/>
      <c r="E407" s="26"/>
      <c r="F407" s="27"/>
      <c r="G407" s="26"/>
      <c r="H407" s="26"/>
      <c r="I407" s="27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>
      <c r="A408" s="26"/>
      <c r="B408" s="26"/>
      <c r="C408" s="26"/>
      <c r="D408" s="26"/>
      <c r="E408" s="26"/>
      <c r="F408" s="27"/>
      <c r="G408" s="26"/>
      <c r="H408" s="26"/>
      <c r="I408" s="27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>
      <c r="A409" s="26"/>
      <c r="B409" s="26"/>
      <c r="C409" s="26"/>
      <c r="D409" s="26"/>
      <c r="E409" s="26"/>
      <c r="F409" s="27"/>
      <c r="G409" s="26"/>
      <c r="H409" s="26"/>
      <c r="I409" s="27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>
      <c r="A410" s="26"/>
      <c r="B410" s="26"/>
      <c r="C410" s="26"/>
      <c r="D410" s="26"/>
      <c r="E410" s="26"/>
      <c r="F410" s="27"/>
      <c r="G410" s="26"/>
      <c r="H410" s="26"/>
      <c r="I410" s="27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>
      <c r="A411" s="26"/>
      <c r="B411" s="26"/>
      <c r="C411" s="26"/>
      <c r="D411" s="26"/>
      <c r="E411" s="26"/>
      <c r="F411" s="27"/>
      <c r="G411" s="26"/>
      <c r="H411" s="26"/>
      <c r="I411" s="27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>
      <c r="A412" s="26"/>
      <c r="B412" s="26"/>
      <c r="C412" s="26"/>
      <c r="D412" s="26"/>
      <c r="E412" s="26"/>
      <c r="F412" s="27"/>
      <c r="G412" s="26"/>
      <c r="H412" s="26"/>
      <c r="I412" s="27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>
      <c r="A413" s="26"/>
      <c r="B413" s="26"/>
      <c r="C413" s="26"/>
      <c r="D413" s="26"/>
      <c r="E413" s="26"/>
      <c r="F413" s="27"/>
      <c r="G413" s="26"/>
      <c r="H413" s="26"/>
      <c r="I413" s="27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>
      <c r="A414" s="26"/>
      <c r="B414" s="26"/>
      <c r="C414" s="26"/>
      <c r="D414" s="26"/>
      <c r="E414" s="26"/>
      <c r="F414" s="27"/>
      <c r="G414" s="26"/>
      <c r="H414" s="26"/>
      <c r="I414" s="27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>
      <c r="A415" s="26"/>
      <c r="B415" s="26"/>
      <c r="C415" s="26"/>
      <c r="D415" s="26"/>
      <c r="E415" s="26"/>
      <c r="F415" s="27"/>
      <c r="G415" s="26"/>
      <c r="H415" s="26"/>
      <c r="I415" s="27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>
      <c r="A416" s="26"/>
      <c r="B416" s="26"/>
      <c r="C416" s="26"/>
      <c r="D416" s="26"/>
      <c r="E416" s="26"/>
      <c r="F416" s="27"/>
      <c r="G416" s="26"/>
      <c r="H416" s="26"/>
      <c r="I416" s="27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>
      <c r="A417" s="26"/>
      <c r="B417" s="26"/>
      <c r="C417" s="26"/>
      <c r="D417" s="26"/>
      <c r="E417" s="26"/>
      <c r="F417" s="27"/>
      <c r="G417" s="26"/>
      <c r="H417" s="26"/>
      <c r="I417" s="27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>
      <c r="A418" s="26"/>
      <c r="B418" s="26"/>
      <c r="C418" s="26"/>
      <c r="D418" s="26"/>
      <c r="E418" s="26"/>
      <c r="F418" s="27"/>
      <c r="G418" s="26"/>
      <c r="H418" s="26"/>
      <c r="I418" s="27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>
      <c r="A419" s="26"/>
      <c r="B419" s="26"/>
      <c r="C419" s="26"/>
      <c r="D419" s="26"/>
      <c r="E419" s="26"/>
      <c r="F419" s="27"/>
      <c r="G419" s="26"/>
      <c r="H419" s="26"/>
      <c r="I419" s="27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>
      <c r="A420" s="26"/>
      <c r="B420" s="26"/>
      <c r="C420" s="26"/>
      <c r="D420" s="26"/>
      <c r="E420" s="26"/>
      <c r="F420" s="27"/>
      <c r="G420" s="26"/>
      <c r="H420" s="26"/>
      <c r="I420" s="27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>
      <c r="A421" s="26"/>
      <c r="B421" s="26"/>
      <c r="C421" s="26"/>
      <c r="D421" s="26"/>
      <c r="E421" s="26"/>
      <c r="F421" s="27"/>
      <c r="G421" s="26"/>
      <c r="H421" s="26"/>
      <c r="I421" s="27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>
      <c r="A422" s="26"/>
      <c r="B422" s="26"/>
      <c r="C422" s="26"/>
      <c r="D422" s="26"/>
      <c r="E422" s="26"/>
      <c r="F422" s="27"/>
      <c r="G422" s="26"/>
      <c r="H422" s="26"/>
      <c r="I422" s="27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>
      <c r="A423" s="26"/>
      <c r="B423" s="26"/>
      <c r="C423" s="26"/>
      <c r="D423" s="26"/>
      <c r="E423" s="26"/>
      <c r="F423" s="27"/>
      <c r="G423" s="26"/>
      <c r="H423" s="26"/>
      <c r="I423" s="27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>
      <c r="A424" s="26"/>
      <c r="B424" s="26"/>
      <c r="C424" s="26"/>
      <c r="D424" s="26"/>
      <c r="E424" s="26"/>
      <c r="F424" s="27"/>
      <c r="G424" s="26"/>
      <c r="H424" s="26"/>
      <c r="I424" s="27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>
      <c r="A425" s="26"/>
      <c r="B425" s="26"/>
      <c r="C425" s="26"/>
      <c r="D425" s="26"/>
      <c r="E425" s="26"/>
      <c r="F425" s="27"/>
      <c r="G425" s="26"/>
      <c r="H425" s="26"/>
      <c r="I425" s="27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>
      <c r="A426" s="26"/>
      <c r="B426" s="26"/>
      <c r="C426" s="26"/>
      <c r="D426" s="26"/>
      <c r="E426" s="26"/>
      <c r="F426" s="27"/>
      <c r="G426" s="26"/>
      <c r="H426" s="26"/>
      <c r="I426" s="27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>
      <c r="A427" s="26"/>
      <c r="B427" s="26"/>
      <c r="C427" s="26"/>
      <c r="D427" s="26"/>
      <c r="E427" s="26"/>
      <c r="F427" s="27"/>
      <c r="G427" s="26"/>
      <c r="H427" s="26"/>
      <c r="I427" s="27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>
      <c r="A428" s="26"/>
      <c r="B428" s="26"/>
      <c r="C428" s="26"/>
      <c r="D428" s="26"/>
      <c r="E428" s="26"/>
      <c r="F428" s="27"/>
      <c r="G428" s="26"/>
      <c r="H428" s="26"/>
      <c r="I428" s="27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>
      <c r="A429" s="26"/>
      <c r="B429" s="26"/>
      <c r="C429" s="26"/>
      <c r="D429" s="26"/>
      <c r="E429" s="26"/>
      <c r="F429" s="27"/>
      <c r="G429" s="26"/>
      <c r="H429" s="26"/>
      <c r="I429" s="27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>
      <c r="A430" s="26"/>
      <c r="B430" s="26"/>
      <c r="C430" s="26"/>
      <c r="D430" s="26"/>
      <c r="E430" s="26"/>
      <c r="F430" s="27"/>
      <c r="G430" s="26"/>
      <c r="H430" s="26"/>
      <c r="I430" s="27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>
      <c r="A431" s="26"/>
      <c r="B431" s="26"/>
      <c r="C431" s="26"/>
      <c r="D431" s="26"/>
      <c r="E431" s="26"/>
      <c r="F431" s="27"/>
      <c r="G431" s="26"/>
      <c r="H431" s="26"/>
      <c r="I431" s="27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>
      <c r="A432" s="26"/>
      <c r="B432" s="26"/>
      <c r="C432" s="26"/>
      <c r="D432" s="26"/>
      <c r="E432" s="26"/>
      <c r="F432" s="27"/>
      <c r="G432" s="26"/>
      <c r="H432" s="26"/>
      <c r="I432" s="27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>
      <c r="A433" s="26"/>
      <c r="B433" s="26"/>
      <c r="C433" s="26"/>
      <c r="D433" s="26"/>
      <c r="E433" s="26"/>
      <c r="F433" s="27"/>
      <c r="G433" s="26"/>
      <c r="H433" s="26"/>
      <c r="I433" s="27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>
      <c r="A434" s="26"/>
      <c r="B434" s="26"/>
      <c r="C434" s="26"/>
      <c r="D434" s="26"/>
      <c r="E434" s="26"/>
      <c r="F434" s="27"/>
      <c r="G434" s="26"/>
      <c r="H434" s="26"/>
      <c r="I434" s="27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>
      <c r="A435" s="26"/>
      <c r="B435" s="26"/>
      <c r="C435" s="26"/>
      <c r="D435" s="26"/>
      <c r="E435" s="26"/>
      <c r="F435" s="27"/>
      <c r="G435" s="26"/>
      <c r="H435" s="26"/>
      <c r="I435" s="27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>
      <c r="A436" s="26"/>
      <c r="B436" s="26"/>
      <c r="C436" s="26"/>
      <c r="D436" s="26"/>
      <c r="E436" s="26"/>
      <c r="F436" s="27"/>
      <c r="G436" s="26"/>
      <c r="H436" s="26"/>
      <c r="I436" s="27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>
      <c r="A437" s="26"/>
      <c r="B437" s="26"/>
      <c r="C437" s="26"/>
      <c r="D437" s="26"/>
      <c r="E437" s="26"/>
      <c r="F437" s="27"/>
      <c r="G437" s="26"/>
      <c r="H437" s="26"/>
      <c r="I437" s="27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>
      <c r="A438" s="26"/>
      <c r="B438" s="26"/>
      <c r="C438" s="26"/>
      <c r="D438" s="26"/>
      <c r="E438" s="26"/>
      <c r="F438" s="27"/>
      <c r="G438" s="26"/>
      <c r="H438" s="26"/>
      <c r="I438" s="27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>
      <c r="A439" s="26"/>
      <c r="B439" s="26"/>
      <c r="C439" s="26"/>
      <c r="D439" s="26"/>
      <c r="E439" s="26"/>
      <c r="F439" s="27"/>
      <c r="G439" s="26"/>
      <c r="H439" s="26"/>
      <c r="I439" s="27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>
      <c r="A440" s="26"/>
      <c r="B440" s="26"/>
      <c r="C440" s="26"/>
      <c r="D440" s="26"/>
      <c r="E440" s="26"/>
      <c r="F440" s="27"/>
      <c r="G440" s="26"/>
      <c r="H440" s="26"/>
      <c r="I440" s="27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>
      <c r="A441" s="26"/>
      <c r="B441" s="26"/>
      <c r="C441" s="26"/>
      <c r="D441" s="26"/>
      <c r="E441" s="26"/>
      <c r="F441" s="27"/>
      <c r="G441" s="26"/>
      <c r="H441" s="26"/>
      <c r="I441" s="27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>
      <c r="A442" s="26"/>
      <c r="B442" s="26"/>
      <c r="C442" s="26"/>
      <c r="D442" s="26"/>
      <c r="E442" s="26"/>
      <c r="F442" s="27"/>
      <c r="G442" s="26"/>
      <c r="H442" s="26"/>
      <c r="I442" s="27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>
      <c r="A443" s="26"/>
      <c r="B443" s="26"/>
      <c r="C443" s="26"/>
      <c r="D443" s="26"/>
      <c r="E443" s="26"/>
      <c r="F443" s="27"/>
      <c r="G443" s="26"/>
      <c r="H443" s="26"/>
      <c r="I443" s="27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>
      <c r="A444" s="26"/>
      <c r="B444" s="26"/>
      <c r="C444" s="26"/>
      <c r="D444" s="26"/>
      <c r="E444" s="26"/>
      <c r="F444" s="27"/>
      <c r="G444" s="26"/>
      <c r="H444" s="26"/>
      <c r="I444" s="27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>
      <c r="A445" s="26"/>
      <c r="B445" s="26"/>
      <c r="C445" s="26"/>
      <c r="D445" s="26"/>
      <c r="E445" s="26"/>
      <c r="F445" s="27"/>
      <c r="G445" s="26"/>
      <c r="H445" s="26"/>
      <c r="I445" s="27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>
      <c r="A446" s="26"/>
      <c r="B446" s="26"/>
      <c r="C446" s="26"/>
      <c r="D446" s="26"/>
      <c r="E446" s="26"/>
      <c r="F446" s="27"/>
      <c r="G446" s="26"/>
      <c r="H446" s="26"/>
      <c r="I446" s="27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>
      <c r="A447" s="26"/>
      <c r="B447" s="26"/>
      <c r="C447" s="26"/>
      <c r="D447" s="26"/>
      <c r="E447" s="26"/>
      <c r="F447" s="27"/>
      <c r="G447" s="26"/>
      <c r="H447" s="26"/>
      <c r="I447" s="27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>
      <c r="A448" s="26"/>
      <c r="B448" s="26"/>
      <c r="C448" s="26"/>
      <c r="D448" s="26"/>
      <c r="E448" s="26"/>
      <c r="F448" s="27"/>
      <c r="G448" s="26"/>
      <c r="H448" s="26"/>
      <c r="I448" s="27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>
      <c r="A449" s="26"/>
      <c r="B449" s="26"/>
      <c r="C449" s="26"/>
      <c r="D449" s="26"/>
      <c r="E449" s="26"/>
      <c r="F449" s="27"/>
      <c r="G449" s="26"/>
      <c r="H449" s="26"/>
      <c r="I449" s="27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>
      <c r="A450" s="26"/>
      <c r="B450" s="26"/>
      <c r="C450" s="26"/>
      <c r="D450" s="26"/>
      <c r="E450" s="26"/>
      <c r="F450" s="27"/>
      <c r="G450" s="26"/>
      <c r="H450" s="26"/>
      <c r="I450" s="27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>
      <c r="A451" s="26"/>
      <c r="B451" s="26"/>
      <c r="C451" s="26"/>
      <c r="D451" s="26"/>
      <c r="E451" s="26"/>
      <c r="F451" s="27"/>
      <c r="G451" s="26"/>
      <c r="H451" s="26"/>
      <c r="I451" s="27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>
      <c r="A452" s="26"/>
      <c r="B452" s="26"/>
      <c r="C452" s="26"/>
      <c r="D452" s="26"/>
      <c r="E452" s="26"/>
      <c r="F452" s="27"/>
      <c r="G452" s="26"/>
      <c r="H452" s="26"/>
      <c r="I452" s="27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>
      <c r="A453" s="26"/>
      <c r="B453" s="26"/>
      <c r="C453" s="26"/>
      <c r="D453" s="26"/>
      <c r="E453" s="26"/>
      <c r="F453" s="27"/>
      <c r="G453" s="26"/>
      <c r="H453" s="26"/>
      <c r="I453" s="27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>
      <c r="A454" s="26"/>
      <c r="B454" s="26"/>
      <c r="C454" s="26"/>
      <c r="D454" s="26"/>
      <c r="E454" s="26"/>
      <c r="F454" s="27"/>
      <c r="G454" s="26"/>
      <c r="H454" s="26"/>
      <c r="I454" s="27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>
      <c r="A455" s="26"/>
      <c r="B455" s="26"/>
      <c r="C455" s="26"/>
      <c r="D455" s="26"/>
      <c r="E455" s="26"/>
      <c r="F455" s="27"/>
      <c r="G455" s="26"/>
      <c r="H455" s="26"/>
      <c r="I455" s="27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>
      <c r="A456" s="26"/>
      <c r="B456" s="26"/>
      <c r="C456" s="26"/>
      <c r="D456" s="26"/>
      <c r="E456" s="26"/>
      <c r="F456" s="27"/>
      <c r="G456" s="26"/>
      <c r="H456" s="26"/>
      <c r="I456" s="27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>
      <c r="A457" s="26"/>
      <c r="B457" s="26"/>
      <c r="C457" s="26"/>
      <c r="D457" s="26"/>
      <c r="E457" s="26"/>
      <c r="F457" s="27"/>
      <c r="G457" s="26"/>
      <c r="H457" s="26"/>
      <c r="I457" s="27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>
      <c r="A458" s="26"/>
      <c r="B458" s="26"/>
      <c r="C458" s="26"/>
      <c r="D458" s="26"/>
      <c r="E458" s="26"/>
      <c r="F458" s="27"/>
      <c r="G458" s="26"/>
      <c r="H458" s="26"/>
      <c r="I458" s="27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>
      <c r="A459" s="26"/>
      <c r="B459" s="26"/>
      <c r="C459" s="26"/>
      <c r="D459" s="26"/>
      <c r="E459" s="26"/>
      <c r="F459" s="27"/>
      <c r="G459" s="26"/>
      <c r="H459" s="26"/>
      <c r="I459" s="27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>
      <c r="A460" s="26"/>
      <c r="B460" s="26"/>
      <c r="C460" s="26"/>
      <c r="D460" s="26"/>
      <c r="E460" s="26"/>
      <c r="F460" s="27"/>
      <c r="G460" s="26"/>
      <c r="H460" s="26"/>
      <c r="I460" s="27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>
      <c r="A461" s="26"/>
      <c r="B461" s="26"/>
      <c r="C461" s="26"/>
      <c r="D461" s="26"/>
      <c r="E461" s="26"/>
      <c r="F461" s="27"/>
      <c r="G461" s="26"/>
      <c r="H461" s="26"/>
      <c r="I461" s="27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>
      <c r="A462" s="26"/>
      <c r="B462" s="26"/>
      <c r="C462" s="26"/>
      <c r="D462" s="26"/>
      <c r="E462" s="26"/>
      <c r="F462" s="27"/>
      <c r="G462" s="26"/>
      <c r="H462" s="26"/>
      <c r="I462" s="27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>
      <c r="A463" s="26"/>
      <c r="B463" s="26"/>
      <c r="C463" s="26"/>
      <c r="D463" s="26"/>
      <c r="E463" s="26"/>
      <c r="F463" s="27"/>
      <c r="G463" s="26"/>
      <c r="H463" s="26"/>
      <c r="I463" s="27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>
      <c r="A464" s="26"/>
      <c r="B464" s="26"/>
      <c r="C464" s="26"/>
      <c r="D464" s="26"/>
      <c r="E464" s="26"/>
      <c r="F464" s="27"/>
      <c r="G464" s="26"/>
      <c r="H464" s="26"/>
      <c r="I464" s="27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>
      <c r="A465" s="26"/>
      <c r="B465" s="26"/>
      <c r="C465" s="26"/>
      <c r="D465" s="26"/>
      <c r="E465" s="26"/>
      <c r="F465" s="27"/>
      <c r="G465" s="26"/>
      <c r="H465" s="26"/>
      <c r="I465" s="27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>
      <c r="A466" s="26"/>
      <c r="B466" s="26"/>
      <c r="C466" s="26"/>
      <c r="D466" s="26"/>
      <c r="E466" s="26"/>
      <c r="F466" s="27"/>
      <c r="G466" s="26"/>
      <c r="H466" s="26"/>
      <c r="I466" s="27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>
      <c r="A467" s="26"/>
      <c r="B467" s="26"/>
      <c r="C467" s="26"/>
      <c r="D467" s="26"/>
      <c r="E467" s="26"/>
      <c r="F467" s="27"/>
      <c r="G467" s="26"/>
      <c r="H467" s="26"/>
      <c r="I467" s="27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>
      <c r="A468" s="26"/>
      <c r="B468" s="26"/>
      <c r="C468" s="26"/>
      <c r="D468" s="26"/>
      <c r="E468" s="26"/>
      <c r="F468" s="27"/>
      <c r="G468" s="26"/>
      <c r="H468" s="26"/>
      <c r="I468" s="27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>
      <c r="A469" s="26"/>
      <c r="B469" s="26"/>
      <c r="C469" s="26"/>
      <c r="D469" s="26"/>
      <c r="E469" s="26"/>
      <c r="F469" s="27"/>
      <c r="G469" s="26"/>
      <c r="H469" s="26"/>
      <c r="I469" s="27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>
      <c r="A470" s="26"/>
      <c r="B470" s="26"/>
      <c r="C470" s="26"/>
      <c r="D470" s="26"/>
      <c r="E470" s="26"/>
      <c r="F470" s="27"/>
      <c r="G470" s="26"/>
      <c r="H470" s="26"/>
      <c r="I470" s="27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>
      <c r="A471" s="26"/>
      <c r="B471" s="26"/>
      <c r="C471" s="26"/>
      <c r="D471" s="26"/>
      <c r="E471" s="26"/>
      <c r="F471" s="27"/>
      <c r="G471" s="26"/>
      <c r="H471" s="26"/>
      <c r="I471" s="27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>
      <c r="A472" s="26"/>
      <c r="B472" s="26"/>
      <c r="C472" s="26"/>
      <c r="D472" s="26"/>
      <c r="E472" s="26"/>
      <c r="F472" s="27"/>
      <c r="G472" s="26"/>
      <c r="H472" s="26"/>
      <c r="I472" s="27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>
      <c r="A473" s="26"/>
      <c r="B473" s="26"/>
      <c r="C473" s="26"/>
      <c r="D473" s="26"/>
      <c r="E473" s="26"/>
      <c r="F473" s="27"/>
      <c r="G473" s="26"/>
      <c r="H473" s="26"/>
      <c r="I473" s="27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>
      <c r="A474" s="26"/>
      <c r="B474" s="26"/>
      <c r="C474" s="26"/>
      <c r="D474" s="26"/>
      <c r="E474" s="26"/>
      <c r="F474" s="27"/>
      <c r="G474" s="26"/>
      <c r="H474" s="26"/>
      <c r="I474" s="27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>
      <c r="A475" s="26"/>
      <c r="B475" s="26"/>
      <c r="C475" s="26"/>
      <c r="D475" s="26"/>
      <c r="E475" s="26"/>
      <c r="F475" s="27"/>
      <c r="G475" s="26"/>
      <c r="H475" s="26"/>
      <c r="I475" s="27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>
      <c r="A476" s="26"/>
      <c r="B476" s="26"/>
      <c r="C476" s="26"/>
      <c r="D476" s="26"/>
      <c r="E476" s="26"/>
      <c r="F476" s="27"/>
      <c r="G476" s="26"/>
      <c r="H476" s="26"/>
      <c r="I476" s="27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>
      <c r="A477" s="26"/>
      <c r="B477" s="26"/>
      <c r="C477" s="26"/>
      <c r="D477" s="26"/>
      <c r="E477" s="26"/>
      <c r="F477" s="27"/>
      <c r="G477" s="26"/>
      <c r="H477" s="26"/>
      <c r="I477" s="27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>
      <c r="A478" s="26"/>
      <c r="B478" s="26"/>
      <c r="C478" s="26"/>
      <c r="D478" s="26"/>
      <c r="E478" s="26"/>
      <c r="F478" s="27"/>
      <c r="G478" s="26"/>
      <c r="H478" s="26"/>
      <c r="I478" s="27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>
      <c r="A479" s="26"/>
      <c r="B479" s="26"/>
      <c r="C479" s="26"/>
      <c r="D479" s="26"/>
      <c r="E479" s="26"/>
      <c r="F479" s="27"/>
      <c r="G479" s="26"/>
      <c r="H479" s="26"/>
      <c r="I479" s="27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>
      <c r="A480" s="26"/>
      <c r="B480" s="26"/>
      <c r="C480" s="26"/>
      <c r="D480" s="26"/>
      <c r="E480" s="26"/>
      <c r="F480" s="27"/>
      <c r="G480" s="26"/>
      <c r="H480" s="26"/>
      <c r="I480" s="27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>
      <c r="A481" s="26"/>
      <c r="B481" s="26"/>
      <c r="C481" s="26"/>
      <c r="D481" s="26"/>
      <c r="E481" s="26"/>
      <c r="F481" s="27"/>
      <c r="G481" s="26"/>
      <c r="H481" s="26"/>
      <c r="I481" s="27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>
      <c r="A482" s="26"/>
      <c r="B482" s="26"/>
      <c r="C482" s="26"/>
      <c r="D482" s="26"/>
      <c r="E482" s="26"/>
      <c r="F482" s="27"/>
      <c r="G482" s="26"/>
      <c r="H482" s="26"/>
      <c r="I482" s="27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>
      <c r="A483" s="26"/>
      <c r="B483" s="26"/>
      <c r="C483" s="26"/>
      <c r="D483" s="26"/>
      <c r="E483" s="26"/>
      <c r="F483" s="27"/>
      <c r="G483" s="26"/>
      <c r="H483" s="26"/>
      <c r="I483" s="27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>
      <c r="A484" s="26"/>
      <c r="B484" s="26"/>
      <c r="C484" s="26"/>
      <c r="D484" s="26"/>
      <c r="E484" s="26"/>
      <c r="F484" s="27"/>
      <c r="G484" s="26"/>
      <c r="H484" s="26"/>
      <c r="I484" s="27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>
      <c r="A485" s="26"/>
      <c r="B485" s="26"/>
      <c r="C485" s="26"/>
      <c r="D485" s="26"/>
      <c r="E485" s="26"/>
      <c r="F485" s="27"/>
      <c r="G485" s="26"/>
      <c r="H485" s="26"/>
      <c r="I485" s="27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>
      <c r="A486" s="26"/>
      <c r="B486" s="26"/>
      <c r="C486" s="26"/>
      <c r="D486" s="26"/>
      <c r="E486" s="26"/>
      <c r="F486" s="27"/>
      <c r="G486" s="26"/>
      <c r="H486" s="26"/>
      <c r="I486" s="27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>
      <c r="A487" s="26"/>
      <c r="B487" s="26"/>
      <c r="C487" s="26"/>
      <c r="D487" s="26"/>
      <c r="E487" s="26"/>
      <c r="F487" s="27"/>
      <c r="G487" s="26"/>
      <c r="H487" s="26"/>
      <c r="I487" s="27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>
      <c r="A488" s="26"/>
      <c r="B488" s="26"/>
      <c r="C488" s="26"/>
      <c r="D488" s="26"/>
      <c r="E488" s="26"/>
      <c r="F488" s="27"/>
      <c r="G488" s="26"/>
      <c r="H488" s="26"/>
      <c r="I488" s="27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>
      <c r="A489" s="26"/>
      <c r="B489" s="26"/>
      <c r="C489" s="26"/>
      <c r="D489" s="26"/>
      <c r="E489" s="26"/>
      <c r="F489" s="27"/>
      <c r="G489" s="26"/>
      <c r="H489" s="26"/>
      <c r="I489" s="27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>
      <c r="A490" s="26"/>
      <c r="B490" s="26"/>
      <c r="C490" s="26"/>
      <c r="D490" s="26"/>
      <c r="E490" s="26"/>
      <c r="F490" s="27"/>
      <c r="G490" s="26"/>
      <c r="H490" s="26"/>
      <c r="I490" s="27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>
      <c r="A491" s="26"/>
      <c r="B491" s="26"/>
      <c r="C491" s="26"/>
      <c r="D491" s="26"/>
      <c r="E491" s="26"/>
      <c r="F491" s="27"/>
      <c r="G491" s="26"/>
      <c r="H491" s="26"/>
      <c r="I491" s="27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>
      <c r="A492" s="26"/>
      <c r="B492" s="26"/>
      <c r="C492" s="26"/>
      <c r="D492" s="26"/>
      <c r="E492" s="26"/>
      <c r="F492" s="27"/>
      <c r="G492" s="26"/>
      <c r="H492" s="26"/>
      <c r="I492" s="27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>
      <c r="A493" s="26"/>
      <c r="B493" s="26"/>
      <c r="C493" s="26"/>
      <c r="D493" s="26"/>
      <c r="E493" s="26"/>
      <c r="F493" s="27"/>
      <c r="G493" s="26"/>
      <c r="H493" s="26"/>
      <c r="I493" s="27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>
      <c r="A494" s="26"/>
      <c r="B494" s="26"/>
      <c r="C494" s="26"/>
      <c r="D494" s="26"/>
      <c r="E494" s="26"/>
      <c r="F494" s="27"/>
      <c r="G494" s="26"/>
      <c r="H494" s="26"/>
      <c r="I494" s="27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>
      <c r="A495" s="26"/>
      <c r="B495" s="26"/>
      <c r="C495" s="26"/>
      <c r="D495" s="26"/>
      <c r="E495" s="26"/>
      <c r="F495" s="27"/>
      <c r="G495" s="26"/>
      <c r="H495" s="26"/>
      <c r="I495" s="27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>
      <c r="A496" s="26"/>
      <c r="B496" s="26"/>
      <c r="C496" s="26"/>
      <c r="D496" s="26"/>
      <c r="E496" s="26"/>
      <c r="F496" s="27"/>
      <c r="G496" s="26"/>
      <c r="H496" s="26"/>
      <c r="I496" s="27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>
      <c r="A497" s="26"/>
      <c r="B497" s="26"/>
      <c r="C497" s="26"/>
      <c r="D497" s="26"/>
      <c r="E497" s="26"/>
      <c r="F497" s="27"/>
      <c r="G497" s="26"/>
      <c r="H497" s="26"/>
      <c r="I497" s="27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>
      <c r="A498" s="26"/>
      <c r="B498" s="26"/>
      <c r="C498" s="26"/>
      <c r="D498" s="26"/>
      <c r="E498" s="26"/>
      <c r="F498" s="27"/>
      <c r="G498" s="26"/>
      <c r="H498" s="26"/>
      <c r="I498" s="27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>
      <c r="A499" s="26"/>
      <c r="B499" s="26"/>
      <c r="C499" s="26"/>
      <c r="D499" s="26"/>
      <c r="E499" s="26"/>
      <c r="F499" s="27"/>
      <c r="G499" s="26"/>
      <c r="H499" s="26"/>
      <c r="I499" s="27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>
      <c r="A500" s="26"/>
      <c r="B500" s="26"/>
      <c r="C500" s="26"/>
      <c r="D500" s="26"/>
      <c r="E500" s="26"/>
      <c r="F500" s="27"/>
      <c r="G500" s="26"/>
      <c r="H500" s="26"/>
      <c r="I500" s="27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>
      <c r="A501" s="26"/>
      <c r="B501" s="26"/>
      <c r="C501" s="26"/>
      <c r="D501" s="26"/>
      <c r="E501" s="26"/>
      <c r="F501" s="27"/>
      <c r="G501" s="26"/>
      <c r="H501" s="26"/>
      <c r="I501" s="27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>
      <c r="A502" s="26"/>
      <c r="B502" s="26"/>
      <c r="C502" s="26"/>
      <c r="D502" s="26"/>
      <c r="E502" s="26"/>
      <c r="F502" s="27"/>
      <c r="G502" s="26"/>
      <c r="H502" s="26"/>
      <c r="I502" s="27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>
      <c r="A503" s="26"/>
      <c r="B503" s="26"/>
      <c r="C503" s="26"/>
      <c r="D503" s="26"/>
      <c r="E503" s="26"/>
      <c r="F503" s="27"/>
      <c r="G503" s="26"/>
      <c r="H503" s="26"/>
      <c r="I503" s="27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>
      <c r="A504" s="26"/>
      <c r="B504" s="26"/>
      <c r="C504" s="26"/>
      <c r="D504" s="26"/>
      <c r="E504" s="26"/>
      <c r="F504" s="27"/>
      <c r="G504" s="26"/>
      <c r="H504" s="26"/>
      <c r="I504" s="27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>
      <c r="A505" s="26"/>
      <c r="B505" s="26"/>
      <c r="C505" s="26"/>
      <c r="D505" s="26"/>
      <c r="E505" s="26"/>
      <c r="F505" s="27"/>
      <c r="G505" s="26"/>
      <c r="H505" s="26"/>
      <c r="I505" s="27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>
      <c r="A506" s="26"/>
      <c r="B506" s="26"/>
      <c r="C506" s="26"/>
      <c r="D506" s="26"/>
      <c r="E506" s="26"/>
      <c r="F506" s="27"/>
      <c r="G506" s="26"/>
      <c r="H506" s="26"/>
      <c r="I506" s="27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>
      <c r="A507" s="26"/>
      <c r="B507" s="26"/>
      <c r="C507" s="26"/>
      <c r="D507" s="26"/>
      <c r="E507" s="26"/>
      <c r="F507" s="27"/>
      <c r="G507" s="26"/>
      <c r="H507" s="26"/>
      <c r="I507" s="27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>
      <c r="A508" s="26"/>
      <c r="B508" s="26"/>
      <c r="C508" s="26"/>
      <c r="D508" s="26"/>
      <c r="E508" s="26"/>
      <c r="F508" s="27"/>
      <c r="G508" s="26"/>
      <c r="H508" s="26"/>
      <c r="I508" s="27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>
      <c r="A509" s="26"/>
      <c r="B509" s="26"/>
      <c r="C509" s="26"/>
      <c r="D509" s="26"/>
      <c r="E509" s="26"/>
      <c r="F509" s="27"/>
      <c r="G509" s="26"/>
      <c r="H509" s="26"/>
      <c r="I509" s="27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>
      <c r="A510" s="26"/>
      <c r="B510" s="26"/>
      <c r="C510" s="26"/>
      <c r="D510" s="26"/>
      <c r="E510" s="26"/>
      <c r="F510" s="27"/>
      <c r="G510" s="26"/>
      <c r="H510" s="26"/>
      <c r="I510" s="27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>
      <c r="A511" s="26"/>
      <c r="B511" s="26"/>
      <c r="C511" s="26"/>
      <c r="D511" s="26"/>
      <c r="E511" s="26"/>
      <c r="F511" s="27"/>
      <c r="G511" s="26"/>
      <c r="H511" s="26"/>
      <c r="I511" s="27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>
      <c r="A512" s="26"/>
      <c r="B512" s="26"/>
      <c r="C512" s="26"/>
      <c r="D512" s="26"/>
      <c r="E512" s="26"/>
      <c r="F512" s="27"/>
      <c r="G512" s="26"/>
      <c r="H512" s="26"/>
      <c r="I512" s="27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>
      <c r="A513" s="26"/>
      <c r="B513" s="26"/>
      <c r="C513" s="26"/>
      <c r="D513" s="26"/>
      <c r="E513" s="26"/>
      <c r="F513" s="27"/>
      <c r="G513" s="26"/>
      <c r="H513" s="26"/>
      <c r="I513" s="27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>
      <c r="A514" s="26"/>
      <c r="B514" s="26"/>
      <c r="C514" s="26"/>
      <c r="D514" s="26"/>
      <c r="E514" s="26"/>
      <c r="F514" s="27"/>
      <c r="G514" s="26"/>
      <c r="H514" s="26"/>
      <c r="I514" s="27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>
      <c r="A515" s="26"/>
      <c r="B515" s="26"/>
      <c r="C515" s="26"/>
      <c r="D515" s="26"/>
      <c r="E515" s="26"/>
      <c r="F515" s="27"/>
      <c r="G515" s="26"/>
      <c r="H515" s="26"/>
      <c r="I515" s="27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>
      <c r="A516" s="26"/>
      <c r="B516" s="26"/>
      <c r="C516" s="26"/>
      <c r="D516" s="26"/>
      <c r="E516" s="26"/>
      <c r="F516" s="27"/>
      <c r="G516" s="26"/>
      <c r="H516" s="26"/>
      <c r="I516" s="27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>
      <c r="A517" s="26"/>
      <c r="B517" s="26"/>
      <c r="C517" s="26"/>
      <c r="D517" s="26"/>
      <c r="E517" s="26"/>
      <c r="F517" s="27"/>
      <c r="G517" s="26"/>
      <c r="H517" s="26"/>
      <c r="I517" s="27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>
      <c r="A518" s="26"/>
      <c r="B518" s="26"/>
      <c r="C518" s="26"/>
      <c r="D518" s="26"/>
      <c r="E518" s="26"/>
      <c r="F518" s="27"/>
      <c r="G518" s="26"/>
      <c r="H518" s="26"/>
      <c r="I518" s="27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>
      <c r="A519" s="26"/>
      <c r="B519" s="26"/>
      <c r="C519" s="26"/>
      <c r="D519" s="26"/>
      <c r="E519" s="26"/>
      <c r="F519" s="27"/>
      <c r="G519" s="26"/>
      <c r="H519" s="26"/>
      <c r="I519" s="27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>
      <c r="A520" s="26"/>
      <c r="B520" s="26"/>
      <c r="C520" s="26"/>
      <c r="D520" s="26"/>
      <c r="E520" s="26"/>
      <c r="F520" s="27"/>
      <c r="G520" s="26"/>
      <c r="H520" s="26"/>
      <c r="I520" s="27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>
      <c r="A521" s="26"/>
      <c r="B521" s="26"/>
      <c r="C521" s="26"/>
      <c r="D521" s="26"/>
      <c r="E521" s="26"/>
      <c r="F521" s="27"/>
      <c r="G521" s="26"/>
      <c r="H521" s="26"/>
      <c r="I521" s="27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>
      <c r="A522" s="26"/>
      <c r="B522" s="26"/>
      <c r="C522" s="26"/>
      <c r="D522" s="26"/>
      <c r="E522" s="26"/>
      <c r="F522" s="27"/>
      <c r="G522" s="26"/>
      <c r="H522" s="26"/>
      <c r="I522" s="27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>
      <c r="A523" s="26"/>
      <c r="B523" s="26"/>
      <c r="C523" s="26"/>
      <c r="D523" s="26"/>
      <c r="E523" s="26"/>
      <c r="F523" s="27"/>
      <c r="G523" s="26"/>
      <c r="H523" s="26"/>
      <c r="I523" s="27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>
      <c r="A524" s="26"/>
      <c r="B524" s="26"/>
      <c r="C524" s="26"/>
      <c r="D524" s="26"/>
      <c r="E524" s="26"/>
      <c r="F524" s="27"/>
      <c r="G524" s="26"/>
      <c r="H524" s="26"/>
      <c r="I524" s="27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>
      <c r="A525" s="26"/>
      <c r="B525" s="26"/>
      <c r="C525" s="26"/>
      <c r="D525" s="26"/>
      <c r="E525" s="26"/>
      <c r="F525" s="27"/>
      <c r="G525" s="26"/>
      <c r="H525" s="26"/>
      <c r="I525" s="27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>
      <c r="A526" s="26"/>
      <c r="B526" s="26"/>
      <c r="C526" s="26"/>
      <c r="D526" s="26"/>
      <c r="E526" s="26"/>
      <c r="F526" s="27"/>
      <c r="G526" s="26"/>
      <c r="H526" s="26"/>
      <c r="I526" s="27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>
      <c r="A527" s="26"/>
      <c r="B527" s="26"/>
      <c r="C527" s="26"/>
      <c r="D527" s="26"/>
      <c r="E527" s="26"/>
      <c r="F527" s="27"/>
      <c r="G527" s="26"/>
      <c r="H527" s="26"/>
      <c r="I527" s="27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>
      <c r="A528" s="26"/>
      <c r="B528" s="26"/>
      <c r="C528" s="26"/>
      <c r="D528" s="26"/>
      <c r="E528" s="26"/>
      <c r="F528" s="27"/>
      <c r="G528" s="26"/>
      <c r="H528" s="26"/>
      <c r="I528" s="27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>
      <c r="A529" s="26"/>
      <c r="B529" s="26"/>
      <c r="C529" s="26"/>
      <c r="D529" s="26"/>
      <c r="E529" s="26"/>
      <c r="F529" s="27"/>
      <c r="G529" s="26"/>
      <c r="H529" s="26"/>
      <c r="I529" s="27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>
      <c r="A530" s="26"/>
      <c r="B530" s="26"/>
      <c r="C530" s="26"/>
      <c r="D530" s="26"/>
      <c r="E530" s="26"/>
      <c r="F530" s="27"/>
      <c r="G530" s="26"/>
      <c r="H530" s="26"/>
      <c r="I530" s="27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>
      <c r="A531" s="26"/>
      <c r="B531" s="26"/>
      <c r="C531" s="26"/>
      <c r="D531" s="26"/>
      <c r="E531" s="26"/>
      <c r="F531" s="27"/>
      <c r="G531" s="26"/>
      <c r="H531" s="26"/>
      <c r="I531" s="27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>
      <c r="A532" s="26"/>
      <c r="B532" s="26"/>
      <c r="C532" s="26"/>
      <c r="D532" s="26"/>
      <c r="E532" s="26"/>
      <c r="F532" s="27"/>
      <c r="G532" s="26"/>
      <c r="H532" s="26"/>
      <c r="I532" s="27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>
      <c r="A533" s="26"/>
      <c r="B533" s="26"/>
      <c r="C533" s="26"/>
      <c r="D533" s="26"/>
      <c r="E533" s="26"/>
      <c r="F533" s="27"/>
      <c r="G533" s="26"/>
      <c r="H533" s="26"/>
      <c r="I533" s="27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>
      <c r="A534" s="26"/>
      <c r="B534" s="26"/>
      <c r="C534" s="26"/>
      <c r="D534" s="26"/>
      <c r="E534" s="26"/>
      <c r="F534" s="27"/>
      <c r="G534" s="26"/>
      <c r="H534" s="26"/>
      <c r="I534" s="27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>
      <c r="A535" s="26"/>
      <c r="B535" s="26"/>
      <c r="C535" s="26"/>
      <c r="D535" s="26"/>
      <c r="E535" s="26"/>
      <c r="F535" s="27"/>
      <c r="G535" s="26"/>
      <c r="H535" s="26"/>
      <c r="I535" s="27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>
      <c r="A536" s="26"/>
      <c r="B536" s="26"/>
      <c r="C536" s="26"/>
      <c r="D536" s="26"/>
      <c r="E536" s="26"/>
      <c r="F536" s="27"/>
      <c r="G536" s="26"/>
      <c r="H536" s="26"/>
      <c r="I536" s="27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>
      <c r="A537" s="26"/>
      <c r="B537" s="26"/>
      <c r="C537" s="26"/>
      <c r="D537" s="26"/>
      <c r="E537" s="26"/>
      <c r="F537" s="27"/>
      <c r="G537" s="26"/>
      <c r="H537" s="26"/>
      <c r="I537" s="27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>
      <c r="A538" s="26"/>
      <c r="B538" s="26"/>
      <c r="C538" s="26"/>
      <c r="D538" s="26"/>
      <c r="E538" s="26"/>
      <c r="F538" s="27"/>
      <c r="G538" s="26"/>
      <c r="H538" s="26"/>
      <c r="I538" s="27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>
      <c r="A539" s="26"/>
      <c r="B539" s="26"/>
      <c r="C539" s="26"/>
      <c r="D539" s="26"/>
      <c r="E539" s="26"/>
      <c r="F539" s="27"/>
      <c r="G539" s="26"/>
      <c r="H539" s="26"/>
      <c r="I539" s="27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>
      <c r="A540" s="26"/>
      <c r="B540" s="26"/>
      <c r="C540" s="26"/>
      <c r="D540" s="26"/>
      <c r="E540" s="26"/>
      <c r="F540" s="27"/>
      <c r="G540" s="26"/>
      <c r="H540" s="26"/>
      <c r="I540" s="27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>
      <c r="A541" s="26"/>
      <c r="B541" s="26"/>
      <c r="C541" s="26"/>
      <c r="D541" s="26"/>
      <c r="E541" s="26"/>
      <c r="F541" s="27"/>
      <c r="G541" s="26"/>
      <c r="H541" s="26"/>
      <c r="I541" s="27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>
      <c r="A542" s="26"/>
      <c r="B542" s="26"/>
      <c r="C542" s="26"/>
      <c r="D542" s="26"/>
      <c r="E542" s="26"/>
      <c r="F542" s="27"/>
      <c r="G542" s="26"/>
      <c r="H542" s="26"/>
      <c r="I542" s="27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>
      <c r="A543" s="26"/>
      <c r="B543" s="26"/>
      <c r="C543" s="26"/>
      <c r="D543" s="26"/>
      <c r="E543" s="26"/>
      <c r="F543" s="27"/>
      <c r="G543" s="26"/>
      <c r="H543" s="26"/>
      <c r="I543" s="27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>
      <c r="A544" s="26"/>
      <c r="B544" s="26"/>
      <c r="C544" s="26"/>
      <c r="D544" s="26"/>
      <c r="E544" s="26"/>
      <c r="F544" s="27"/>
      <c r="G544" s="26"/>
      <c r="H544" s="26"/>
      <c r="I544" s="27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>
      <c r="A545" s="26"/>
      <c r="B545" s="26"/>
      <c r="C545" s="26"/>
      <c r="D545" s="26"/>
      <c r="E545" s="26"/>
      <c r="F545" s="27"/>
      <c r="G545" s="26"/>
      <c r="H545" s="26"/>
      <c r="I545" s="27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>
      <c r="A546" s="26"/>
      <c r="B546" s="26"/>
      <c r="C546" s="26"/>
      <c r="D546" s="26"/>
      <c r="E546" s="26"/>
      <c r="F546" s="27"/>
      <c r="G546" s="26"/>
      <c r="H546" s="26"/>
      <c r="I546" s="27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>
      <c r="A547" s="26"/>
      <c r="B547" s="26"/>
      <c r="C547" s="26"/>
      <c r="D547" s="26"/>
      <c r="E547" s="26"/>
      <c r="F547" s="27"/>
      <c r="G547" s="26"/>
      <c r="H547" s="26"/>
      <c r="I547" s="27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>
      <c r="A548" s="26"/>
      <c r="B548" s="26"/>
      <c r="C548" s="26"/>
      <c r="D548" s="26"/>
      <c r="E548" s="26"/>
      <c r="F548" s="27"/>
      <c r="G548" s="26"/>
      <c r="H548" s="26"/>
      <c r="I548" s="27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>
      <c r="A549" s="26"/>
      <c r="B549" s="26"/>
      <c r="C549" s="26"/>
      <c r="D549" s="26"/>
      <c r="E549" s="26"/>
      <c r="F549" s="27"/>
      <c r="G549" s="26"/>
      <c r="H549" s="26"/>
      <c r="I549" s="27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>
      <c r="A550" s="26"/>
      <c r="B550" s="26"/>
      <c r="C550" s="26"/>
      <c r="D550" s="26"/>
      <c r="E550" s="26"/>
      <c r="F550" s="27"/>
      <c r="G550" s="26"/>
      <c r="H550" s="26"/>
      <c r="I550" s="27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>
      <c r="A551" s="26"/>
      <c r="B551" s="26"/>
      <c r="C551" s="26"/>
      <c r="D551" s="26"/>
      <c r="E551" s="26"/>
      <c r="F551" s="27"/>
      <c r="G551" s="26"/>
      <c r="H551" s="26"/>
      <c r="I551" s="27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>
      <c r="A552" s="26"/>
      <c r="B552" s="26"/>
      <c r="C552" s="26"/>
      <c r="D552" s="26"/>
      <c r="E552" s="26"/>
      <c r="F552" s="27"/>
      <c r="G552" s="26"/>
      <c r="H552" s="26"/>
      <c r="I552" s="27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>
      <c r="A553" s="26"/>
      <c r="B553" s="26"/>
      <c r="C553" s="26"/>
      <c r="D553" s="26"/>
      <c r="E553" s="26"/>
      <c r="F553" s="27"/>
      <c r="G553" s="26"/>
      <c r="H553" s="26"/>
      <c r="I553" s="27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>
      <c r="A554" s="26"/>
      <c r="B554" s="26"/>
      <c r="C554" s="26"/>
      <c r="D554" s="26"/>
      <c r="E554" s="26"/>
      <c r="F554" s="27"/>
      <c r="G554" s="26"/>
      <c r="H554" s="26"/>
      <c r="I554" s="27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>
      <c r="A555" s="26"/>
      <c r="B555" s="26"/>
      <c r="C555" s="26"/>
      <c r="D555" s="26"/>
      <c r="E555" s="26"/>
      <c r="F555" s="27"/>
      <c r="G555" s="26"/>
      <c r="H555" s="26"/>
      <c r="I555" s="27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>
      <c r="A556" s="26"/>
      <c r="B556" s="26"/>
      <c r="C556" s="26"/>
      <c r="D556" s="26"/>
      <c r="E556" s="26"/>
      <c r="F556" s="27"/>
      <c r="G556" s="26"/>
      <c r="H556" s="26"/>
      <c r="I556" s="27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>
      <c r="A557" s="26"/>
      <c r="B557" s="26"/>
      <c r="C557" s="26"/>
      <c r="D557" s="26"/>
      <c r="E557" s="26"/>
      <c r="F557" s="27"/>
      <c r="G557" s="26"/>
      <c r="H557" s="26"/>
      <c r="I557" s="27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>
      <c r="A558" s="26"/>
      <c r="B558" s="26"/>
      <c r="C558" s="26"/>
      <c r="D558" s="26"/>
      <c r="E558" s="26"/>
      <c r="F558" s="27"/>
      <c r="G558" s="26"/>
      <c r="H558" s="26"/>
      <c r="I558" s="27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>
      <c r="A559" s="26"/>
      <c r="B559" s="26"/>
      <c r="C559" s="26"/>
      <c r="D559" s="26"/>
      <c r="E559" s="26"/>
      <c r="F559" s="27"/>
      <c r="G559" s="26"/>
      <c r="H559" s="26"/>
      <c r="I559" s="27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>
      <c r="A560" s="26"/>
      <c r="B560" s="26"/>
      <c r="C560" s="26"/>
      <c r="D560" s="26"/>
      <c r="E560" s="26"/>
      <c r="F560" s="27"/>
      <c r="G560" s="26"/>
      <c r="H560" s="26"/>
      <c r="I560" s="27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>
      <c r="A561" s="26"/>
      <c r="B561" s="26"/>
      <c r="C561" s="26"/>
      <c r="D561" s="26"/>
      <c r="E561" s="26"/>
      <c r="F561" s="27"/>
      <c r="G561" s="26"/>
      <c r="H561" s="26"/>
      <c r="I561" s="27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>
      <c r="A562" s="26"/>
      <c r="B562" s="26"/>
      <c r="C562" s="26"/>
      <c r="D562" s="26"/>
      <c r="E562" s="26"/>
      <c r="F562" s="27"/>
      <c r="G562" s="26"/>
      <c r="H562" s="26"/>
      <c r="I562" s="27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>
      <c r="A563" s="26"/>
      <c r="B563" s="26"/>
      <c r="C563" s="26"/>
      <c r="D563" s="26"/>
      <c r="E563" s="26"/>
      <c r="F563" s="27"/>
      <c r="G563" s="26"/>
      <c r="H563" s="26"/>
      <c r="I563" s="27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>
      <c r="A564" s="26"/>
      <c r="B564" s="26"/>
      <c r="C564" s="26"/>
      <c r="D564" s="26"/>
      <c r="E564" s="26"/>
      <c r="F564" s="27"/>
      <c r="G564" s="26"/>
      <c r="H564" s="26"/>
      <c r="I564" s="27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>
      <c r="A565" s="26"/>
      <c r="B565" s="26"/>
      <c r="C565" s="26"/>
      <c r="D565" s="26"/>
      <c r="E565" s="26"/>
      <c r="F565" s="27"/>
      <c r="G565" s="26"/>
      <c r="H565" s="26"/>
      <c r="I565" s="27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>
      <c r="A566" s="26"/>
      <c r="B566" s="26"/>
      <c r="C566" s="26"/>
      <c r="D566" s="26"/>
      <c r="E566" s="26"/>
      <c r="F566" s="27"/>
      <c r="G566" s="26"/>
      <c r="H566" s="26"/>
      <c r="I566" s="27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>
      <c r="A567" s="26"/>
      <c r="B567" s="26"/>
      <c r="C567" s="26"/>
      <c r="D567" s="26"/>
      <c r="E567" s="26"/>
      <c r="F567" s="27"/>
      <c r="G567" s="26"/>
      <c r="H567" s="26"/>
      <c r="I567" s="27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>
      <c r="A568" s="26"/>
      <c r="B568" s="26"/>
      <c r="C568" s="26"/>
      <c r="D568" s="26"/>
      <c r="E568" s="26"/>
      <c r="F568" s="27"/>
      <c r="G568" s="26"/>
      <c r="H568" s="26"/>
      <c r="I568" s="27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>
      <c r="A569" s="26"/>
      <c r="B569" s="26"/>
      <c r="C569" s="26"/>
      <c r="D569" s="26"/>
      <c r="E569" s="26"/>
      <c r="F569" s="27"/>
      <c r="G569" s="26"/>
      <c r="H569" s="26"/>
      <c r="I569" s="27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>
      <c r="A570" s="26"/>
      <c r="B570" s="26"/>
      <c r="C570" s="26"/>
      <c r="D570" s="26"/>
      <c r="E570" s="26"/>
      <c r="F570" s="27"/>
      <c r="G570" s="26"/>
      <c r="H570" s="26"/>
      <c r="I570" s="27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>
      <c r="A571" s="26"/>
      <c r="B571" s="26"/>
      <c r="C571" s="26"/>
      <c r="D571" s="26"/>
      <c r="E571" s="26"/>
      <c r="F571" s="27"/>
      <c r="G571" s="26"/>
      <c r="H571" s="26"/>
      <c r="I571" s="27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>
      <c r="A572" s="26"/>
      <c r="B572" s="26"/>
      <c r="C572" s="26"/>
      <c r="D572" s="26"/>
      <c r="E572" s="26"/>
      <c r="F572" s="27"/>
      <c r="G572" s="26"/>
      <c r="H572" s="26"/>
      <c r="I572" s="27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>
      <c r="A573" s="26"/>
      <c r="B573" s="26"/>
      <c r="C573" s="26"/>
      <c r="D573" s="26"/>
      <c r="E573" s="26"/>
      <c r="F573" s="27"/>
      <c r="G573" s="26"/>
      <c r="H573" s="26"/>
      <c r="I573" s="27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>
      <c r="A574" s="26"/>
      <c r="B574" s="26"/>
      <c r="C574" s="26"/>
      <c r="D574" s="26"/>
      <c r="E574" s="26"/>
      <c r="F574" s="27"/>
      <c r="G574" s="26"/>
      <c r="H574" s="26"/>
      <c r="I574" s="27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>
      <c r="A575" s="26"/>
      <c r="B575" s="26"/>
      <c r="C575" s="26"/>
      <c r="D575" s="26"/>
      <c r="E575" s="26"/>
      <c r="F575" s="27"/>
      <c r="G575" s="26"/>
      <c r="H575" s="26"/>
      <c r="I575" s="27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>
      <c r="A576" s="26"/>
      <c r="B576" s="26"/>
      <c r="C576" s="26"/>
      <c r="D576" s="26"/>
      <c r="E576" s="26"/>
      <c r="F576" s="27"/>
      <c r="G576" s="26"/>
      <c r="H576" s="26"/>
      <c r="I576" s="27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>
      <c r="A577" s="26"/>
      <c r="B577" s="26"/>
      <c r="C577" s="26"/>
      <c r="D577" s="26"/>
      <c r="E577" s="26"/>
      <c r="F577" s="27"/>
      <c r="G577" s="26"/>
      <c r="H577" s="26"/>
      <c r="I577" s="27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>
      <c r="A578" s="26"/>
      <c r="B578" s="26"/>
      <c r="C578" s="26"/>
      <c r="D578" s="26"/>
      <c r="E578" s="26"/>
      <c r="F578" s="27"/>
      <c r="G578" s="26"/>
      <c r="H578" s="26"/>
      <c r="I578" s="27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>
      <c r="A579" s="26"/>
      <c r="B579" s="26"/>
      <c r="C579" s="26"/>
      <c r="D579" s="26"/>
      <c r="E579" s="26"/>
      <c r="F579" s="27"/>
      <c r="G579" s="26"/>
      <c r="H579" s="26"/>
      <c r="I579" s="27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>
      <c r="A580" s="26"/>
      <c r="B580" s="26"/>
      <c r="C580" s="26"/>
      <c r="D580" s="26"/>
      <c r="E580" s="26"/>
      <c r="F580" s="27"/>
      <c r="G580" s="26"/>
      <c r="H580" s="26"/>
      <c r="I580" s="27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>
      <c r="A581" s="26"/>
      <c r="B581" s="26"/>
      <c r="C581" s="26"/>
      <c r="D581" s="26"/>
      <c r="E581" s="26"/>
      <c r="F581" s="27"/>
      <c r="G581" s="26"/>
      <c r="H581" s="26"/>
      <c r="I581" s="27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>
      <c r="A582" s="26"/>
      <c r="B582" s="26"/>
      <c r="C582" s="26"/>
      <c r="D582" s="26"/>
      <c r="E582" s="26"/>
      <c r="F582" s="27"/>
      <c r="G582" s="26"/>
      <c r="H582" s="26"/>
      <c r="I582" s="27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>
      <c r="A583" s="26"/>
      <c r="B583" s="26"/>
      <c r="C583" s="26"/>
      <c r="D583" s="26"/>
      <c r="E583" s="26"/>
      <c r="F583" s="27"/>
      <c r="G583" s="26"/>
      <c r="H583" s="26"/>
      <c r="I583" s="27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>
      <c r="A584" s="26"/>
      <c r="B584" s="26"/>
      <c r="C584" s="26"/>
      <c r="D584" s="26"/>
      <c r="E584" s="26"/>
      <c r="F584" s="27"/>
      <c r="G584" s="26"/>
      <c r="H584" s="26"/>
      <c r="I584" s="27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>
      <c r="A585" s="26"/>
      <c r="B585" s="26"/>
      <c r="C585" s="26"/>
      <c r="D585" s="26"/>
      <c r="E585" s="26"/>
      <c r="F585" s="27"/>
      <c r="G585" s="26"/>
      <c r="H585" s="26"/>
      <c r="I585" s="27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>
      <c r="A586" s="26"/>
      <c r="B586" s="26"/>
      <c r="C586" s="26"/>
      <c r="D586" s="26"/>
      <c r="E586" s="26"/>
      <c r="F586" s="27"/>
      <c r="G586" s="26"/>
      <c r="H586" s="26"/>
      <c r="I586" s="27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>
      <c r="A587" s="26"/>
      <c r="B587" s="26"/>
      <c r="C587" s="26"/>
      <c r="D587" s="26"/>
      <c r="E587" s="26"/>
      <c r="F587" s="27"/>
      <c r="G587" s="26"/>
      <c r="H587" s="26"/>
      <c r="I587" s="27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>
      <c r="A588" s="26"/>
      <c r="B588" s="26"/>
      <c r="C588" s="26"/>
      <c r="D588" s="26"/>
      <c r="E588" s="26"/>
      <c r="F588" s="27"/>
      <c r="G588" s="26"/>
      <c r="H588" s="26"/>
      <c r="I588" s="27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>
      <c r="A589" s="26"/>
      <c r="B589" s="26"/>
      <c r="C589" s="26"/>
      <c r="D589" s="26"/>
      <c r="E589" s="26"/>
      <c r="F589" s="27"/>
      <c r="G589" s="26"/>
      <c r="H589" s="26"/>
      <c r="I589" s="27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>
      <c r="A590" s="26"/>
      <c r="B590" s="26"/>
      <c r="C590" s="26"/>
      <c r="D590" s="26"/>
      <c r="E590" s="26"/>
      <c r="F590" s="27"/>
      <c r="G590" s="26"/>
      <c r="H590" s="26"/>
      <c r="I590" s="27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>
      <c r="A591" s="26"/>
      <c r="B591" s="26"/>
      <c r="C591" s="26"/>
      <c r="D591" s="26"/>
      <c r="E591" s="26"/>
      <c r="F591" s="27"/>
      <c r="G591" s="26"/>
      <c r="H591" s="26"/>
      <c r="I591" s="27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>
      <c r="A592" s="26"/>
      <c r="B592" s="26"/>
      <c r="C592" s="26"/>
      <c r="D592" s="26"/>
      <c r="E592" s="26"/>
      <c r="F592" s="27"/>
      <c r="G592" s="26"/>
      <c r="H592" s="26"/>
      <c r="I592" s="27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>
      <c r="A593" s="26"/>
      <c r="B593" s="26"/>
      <c r="C593" s="26"/>
      <c r="D593" s="26"/>
      <c r="E593" s="26"/>
      <c r="F593" s="27"/>
      <c r="G593" s="26"/>
      <c r="H593" s="26"/>
      <c r="I593" s="27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>
      <c r="A594" s="26"/>
      <c r="B594" s="26"/>
      <c r="C594" s="26"/>
      <c r="D594" s="26"/>
      <c r="E594" s="26"/>
      <c r="F594" s="27"/>
      <c r="G594" s="26"/>
      <c r="H594" s="26"/>
      <c r="I594" s="27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>
      <c r="A595" s="26"/>
      <c r="B595" s="26"/>
      <c r="C595" s="26"/>
      <c r="D595" s="26"/>
      <c r="E595" s="26"/>
      <c r="F595" s="27"/>
      <c r="G595" s="26"/>
      <c r="H595" s="26"/>
      <c r="I595" s="27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>
      <c r="A596" s="26"/>
      <c r="B596" s="26"/>
      <c r="C596" s="26"/>
      <c r="D596" s="26"/>
      <c r="E596" s="26"/>
      <c r="F596" s="27"/>
      <c r="G596" s="26"/>
      <c r="H596" s="26"/>
      <c r="I596" s="27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>
      <c r="A597" s="26"/>
      <c r="B597" s="26"/>
      <c r="C597" s="26"/>
      <c r="D597" s="26"/>
      <c r="E597" s="26"/>
      <c r="F597" s="27"/>
      <c r="G597" s="26"/>
      <c r="H597" s="26"/>
      <c r="I597" s="27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>
      <c r="A598" s="26"/>
      <c r="B598" s="26"/>
      <c r="C598" s="26"/>
      <c r="D598" s="26"/>
      <c r="E598" s="26"/>
      <c r="F598" s="27"/>
      <c r="G598" s="26"/>
      <c r="H598" s="26"/>
      <c r="I598" s="27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>
      <c r="A599" s="26"/>
      <c r="B599" s="26"/>
      <c r="C599" s="26"/>
      <c r="D599" s="26"/>
      <c r="E599" s="26"/>
      <c r="F599" s="27"/>
      <c r="G599" s="26"/>
      <c r="H599" s="26"/>
      <c r="I599" s="27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>
      <c r="A600" s="26"/>
      <c r="B600" s="26"/>
      <c r="C600" s="26"/>
      <c r="D600" s="26"/>
      <c r="E600" s="26"/>
      <c r="F600" s="27"/>
      <c r="G600" s="26"/>
      <c r="H600" s="26"/>
      <c r="I600" s="27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>
      <c r="A601" s="26"/>
      <c r="B601" s="26"/>
      <c r="C601" s="26"/>
      <c r="D601" s="26"/>
      <c r="E601" s="26"/>
      <c r="F601" s="27"/>
      <c r="G601" s="26"/>
      <c r="H601" s="26"/>
      <c r="I601" s="27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>
      <c r="A602" s="26"/>
      <c r="B602" s="26"/>
      <c r="C602" s="26"/>
      <c r="D602" s="26"/>
      <c r="E602" s="26"/>
      <c r="F602" s="27"/>
      <c r="G602" s="26"/>
      <c r="H602" s="26"/>
      <c r="I602" s="27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>
      <c r="A603" s="26"/>
      <c r="B603" s="26"/>
      <c r="C603" s="26"/>
      <c r="D603" s="26"/>
      <c r="E603" s="26"/>
      <c r="F603" s="27"/>
      <c r="G603" s="26"/>
      <c r="H603" s="26"/>
      <c r="I603" s="27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>
      <c r="A604" s="26"/>
      <c r="B604" s="26"/>
      <c r="C604" s="26"/>
      <c r="D604" s="26"/>
      <c r="E604" s="26"/>
      <c r="F604" s="27"/>
      <c r="G604" s="26"/>
      <c r="H604" s="26"/>
      <c r="I604" s="27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>
      <c r="A605" s="26"/>
      <c r="B605" s="26"/>
      <c r="C605" s="26"/>
      <c r="D605" s="26"/>
      <c r="E605" s="26"/>
      <c r="F605" s="27"/>
      <c r="G605" s="26"/>
      <c r="H605" s="26"/>
      <c r="I605" s="27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>
      <c r="A606" s="26"/>
      <c r="B606" s="26"/>
      <c r="C606" s="26"/>
      <c r="D606" s="26"/>
      <c r="E606" s="26"/>
      <c r="F606" s="27"/>
      <c r="G606" s="26"/>
      <c r="H606" s="26"/>
      <c r="I606" s="27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>
      <c r="A607" s="26"/>
      <c r="B607" s="26"/>
      <c r="C607" s="26"/>
      <c r="D607" s="26"/>
      <c r="E607" s="26"/>
      <c r="F607" s="27"/>
      <c r="G607" s="26"/>
      <c r="H607" s="26"/>
      <c r="I607" s="27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>
      <c r="A608" s="26"/>
      <c r="B608" s="26"/>
      <c r="C608" s="26"/>
      <c r="D608" s="26"/>
      <c r="E608" s="26"/>
      <c r="F608" s="27"/>
      <c r="G608" s="26"/>
      <c r="H608" s="26"/>
      <c r="I608" s="27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>
      <c r="A609" s="26"/>
      <c r="B609" s="26"/>
      <c r="C609" s="26"/>
      <c r="D609" s="26"/>
      <c r="E609" s="26"/>
      <c r="F609" s="27"/>
      <c r="G609" s="26"/>
      <c r="H609" s="26"/>
      <c r="I609" s="27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>
      <c r="A610" s="26"/>
      <c r="B610" s="26"/>
      <c r="C610" s="26"/>
      <c r="D610" s="26"/>
      <c r="E610" s="26"/>
      <c r="F610" s="27"/>
      <c r="G610" s="26"/>
      <c r="H610" s="26"/>
      <c r="I610" s="27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>
      <c r="A611" s="26"/>
      <c r="B611" s="26"/>
      <c r="C611" s="26"/>
      <c r="D611" s="26"/>
      <c r="E611" s="26"/>
      <c r="F611" s="27"/>
      <c r="G611" s="26"/>
      <c r="H611" s="26"/>
      <c r="I611" s="27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>
      <c r="A612" s="26"/>
      <c r="B612" s="26"/>
      <c r="C612" s="26"/>
      <c r="D612" s="26"/>
      <c r="E612" s="26"/>
      <c r="F612" s="27"/>
      <c r="G612" s="26"/>
      <c r="H612" s="26"/>
      <c r="I612" s="27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>
      <c r="A613" s="26"/>
      <c r="B613" s="26"/>
      <c r="C613" s="26"/>
      <c r="D613" s="26"/>
      <c r="E613" s="26"/>
      <c r="F613" s="27"/>
      <c r="G613" s="26"/>
      <c r="H613" s="26"/>
      <c r="I613" s="27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>
      <c r="A614" s="26"/>
      <c r="B614" s="26"/>
      <c r="C614" s="26"/>
      <c r="D614" s="26"/>
      <c r="E614" s="26"/>
      <c r="F614" s="27"/>
      <c r="G614" s="26"/>
      <c r="H614" s="26"/>
      <c r="I614" s="27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>
      <c r="A615" s="26"/>
      <c r="B615" s="26"/>
      <c r="C615" s="26"/>
      <c r="D615" s="26"/>
      <c r="E615" s="26"/>
      <c r="F615" s="27"/>
      <c r="G615" s="26"/>
      <c r="H615" s="26"/>
      <c r="I615" s="27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>
      <c r="A616" s="26"/>
      <c r="B616" s="26"/>
      <c r="C616" s="26"/>
      <c r="D616" s="26"/>
      <c r="E616" s="26"/>
      <c r="F616" s="27"/>
      <c r="G616" s="26"/>
      <c r="H616" s="26"/>
      <c r="I616" s="27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>
      <c r="A617" s="26"/>
      <c r="B617" s="26"/>
      <c r="C617" s="26"/>
      <c r="D617" s="26"/>
      <c r="E617" s="26"/>
      <c r="F617" s="27"/>
      <c r="G617" s="26"/>
      <c r="H617" s="26"/>
      <c r="I617" s="27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>
      <c r="A618" s="26"/>
      <c r="B618" s="26"/>
      <c r="C618" s="26"/>
      <c r="D618" s="26"/>
      <c r="E618" s="26"/>
      <c r="F618" s="27"/>
      <c r="G618" s="26"/>
      <c r="H618" s="26"/>
      <c r="I618" s="27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>
      <c r="A619" s="26"/>
      <c r="B619" s="26"/>
      <c r="C619" s="26"/>
      <c r="D619" s="26"/>
      <c r="E619" s="26"/>
      <c r="F619" s="27"/>
      <c r="G619" s="26"/>
      <c r="H619" s="26"/>
      <c r="I619" s="27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>
      <c r="A620" s="26"/>
      <c r="B620" s="26"/>
      <c r="C620" s="26"/>
      <c r="D620" s="26"/>
      <c r="E620" s="26"/>
      <c r="F620" s="27"/>
      <c r="G620" s="26"/>
      <c r="H620" s="26"/>
      <c r="I620" s="27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>
      <c r="A621" s="26"/>
      <c r="B621" s="26"/>
      <c r="C621" s="26"/>
      <c r="D621" s="26"/>
      <c r="E621" s="26"/>
      <c r="F621" s="27"/>
      <c r="G621" s="26"/>
      <c r="H621" s="26"/>
      <c r="I621" s="27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>
      <c r="A622" s="26"/>
      <c r="B622" s="26"/>
      <c r="C622" s="26"/>
      <c r="D622" s="26"/>
      <c r="E622" s="26"/>
      <c r="F622" s="27"/>
      <c r="G622" s="26"/>
      <c r="H622" s="26"/>
      <c r="I622" s="27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>
      <c r="A623" s="26"/>
      <c r="B623" s="26"/>
      <c r="C623" s="26"/>
      <c r="D623" s="26"/>
      <c r="E623" s="26"/>
      <c r="F623" s="27"/>
      <c r="G623" s="26"/>
      <c r="H623" s="26"/>
      <c r="I623" s="27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>
      <c r="A624" s="26"/>
      <c r="B624" s="26"/>
      <c r="C624" s="26"/>
      <c r="D624" s="26"/>
      <c r="E624" s="26"/>
      <c r="F624" s="27"/>
      <c r="G624" s="26"/>
      <c r="H624" s="26"/>
      <c r="I624" s="27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>
      <c r="A625" s="26"/>
      <c r="B625" s="26"/>
      <c r="C625" s="26"/>
      <c r="D625" s="26"/>
      <c r="E625" s="26"/>
      <c r="F625" s="27"/>
      <c r="G625" s="26"/>
      <c r="H625" s="26"/>
      <c r="I625" s="27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>
      <c r="A626" s="26"/>
      <c r="B626" s="26"/>
      <c r="C626" s="26"/>
      <c r="D626" s="26"/>
      <c r="E626" s="26"/>
      <c r="F626" s="27"/>
      <c r="G626" s="26"/>
      <c r="H626" s="26"/>
      <c r="I626" s="27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>
      <c r="A627" s="26"/>
      <c r="B627" s="26"/>
      <c r="C627" s="26"/>
      <c r="D627" s="26"/>
      <c r="E627" s="26"/>
      <c r="F627" s="27"/>
      <c r="G627" s="26"/>
      <c r="H627" s="26"/>
      <c r="I627" s="27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>
      <c r="A628" s="26"/>
      <c r="B628" s="26"/>
      <c r="C628" s="26"/>
      <c r="D628" s="26"/>
      <c r="E628" s="26"/>
      <c r="F628" s="27"/>
      <c r="G628" s="26"/>
      <c r="H628" s="26"/>
      <c r="I628" s="27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>
      <c r="A629" s="26"/>
      <c r="B629" s="26"/>
      <c r="C629" s="26"/>
      <c r="D629" s="26"/>
      <c r="E629" s="26"/>
      <c r="F629" s="27"/>
      <c r="G629" s="26"/>
      <c r="H629" s="26"/>
      <c r="I629" s="27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>
      <c r="A630" s="26"/>
      <c r="B630" s="26"/>
      <c r="C630" s="26"/>
      <c r="D630" s="26"/>
      <c r="E630" s="26"/>
      <c r="F630" s="27"/>
      <c r="G630" s="26"/>
      <c r="H630" s="26"/>
      <c r="I630" s="27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>
      <c r="A631" s="26"/>
      <c r="B631" s="26"/>
      <c r="C631" s="26"/>
      <c r="D631" s="26"/>
      <c r="E631" s="26"/>
      <c r="F631" s="27"/>
      <c r="G631" s="26"/>
      <c r="H631" s="26"/>
      <c r="I631" s="27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>
      <c r="A632" s="26"/>
      <c r="B632" s="26"/>
      <c r="C632" s="26"/>
      <c r="D632" s="26"/>
      <c r="E632" s="26"/>
      <c r="F632" s="27"/>
      <c r="G632" s="26"/>
      <c r="H632" s="26"/>
      <c r="I632" s="27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>
      <c r="A633" s="26"/>
      <c r="B633" s="26"/>
      <c r="C633" s="26"/>
      <c r="D633" s="26"/>
      <c r="E633" s="26"/>
      <c r="F633" s="27"/>
      <c r="G633" s="26"/>
      <c r="H633" s="26"/>
      <c r="I633" s="27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>
      <c r="A634" s="26"/>
      <c r="B634" s="26"/>
      <c r="C634" s="26"/>
      <c r="D634" s="26"/>
      <c r="E634" s="26"/>
      <c r="F634" s="27"/>
      <c r="G634" s="26"/>
      <c r="H634" s="26"/>
      <c r="I634" s="27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>
      <c r="A635" s="26"/>
      <c r="B635" s="26"/>
      <c r="C635" s="26"/>
      <c r="D635" s="26"/>
      <c r="E635" s="26"/>
      <c r="F635" s="27"/>
      <c r="G635" s="26"/>
      <c r="H635" s="26"/>
      <c r="I635" s="27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>
      <c r="A636" s="26"/>
      <c r="B636" s="26"/>
      <c r="C636" s="26"/>
      <c r="D636" s="26"/>
      <c r="E636" s="26"/>
      <c r="F636" s="27"/>
      <c r="G636" s="26"/>
      <c r="H636" s="26"/>
      <c r="I636" s="27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>
      <c r="A637" s="26"/>
      <c r="B637" s="26"/>
      <c r="C637" s="26"/>
      <c r="D637" s="26"/>
      <c r="E637" s="26"/>
      <c r="F637" s="27"/>
      <c r="G637" s="26"/>
      <c r="H637" s="26"/>
      <c r="I637" s="27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>
      <c r="A638" s="26"/>
      <c r="B638" s="26"/>
      <c r="C638" s="26"/>
      <c r="D638" s="26"/>
      <c r="E638" s="26"/>
      <c r="F638" s="27"/>
      <c r="G638" s="26"/>
      <c r="H638" s="26"/>
      <c r="I638" s="27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>
      <c r="A639" s="26"/>
      <c r="B639" s="26"/>
      <c r="C639" s="26"/>
      <c r="D639" s="26"/>
      <c r="E639" s="26"/>
      <c r="F639" s="27"/>
      <c r="G639" s="26"/>
      <c r="H639" s="26"/>
      <c r="I639" s="27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>
      <c r="A640" s="26"/>
      <c r="B640" s="26"/>
      <c r="C640" s="26"/>
      <c r="D640" s="26"/>
      <c r="E640" s="26"/>
      <c r="F640" s="27"/>
      <c r="G640" s="26"/>
      <c r="H640" s="26"/>
      <c r="I640" s="27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>
      <c r="A641" s="26"/>
      <c r="B641" s="26"/>
      <c r="C641" s="26"/>
      <c r="D641" s="26"/>
      <c r="E641" s="26"/>
      <c r="F641" s="27"/>
      <c r="G641" s="26"/>
      <c r="H641" s="26"/>
      <c r="I641" s="27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>
      <c r="A642" s="26"/>
      <c r="B642" s="26"/>
      <c r="C642" s="26"/>
      <c r="D642" s="26"/>
      <c r="E642" s="26"/>
      <c r="F642" s="27"/>
      <c r="G642" s="26"/>
      <c r="H642" s="26"/>
      <c r="I642" s="27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>
      <c r="A643" s="26"/>
      <c r="B643" s="26"/>
      <c r="C643" s="26"/>
      <c r="D643" s="26"/>
      <c r="E643" s="26"/>
      <c r="F643" s="27"/>
      <c r="G643" s="26"/>
      <c r="H643" s="26"/>
      <c r="I643" s="27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>
      <c r="A644" s="26"/>
      <c r="B644" s="26"/>
      <c r="C644" s="26"/>
      <c r="D644" s="26"/>
      <c r="E644" s="26"/>
      <c r="F644" s="27"/>
      <c r="G644" s="26"/>
      <c r="H644" s="26"/>
      <c r="I644" s="27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>
      <c r="A645" s="26"/>
      <c r="B645" s="26"/>
      <c r="C645" s="26"/>
      <c r="D645" s="26"/>
      <c r="E645" s="26"/>
      <c r="F645" s="27"/>
      <c r="G645" s="26"/>
      <c r="H645" s="26"/>
      <c r="I645" s="27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>
      <c r="A646" s="26"/>
      <c r="B646" s="26"/>
      <c r="C646" s="26"/>
      <c r="D646" s="26"/>
      <c r="E646" s="26"/>
      <c r="F646" s="27"/>
      <c r="G646" s="26"/>
      <c r="H646" s="26"/>
      <c r="I646" s="27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>
      <c r="A647" s="26"/>
      <c r="B647" s="26"/>
      <c r="C647" s="26"/>
      <c r="D647" s="26"/>
      <c r="E647" s="26"/>
      <c r="F647" s="27"/>
      <c r="G647" s="26"/>
      <c r="H647" s="26"/>
      <c r="I647" s="27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>
      <c r="A648" s="26"/>
      <c r="B648" s="26"/>
      <c r="C648" s="26"/>
      <c r="D648" s="26"/>
      <c r="E648" s="26"/>
      <c r="F648" s="27"/>
      <c r="G648" s="26"/>
      <c r="H648" s="26"/>
      <c r="I648" s="27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>
      <c r="A649" s="26"/>
      <c r="B649" s="26"/>
      <c r="C649" s="26"/>
      <c r="D649" s="26"/>
      <c r="E649" s="26"/>
      <c r="F649" s="27"/>
      <c r="G649" s="26"/>
      <c r="H649" s="26"/>
      <c r="I649" s="27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>
      <c r="A650" s="26"/>
      <c r="B650" s="26"/>
      <c r="C650" s="26"/>
      <c r="D650" s="26"/>
      <c r="E650" s="26"/>
      <c r="F650" s="27"/>
      <c r="G650" s="26"/>
      <c r="H650" s="26"/>
      <c r="I650" s="27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>
      <c r="A651" s="26"/>
      <c r="B651" s="26"/>
      <c r="C651" s="26"/>
      <c r="D651" s="26"/>
      <c r="E651" s="26"/>
      <c r="F651" s="27"/>
      <c r="G651" s="26"/>
      <c r="H651" s="26"/>
      <c r="I651" s="27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>
      <c r="A652" s="26"/>
      <c r="B652" s="26"/>
      <c r="C652" s="26"/>
      <c r="D652" s="26"/>
      <c r="E652" s="26"/>
      <c r="F652" s="27"/>
      <c r="G652" s="26"/>
      <c r="H652" s="26"/>
      <c r="I652" s="27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>
      <c r="A653" s="26"/>
      <c r="B653" s="26"/>
      <c r="C653" s="26"/>
      <c r="D653" s="26"/>
      <c r="E653" s="26"/>
      <c r="F653" s="27"/>
      <c r="G653" s="26"/>
      <c r="H653" s="26"/>
      <c r="I653" s="27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>
      <c r="A654" s="26"/>
      <c r="B654" s="26"/>
      <c r="C654" s="26"/>
      <c r="D654" s="26"/>
      <c r="E654" s="26"/>
      <c r="F654" s="27"/>
      <c r="G654" s="26"/>
      <c r="H654" s="26"/>
      <c r="I654" s="27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>
      <c r="A655" s="26"/>
      <c r="B655" s="26"/>
      <c r="C655" s="26"/>
      <c r="D655" s="26"/>
      <c r="E655" s="26"/>
      <c r="F655" s="27"/>
      <c r="G655" s="26"/>
      <c r="H655" s="26"/>
      <c r="I655" s="27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>
      <c r="A656" s="26"/>
      <c r="B656" s="26"/>
      <c r="C656" s="26"/>
      <c r="D656" s="26"/>
      <c r="E656" s="26"/>
      <c r="F656" s="27"/>
      <c r="G656" s="26"/>
      <c r="H656" s="26"/>
      <c r="I656" s="27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>
      <c r="A657" s="26"/>
      <c r="B657" s="26"/>
      <c r="C657" s="26"/>
      <c r="D657" s="26"/>
      <c r="E657" s="26"/>
      <c r="F657" s="27"/>
      <c r="G657" s="26"/>
      <c r="H657" s="26"/>
      <c r="I657" s="27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>
      <c r="A658" s="26"/>
      <c r="B658" s="26"/>
      <c r="C658" s="26"/>
      <c r="D658" s="26"/>
      <c r="E658" s="26"/>
      <c r="F658" s="27"/>
      <c r="G658" s="26"/>
      <c r="H658" s="26"/>
      <c r="I658" s="27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>
      <c r="A659" s="26"/>
      <c r="B659" s="26"/>
      <c r="C659" s="26"/>
      <c r="D659" s="26"/>
      <c r="E659" s="26"/>
      <c r="F659" s="27"/>
      <c r="G659" s="26"/>
      <c r="H659" s="26"/>
      <c r="I659" s="27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>
      <c r="A660" s="26"/>
      <c r="B660" s="26"/>
      <c r="C660" s="26"/>
      <c r="D660" s="26"/>
      <c r="E660" s="26"/>
      <c r="F660" s="27"/>
      <c r="G660" s="26"/>
      <c r="H660" s="26"/>
      <c r="I660" s="27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>
      <c r="A661" s="26"/>
      <c r="B661" s="26"/>
      <c r="C661" s="26"/>
      <c r="D661" s="26"/>
      <c r="E661" s="26"/>
      <c r="F661" s="27"/>
      <c r="G661" s="26"/>
      <c r="H661" s="26"/>
      <c r="I661" s="27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>
      <c r="A662" s="26"/>
      <c r="B662" s="26"/>
      <c r="C662" s="26"/>
      <c r="D662" s="26"/>
      <c r="E662" s="26"/>
      <c r="F662" s="27"/>
      <c r="G662" s="26"/>
      <c r="H662" s="26"/>
      <c r="I662" s="27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>
      <c r="A663" s="26"/>
      <c r="B663" s="26"/>
      <c r="C663" s="26"/>
      <c r="D663" s="26"/>
      <c r="E663" s="26"/>
      <c r="F663" s="27"/>
      <c r="G663" s="26"/>
      <c r="H663" s="26"/>
      <c r="I663" s="27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>
      <c r="A664" s="26"/>
      <c r="B664" s="26"/>
      <c r="C664" s="26"/>
      <c r="D664" s="26"/>
      <c r="E664" s="26"/>
      <c r="F664" s="27"/>
      <c r="G664" s="26"/>
      <c r="H664" s="26"/>
      <c r="I664" s="27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>
      <c r="A665" s="26"/>
      <c r="B665" s="26"/>
      <c r="C665" s="26"/>
      <c r="D665" s="26"/>
      <c r="E665" s="26"/>
      <c r="F665" s="27"/>
      <c r="G665" s="26"/>
      <c r="H665" s="26"/>
      <c r="I665" s="27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>
      <c r="A666" s="26"/>
      <c r="B666" s="26"/>
      <c r="C666" s="26"/>
      <c r="D666" s="26"/>
      <c r="E666" s="26"/>
      <c r="F666" s="27"/>
      <c r="G666" s="26"/>
      <c r="H666" s="26"/>
      <c r="I666" s="27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>
      <c r="A667" s="26"/>
      <c r="B667" s="26"/>
      <c r="C667" s="26"/>
      <c r="D667" s="26"/>
      <c r="E667" s="26"/>
      <c r="F667" s="27"/>
      <c r="G667" s="26"/>
      <c r="H667" s="26"/>
      <c r="I667" s="27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>
      <c r="A668" s="26"/>
      <c r="B668" s="26"/>
      <c r="C668" s="26"/>
      <c r="D668" s="26"/>
      <c r="E668" s="26"/>
      <c r="F668" s="27"/>
      <c r="G668" s="26"/>
      <c r="H668" s="26"/>
      <c r="I668" s="27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>
      <c r="A669" s="26"/>
      <c r="B669" s="26"/>
      <c r="C669" s="26"/>
      <c r="D669" s="26"/>
      <c r="E669" s="26"/>
      <c r="F669" s="27"/>
      <c r="G669" s="26"/>
      <c r="H669" s="26"/>
      <c r="I669" s="27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>
      <c r="A670" s="26"/>
      <c r="B670" s="26"/>
      <c r="C670" s="26"/>
      <c r="D670" s="26"/>
      <c r="E670" s="26"/>
      <c r="F670" s="27"/>
      <c r="G670" s="26"/>
      <c r="H670" s="26"/>
      <c r="I670" s="27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>
      <c r="A671" s="26"/>
      <c r="B671" s="26"/>
      <c r="C671" s="26"/>
      <c r="D671" s="26"/>
      <c r="E671" s="26"/>
      <c r="F671" s="27"/>
      <c r="G671" s="26"/>
      <c r="H671" s="26"/>
      <c r="I671" s="27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>
      <c r="A672" s="26"/>
      <c r="B672" s="26"/>
      <c r="C672" s="26"/>
      <c r="D672" s="26"/>
      <c r="E672" s="26"/>
      <c r="F672" s="27"/>
      <c r="G672" s="26"/>
      <c r="H672" s="26"/>
      <c r="I672" s="27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>
      <c r="A673" s="26"/>
      <c r="B673" s="26"/>
      <c r="C673" s="26"/>
      <c r="D673" s="26"/>
      <c r="E673" s="26"/>
      <c r="F673" s="27"/>
      <c r="G673" s="26"/>
      <c r="H673" s="26"/>
      <c r="I673" s="27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>
      <c r="A674" s="26"/>
      <c r="B674" s="26"/>
      <c r="C674" s="26"/>
      <c r="D674" s="26"/>
      <c r="E674" s="26"/>
      <c r="F674" s="27"/>
      <c r="G674" s="26"/>
      <c r="H674" s="26"/>
      <c r="I674" s="27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>
      <c r="A675" s="26"/>
      <c r="B675" s="26"/>
      <c r="C675" s="26"/>
      <c r="D675" s="26"/>
      <c r="E675" s="26"/>
      <c r="F675" s="27"/>
      <c r="G675" s="26"/>
      <c r="H675" s="26"/>
      <c r="I675" s="27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>
      <c r="A676" s="26"/>
      <c r="B676" s="26"/>
      <c r="C676" s="26"/>
      <c r="D676" s="26"/>
      <c r="E676" s="26"/>
      <c r="F676" s="27"/>
      <c r="G676" s="26"/>
      <c r="H676" s="26"/>
      <c r="I676" s="27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>
      <c r="A677" s="26"/>
      <c r="B677" s="26"/>
      <c r="C677" s="26"/>
      <c r="D677" s="26"/>
      <c r="E677" s="26"/>
      <c r="F677" s="27"/>
      <c r="G677" s="26"/>
      <c r="H677" s="26"/>
      <c r="I677" s="27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>
      <c r="A678" s="26"/>
      <c r="B678" s="26"/>
      <c r="C678" s="26"/>
      <c r="D678" s="26"/>
      <c r="E678" s="26"/>
      <c r="F678" s="27"/>
      <c r="G678" s="26"/>
      <c r="H678" s="26"/>
      <c r="I678" s="27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>
      <c r="A679" s="26"/>
      <c r="B679" s="26"/>
      <c r="C679" s="26"/>
      <c r="D679" s="26"/>
      <c r="E679" s="26"/>
      <c r="F679" s="27"/>
      <c r="G679" s="26"/>
      <c r="H679" s="26"/>
      <c r="I679" s="27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>
      <c r="A680" s="26"/>
      <c r="B680" s="26"/>
      <c r="C680" s="26"/>
      <c r="D680" s="26"/>
      <c r="E680" s="26"/>
      <c r="F680" s="27"/>
      <c r="G680" s="26"/>
      <c r="H680" s="26"/>
      <c r="I680" s="27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>
      <c r="A681" s="26"/>
      <c r="B681" s="26"/>
      <c r="C681" s="26"/>
      <c r="D681" s="26"/>
      <c r="E681" s="26"/>
      <c r="F681" s="27"/>
      <c r="G681" s="26"/>
      <c r="H681" s="26"/>
      <c r="I681" s="27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>
      <c r="A682" s="26"/>
      <c r="B682" s="26"/>
      <c r="C682" s="26"/>
      <c r="D682" s="26"/>
      <c r="E682" s="26"/>
      <c r="F682" s="27"/>
      <c r="G682" s="26"/>
      <c r="H682" s="26"/>
      <c r="I682" s="27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>
      <c r="A683" s="26"/>
      <c r="B683" s="26"/>
      <c r="C683" s="26"/>
      <c r="D683" s="26"/>
      <c r="E683" s="26"/>
      <c r="F683" s="27"/>
      <c r="G683" s="26"/>
      <c r="H683" s="26"/>
      <c r="I683" s="27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>
      <c r="A684" s="26"/>
      <c r="B684" s="26"/>
      <c r="C684" s="26"/>
      <c r="D684" s="26"/>
      <c r="E684" s="26"/>
      <c r="F684" s="27"/>
      <c r="G684" s="26"/>
      <c r="H684" s="26"/>
      <c r="I684" s="27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>
      <c r="A685" s="26"/>
      <c r="B685" s="26"/>
      <c r="C685" s="26"/>
      <c r="D685" s="26"/>
      <c r="E685" s="26"/>
      <c r="F685" s="27"/>
      <c r="G685" s="26"/>
      <c r="H685" s="26"/>
      <c r="I685" s="27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>
      <c r="A686" s="26"/>
      <c r="B686" s="26"/>
      <c r="C686" s="26"/>
      <c r="D686" s="26"/>
      <c r="E686" s="26"/>
      <c r="F686" s="27"/>
      <c r="G686" s="26"/>
      <c r="H686" s="26"/>
      <c r="I686" s="27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>
      <c r="A687" s="26"/>
      <c r="B687" s="26"/>
      <c r="C687" s="26"/>
      <c r="D687" s="26"/>
      <c r="E687" s="26"/>
      <c r="F687" s="27"/>
      <c r="G687" s="26"/>
      <c r="H687" s="26"/>
      <c r="I687" s="27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>
      <c r="A688" s="26"/>
      <c r="B688" s="26"/>
      <c r="C688" s="26"/>
      <c r="D688" s="26"/>
      <c r="E688" s="26"/>
      <c r="F688" s="27"/>
      <c r="G688" s="26"/>
      <c r="H688" s="26"/>
      <c r="I688" s="27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>
      <c r="A689" s="26"/>
      <c r="B689" s="26"/>
      <c r="C689" s="26"/>
      <c r="D689" s="26"/>
      <c r="E689" s="26"/>
      <c r="F689" s="27"/>
      <c r="G689" s="26"/>
      <c r="H689" s="26"/>
      <c r="I689" s="27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>
      <c r="A690" s="26"/>
      <c r="B690" s="26"/>
      <c r="C690" s="26"/>
      <c r="D690" s="26"/>
      <c r="E690" s="26"/>
      <c r="F690" s="27"/>
      <c r="G690" s="26"/>
      <c r="H690" s="26"/>
      <c r="I690" s="27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>
      <c r="A691" s="26"/>
      <c r="B691" s="26"/>
      <c r="C691" s="26"/>
      <c r="D691" s="26"/>
      <c r="E691" s="26"/>
      <c r="F691" s="27"/>
      <c r="G691" s="26"/>
      <c r="H691" s="26"/>
      <c r="I691" s="27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>
      <c r="A692" s="26"/>
      <c r="B692" s="26"/>
      <c r="C692" s="26"/>
      <c r="D692" s="26"/>
      <c r="E692" s="26"/>
      <c r="F692" s="27"/>
      <c r="G692" s="26"/>
      <c r="H692" s="26"/>
      <c r="I692" s="27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>
      <c r="A693" s="26"/>
      <c r="B693" s="26"/>
      <c r="C693" s="26"/>
      <c r="D693" s="26"/>
      <c r="E693" s="26"/>
      <c r="F693" s="27"/>
      <c r="G693" s="26"/>
      <c r="H693" s="26"/>
      <c r="I693" s="27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>
      <c r="A694" s="26"/>
      <c r="B694" s="26"/>
      <c r="C694" s="26"/>
      <c r="D694" s="26"/>
      <c r="E694" s="26"/>
      <c r="F694" s="27"/>
      <c r="G694" s="26"/>
      <c r="H694" s="26"/>
      <c r="I694" s="27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>
      <c r="A695" s="26"/>
      <c r="B695" s="26"/>
      <c r="C695" s="26"/>
      <c r="D695" s="26"/>
      <c r="E695" s="26"/>
      <c r="F695" s="27"/>
      <c r="G695" s="26"/>
      <c r="H695" s="26"/>
      <c r="I695" s="27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>
      <c r="A696" s="26"/>
      <c r="B696" s="26"/>
      <c r="C696" s="26"/>
      <c r="D696" s="26"/>
      <c r="E696" s="26"/>
      <c r="F696" s="27"/>
      <c r="G696" s="26"/>
      <c r="H696" s="26"/>
      <c r="I696" s="27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>
      <c r="A697" s="26"/>
      <c r="B697" s="26"/>
      <c r="C697" s="26"/>
      <c r="D697" s="26"/>
      <c r="E697" s="26"/>
      <c r="F697" s="27"/>
      <c r="G697" s="26"/>
      <c r="H697" s="26"/>
      <c r="I697" s="27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>
      <c r="A698" s="26"/>
      <c r="B698" s="26"/>
      <c r="C698" s="26"/>
      <c r="D698" s="26"/>
      <c r="E698" s="26"/>
      <c r="F698" s="27"/>
      <c r="G698" s="26"/>
      <c r="H698" s="26"/>
      <c r="I698" s="27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>
      <c r="A699" s="26"/>
      <c r="B699" s="26"/>
      <c r="C699" s="26"/>
      <c r="D699" s="26"/>
      <c r="E699" s="26"/>
      <c r="F699" s="27"/>
      <c r="G699" s="26"/>
      <c r="H699" s="26"/>
      <c r="I699" s="27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>
      <c r="A700" s="26"/>
      <c r="B700" s="26"/>
      <c r="C700" s="26"/>
      <c r="D700" s="26"/>
      <c r="E700" s="26"/>
      <c r="F700" s="27"/>
      <c r="G700" s="26"/>
      <c r="H700" s="26"/>
      <c r="I700" s="27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>
      <c r="A701" s="26"/>
      <c r="B701" s="26"/>
      <c r="C701" s="26"/>
      <c r="D701" s="26"/>
      <c r="E701" s="26"/>
      <c r="F701" s="27"/>
      <c r="G701" s="26"/>
      <c r="H701" s="26"/>
      <c r="I701" s="27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>
      <c r="A702" s="26"/>
      <c r="B702" s="26"/>
      <c r="C702" s="26"/>
      <c r="D702" s="26"/>
      <c r="E702" s="26"/>
      <c r="F702" s="27"/>
      <c r="G702" s="26"/>
      <c r="H702" s="26"/>
      <c r="I702" s="27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>
      <c r="A703" s="26"/>
      <c r="B703" s="26"/>
      <c r="C703" s="26"/>
      <c r="D703" s="26"/>
      <c r="E703" s="26"/>
      <c r="F703" s="27"/>
      <c r="G703" s="26"/>
      <c r="H703" s="26"/>
      <c r="I703" s="27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>
      <c r="A704" s="26"/>
      <c r="B704" s="26"/>
      <c r="C704" s="26"/>
      <c r="D704" s="26"/>
      <c r="E704" s="26"/>
      <c r="F704" s="27"/>
      <c r="G704" s="26"/>
      <c r="H704" s="26"/>
      <c r="I704" s="27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>
      <c r="A705" s="26"/>
      <c r="B705" s="26"/>
      <c r="C705" s="26"/>
      <c r="D705" s="26"/>
      <c r="E705" s="26"/>
      <c r="F705" s="27"/>
      <c r="G705" s="26"/>
      <c r="H705" s="26"/>
      <c r="I705" s="27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>
      <c r="A706" s="26"/>
      <c r="B706" s="26"/>
      <c r="C706" s="26"/>
      <c r="D706" s="26"/>
      <c r="E706" s="26"/>
      <c r="F706" s="27"/>
      <c r="G706" s="26"/>
      <c r="H706" s="26"/>
      <c r="I706" s="27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>
      <c r="A707" s="26"/>
      <c r="B707" s="26"/>
      <c r="C707" s="26"/>
      <c r="D707" s="26"/>
      <c r="E707" s="26"/>
      <c r="F707" s="27"/>
      <c r="G707" s="26"/>
      <c r="H707" s="26"/>
      <c r="I707" s="27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>
      <c r="A708" s="26"/>
      <c r="B708" s="26"/>
      <c r="C708" s="26"/>
      <c r="D708" s="26"/>
      <c r="E708" s="26"/>
      <c r="F708" s="27"/>
      <c r="G708" s="26"/>
      <c r="H708" s="26"/>
      <c r="I708" s="27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>
      <c r="A709" s="26"/>
      <c r="B709" s="26"/>
      <c r="C709" s="26"/>
      <c r="D709" s="26"/>
      <c r="E709" s="26"/>
      <c r="F709" s="27"/>
      <c r="G709" s="26"/>
      <c r="H709" s="26"/>
      <c r="I709" s="27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>
      <c r="A710" s="26"/>
      <c r="B710" s="26"/>
      <c r="C710" s="26"/>
      <c r="D710" s="26"/>
      <c r="E710" s="26"/>
      <c r="F710" s="27"/>
      <c r="G710" s="26"/>
      <c r="H710" s="26"/>
      <c r="I710" s="27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>
      <c r="A711" s="26"/>
      <c r="B711" s="26"/>
      <c r="C711" s="26"/>
      <c r="D711" s="26"/>
      <c r="E711" s="26"/>
      <c r="F711" s="27"/>
      <c r="G711" s="26"/>
      <c r="H711" s="26"/>
      <c r="I711" s="27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>
      <c r="A712" s="26"/>
      <c r="B712" s="26"/>
      <c r="C712" s="26"/>
      <c r="D712" s="26"/>
      <c r="E712" s="26"/>
      <c r="F712" s="27"/>
      <c r="G712" s="26"/>
      <c r="H712" s="26"/>
      <c r="I712" s="27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>
      <c r="A713" s="26"/>
      <c r="B713" s="26"/>
      <c r="C713" s="26"/>
      <c r="D713" s="26"/>
      <c r="E713" s="26"/>
      <c r="F713" s="27"/>
      <c r="G713" s="26"/>
      <c r="H713" s="26"/>
      <c r="I713" s="27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>
      <c r="A714" s="26"/>
      <c r="B714" s="26"/>
      <c r="C714" s="26"/>
      <c r="D714" s="26"/>
      <c r="E714" s="26"/>
      <c r="F714" s="27"/>
      <c r="G714" s="26"/>
      <c r="H714" s="26"/>
      <c r="I714" s="27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>
      <c r="A715" s="26"/>
      <c r="B715" s="26"/>
      <c r="C715" s="26"/>
      <c r="D715" s="26"/>
      <c r="E715" s="26"/>
      <c r="F715" s="27"/>
      <c r="G715" s="26"/>
      <c r="H715" s="26"/>
      <c r="I715" s="27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>
      <c r="A716" s="26"/>
      <c r="B716" s="26"/>
      <c r="C716" s="26"/>
      <c r="D716" s="26"/>
      <c r="E716" s="26"/>
      <c r="F716" s="27"/>
      <c r="G716" s="26"/>
      <c r="H716" s="26"/>
      <c r="I716" s="27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>
      <c r="A717" s="26"/>
      <c r="B717" s="26"/>
      <c r="C717" s="26"/>
      <c r="D717" s="26"/>
      <c r="E717" s="26"/>
      <c r="F717" s="27"/>
      <c r="G717" s="26"/>
      <c r="H717" s="26"/>
      <c r="I717" s="27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>
      <c r="A718" s="26"/>
      <c r="B718" s="26"/>
      <c r="C718" s="26"/>
      <c r="D718" s="26"/>
      <c r="E718" s="26"/>
      <c r="F718" s="27"/>
      <c r="G718" s="26"/>
      <c r="H718" s="26"/>
      <c r="I718" s="27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>
      <c r="A719" s="26"/>
      <c r="B719" s="26"/>
      <c r="C719" s="26"/>
      <c r="D719" s="26"/>
      <c r="E719" s="26"/>
      <c r="F719" s="27"/>
      <c r="G719" s="26"/>
      <c r="H719" s="26"/>
      <c r="I719" s="27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>
      <c r="A720" s="26"/>
      <c r="B720" s="26"/>
      <c r="C720" s="26"/>
      <c r="D720" s="26"/>
      <c r="E720" s="26"/>
      <c r="F720" s="27"/>
      <c r="G720" s="26"/>
      <c r="H720" s="26"/>
      <c r="I720" s="27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>
      <c r="A721" s="26"/>
      <c r="B721" s="26"/>
      <c r="C721" s="26"/>
      <c r="D721" s="26"/>
      <c r="E721" s="26"/>
      <c r="F721" s="27"/>
      <c r="G721" s="26"/>
      <c r="H721" s="26"/>
      <c r="I721" s="27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>
      <c r="A722" s="26"/>
      <c r="B722" s="26"/>
      <c r="C722" s="26"/>
      <c r="D722" s="26"/>
      <c r="E722" s="26"/>
      <c r="F722" s="27"/>
      <c r="G722" s="26"/>
      <c r="H722" s="26"/>
      <c r="I722" s="27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>
      <c r="A723" s="26"/>
      <c r="B723" s="26"/>
      <c r="C723" s="26"/>
      <c r="D723" s="26"/>
      <c r="E723" s="26"/>
      <c r="F723" s="27"/>
      <c r="G723" s="26"/>
      <c r="H723" s="26"/>
      <c r="I723" s="27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>
      <c r="A724" s="26"/>
      <c r="B724" s="26"/>
      <c r="C724" s="26"/>
      <c r="D724" s="26"/>
      <c r="E724" s="26"/>
      <c r="F724" s="27"/>
      <c r="G724" s="26"/>
      <c r="H724" s="26"/>
      <c r="I724" s="27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>
      <c r="A725" s="26"/>
      <c r="B725" s="26"/>
      <c r="C725" s="26"/>
      <c r="D725" s="26"/>
      <c r="E725" s="26"/>
      <c r="F725" s="27"/>
      <c r="G725" s="26"/>
      <c r="H725" s="26"/>
      <c r="I725" s="27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>
      <c r="A726" s="26"/>
      <c r="B726" s="26"/>
      <c r="C726" s="26"/>
      <c r="D726" s="26"/>
      <c r="E726" s="26"/>
      <c r="F726" s="27"/>
      <c r="G726" s="26"/>
      <c r="H726" s="26"/>
      <c r="I726" s="27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>
      <c r="A727" s="26"/>
      <c r="B727" s="26"/>
      <c r="C727" s="26"/>
      <c r="D727" s="26"/>
      <c r="E727" s="26"/>
      <c r="F727" s="27"/>
      <c r="G727" s="26"/>
      <c r="H727" s="26"/>
      <c r="I727" s="27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>
      <c r="A728" s="26"/>
      <c r="B728" s="26"/>
      <c r="C728" s="26"/>
      <c r="D728" s="26"/>
      <c r="E728" s="26"/>
      <c r="F728" s="27"/>
      <c r="G728" s="26"/>
      <c r="H728" s="26"/>
      <c r="I728" s="27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>
      <c r="A729" s="26"/>
      <c r="B729" s="26"/>
      <c r="C729" s="26"/>
      <c r="D729" s="26"/>
      <c r="E729" s="26"/>
      <c r="F729" s="27"/>
      <c r="G729" s="26"/>
      <c r="H729" s="26"/>
      <c r="I729" s="27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>
      <c r="A730" s="26"/>
      <c r="B730" s="26"/>
      <c r="C730" s="26"/>
      <c r="D730" s="26"/>
      <c r="E730" s="26"/>
      <c r="F730" s="27"/>
      <c r="G730" s="26"/>
      <c r="H730" s="26"/>
      <c r="I730" s="27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>
      <c r="A731" s="26"/>
      <c r="B731" s="26"/>
      <c r="C731" s="26"/>
      <c r="D731" s="26"/>
      <c r="E731" s="26"/>
      <c r="F731" s="27"/>
      <c r="G731" s="26"/>
      <c r="H731" s="26"/>
      <c r="I731" s="27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>
      <c r="A732" s="26"/>
      <c r="B732" s="26"/>
      <c r="C732" s="26"/>
      <c r="D732" s="26"/>
      <c r="E732" s="26"/>
      <c r="F732" s="27"/>
      <c r="G732" s="26"/>
      <c r="H732" s="26"/>
      <c r="I732" s="27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>
      <c r="A733" s="26"/>
      <c r="B733" s="26"/>
      <c r="C733" s="26"/>
      <c r="D733" s="26"/>
      <c r="E733" s="26"/>
      <c r="F733" s="27"/>
      <c r="G733" s="26"/>
      <c r="H733" s="26"/>
      <c r="I733" s="27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>
      <c r="A734" s="26"/>
      <c r="B734" s="26"/>
      <c r="C734" s="26"/>
      <c r="D734" s="26"/>
      <c r="E734" s="26"/>
      <c r="F734" s="27"/>
      <c r="G734" s="26"/>
      <c r="H734" s="26"/>
      <c r="I734" s="27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>
      <c r="A735" s="26"/>
      <c r="B735" s="26"/>
      <c r="C735" s="26"/>
      <c r="D735" s="26"/>
      <c r="E735" s="26"/>
      <c r="F735" s="27"/>
      <c r="G735" s="26"/>
      <c r="H735" s="26"/>
      <c r="I735" s="27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>
      <c r="A736" s="26"/>
      <c r="B736" s="26"/>
      <c r="C736" s="26"/>
      <c r="D736" s="26"/>
      <c r="E736" s="26"/>
      <c r="F736" s="27"/>
      <c r="G736" s="26"/>
      <c r="H736" s="26"/>
      <c r="I736" s="27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>
      <c r="A737" s="26"/>
      <c r="B737" s="26"/>
      <c r="C737" s="26"/>
      <c r="D737" s="26"/>
      <c r="E737" s="26"/>
      <c r="F737" s="27"/>
      <c r="G737" s="26"/>
      <c r="H737" s="26"/>
      <c r="I737" s="27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>
      <c r="A738" s="26"/>
      <c r="B738" s="26"/>
      <c r="C738" s="26"/>
      <c r="D738" s="26"/>
      <c r="E738" s="26"/>
      <c r="F738" s="27"/>
      <c r="G738" s="26"/>
      <c r="H738" s="26"/>
      <c r="I738" s="27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>
      <c r="A739" s="26"/>
      <c r="B739" s="26"/>
      <c r="C739" s="26"/>
      <c r="D739" s="26"/>
      <c r="E739" s="26"/>
      <c r="F739" s="27"/>
      <c r="G739" s="26"/>
      <c r="H739" s="26"/>
      <c r="I739" s="27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>
      <c r="A740" s="26"/>
      <c r="B740" s="26"/>
      <c r="C740" s="26"/>
      <c r="D740" s="26"/>
      <c r="E740" s="26"/>
      <c r="F740" s="27"/>
      <c r="G740" s="26"/>
      <c r="H740" s="26"/>
      <c r="I740" s="27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>
      <c r="A741" s="26"/>
      <c r="B741" s="26"/>
      <c r="C741" s="26"/>
      <c r="D741" s="26"/>
      <c r="E741" s="26"/>
      <c r="F741" s="27"/>
      <c r="G741" s="26"/>
      <c r="H741" s="26"/>
      <c r="I741" s="27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>
      <c r="A742" s="26"/>
      <c r="B742" s="26"/>
      <c r="C742" s="26"/>
      <c r="D742" s="26"/>
      <c r="E742" s="26"/>
      <c r="F742" s="27"/>
      <c r="G742" s="26"/>
      <c r="H742" s="26"/>
      <c r="I742" s="27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>
      <c r="A743" s="26"/>
      <c r="B743" s="26"/>
      <c r="C743" s="26"/>
      <c r="D743" s="26"/>
      <c r="E743" s="26"/>
      <c r="F743" s="27"/>
      <c r="G743" s="26"/>
      <c r="H743" s="26"/>
      <c r="I743" s="27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>
      <c r="A744" s="26"/>
      <c r="B744" s="26"/>
      <c r="C744" s="26"/>
      <c r="D744" s="26"/>
      <c r="E744" s="26"/>
      <c r="F744" s="27"/>
      <c r="G744" s="26"/>
      <c r="H744" s="26"/>
      <c r="I744" s="27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>
      <c r="A745" s="26"/>
      <c r="B745" s="26"/>
      <c r="C745" s="26"/>
      <c r="D745" s="26"/>
      <c r="E745" s="26"/>
      <c r="F745" s="27"/>
      <c r="G745" s="26"/>
      <c r="H745" s="26"/>
      <c r="I745" s="27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>
      <c r="A746" s="26"/>
      <c r="B746" s="26"/>
      <c r="C746" s="26"/>
      <c r="D746" s="26"/>
      <c r="E746" s="26"/>
      <c r="F746" s="27"/>
      <c r="G746" s="26"/>
      <c r="H746" s="26"/>
      <c r="I746" s="27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>
      <c r="A747" s="26"/>
      <c r="B747" s="26"/>
      <c r="C747" s="26"/>
      <c r="D747" s="26"/>
      <c r="E747" s="26"/>
      <c r="F747" s="27"/>
      <c r="G747" s="26"/>
      <c r="H747" s="26"/>
      <c r="I747" s="27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>
      <c r="A748" s="26"/>
      <c r="B748" s="26"/>
      <c r="C748" s="26"/>
      <c r="D748" s="26"/>
      <c r="E748" s="26"/>
      <c r="F748" s="27"/>
      <c r="G748" s="26"/>
      <c r="H748" s="26"/>
      <c r="I748" s="27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>
      <c r="A749" s="26"/>
      <c r="B749" s="26"/>
      <c r="C749" s="26"/>
      <c r="D749" s="26"/>
      <c r="E749" s="26"/>
      <c r="F749" s="27"/>
      <c r="G749" s="26"/>
      <c r="H749" s="26"/>
      <c r="I749" s="27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>
      <c r="A750" s="26"/>
      <c r="B750" s="26"/>
      <c r="C750" s="26"/>
      <c r="D750" s="26"/>
      <c r="E750" s="26"/>
      <c r="F750" s="27"/>
      <c r="G750" s="26"/>
      <c r="H750" s="26"/>
      <c r="I750" s="27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>
      <c r="A751" s="26"/>
      <c r="B751" s="26"/>
      <c r="C751" s="26"/>
      <c r="D751" s="26"/>
      <c r="E751" s="26"/>
      <c r="F751" s="27"/>
      <c r="G751" s="26"/>
      <c r="H751" s="26"/>
      <c r="I751" s="27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>
      <c r="A752" s="26"/>
      <c r="B752" s="26"/>
      <c r="C752" s="26"/>
      <c r="D752" s="26"/>
      <c r="E752" s="26"/>
      <c r="F752" s="27"/>
      <c r="G752" s="26"/>
      <c r="H752" s="26"/>
      <c r="I752" s="27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>
      <c r="A753" s="26"/>
      <c r="B753" s="26"/>
      <c r="C753" s="26"/>
      <c r="D753" s="26"/>
      <c r="E753" s="26"/>
      <c r="F753" s="27"/>
      <c r="G753" s="26"/>
      <c r="H753" s="26"/>
      <c r="I753" s="27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>
      <c r="A754" s="26"/>
      <c r="B754" s="26"/>
      <c r="C754" s="26"/>
      <c r="D754" s="26"/>
      <c r="E754" s="26"/>
      <c r="F754" s="27"/>
      <c r="G754" s="26"/>
      <c r="H754" s="26"/>
      <c r="I754" s="27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>
      <c r="A755" s="26"/>
      <c r="B755" s="26"/>
      <c r="C755" s="26"/>
      <c r="D755" s="26"/>
      <c r="E755" s="26"/>
      <c r="F755" s="27"/>
      <c r="G755" s="26"/>
      <c r="H755" s="26"/>
      <c r="I755" s="27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>
      <c r="A756" s="26"/>
      <c r="B756" s="26"/>
      <c r="C756" s="26"/>
      <c r="D756" s="26"/>
      <c r="E756" s="26"/>
      <c r="F756" s="27"/>
      <c r="G756" s="26"/>
      <c r="H756" s="26"/>
      <c r="I756" s="27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>
      <c r="A757" s="26"/>
      <c r="B757" s="26"/>
      <c r="C757" s="26"/>
      <c r="D757" s="26"/>
      <c r="E757" s="26"/>
      <c r="F757" s="27"/>
      <c r="G757" s="26"/>
      <c r="H757" s="26"/>
      <c r="I757" s="27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>
      <c r="A758" s="26"/>
      <c r="B758" s="26"/>
      <c r="C758" s="26"/>
      <c r="D758" s="26"/>
      <c r="E758" s="26"/>
      <c r="F758" s="27"/>
      <c r="G758" s="26"/>
      <c r="H758" s="26"/>
      <c r="I758" s="27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>
      <c r="A759" s="26"/>
      <c r="B759" s="26"/>
      <c r="C759" s="26"/>
      <c r="D759" s="26"/>
      <c r="E759" s="26"/>
      <c r="F759" s="27"/>
      <c r="G759" s="26"/>
      <c r="H759" s="26"/>
      <c r="I759" s="27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>
      <c r="A760" s="26"/>
      <c r="B760" s="26"/>
      <c r="C760" s="26"/>
      <c r="D760" s="26"/>
      <c r="E760" s="26"/>
      <c r="F760" s="27"/>
      <c r="G760" s="26"/>
      <c r="H760" s="26"/>
      <c r="I760" s="27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>
      <c r="A761" s="26"/>
      <c r="B761" s="26"/>
      <c r="C761" s="26"/>
      <c r="D761" s="26"/>
      <c r="E761" s="26"/>
      <c r="F761" s="27"/>
      <c r="G761" s="26"/>
      <c r="H761" s="26"/>
      <c r="I761" s="27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>
      <c r="A762" s="26"/>
      <c r="B762" s="26"/>
      <c r="C762" s="26"/>
      <c r="D762" s="26"/>
      <c r="E762" s="26"/>
      <c r="F762" s="27"/>
      <c r="G762" s="26"/>
      <c r="H762" s="26"/>
      <c r="I762" s="27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>
      <c r="A763" s="26"/>
      <c r="B763" s="26"/>
      <c r="C763" s="26"/>
      <c r="D763" s="26"/>
      <c r="E763" s="26"/>
      <c r="F763" s="27"/>
      <c r="G763" s="26"/>
      <c r="H763" s="26"/>
      <c r="I763" s="27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>
      <c r="A764" s="26"/>
      <c r="B764" s="26"/>
      <c r="C764" s="26"/>
      <c r="D764" s="26"/>
      <c r="E764" s="26"/>
      <c r="F764" s="27"/>
      <c r="G764" s="26"/>
      <c r="H764" s="26"/>
      <c r="I764" s="27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>
      <c r="A765" s="26"/>
      <c r="B765" s="26"/>
      <c r="C765" s="26"/>
      <c r="D765" s="26"/>
      <c r="E765" s="26"/>
      <c r="F765" s="27"/>
      <c r="G765" s="26"/>
      <c r="H765" s="26"/>
      <c r="I765" s="27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>
      <c r="A766" s="26"/>
      <c r="B766" s="26"/>
      <c r="C766" s="26"/>
      <c r="D766" s="26"/>
      <c r="E766" s="26"/>
      <c r="F766" s="27"/>
      <c r="G766" s="26"/>
      <c r="H766" s="26"/>
      <c r="I766" s="27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>
      <c r="A767" s="26"/>
      <c r="B767" s="26"/>
      <c r="C767" s="26"/>
      <c r="D767" s="26"/>
      <c r="E767" s="26"/>
      <c r="F767" s="27"/>
      <c r="G767" s="26"/>
      <c r="H767" s="26"/>
      <c r="I767" s="27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>
      <c r="A768" s="26"/>
      <c r="B768" s="26"/>
      <c r="C768" s="26"/>
      <c r="D768" s="26"/>
      <c r="E768" s="26"/>
      <c r="F768" s="27"/>
      <c r="G768" s="26"/>
      <c r="H768" s="26"/>
      <c r="I768" s="27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>
      <c r="A769" s="26"/>
      <c r="B769" s="26"/>
      <c r="C769" s="26"/>
      <c r="D769" s="26"/>
      <c r="E769" s="26"/>
      <c r="F769" s="27"/>
      <c r="G769" s="26"/>
      <c r="H769" s="26"/>
      <c r="I769" s="27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>
      <c r="A770" s="26"/>
      <c r="B770" s="26"/>
      <c r="C770" s="26"/>
      <c r="D770" s="26"/>
      <c r="E770" s="26"/>
      <c r="F770" s="27"/>
      <c r="G770" s="26"/>
      <c r="H770" s="26"/>
      <c r="I770" s="27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>
      <c r="A771" s="26"/>
      <c r="B771" s="26"/>
      <c r="C771" s="26"/>
      <c r="D771" s="26"/>
      <c r="E771" s="26"/>
      <c r="F771" s="27"/>
      <c r="G771" s="26"/>
      <c r="H771" s="26"/>
      <c r="I771" s="27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>
      <c r="A772" s="26"/>
      <c r="B772" s="26"/>
      <c r="C772" s="26"/>
      <c r="D772" s="26"/>
      <c r="E772" s="26"/>
      <c r="F772" s="27"/>
      <c r="G772" s="26"/>
      <c r="H772" s="26"/>
      <c r="I772" s="27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>
      <c r="A773" s="26"/>
      <c r="B773" s="26"/>
      <c r="C773" s="26"/>
      <c r="D773" s="26"/>
      <c r="E773" s="26"/>
      <c r="F773" s="27"/>
      <c r="G773" s="26"/>
      <c r="H773" s="26"/>
      <c r="I773" s="27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>
      <c r="A774" s="26"/>
      <c r="B774" s="26"/>
      <c r="C774" s="26"/>
      <c r="D774" s="26"/>
      <c r="E774" s="26"/>
      <c r="F774" s="27"/>
      <c r="G774" s="26"/>
      <c r="H774" s="26"/>
      <c r="I774" s="27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>
      <c r="A775" s="26"/>
      <c r="B775" s="26"/>
      <c r="C775" s="26"/>
      <c r="D775" s="26"/>
      <c r="E775" s="26"/>
      <c r="F775" s="27"/>
      <c r="G775" s="26"/>
      <c r="H775" s="26"/>
      <c r="I775" s="27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>
      <c r="A776" s="26"/>
      <c r="B776" s="26"/>
      <c r="C776" s="26"/>
      <c r="D776" s="26"/>
      <c r="E776" s="26"/>
      <c r="F776" s="27"/>
      <c r="G776" s="26"/>
      <c r="H776" s="26"/>
      <c r="I776" s="27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>
      <c r="A777" s="26"/>
      <c r="B777" s="26"/>
      <c r="C777" s="26"/>
      <c r="D777" s="26"/>
      <c r="E777" s="26"/>
      <c r="F777" s="27"/>
      <c r="G777" s="26"/>
      <c r="H777" s="26"/>
      <c r="I777" s="27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>
      <c r="A778" s="26"/>
      <c r="B778" s="26"/>
      <c r="C778" s="26"/>
      <c r="D778" s="26"/>
      <c r="E778" s="26"/>
      <c r="F778" s="27"/>
      <c r="G778" s="26"/>
      <c r="H778" s="26"/>
      <c r="I778" s="27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>
      <c r="A779" s="26"/>
      <c r="B779" s="26"/>
      <c r="C779" s="26"/>
      <c r="D779" s="26"/>
      <c r="E779" s="26"/>
      <c r="F779" s="27"/>
      <c r="G779" s="26"/>
      <c r="H779" s="26"/>
      <c r="I779" s="27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>
      <c r="A780" s="26"/>
      <c r="B780" s="26"/>
      <c r="C780" s="26"/>
      <c r="D780" s="26"/>
      <c r="E780" s="26"/>
      <c r="F780" s="27"/>
      <c r="G780" s="26"/>
      <c r="H780" s="26"/>
      <c r="I780" s="27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>
      <c r="A781" s="26"/>
      <c r="B781" s="26"/>
      <c r="C781" s="26"/>
      <c r="D781" s="26"/>
      <c r="E781" s="26"/>
      <c r="F781" s="27"/>
      <c r="G781" s="26"/>
      <c r="H781" s="26"/>
      <c r="I781" s="27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>
      <c r="A782" s="26"/>
      <c r="B782" s="26"/>
      <c r="C782" s="26"/>
      <c r="D782" s="26"/>
      <c r="E782" s="26"/>
      <c r="F782" s="27"/>
      <c r="G782" s="26"/>
      <c r="H782" s="26"/>
      <c r="I782" s="27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>
      <c r="A783" s="26"/>
      <c r="B783" s="26"/>
      <c r="C783" s="26"/>
      <c r="D783" s="26"/>
      <c r="E783" s="26"/>
      <c r="F783" s="27"/>
      <c r="G783" s="26"/>
      <c r="H783" s="26"/>
      <c r="I783" s="27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>
      <c r="A784" s="26"/>
      <c r="B784" s="26"/>
      <c r="C784" s="26"/>
      <c r="D784" s="26"/>
      <c r="E784" s="26"/>
      <c r="F784" s="27"/>
      <c r="G784" s="26"/>
      <c r="H784" s="26"/>
      <c r="I784" s="27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>
      <c r="A785" s="26"/>
      <c r="B785" s="26"/>
      <c r="C785" s="26"/>
      <c r="D785" s="26"/>
      <c r="E785" s="26"/>
      <c r="F785" s="27"/>
      <c r="G785" s="26"/>
      <c r="H785" s="26"/>
      <c r="I785" s="27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>
      <c r="A786" s="26"/>
      <c r="B786" s="26"/>
      <c r="C786" s="26"/>
      <c r="D786" s="26"/>
      <c r="E786" s="26"/>
      <c r="F786" s="27"/>
      <c r="G786" s="26"/>
      <c r="H786" s="26"/>
      <c r="I786" s="27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>
      <c r="A787" s="26"/>
      <c r="B787" s="26"/>
      <c r="C787" s="26"/>
      <c r="D787" s="26"/>
      <c r="E787" s="26"/>
      <c r="F787" s="27"/>
      <c r="G787" s="26"/>
      <c r="H787" s="26"/>
      <c r="I787" s="27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>
      <c r="A788" s="26"/>
      <c r="B788" s="26"/>
      <c r="C788" s="26"/>
      <c r="D788" s="26"/>
      <c r="E788" s="26"/>
      <c r="F788" s="27"/>
      <c r="G788" s="26"/>
      <c r="H788" s="26"/>
      <c r="I788" s="27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>
      <c r="A789" s="26"/>
      <c r="B789" s="26"/>
      <c r="C789" s="26"/>
      <c r="D789" s="26"/>
      <c r="E789" s="26"/>
      <c r="F789" s="27"/>
      <c r="G789" s="26"/>
      <c r="H789" s="26"/>
      <c r="I789" s="27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>
      <c r="A790" s="26"/>
      <c r="B790" s="26"/>
      <c r="C790" s="26"/>
      <c r="D790" s="26"/>
      <c r="E790" s="26"/>
      <c r="F790" s="27"/>
      <c r="G790" s="26"/>
      <c r="H790" s="26"/>
      <c r="I790" s="27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>
      <c r="A791" s="26"/>
      <c r="B791" s="26"/>
      <c r="C791" s="26"/>
      <c r="D791" s="26"/>
      <c r="E791" s="26"/>
      <c r="F791" s="27"/>
      <c r="G791" s="26"/>
      <c r="H791" s="26"/>
      <c r="I791" s="27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>
      <c r="A792" s="26"/>
      <c r="B792" s="26"/>
      <c r="C792" s="26"/>
      <c r="D792" s="26"/>
      <c r="E792" s="26"/>
      <c r="F792" s="27"/>
      <c r="G792" s="26"/>
      <c r="H792" s="26"/>
      <c r="I792" s="27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>
      <c r="A793" s="26"/>
      <c r="B793" s="26"/>
      <c r="C793" s="26"/>
      <c r="D793" s="26"/>
      <c r="E793" s="26"/>
      <c r="F793" s="27"/>
      <c r="G793" s="26"/>
      <c r="H793" s="26"/>
      <c r="I793" s="27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>
      <c r="A794" s="26"/>
      <c r="B794" s="26"/>
      <c r="C794" s="26"/>
      <c r="D794" s="26"/>
      <c r="E794" s="26"/>
      <c r="F794" s="27"/>
      <c r="G794" s="26"/>
      <c r="H794" s="26"/>
      <c r="I794" s="27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>
      <c r="A795" s="26"/>
      <c r="B795" s="26"/>
      <c r="C795" s="26"/>
      <c r="D795" s="26"/>
      <c r="E795" s="26"/>
      <c r="F795" s="27"/>
      <c r="G795" s="26"/>
      <c r="H795" s="26"/>
      <c r="I795" s="27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>
      <c r="A796" s="26"/>
      <c r="B796" s="26"/>
      <c r="C796" s="26"/>
      <c r="D796" s="26"/>
      <c r="E796" s="26"/>
      <c r="F796" s="27"/>
      <c r="G796" s="26"/>
      <c r="H796" s="26"/>
      <c r="I796" s="27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>
      <c r="A797" s="26"/>
      <c r="B797" s="26"/>
      <c r="C797" s="26"/>
      <c r="D797" s="26"/>
      <c r="E797" s="26"/>
      <c r="F797" s="27"/>
      <c r="G797" s="26"/>
      <c r="H797" s="26"/>
      <c r="I797" s="27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>
      <c r="A798" s="26"/>
      <c r="B798" s="26"/>
      <c r="C798" s="26"/>
      <c r="D798" s="26"/>
      <c r="E798" s="26"/>
      <c r="F798" s="27"/>
      <c r="G798" s="26"/>
      <c r="H798" s="26"/>
      <c r="I798" s="27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>
      <c r="A799" s="26"/>
      <c r="B799" s="26"/>
      <c r="C799" s="26"/>
      <c r="D799" s="26"/>
      <c r="E799" s="26"/>
      <c r="F799" s="27"/>
      <c r="G799" s="26"/>
      <c r="H799" s="26"/>
      <c r="I799" s="27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>
      <c r="A800" s="26"/>
      <c r="B800" s="26"/>
      <c r="C800" s="26"/>
      <c r="D800" s="26"/>
      <c r="E800" s="26"/>
      <c r="F800" s="27"/>
      <c r="G800" s="26"/>
      <c r="H800" s="26"/>
      <c r="I800" s="27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>
      <c r="A801" s="26"/>
      <c r="B801" s="26"/>
      <c r="C801" s="26"/>
      <c r="D801" s="26"/>
      <c r="E801" s="26"/>
      <c r="F801" s="27"/>
      <c r="G801" s="26"/>
      <c r="H801" s="26"/>
      <c r="I801" s="27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>
      <c r="A802" s="26"/>
      <c r="B802" s="26"/>
      <c r="C802" s="26"/>
      <c r="D802" s="26"/>
      <c r="E802" s="26"/>
      <c r="F802" s="27"/>
      <c r="G802" s="26"/>
      <c r="H802" s="26"/>
      <c r="I802" s="27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>
      <c r="A803" s="26"/>
      <c r="B803" s="26"/>
      <c r="C803" s="26"/>
      <c r="D803" s="26"/>
      <c r="E803" s="26"/>
      <c r="F803" s="27"/>
      <c r="G803" s="26"/>
      <c r="H803" s="26"/>
      <c r="I803" s="27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>
      <c r="A804" s="26"/>
      <c r="B804" s="26"/>
      <c r="C804" s="26"/>
      <c r="D804" s="26"/>
      <c r="E804" s="26"/>
      <c r="F804" s="27"/>
      <c r="G804" s="26"/>
      <c r="H804" s="26"/>
      <c r="I804" s="27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>
      <c r="A805" s="26"/>
      <c r="B805" s="26"/>
      <c r="C805" s="26"/>
      <c r="D805" s="26"/>
      <c r="E805" s="26"/>
      <c r="F805" s="27"/>
      <c r="G805" s="26"/>
      <c r="H805" s="26"/>
      <c r="I805" s="27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>
      <c r="A806" s="26"/>
      <c r="B806" s="26"/>
      <c r="C806" s="26"/>
      <c r="D806" s="26"/>
      <c r="E806" s="26"/>
      <c r="F806" s="27"/>
      <c r="G806" s="26"/>
      <c r="H806" s="26"/>
      <c r="I806" s="27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>
      <c r="A807" s="26"/>
      <c r="B807" s="26"/>
      <c r="C807" s="26"/>
      <c r="D807" s="26"/>
      <c r="E807" s="26"/>
      <c r="F807" s="27"/>
      <c r="G807" s="26"/>
      <c r="H807" s="26"/>
      <c r="I807" s="27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>
      <c r="A808" s="26"/>
      <c r="B808" s="26"/>
      <c r="C808" s="26"/>
      <c r="D808" s="26"/>
      <c r="E808" s="26"/>
      <c r="F808" s="27"/>
      <c r="G808" s="26"/>
      <c r="H808" s="26"/>
      <c r="I808" s="27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>
      <c r="A809" s="26"/>
      <c r="B809" s="26"/>
      <c r="C809" s="26"/>
      <c r="D809" s="26"/>
      <c r="E809" s="26"/>
      <c r="F809" s="27"/>
      <c r="G809" s="26"/>
      <c r="H809" s="26"/>
      <c r="I809" s="27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>
      <c r="A810" s="26"/>
      <c r="B810" s="26"/>
      <c r="C810" s="26"/>
      <c r="D810" s="26"/>
      <c r="E810" s="26"/>
      <c r="F810" s="27"/>
      <c r="G810" s="26"/>
      <c r="H810" s="26"/>
      <c r="I810" s="27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>
      <c r="A811" s="26"/>
      <c r="B811" s="26"/>
      <c r="C811" s="26"/>
      <c r="D811" s="26"/>
      <c r="E811" s="26"/>
      <c r="F811" s="27"/>
      <c r="G811" s="26"/>
      <c r="H811" s="26"/>
      <c r="I811" s="27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>
      <c r="A812" s="26"/>
      <c r="B812" s="26"/>
      <c r="C812" s="26"/>
      <c r="D812" s="26"/>
      <c r="E812" s="26"/>
      <c r="F812" s="27"/>
      <c r="G812" s="26"/>
      <c r="H812" s="26"/>
      <c r="I812" s="27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>
      <c r="A813" s="26"/>
      <c r="B813" s="26"/>
      <c r="C813" s="26"/>
      <c r="D813" s="26"/>
      <c r="E813" s="26"/>
      <c r="F813" s="27"/>
      <c r="G813" s="26"/>
      <c r="H813" s="26"/>
      <c r="I813" s="27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>
      <c r="A814" s="26"/>
      <c r="B814" s="26"/>
      <c r="C814" s="26"/>
      <c r="D814" s="26"/>
      <c r="E814" s="26"/>
      <c r="F814" s="27"/>
      <c r="G814" s="26"/>
      <c r="H814" s="26"/>
      <c r="I814" s="27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>
      <c r="A815" s="26"/>
      <c r="B815" s="26"/>
      <c r="C815" s="26"/>
      <c r="D815" s="26"/>
      <c r="E815" s="26"/>
      <c r="F815" s="27"/>
      <c r="G815" s="26"/>
      <c r="H815" s="26"/>
      <c r="I815" s="27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>
      <c r="A816" s="26"/>
      <c r="B816" s="26"/>
      <c r="C816" s="26"/>
      <c r="D816" s="26"/>
      <c r="E816" s="26"/>
      <c r="F816" s="27"/>
      <c r="G816" s="26"/>
      <c r="H816" s="26"/>
      <c r="I816" s="27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>
      <c r="A817" s="26"/>
      <c r="B817" s="26"/>
      <c r="C817" s="26"/>
      <c r="D817" s="26"/>
      <c r="E817" s="26"/>
      <c r="F817" s="27"/>
      <c r="G817" s="26"/>
      <c r="H817" s="26"/>
      <c r="I817" s="27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>
      <c r="A818" s="26"/>
      <c r="B818" s="26"/>
      <c r="C818" s="26"/>
      <c r="D818" s="26"/>
      <c r="E818" s="26"/>
      <c r="F818" s="27"/>
      <c r="G818" s="26"/>
      <c r="H818" s="26"/>
      <c r="I818" s="27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>
      <c r="A819" s="26"/>
      <c r="B819" s="26"/>
      <c r="C819" s="26"/>
      <c r="D819" s="26"/>
      <c r="E819" s="26"/>
      <c r="F819" s="27"/>
      <c r="G819" s="26"/>
      <c r="H819" s="26"/>
      <c r="I819" s="27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>
      <c r="A820" s="26"/>
      <c r="B820" s="26"/>
      <c r="C820" s="26"/>
      <c r="D820" s="26"/>
      <c r="E820" s="26"/>
      <c r="F820" s="27"/>
      <c r="G820" s="26"/>
      <c r="H820" s="26"/>
      <c r="I820" s="27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>
      <c r="A821" s="26"/>
      <c r="B821" s="26"/>
      <c r="C821" s="26"/>
      <c r="D821" s="26"/>
      <c r="E821" s="26"/>
      <c r="F821" s="27"/>
      <c r="G821" s="26"/>
      <c r="H821" s="26"/>
      <c r="I821" s="27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>
      <c r="A822" s="26"/>
      <c r="B822" s="26"/>
      <c r="C822" s="26"/>
      <c r="D822" s="26"/>
      <c r="E822" s="26"/>
      <c r="F822" s="27"/>
      <c r="G822" s="26"/>
      <c r="H822" s="26"/>
      <c r="I822" s="27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>
      <c r="A823" s="26"/>
      <c r="B823" s="26"/>
      <c r="C823" s="26"/>
      <c r="D823" s="26"/>
      <c r="E823" s="26"/>
      <c r="F823" s="27"/>
      <c r="G823" s="26"/>
      <c r="H823" s="26"/>
      <c r="I823" s="27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>
      <c r="A824" s="26"/>
      <c r="B824" s="26"/>
      <c r="C824" s="26"/>
      <c r="D824" s="26"/>
      <c r="E824" s="26"/>
      <c r="F824" s="27"/>
      <c r="G824" s="26"/>
      <c r="H824" s="26"/>
      <c r="I824" s="27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>
      <c r="A825" s="26"/>
      <c r="B825" s="26"/>
      <c r="C825" s="26"/>
      <c r="D825" s="26"/>
      <c r="E825" s="26"/>
      <c r="F825" s="27"/>
      <c r="G825" s="26"/>
      <c r="H825" s="26"/>
      <c r="I825" s="27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>
      <c r="A826" s="26"/>
      <c r="B826" s="26"/>
      <c r="C826" s="26"/>
      <c r="D826" s="26"/>
      <c r="E826" s="26"/>
      <c r="F826" s="27"/>
      <c r="G826" s="26"/>
      <c r="H826" s="26"/>
      <c r="I826" s="27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>
      <c r="A827" s="26"/>
      <c r="B827" s="26"/>
      <c r="C827" s="26"/>
      <c r="D827" s="26"/>
      <c r="E827" s="26"/>
      <c r="F827" s="27"/>
      <c r="G827" s="26"/>
      <c r="H827" s="26"/>
      <c r="I827" s="27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>
      <c r="A828" s="26"/>
      <c r="B828" s="26"/>
      <c r="C828" s="26"/>
      <c r="D828" s="26"/>
      <c r="E828" s="26"/>
      <c r="F828" s="27"/>
      <c r="G828" s="26"/>
      <c r="H828" s="26"/>
      <c r="I828" s="27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>
      <c r="A829" s="26"/>
      <c r="B829" s="26"/>
      <c r="C829" s="26"/>
      <c r="D829" s="26"/>
      <c r="E829" s="26"/>
      <c r="F829" s="27"/>
      <c r="G829" s="26"/>
      <c r="H829" s="26"/>
      <c r="I829" s="27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>
      <c r="A830" s="26"/>
      <c r="B830" s="26"/>
      <c r="C830" s="26"/>
      <c r="D830" s="26"/>
      <c r="E830" s="26"/>
      <c r="F830" s="27"/>
      <c r="G830" s="26"/>
      <c r="H830" s="26"/>
      <c r="I830" s="27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>
      <c r="A831" s="26"/>
      <c r="B831" s="26"/>
      <c r="C831" s="26"/>
      <c r="D831" s="26"/>
      <c r="E831" s="26"/>
      <c r="F831" s="27"/>
      <c r="G831" s="26"/>
      <c r="H831" s="26"/>
      <c r="I831" s="27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>
      <c r="A832" s="26"/>
      <c r="B832" s="26"/>
      <c r="C832" s="26"/>
      <c r="D832" s="26"/>
      <c r="E832" s="26"/>
      <c r="F832" s="27"/>
      <c r="G832" s="26"/>
      <c r="H832" s="26"/>
      <c r="I832" s="27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>
      <c r="A833" s="26"/>
      <c r="B833" s="26"/>
      <c r="C833" s="26"/>
      <c r="D833" s="26"/>
      <c r="E833" s="26"/>
      <c r="F833" s="27"/>
      <c r="G833" s="26"/>
      <c r="H833" s="26"/>
      <c r="I833" s="27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>
      <c r="A834" s="26"/>
      <c r="B834" s="26"/>
      <c r="C834" s="26"/>
      <c r="D834" s="26"/>
      <c r="E834" s="26"/>
      <c r="F834" s="27"/>
      <c r="G834" s="26"/>
      <c r="H834" s="26"/>
      <c r="I834" s="27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>
      <c r="A835" s="26"/>
      <c r="B835" s="26"/>
      <c r="C835" s="26"/>
      <c r="D835" s="26"/>
      <c r="E835" s="26"/>
      <c r="F835" s="27"/>
      <c r="G835" s="26"/>
      <c r="H835" s="26"/>
      <c r="I835" s="27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>
      <c r="A836" s="26"/>
      <c r="B836" s="26"/>
      <c r="C836" s="26"/>
      <c r="D836" s="26"/>
      <c r="E836" s="26"/>
      <c r="F836" s="27"/>
      <c r="G836" s="26"/>
      <c r="H836" s="26"/>
      <c r="I836" s="27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>
      <c r="A837" s="26"/>
      <c r="B837" s="26"/>
      <c r="C837" s="26"/>
      <c r="D837" s="26"/>
      <c r="E837" s="26"/>
      <c r="F837" s="27"/>
      <c r="G837" s="26"/>
      <c r="H837" s="26"/>
      <c r="I837" s="27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>
      <c r="A838" s="26"/>
      <c r="B838" s="26"/>
      <c r="C838" s="26"/>
      <c r="D838" s="26"/>
      <c r="E838" s="26"/>
      <c r="F838" s="27"/>
      <c r="G838" s="26"/>
      <c r="H838" s="26"/>
      <c r="I838" s="27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>
      <c r="A839" s="26"/>
      <c r="B839" s="26"/>
      <c r="C839" s="26"/>
      <c r="D839" s="26"/>
      <c r="E839" s="26"/>
      <c r="F839" s="27"/>
      <c r="G839" s="26"/>
      <c r="H839" s="26"/>
      <c r="I839" s="27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>
      <c r="A840" s="26"/>
      <c r="B840" s="26"/>
      <c r="C840" s="26"/>
      <c r="D840" s="26"/>
      <c r="E840" s="26"/>
      <c r="F840" s="27"/>
      <c r="G840" s="26"/>
      <c r="H840" s="26"/>
      <c r="I840" s="27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>
      <c r="A841" s="26"/>
      <c r="B841" s="26"/>
      <c r="C841" s="26"/>
      <c r="D841" s="26"/>
      <c r="E841" s="26"/>
      <c r="F841" s="27"/>
      <c r="G841" s="26"/>
      <c r="H841" s="26"/>
      <c r="I841" s="27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>
      <c r="A842" s="26"/>
      <c r="B842" s="26"/>
      <c r="C842" s="26"/>
      <c r="D842" s="26"/>
      <c r="E842" s="26"/>
      <c r="F842" s="27"/>
      <c r="G842" s="26"/>
      <c r="H842" s="26"/>
      <c r="I842" s="27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>
      <c r="A843" s="26"/>
      <c r="B843" s="26"/>
      <c r="C843" s="26"/>
      <c r="D843" s="26"/>
      <c r="E843" s="26"/>
      <c r="F843" s="27"/>
      <c r="G843" s="26"/>
      <c r="H843" s="26"/>
      <c r="I843" s="27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>
      <c r="A844" s="26"/>
      <c r="B844" s="26"/>
      <c r="C844" s="26"/>
      <c r="D844" s="26"/>
      <c r="E844" s="26"/>
      <c r="F844" s="27"/>
      <c r="G844" s="26"/>
      <c r="H844" s="26"/>
      <c r="I844" s="27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>
      <c r="A845" s="26"/>
      <c r="B845" s="26"/>
      <c r="C845" s="26"/>
      <c r="D845" s="26"/>
      <c r="E845" s="26"/>
      <c r="F845" s="27"/>
      <c r="G845" s="26"/>
      <c r="H845" s="26"/>
      <c r="I845" s="27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>
      <c r="A846" s="26"/>
      <c r="B846" s="26"/>
      <c r="C846" s="26"/>
      <c r="D846" s="26"/>
      <c r="E846" s="26"/>
      <c r="F846" s="27"/>
      <c r="G846" s="26"/>
      <c r="H846" s="26"/>
      <c r="I846" s="27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>
      <c r="A847" s="26"/>
      <c r="B847" s="26"/>
      <c r="C847" s="26"/>
      <c r="D847" s="26"/>
      <c r="E847" s="26"/>
      <c r="F847" s="27"/>
      <c r="G847" s="26"/>
      <c r="H847" s="26"/>
      <c r="I847" s="27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>
      <c r="A848" s="26"/>
      <c r="B848" s="26"/>
      <c r="C848" s="26"/>
      <c r="D848" s="26"/>
      <c r="E848" s="26"/>
      <c r="F848" s="27"/>
      <c r="G848" s="26"/>
      <c r="H848" s="26"/>
      <c r="I848" s="27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>
      <c r="A849" s="26"/>
      <c r="B849" s="26"/>
      <c r="C849" s="26"/>
      <c r="D849" s="26"/>
      <c r="E849" s="26"/>
      <c r="F849" s="27"/>
      <c r="G849" s="26"/>
      <c r="H849" s="26"/>
      <c r="I849" s="27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>
      <c r="A850" s="26"/>
      <c r="B850" s="26"/>
      <c r="C850" s="26"/>
      <c r="D850" s="26"/>
      <c r="E850" s="26"/>
      <c r="F850" s="27"/>
      <c r="G850" s="26"/>
      <c r="H850" s="26"/>
      <c r="I850" s="27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>
      <c r="A851" s="26"/>
      <c r="B851" s="26"/>
      <c r="C851" s="26"/>
      <c r="D851" s="26"/>
      <c r="E851" s="26"/>
      <c r="F851" s="27"/>
      <c r="G851" s="26"/>
      <c r="H851" s="26"/>
      <c r="I851" s="27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>
      <c r="A852" s="26"/>
      <c r="B852" s="26"/>
      <c r="C852" s="26"/>
      <c r="D852" s="26"/>
      <c r="E852" s="26"/>
      <c r="F852" s="27"/>
      <c r="G852" s="26"/>
      <c r="H852" s="26"/>
      <c r="I852" s="27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>
      <c r="A853" s="26"/>
      <c r="B853" s="26"/>
      <c r="C853" s="26"/>
      <c r="D853" s="26"/>
      <c r="E853" s="26"/>
      <c r="F853" s="27"/>
      <c r="G853" s="26"/>
      <c r="H853" s="26"/>
      <c r="I853" s="27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>
      <c r="A854" s="26"/>
      <c r="B854" s="26"/>
      <c r="C854" s="26"/>
      <c r="D854" s="26"/>
      <c r="E854" s="26"/>
      <c r="F854" s="27"/>
      <c r="G854" s="26"/>
      <c r="H854" s="26"/>
      <c r="I854" s="27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>
      <c r="A855" s="26"/>
      <c r="B855" s="26"/>
      <c r="C855" s="26"/>
      <c r="D855" s="26"/>
      <c r="E855" s="26"/>
      <c r="F855" s="27"/>
      <c r="G855" s="26"/>
      <c r="H855" s="26"/>
      <c r="I855" s="27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>
      <c r="A856" s="26"/>
      <c r="B856" s="26"/>
      <c r="C856" s="26"/>
      <c r="D856" s="26"/>
      <c r="E856" s="26"/>
      <c r="F856" s="27"/>
      <c r="G856" s="26"/>
      <c r="H856" s="26"/>
      <c r="I856" s="27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>
      <c r="A857" s="26"/>
      <c r="B857" s="26"/>
      <c r="C857" s="26"/>
      <c r="D857" s="26"/>
      <c r="E857" s="26"/>
      <c r="F857" s="27"/>
      <c r="G857" s="26"/>
      <c r="H857" s="26"/>
      <c r="I857" s="27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>
      <c r="A858" s="26"/>
      <c r="B858" s="26"/>
      <c r="C858" s="26"/>
      <c r="D858" s="26"/>
      <c r="E858" s="26"/>
      <c r="F858" s="27"/>
      <c r="G858" s="26"/>
      <c r="H858" s="26"/>
      <c r="I858" s="27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>
      <c r="A859" s="26"/>
      <c r="B859" s="26"/>
      <c r="C859" s="26"/>
      <c r="D859" s="26"/>
      <c r="E859" s="26"/>
      <c r="F859" s="27"/>
      <c r="G859" s="26"/>
      <c r="H859" s="26"/>
      <c r="I859" s="27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>
      <c r="A860" s="26"/>
      <c r="B860" s="26"/>
      <c r="C860" s="26"/>
      <c r="D860" s="26"/>
      <c r="E860" s="26"/>
      <c r="F860" s="27"/>
      <c r="G860" s="26"/>
      <c r="H860" s="26"/>
      <c r="I860" s="27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>
      <c r="A861" s="26"/>
      <c r="B861" s="26"/>
      <c r="C861" s="26"/>
      <c r="D861" s="26"/>
      <c r="E861" s="26"/>
      <c r="F861" s="27"/>
      <c r="G861" s="26"/>
      <c r="H861" s="26"/>
      <c r="I861" s="27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>
      <c r="A862" s="26"/>
      <c r="B862" s="26"/>
      <c r="C862" s="26"/>
      <c r="D862" s="26"/>
      <c r="E862" s="26"/>
      <c r="F862" s="27"/>
      <c r="G862" s="26"/>
      <c r="H862" s="26"/>
      <c r="I862" s="27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>
      <c r="A863" s="26"/>
      <c r="B863" s="26"/>
      <c r="C863" s="26"/>
      <c r="D863" s="26"/>
      <c r="E863" s="26"/>
      <c r="F863" s="27"/>
      <c r="G863" s="26"/>
      <c r="H863" s="26"/>
      <c r="I863" s="27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>
      <c r="A864" s="26"/>
      <c r="B864" s="26"/>
      <c r="C864" s="26"/>
      <c r="D864" s="26"/>
      <c r="E864" s="26"/>
      <c r="F864" s="27"/>
      <c r="G864" s="26"/>
      <c r="H864" s="26"/>
      <c r="I864" s="27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>
      <c r="A865" s="26"/>
      <c r="B865" s="26"/>
      <c r="C865" s="26"/>
      <c r="D865" s="26"/>
      <c r="E865" s="26"/>
      <c r="F865" s="27"/>
      <c r="G865" s="26"/>
      <c r="H865" s="26"/>
      <c r="I865" s="27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>
      <c r="A866" s="26"/>
      <c r="B866" s="26"/>
      <c r="C866" s="26"/>
      <c r="D866" s="26"/>
      <c r="E866" s="26"/>
      <c r="F866" s="27"/>
      <c r="G866" s="26"/>
      <c r="H866" s="26"/>
      <c r="I866" s="27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>
      <c r="A867" s="26"/>
      <c r="B867" s="26"/>
      <c r="C867" s="26"/>
      <c r="D867" s="26"/>
      <c r="E867" s="26"/>
      <c r="F867" s="27"/>
      <c r="G867" s="26"/>
      <c r="H867" s="26"/>
      <c r="I867" s="27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>
      <c r="A868" s="26"/>
      <c r="B868" s="26"/>
      <c r="C868" s="26"/>
      <c r="D868" s="26"/>
      <c r="E868" s="26"/>
      <c r="F868" s="27"/>
      <c r="G868" s="26"/>
      <c r="H868" s="26"/>
      <c r="I868" s="27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>
      <c r="A869" s="26"/>
      <c r="B869" s="26"/>
      <c r="C869" s="26"/>
      <c r="D869" s="26"/>
      <c r="E869" s="26"/>
      <c r="F869" s="27"/>
      <c r="G869" s="26"/>
      <c r="H869" s="26"/>
      <c r="I869" s="27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>
      <c r="A870" s="26"/>
      <c r="B870" s="26"/>
      <c r="C870" s="26"/>
      <c r="D870" s="26"/>
      <c r="E870" s="26"/>
      <c r="F870" s="27"/>
      <c r="G870" s="26"/>
      <c r="H870" s="26"/>
      <c r="I870" s="27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>
      <c r="A871" s="26"/>
      <c r="B871" s="26"/>
      <c r="C871" s="26"/>
      <c r="D871" s="26"/>
      <c r="E871" s="26"/>
      <c r="F871" s="27"/>
      <c r="G871" s="26"/>
      <c r="H871" s="26"/>
      <c r="I871" s="27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>
      <c r="A872" s="26"/>
      <c r="B872" s="26"/>
      <c r="C872" s="26"/>
      <c r="D872" s="26"/>
      <c r="E872" s="26"/>
      <c r="F872" s="27"/>
      <c r="G872" s="26"/>
      <c r="H872" s="26"/>
      <c r="I872" s="27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>
      <c r="A873" s="26"/>
      <c r="B873" s="26"/>
      <c r="C873" s="26"/>
      <c r="D873" s="26"/>
      <c r="E873" s="26"/>
      <c r="F873" s="27"/>
      <c r="G873" s="26"/>
      <c r="H873" s="26"/>
      <c r="I873" s="27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>
      <c r="A874" s="26"/>
      <c r="B874" s="26"/>
      <c r="C874" s="26"/>
      <c r="D874" s="26"/>
      <c r="E874" s="26"/>
      <c r="F874" s="27"/>
      <c r="G874" s="26"/>
      <c r="H874" s="26"/>
      <c r="I874" s="27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>
      <c r="A875" s="26"/>
      <c r="B875" s="26"/>
      <c r="C875" s="26"/>
      <c r="D875" s="26"/>
      <c r="E875" s="26"/>
      <c r="F875" s="27"/>
      <c r="G875" s="26"/>
      <c r="H875" s="26"/>
      <c r="I875" s="27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>
      <c r="A876" s="26"/>
      <c r="B876" s="26"/>
      <c r="C876" s="26"/>
      <c r="D876" s="26"/>
      <c r="E876" s="26"/>
      <c r="F876" s="27"/>
      <c r="G876" s="26"/>
      <c r="H876" s="26"/>
      <c r="I876" s="27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>
      <c r="A877" s="26"/>
      <c r="B877" s="26"/>
      <c r="C877" s="26"/>
      <c r="D877" s="26"/>
      <c r="E877" s="26"/>
      <c r="F877" s="27"/>
      <c r="G877" s="26"/>
      <c r="H877" s="26"/>
      <c r="I877" s="27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>
      <c r="A878" s="26"/>
      <c r="B878" s="26"/>
      <c r="C878" s="26"/>
      <c r="D878" s="26"/>
      <c r="E878" s="26"/>
      <c r="F878" s="27"/>
      <c r="G878" s="26"/>
      <c r="H878" s="26"/>
      <c r="I878" s="27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>
      <c r="A879" s="26"/>
      <c r="B879" s="26"/>
      <c r="C879" s="26"/>
      <c r="D879" s="26"/>
      <c r="E879" s="26"/>
      <c r="F879" s="27"/>
      <c r="G879" s="26"/>
      <c r="H879" s="26"/>
      <c r="I879" s="27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>
      <c r="A880" s="26"/>
      <c r="B880" s="26"/>
      <c r="C880" s="26"/>
      <c r="D880" s="26"/>
      <c r="E880" s="26"/>
      <c r="F880" s="27"/>
      <c r="G880" s="26"/>
      <c r="H880" s="26"/>
      <c r="I880" s="27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>
      <c r="A881" s="26"/>
      <c r="B881" s="26"/>
      <c r="C881" s="26"/>
      <c r="D881" s="26"/>
      <c r="E881" s="26"/>
      <c r="F881" s="27"/>
      <c r="G881" s="26"/>
      <c r="H881" s="26"/>
      <c r="I881" s="27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>
      <c r="A882" s="26"/>
      <c r="B882" s="26"/>
      <c r="C882" s="26"/>
      <c r="D882" s="26"/>
      <c r="E882" s="26"/>
      <c r="F882" s="27"/>
      <c r="G882" s="26"/>
      <c r="H882" s="26"/>
      <c r="I882" s="27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>
      <c r="A883" s="26"/>
      <c r="B883" s="26"/>
      <c r="C883" s="26"/>
      <c r="D883" s="26"/>
      <c r="E883" s="26"/>
      <c r="F883" s="27"/>
      <c r="G883" s="26"/>
      <c r="H883" s="26"/>
      <c r="I883" s="27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>
      <c r="A884" s="26"/>
      <c r="B884" s="26"/>
      <c r="C884" s="26"/>
      <c r="D884" s="26"/>
      <c r="E884" s="26"/>
      <c r="F884" s="27"/>
      <c r="G884" s="26"/>
      <c r="H884" s="26"/>
      <c r="I884" s="27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>
      <c r="A885" s="26"/>
      <c r="B885" s="26"/>
      <c r="C885" s="26"/>
      <c r="D885" s="26"/>
      <c r="E885" s="26"/>
      <c r="F885" s="27"/>
      <c r="G885" s="26"/>
      <c r="H885" s="26"/>
      <c r="I885" s="27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>
      <c r="A886" s="26"/>
      <c r="B886" s="26"/>
      <c r="C886" s="26"/>
      <c r="D886" s="26"/>
      <c r="E886" s="26"/>
      <c r="F886" s="27"/>
      <c r="G886" s="26"/>
      <c r="H886" s="26"/>
      <c r="I886" s="27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>
      <c r="A887" s="26"/>
      <c r="B887" s="26"/>
      <c r="C887" s="26"/>
      <c r="D887" s="26"/>
      <c r="E887" s="26"/>
      <c r="F887" s="27"/>
      <c r="G887" s="26"/>
      <c r="H887" s="26"/>
      <c r="I887" s="27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>
      <c r="A888" s="26"/>
      <c r="B888" s="26"/>
      <c r="C888" s="26"/>
      <c r="D888" s="26"/>
      <c r="E888" s="26"/>
      <c r="F888" s="27"/>
      <c r="G888" s="26"/>
      <c r="H888" s="26"/>
      <c r="I888" s="27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>
      <c r="A889" s="26"/>
      <c r="B889" s="26"/>
      <c r="C889" s="26"/>
      <c r="D889" s="26"/>
      <c r="E889" s="26"/>
      <c r="F889" s="27"/>
      <c r="G889" s="26"/>
      <c r="H889" s="26"/>
      <c r="I889" s="27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>
      <c r="A890" s="26"/>
      <c r="B890" s="26"/>
      <c r="C890" s="26"/>
      <c r="D890" s="26"/>
      <c r="E890" s="26"/>
      <c r="F890" s="27"/>
      <c r="G890" s="26"/>
      <c r="H890" s="26"/>
      <c r="I890" s="27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>
      <c r="A891" s="26"/>
      <c r="B891" s="26"/>
      <c r="C891" s="26"/>
      <c r="D891" s="26"/>
      <c r="E891" s="26"/>
      <c r="F891" s="27"/>
      <c r="G891" s="26"/>
      <c r="H891" s="26"/>
      <c r="I891" s="27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>
      <c r="A892" s="26"/>
      <c r="B892" s="26"/>
      <c r="C892" s="26"/>
      <c r="D892" s="26"/>
      <c r="E892" s="26"/>
      <c r="F892" s="27"/>
      <c r="G892" s="26"/>
      <c r="H892" s="26"/>
      <c r="I892" s="27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>
      <c r="A893" s="26"/>
      <c r="B893" s="26"/>
      <c r="C893" s="26"/>
      <c r="D893" s="26"/>
      <c r="E893" s="26"/>
      <c r="F893" s="27"/>
      <c r="G893" s="26"/>
      <c r="H893" s="26"/>
      <c r="I893" s="27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>
      <c r="A894" s="26"/>
      <c r="B894" s="26"/>
      <c r="C894" s="26"/>
      <c r="D894" s="26"/>
      <c r="E894" s="26"/>
      <c r="F894" s="27"/>
      <c r="G894" s="26"/>
      <c r="H894" s="26"/>
      <c r="I894" s="27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>
      <c r="A895" s="26"/>
      <c r="B895" s="26"/>
      <c r="C895" s="26"/>
      <c r="D895" s="26"/>
      <c r="E895" s="26"/>
      <c r="F895" s="27"/>
      <c r="G895" s="26"/>
      <c r="H895" s="26"/>
      <c r="I895" s="27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>
      <c r="A896" s="26"/>
      <c r="B896" s="26"/>
      <c r="C896" s="26"/>
      <c r="D896" s="26"/>
      <c r="E896" s="26"/>
      <c r="F896" s="27"/>
      <c r="G896" s="26"/>
      <c r="H896" s="26"/>
      <c r="I896" s="27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>
      <c r="A897" s="26"/>
      <c r="B897" s="26"/>
      <c r="C897" s="26"/>
      <c r="D897" s="26"/>
      <c r="E897" s="26"/>
      <c r="F897" s="27"/>
      <c r="G897" s="26"/>
      <c r="H897" s="26"/>
      <c r="I897" s="27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>
      <c r="A898" s="26"/>
      <c r="B898" s="26"/>
      <c r="C898" s="26"/>
      <c r="D898" s="26"/>
      <c r="E898" s="26"/>
      <c r="F898" s="27"/>
      <c r="G898" s="26"/>
      <c r="H898" s="26"/>
      <c r="I898" s="27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>
      <c r="A899" s="26"/>
      <c r="B899" s="26"/>
      <c r="C899" s="26"/>
      <c r="D899" s="26"/>
      <c r="E899" s="26"/>
      <c r="F899" s="27"/>
      <c r="G899" s="26"/>
      <c r="H899" s="26"/>
      <c r="I899" s="27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>
      <c r="A900" s="26"/>
      <c r="B900" s="26"/>
      <c r="C900" s="26"/>
      <c r="D900" s="26"/>
      <c r="E900" s="26"/>
      <c r="F900" s="27"/>
      <c r="G900" s="26"/>
      <c r="H900" s="26"/>
      <c r="I900" s="27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>
      <c r="A901" s="26"/>
      <c r="B901" s="26"/>
      <c r="C901" s="26"/>
      <c r="D901" s="26"/>
      <c r="E901" s="26"/>
      <c r="F901" s="27"/>
      <c r="G901" s="26"/>
      <c r="H901" s="26"/>
      <c r="I901" s="27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>
      <c r="A902" s="26"/>
      <c r="B902" s="26"/>
      <c r="C902" s="26"/>
      <c r="D902" s="26"/>
      <c r="E902" s="26"/>
      <c r="F902" s="27"/>
      <c r="G902" s="26"/>
      <c r="H902" s="26"/>
      <c r="I902" s="27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>
      <c r="A903" s="26"/>
      <c r="B903" s="26"/>
      <c r="C903" s="26"/>
      <c r="D903" s="26"/>
      <c r="E903" s="26"/>
      <c r="F903" s="27"/>
      <c r="G903" s="26"/>
      <c r="H903" s="26"/>
      <c r="I903" s="27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>
      <c r="A904" s="26"/>
      <c r="B904" s="26"/>
      <c r="C904" s="26"/>
      <c r="D904" s="26"/>
      <c r="E904" s="26"/>
      <c r="F904" s="27"/>
      <c r="G904" s="26"/>
      <c r="H904" s="26"/>
      <c r="I904" s="27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>
      <c r="A905" s="26"/>
      <c r="B905" s="26"/>
      <c r="C905" s="26"/>
      <c r="D905" s="26"/>
      <c r="E905" s="26"/>
      <c r="F905" s="27"/>
      <c r="G905" s="26"/>
      <c r="H905" s="26"/>
      <c r="I905" s="27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>
      <c r="A906" s="26"/>
      <c r="B906" s="26"/>
      <c r="C906" s="26"/>
      <c r="D906" s="26"/>
      <c r="E906" s="26"/>
      <c r="F906" s="27"/>
      <c r="G906" s="26"/>
      <c r="H906" s="26"/>
      <c r="I906" s="27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>
      <c r="A907" s="26"/>
      <c r="B907" s="26"/>
      <c r="C907" s="26"/>
      <c r="D907" s="26"/>
      <c r="E907" s="26"/>
      <c r="F907" s="27"/>
      <c r="G907" s="26"/>
      <c r="H907" s="26"/>
      <c r="I907" s="27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>
      <c r="A908" s="26"/>
      <c r="B908" s="26"/>
      <c r="C908" s="26"/>
      <c r="D908" s="26"/>
      <c r="E908" s="26"/>
      <c r="F908" s="27"/>
      <c r="G908" s="26"/>
      <c r="H908" s="26"/>
      <c r="I908" s="27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>
      <c r="A909" s="26"/>
      <c r="B909" s="26"/>
      <c r="C909" s="26"/>
      <c r="D909" s="26"/>
      <c r="E909" s="26"/>
      <c r="F909" s="27"/>
      <c r="G909" s="26"/>
      <c r="H909" s="26"/>
      <c r="I909" s="27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>
      <c r="A910" s="26"/>
      <c r="B910" s="26"/>
      <c r="C910" s="26"/>
      <c r="D910" s="26"/>
      <c r="E910" s="26"/>
      <c r="F910" s="27"/>
      <c r="G910" s="26"/>
      <c r="H910" s="26"/>
      <c r="I910" s="27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>
      <c r="A911" s="26"/>
      <c r="B911" s="26"/>
      <c r="C911" s="26"/>
      <c r="D911" s="26"/>
      <c r="E911" s="26"/>
      <c r="F911" s="27"/>
      <c r="G911" s="26"/>
      <c r="H911" s="26"/>
      <c r="I911" s="27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>
      <c r="A912" s="26"/>
      <c r="B912" s="26"/>
      <c r="C912" s="26"/>
      <c r="D912" s="26"/>
      <c r="E912" s="26"/>
      <c r="F912" s="27"/>
      <c r="G912" s="26"/>
      <c r="H912" s="26"/>
      <c r="I912" s="27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>
      <c r="A913" s="26"/>
      <c r="B913" s="26"/>
      <c r="C913" s="26"/>
      <c r="D913" s="26"/>
      <c r="E913" s="26"/>
      <c r="F913" s="27"/>
      <c r="G913" s="26"/>
      <c r="H913" s="26"/>
      <c r="I913" s="27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>
      <c r="A914" s="26"/>
      <c r="B914" s="26"/>
      <c r="C914" s="26"/>
      <c r="D914" s="26"/>
      <c r="E914" s="26"/>
      <c r="F914" s="27"/>
      <c r="G914" s="26"/>
      <c r="H914" s="26"/>
      <c r="I914" s="27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>
      <c r="A915" s="26"/>
      <c r="B915" s="26"/>
      <c r="C915" s="26"/>
      <c r="D915" s="26"/>
      <c r="E915" s="26"/>
      <c r="F915" s="27"/>
      <c r="G915" s="26"/>
      <c r="H915" s="26"/>
      <c r="I915" s="27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>
      <c r="A916" s="26"/>
      <c r="B916" s="26"/>
      <c r="C916" s="26"/>
      <c r="D916" s="26"/>
      <c r="E916" s="26"/>
      <c r="F916" s="27"/>
      <c r="G916" s="26"/>
      <c r="H916" s="26"/>
      <c r="I916" s="27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>
      <c r="A917" s="26"/>
      <c r="B917" s="26"/>
      <c r="C917" s="26"/>
      <c r="D917" s="26"/>
      <c r="E917" s="26"/>
      <c r="F917" s="27"/>
      <c r="G917" s="26"/>
      <c r="H917" s="26"/>
      <c r="I917" s="27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>
      <c r="A918" s="26"/>
      <c r="B918" s="26"/>
      <c r="C918" s="26"/>
      <c r="D918" s="26"/>
      <c r="E918" s="26"/>
      <c r="F918" s="27"/>
      <c r="G918" s="26"/>
      <c r="H918" s="26"/>
      <c r="I918" s="27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>
      <c r="A919" s="26"/>
      <c r="B919" s="26"/>
      <c r="C919" s="26"/>
      <c r="D919" s="26"/>
      <c r="E919" s="26"/>
      <c r="F919" s="27"/>
      <c r="G919" s="26"/>
      <c r="H919" s="26"/>
      <c r="I919" s="27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>
      <c r="A920" s="26"/>
      <c r="B920" s="26"/>
      <c r="C920" s="26"/>
      <c r="D920" s="26"/>
      <c r="E920" s="26"/>
      <c r="F920" s="27"/>
      <c r="G920" s="26"/>
      <c r="H920" s="26"/>
      <c r="I920" s="27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>
      <c r="A921" s="26"/>
      <c r="B921" s="26"/>
      <c r="C921" s="26"/>
      <c r="D921" s="26"/>
      <c r="E921" s="26"/>
      <c r="F921" s="27"/>
      <c r="G921" s="26"/>
      <c r="H921" s="26"/>
      <c r="I921" s="27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>
      <c r="A922" s="26"/>
      <c r="B922" s="26"/>
      <c r="C922" s="26"/>
      <c r="D922" s="26"/>
      <c r="E922" s="26"/>
      <c r="F922" s="27"/>
      <c r="G922" s="26"/>
      <c r="H922" s="26"/>
      <c r="I922" s="27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>
      <c r="A923" s="26"/>
      <c r="B923" s="26"/>
      <c r="C923" s="26"/>
      <c r="D923" s="26"/>
      <c r="E923" s="26"/>
      <c r="F923" s="27"/>
      <c r="G923" s="26"/>
      <c r="H923" s="26"/>
      <c r="I923" s="27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>
      <c r="A924" s="26"/>
      <c r="B924" s="26"/>
      <c r="C924" s="26"/>
      <c r="D924" s="26"/>
      <c r="E924" s="26"/>
      <c r="F924" s="27"/>
      <c r="G924" s="26"/>
      <c r="H924" s="26"/>
      <c r="I924" s="27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>
      <c r="A925" s="26"/>
      <c r="B925" s="26"/>
      <c r="C925" s="26"/>
      <c r="D925" s="26"/>
      <c r="E925" s="26"/>
      <c r="F925" s="27"/>
      <c r="G925" s="26"/>
      <c r="H925" s="26"/>
      <c r="I925" s="27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>
      <c r="A926" s="26"/>
      <c r="B926" s="26"/>
      <c r="C926" s="26"/>
      <c r="D926" s="26"/>
      <c r="E926" s="26"/>
      <c r="F926" s="27"/>
      <c r="G926" s="26"/>
      <c r="H926" s="26"/>
      <c r="I926" s="27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>
      <c r="A927" s="26"/>
      <c r="B927" s="26"/>
      <c r="C927" s="26"/>
      <c r="D927" s="26"/>
      <c r="E927" s="26"/>
      <c r="F927" s="27"/>
      <c r="G927" s="26"/>
      <c r="H927" s="26"/>
      <c r="I927" s="27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>
      <c r="A928" s="26"/>
      <c r="B928" s="26"/>
      <c r="C928" s="26"/>
      <c r="D928" s="26"/>
      <c r="E928" s="26"/>
      <c r="F928" s="27"/>
      <c r="G928" s="26"/>
      <c r="H928" s="26"/>
      <c r="I928" s="27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>
      <c r="A929" s="26"/>
      <c r="B929" s="26"/>
      <c r="C929" s="26"/>
      <c r="D929" s="26"/>
      <c r="E929" s="26"/>
      <c r="F929" s="27"/>
      <c r="G929" s="26"/>
      <c r="H929" s="26"/>
      <c r="I929" s="27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>
      <c r="A930" s="26"/>
      <c r="B930" s="26"/>
      <c r="C930" s="26"/>
      <c r="D930" s="26"/>
      <c r="E930" s="26"/>
      <c r="F930" s="27"/>
      <c r="G930" s="26"/>
      <c r="H930" s="26"/>
      <c r="I930" s="27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>
      <c r="A931" s="26"/>
      <c r="B931" s="26"/>
      <c r="C931" s="26"/>
      <c r="D931" s="26"/>
      <c r="E931" s="26"/>
      <c r="F931" s="27"/>
      <c r="G931" s="26"/>
      <c r="H931" s="26"/>
      <c r="I931" s="27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>
      <c r="A932" s="26"/>
      <c r="B932" s="26"/>
      <c r="C932" s="26"/>
      <c r="D932" s="26"/>
      <c r="E932" s="26"/>
      <c r="F932" s="27"/>
      <c r="G932" s="26"/>
      <c r="H932" s="26"/>
      <c r="I932" s="27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>
      <c r="A933" s="26"/>
      <c r="B933" s="26"/>
      <c r="C933" s="26"/>
      <c r="D933" s="26"/>
      <c r="E933" s="26"/>
      <c r="F933" s="27"/>
      <c r="G933" s="26"/>
      <c r="H933" s="26"/>
      <c r="I933" s="27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>
      <c r="A934" s="26"/>
      <c r="B934" s="26"/>
      <c r="C934" s="26"/>
      <c r="D934" s="26"/>
      <c r="E934" s="26"/>
      <c r="F934" s="27"/>
      <c r="G934" s="26"/>
      <c r="H934" s="26"/>
      <c r="I934" s="27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>
      <c r="A935" s="26"/>
      <c r="B935" s="26"/>
      <c r="C935" s="26"/>
      <c r="D935" s="26"/>
      <c r="E935" s="26"/>
      <c r="F935" s="27"/>
      <c r="G935" s="26"/>
      <c r="H935" s="26"/>
      <c r="I935" s="27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>
      <c r="A936" s="26"/>
      <c r="B936" s="26"/>
      <c r="C936" s="26"/>
      <c r="D936" s="26"/>
      <c r="E936" s="26"/>
      <c r="F936" s="27"/>
      <c r="G936" s="26"/>
      <c r="H936" s="26"/>
      <c r="I936" s="27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>
      <c r="A937" s="26"/>
      <c r="B937" s="26"/>
      <c r="C937" s="26"/>
      <c r="D937" s="26"/>
      <c r="E937" s="26"/>
      <c r="F937" s="27"/>
      <c r="G937" s="26"/>
      <c r="H937" s="26"/>
      <c r="I937" s="27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>
      <c r="A938" s="26"/>
      <c r="B938" s="26"/>
      <c r="C938" s="26"/>
      <c r="D938" s="26"/>
      <c r="E938" s="26"/>
      <c r="F938" s="27"/>
      <c r="G938" s="26"/>
      <c r="H938" s="26"/>
      <c r="I938" s="27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>
      <c r="A939" s="26"/>
      <c r="B939" s="26"/>
      <c r="C939" s="26"/>
      <c r="D939" s="26"/>
      <c r="E939" s="26"/>
      <c r="F939" s="27"/>
      <c r="G939" s="26"/>
      <c r="H939" s="26"/>
      <c r="I939" s="27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>
      <c r="A940" s="26"/>
      <c r="B940" s="26"/>
      <c r="C940" s="26"/>
      <c r="D940" s="26"/>
      <c r="E940" s="26"/>
      <c r="F940" s="27"/>
      <c r="G940" s="26"/>
      <c r="H940" s="26"/>
      <c r="I940" s="27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>
      <c r="A941" s="26"/>
      <c r="B941" s="26"/>
      <c r="C941" s="26"/>
      <c r="D941" s="26"/>
      <c r="E941" s="26"/>
      <c r="F941" s="27"/>
      <c r="G941" s="26"/>
      <c r="H941" s="26"/>
      <c r="I941" s="27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>
      <c r="A942" s="26"/>
      <c r="B942" s="26"/>
      <c r="C942" s="26"/>
      <c r="D942" s="26"/>
      <c r="E942" s="26"/>
      <c r="F942" s="27"/>
      <c r="G942" s="26"/>
      <c r="H942" s="26"/>
      <c r="I942" s="27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>
      <c r="A943" s="26"/>
      <c r="B943" s="26"/>
      <c r="C943" s="26"/>
      <c r="D943" s="26"/>
      <c r="E943" s="26"/>
      <c r="F943" s="27"/>
      <c r="G943" s="26"/>
      <c r="H943" s="26"/>
      <c r="I943" s="27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>
      <c r="A944" s="26"/>
      <c r="B944" s="26"/>
      <c r="C944" s="26"/>
      <c r="D944" s="26"/>
      <c r="E944" s="26"/>
      <c r="F944" s="27"/>
      <c r="G944" s="26"/>
      <c r="H944" s="26"/>
      <c r="I944" s="27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>
      <c r="A945" s="26"/>
      <c r="B945" s="26"/>
      <c r="C945" s="26"/>
      <c r="D945" s="26"/>
      <c r="E945" s="26"/>
      <c r="F945" s="27"/>
      <c r="G945" s="26"/>
      <c r="H945" s="26"/>
      <c r="I945" s="27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>
      <c r="A946" s="26"/>
      <c r="B946" s="26"/>
      <c r="C946" s="26"/>
      <c r="D946" s="26"/>
      <c r="E946" s="26"/>
      <c r="F946" s="27"/>
      <c r="G946" s="26"/>
      <c r="H946" s="26"/>
      <c r="I946" s="27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>
      <c r="A947" s="26"/>
      <c r="B947" s="26"/>
      <c r="C947" s="26"/>
      <c r="D947" s="26"/>
      <c r="E947" s="26"/>
      <c r="F947" s="27"/>
      <c r="G947" s="26"/>
      <c r="H947" s="26"/>
      <c r="I947" s="27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>
      <c r="A948" s="26"/>
      <c r="B948" s="26"/>
      <c r="C948" s="26"/>
      <c r="D948" s="26"/>
      <c r="E948" s="26"/>
      <c r="F948" s="27"/>
      <c r="G948" s="26"/>
      <c r="H948" s="26"/>
      <c r="I948" s="27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>
      <c r="A949" s="26"/>
      <c r="B949" s="26"/>
      <c r="C949" s="26"/>
      <c r="D949" s="26"/>
      <c r="E949" s="26"/>
      <c r="F949" s="27"/>
      <c r="G949" s="26"/>
      <c r="H949" s="26"/>
      <c r="I949" s="27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>
      <c r="A950" s="26"/>
      <c r="B950" s="26"/>
      <c r="C950" s="26"/>
      <c r="D950" s="26"/>
      <c r="E950" s="26"/>
      <c r="F950" s="27"/>
      <c r="G950" s="26"/>
      <c r="H950" s="26"/>
      <c r="I950" s="27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>
      <c r="A951" s="26"/>
      <c r="B951" s="26"/>
      <c r="C951" s="26"/>
      <c r="D951" s="26"/>
      <c r="E951" s="26"/>
      <c r="F951" s="27"/>
      <c r="G951" s="26"/>
      <c r="H951" s="26"/>
      <c r="I951" s="27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>
      <c r="A952" s="26"/>
      <c r="B952" s="26"/>
      <c r="C952" s="26"/>
      <c r="D952" s="26"/>
      <c r="E952" s="26"/>
      <c r="F952" s="27"/>
      <c r="G952" s="26"/>
      <c r="H952" s="26"/>
      <c r="I952" s="27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>
      <c r="A953" s="26"/>
      <c r="B953" s="26"/>
      <c r="C953" s="26"/>
      <c r="D953" s="26"/>
      <c r="E953" s="26"/>
      <c r="F953" s="27"/>
      <c r="G953" s="26"/>
      <c r="H953" s="26"/>
      <c r="I953" s="27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>
      <c r="A954" s="26"/>
      <c r="B954" s="26"/>
      <c r="C954" s="26"/>
      <c r="D954" s="26"/>
      <c r="E954" s="26"/>
      <c r="F954" s="27"/>
      <c r="G954" s="26"/>
      <c r="H954" s="26"/>
      <c r="I954" s="27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>
      <c r="A955" s="26"/>
      <c r="B955" s="26"/>
      <c r="C955" s="26"/>
      <c r="D955" s="26"/>
      <c r="E955" s="26"/>
      <c r="F955" s="27"/>
      <c r="G955" s="26"/>
      <c r="H955" s="26"/>
      <c r="I955" s="27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>
      <c r="A956" s="26"/>
      <c r="B956" s="26"/>
      <c r="C956" s="26"/>
      <c r="D956" s="26"/>
      <c r="E956" s="26"/>
      <c r="F956" s="27"/>
      <c r="G956" s="26"/>
      <c r="H956" s="26"/>
      <c r="I956" s="27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>
      <c r="A957" s="26"/>
      <c r="B957" s="26"/>
      <c r="C957" s="26"/>
      <c r="D957" s="26"/>
      <c r="E957" s="26"/>
      <c r="F957" s="27"/>
      <c r="G957" s="26"/>
      <c r="H957" s="26"/>
      <c r="I957" s="27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>
      <c r="A958" s="26"/>
      <c r="B958" s="26"/>
      <c r="C958" s="26"/>
      <c r="D958" s="26"/>
      <c r="E958" s="26"/>
      <c r="F958" s="27"/>
      <c r="G958" s="26"/>
      <c r="H958" s="26"/>
      <c r="I958" s="27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>
      <c r="A959" s="26"/>
      <c r="B959" s="26"/>
      <c r="C959" s="26"/>
      <c r="D959" s="26"/>
      <c r="E959" s="26"/>
      <c r="F959" s="27"/>
      <c r="G959" s="26"/>
      <c r="H959" s="26"/>
      <c r="I959" s="27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>
      <c r="A960" s="26"/>
      <c r="B960" s="26"/>
      <c r="C960" s="26"/>
      <c r="D960" s="26"/>
      <c r="E960" s="26"/>
      <c r="F960" s="27"/>
      <c r="G960" s="26"/>
      <c r="H960" s="26"/>
      <c r="I960" s="27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>
      <c r="A961" s="26"/>
      <c r="B961" s="26"/>
      <c r="C961" s="26"/>
      <c r="D961" s="26"/>
      <c r="E961" s="26"/>
      <c r="F961" s="27"/>
      <c r="G961" s="26"/>
      <c r="H961" s="26"/>
      <c r="I961" s="27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>
      <c r="A962" s="26"/>
      <c r="B962" s="26"/>
      <c r="C962" s="26"/>
      <c r="D962" s="26"/>
      <c r="E962" s="26"/>
      <c r="F962" s="27"/>
      <c r="G962" s="26"/>
      <c r="H962" s="26"/>
      <c r="I962" s="27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>
      <c r="A963" s="26"/>
      <c r="B963" s="26"/>
      <c r="C963" s="26"/>
      <c r="D963" s="26"/>
      <c r="E963" s="26"/>
      <c r="F963" s="27"/>
      <c r="G963" s="26"/>
      <c r="H963" s="26"/>
      <c r="I963" s="27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>
      <c r="A964" s="26"/>
      <c r="B964" s="26"/>
      <c r="C964" s="26"/>
      <c r="D964" s="26"/>
      <c r="E964" s="26"/>
      <c r="F964" s="27"/>
      <c r="G964" s="26"/>
      <c r="H964" s="26"/>
      <c r="I964" s="27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>
      <c r="A965" s="26"/>
      <c r="B965" s="26"/>
      <c r="C965" s="26"/>
      <c r="D965" s="26"/>
      <c r="E965" s="26"/>
      <c r="F965" s="27"/>
      <c r="G965" s="26"/>
      <c r="H965" s="26"/>
      <c r="I965" s="27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>
      <c r="A966" s="26"/>
      <c r="B966" s="26"/>
      <c r="C966" s="26"/>
      <c r="D966" s="26"/>
      <c r="E966" s="26"/>
      <c r="F966" s="27"/>
      <c r="G966" s="26"/>
      <c r="H966" s="26"/>
      <c r="I966" s="27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>
      <c r="A967" s="26"/>
      <c r="B967" s="26"/>
      <c r="C967" s="26"/>
      <c r="D967" s="26"/>
      <c r="E967" s="26"/>
      <c r="F967" s="27"/>
      <c r="G967" s="26"/>
      <c r="H967" s="26"/>
      <c r="I967" s="27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>
      <c r="A968" s="26"/>
      <c r="B968" s="26"/>
      <c r="C968" s="26"/>
      <c r="D968" s="26"/>
      <c r="E968" s="26"/>
      <c r="F968" s="27"/>
      <c r="G968" s="26"/>
      <c r="H968" s="26"/>
      <c r="I968" s="27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>
      <c r="A969" s="26"/>
      <c r="B969" s="26"/>
      <c r="C969" s="26"/>
      <c r="D969" s="26"/>
      <c r="E969" s="26"/>
      <c r="F969" s="27"/>
      <c r="G969" s="26"/>
      <c r="H969" s="26"/>
      <c r="I969" s="27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>
      <c r="A970" s="26"/>
      <c r="B970" s="26"/>
      <c r="C970" s="26"/>
      <c r="D970" s="26"/>
      <c r="E970" s="26"/>
      <c r="F970" s="27"/>
      <c r="G970" s="26"/>
      <c r="H970" s="26"/>
      <c r="I970" s="27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>
      <c r="A971" s="26"/>
      <c r="B971" s="26"/>
      <c r="C971" s="26"/>
      <c r="D971" s="26"/>
      <c r="E971" s="26"/>
      <c r="F971" s="27"/>
      <c r="G971" s="26"/>
      <c r="H971" s="26"/>
      <c r="I971" s="27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>
      <c r="A972" s="26"/>
      <c r="B972" s="26"/>
      <c r="C972" s="26"/>
      <c r="D972" s="26"/>
      <c r="E972" s="26"/>
      <c r="F972" s="27"/>
      <c r="G972" s="26"/>
      <c r="H972" s="26"/>
      <c r="I972" s="27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>
      <c r="A973" s="26"/>
      <c r="B973" s="26"/>
      <c r="C973" s="26"/>
      <c r="D973" s="26"/>
      <c r="E973" s="26"/>
      <c r="F973" s="27"/>
      <c r="G973" s="26"/>
      <c r="H973" s="26"/>
      <c r="I973" s="27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>
      <c r="A974" s="26"/>
      <c r="B974" s="26"/>
      <c r="C974" s="26"/>
      <c r="D974" s="26"/>
      <c r="E974" s="26"/>
      <c r="F974" s="27"/>
      <c r="G974" s="26"/>
      <c r="H974" s="26"/>
      <c r="I974" s="27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>
      <c r="A975" s="26"/>
      <c r="B975" s="26"/>
      <c r="C975" s="26"/>
      <c r="D975" s="26"/>
      <c r="E975" s="26"/>
      <c r="F975" s="27"/>
      <c r="G975" s="26"/>
      <c r="H975" s="26"/>
      <c r="I975" s="27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>
      <c r="A976" s="26"/>
      <c r="B976" s="26"/>
      <c r="C976" s="26"/>
      <c r="D976" s="26"/>
      <c r="E976" s="26"/>
      <c r="F976" s="27"/>
      <c r="G976" s="26"/>
      <c r="H976" s="26"/>
      <c r="I976" s="27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>
      <c r="A977" s="26"/>
      <c r="B977" s="26"/>
      <c r="C977" s="26"/>
      <c r="D977" s="26"/>
      <c r="E977" s="26"/>
      <c r="F977" s="27"/>
      <c r="G977" s="26"/>
      <c r="H977" s="26"/>
      <c r="I977" s="27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>
      <c r="A978" s="26"/>
      <c r="B978" s="26"/>
      <c r="C978" s="26"/>
      <c r="D978" s="26"/>
      <c r="E978" s="26"/>
      <c r="F978" s="27"/>
      <c r="G978" s="26"/>
      <c r="H978" s="26"/>
      <c r="I978" s="27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>
      <c r="A979" s="26"/>
      <c r="B979" s="26"/>
      <c r="C979" s="26"/>
      <c r="D979" s="26"/>
      <c r="E979" s="26"/>
      <c r="F979" s="27"/>
      <c r="G979" s="26"/>
      <c r="H979" s="26"/>
      <c r="I979" s="27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>
      <c r="A980" s="26"/>
      <c r="B980" s="26"/>
      <c r="C980" s="26"/>
      <c r="D980" s="26"/>
      <c r="E980" s="26"/>
      <c r="F980" s="27"/>
      <c r="G980" s="26"/>
      <c r="H980" s="26"/>
      <c r="I980" s="27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>
      <c r="A981" s="26"/>
      <c r="B981" s="26"/>
      <c r="C981" s="26"/>
      <c r="D981" s="26"/>
      <c r="E981" s="26"/>
      <c r="F981" s="27"/>
      <c r="G981" s="26"/>
      <c r="H981" s="26"/>
      <c r="I981" s="27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>
      <c r="A982" s="26"/>
      <c r="B982" s="26"/>
      <c r="C982" s="26"/>
      <c r="D982" s="26"/>
      <c r="E982" s="26"/>
      <c r="F982" s="27"/>
      <c r="G982" s="26"/>
      <c r="H982" s="26"/>
      <c r="I982" s="27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>
      <c r="A983" s="26"/>
      <c r="B983" s="26"/>
      <c r="C983" s="26"/>
      <c r="D983" s="26"/>
      <c r="E983" s="26"/>
      <c r="F983" s="27"/>
      <c r="G983" s="26"/>
      <c r="H983" s="26"/>
      <c r="I983" s="27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>
      <c r="A984" s="26"/>
      <c r="B984" s="26"/>
      <c r="C984" s="26"/>
      <c r="D984" s="26"/>
      <c r="E984" s="26"/>
      <c r="F984" s="27"/>
      <c r="G984" s="26"/>
      <c r="H984" s="26"/>
      <c r="I984" s="27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>
      <c r="A985" s="26"/>
      <c r="B985" s="26"/>
      <c r="C985" s="26"/>
      <c r="D985" s="26"/>
      <c r="E985" s="26"/>
      <c r="F985" s="27"/>
      <c r="G985" s="26"/>
      <c r="H985" s="26"/>
      <c r="I985" s="27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>
      <c r="A986" s="26"/>
      <c r="B986" s="26"/>
      <c r="C986" s="26"/>
      <c r="D986" s="26"/>
      <c r="E986" s="26"/>
      <c r="F986" s="27"/>
      <c r="G986" s="26"/>
      <c r="H986" s="26"/>
      <c r="I986" s="27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>
      <c r="A987" s="26"/>
      <c r="B987" s="26"/>
      <c r="C987" s="26"/>
      <c r="D987" s="26"/>
      <c r="E987" s="26"/>
      <c r="F987" s="27"/>
      <c r="G987" s="26"/>
      <c r="H987" s="26"/>
      <c r="I987" s="27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>
      <c r="A988" s="26"/>
      <c r="B988" s="26"/>
      <c r="C988" s="26"/>
      <c r="D988" s="26"/>
      <c r="E988" s="26"/>
      <c r="F988" s="27"/>
      <c r="G988" s="26"/>
      <c r="H988" s="26"/>
      <c r="I988" s="27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>
      <c r="A989" s="26"/>
      <c r="B989" s="26"/>
      <c r="C989" s="26"/>
      <c r="D989" s="26"/>
      <c r="E989" s="26"/>
      <c r="F989" s="27"/>
      <c r="G989" s="26"/>
      <c r="H989" s="26"/>
      <c r="I989" s="27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>
      <c r="A990" s="26"/>
      <c r="B990" s="26"/>
      <c r="C990" s="26"/>
      <c r="D990" s="26"/>
      <c r="E990" s="26"/>
      <c r="F990" s="27"/>
      <c r="G990" s="26"/>
      <c r="H990" s="26"/>
      <c r="I990" s="27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>
      <c r="A991" s="26"/>
      <c r="B991" s="26"/>
      <c r="C991" s="26"/>
      <c r="D991" s="26"/>
      <c r="E991" s="26"/>
      <c r="F991" s="27"/>
      <c r="G991" s="26"/>
      <c r="H991" s="26"/>
      <c r="I991" s="27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>
      <c r="A992" s="26"/>
      <c r="B992" s="26"/>
      <c r="C992" s="26"/>
      <c r="D992" s="26"/>
      <c r="E992" s="26"/>
      <c r="F992" s="27"/>
      <c r="G992" s="26"/>
      <c r="H992" s="26"/>
      <c r="I992" s="27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>
      <c r="A993" s="26"/>
      <c r="B993" s="26"/>
      <c r="C993" s="26"/>
      <c r="D993" s="26"/>
      <c r="E993" s="26"/>
      <c r="F993" s="27"/>
      <c r="G993" s="26"/>
      <c r="H993" s="26"/>
      <c r="I993" s="27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>
      <c r="A994" s="26"/>
      <c r="B994" s="26"/>
      <c r="C994" s="26"/>
      <c r="D994" s="26"/>
      <c r="E994" s="26"/>
      <c r="F994" s="27"/>
      <c r="G994" s="26"/>
      <c r="H994" s="26"/>
      <c r="I994" s="27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>
      <c r="A995" s="26"/>
      <c r="B995" s="26"/>
      <c r="C995" s="26"/>
      <c r="D995" s="26"/>
      <c r="E995" s="26"/>
      <c r="F995" s="27"/>
      <c r="G995" s="26"/>
      <c r="H995" s="26"/>
      <c r="I995" s="27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>
      <c r="A996" s="26"/>
      <c r="B996" s="26"/>
      <c r="C996" s="26"/>
      <c r="D996" s="26"/>
      <c r="E996" s="26"/>
      <c r="F996" s="27"/>
      <c r="G996" s="26"/>
      <c r="H996" s="26"/>
      <c r="I996" s="27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>
      <c r="A997" s="26"/>
      <c r="B997" s="26"/>
      <c r="C997" s="26"/>
      <c r="D997" s="26"/>
      <c r="E997" s="26"/>
      <c r="F997" s="27"/>
      <c r="G997" s="26"/>
      <c r="H997" s="26"/>
      <c r="I997" s="27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>
      <c r="A998" s="26"/>
      <c r="B998" s="26"/>
      <c r="C998" s="26"/>
      <c r="D998" s="26"/>
      <c r="E998" s="26"/>
      <c r="F998" s="27"/>
      <c r="G998" s="26"/>
      <c r="H998" s="26"/>
      <c r="I998" s="27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>
      <c r="A999" s="26"/>
      <c r="B999" s="26"/>
      <c r="C999" s="26"/>
      <c r="D999" s="26"/>
      <c r="E999" s="26"/>
      <c r="F999" s="27"/>
      <c r="G999" s="26"/>
      <c r="H999" s="26"/>
      <c r="I999" s="27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>
      <c r="A1000" s="26"/>
      <c r="B1000" s="26"/>
      <c r="C1000" s="26"/>
      <c r="D1000" s="26"/>
      <c r="E1000" s="26"/>
      <c r="F1000" s="27"/>
      <c r="G1000" s="26"/>
      <c r="H1000" s="26"/>
      <c r="I1000" s="27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  <row r="1001">
      <c r="A1001" s="26"/>
      <c r="B1001" s="26"/>
      <c r="C1001" s="26"/>
      <c r="D1001" s="26"/>
      <c r="E1001" s="26"/>
      <c r="F1001" s="27"/>
      <c r="G1001" s="26"/>
      <c r="H1001" s="26"/>
      <c r="I1001" s="27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25"/>
    <col customWidth="1" min="3" max="3" width="18.25"/>
    <col customWidth="1" min="4" max="4" width="16.63"/>
    <col customWidth="1" min="5" max="5" width="16.0"/>
    <col customWidth="1" min="7" max="7" width="31.5"/>
    <col customWidth="1" min="8" max="9" width="14.75"/>
    <col customWidth="1" min="10" max="10" width="15.88"/>
    <col customWidth="1" min="11" max="11" width="32.63"/>
  </cols>
  <sheetData>
    <row r="1">
      <c r="A1" s="19" t="s">
        <v>26</v>
      </c>
      <c r="B1" s="21" t="s">
        <v>19</v>
      </c>
      <c r="C1" s="21" t="s">
        <v>27</v>
      </c>
      <c r="D1" s="21" t="s">
        <v>21</v>
      </c>
      <c r="E1" s="21" t="s">
        <v>22</v>
      </c>
      <c r="F1" s="31" t="s">
        <v>25</v>
      </c>
      <c r="G1" s="2" t="s">
        <v>28</v>
      </c>
      <c r="H1" s="21" t="s">
        <v>1</v>
      </c>
      <c r="I1" s="21" t="s">
        <v>29</v>
      </c>
      <c r="J1" s="32" t="s">
        <v>30</v>
      </c>
      <c r="K1" s="21" t="s">
        <v>31</v>
      </c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</row>
    <row r="2">
      <c r="A2" s="19">
        <v>0.05</v>
      </c>
      <c r="B2" s="24">
        <v>15.5737</v>
      </c>
      <c r="C2" s="24">
        <v>4513.528727782802</v>
      </c>
      <c r="D2" s="24">
        <v>-0.428252</v>
      </c>
      <c r="E2" s="21">
        <v>1632.7</v>
      </c>
      <c r="F2" s="33">
        <v>1221.0213524</v>
      </c>
      <c r="G2" s="2">
        <v>18781.2461331617</v>
      </c>
      <c r="H2" s="24">
        <f t="shared" ref="H2:H11" si="1">((2.022-0.06238*B2)+(0.1722-0.01427*B2)*exp((18.177-0.5987*B2)*D2))*((0.1484-1.596*D2+0.1729*D2*abs(D2))*2.326*C2+3271)*(1.157-0.869*D2)*(0.2664+0.8357*exp(-124.1*0.0105))*(0.8258+0.0003413*(E2-F2))</f>
        <v>8930.693589</v>
      </c>
      <c r="I2" s="24">
        <f t="shared" ref="I2:I11" si="2">((2.022-0.06238*B2)+(0.1722-0.01427*B2)*exp((18.177-0.5987*B2)*D2))*(2.326*(0.1484-1.596*D2+0.1729*D2*abs(D2))*C2+3271)*(1.157-0.869*D2)*(0.2664+0.8357*exp(-124.1*0.0105))*(0.8258)</f>
        <v>7632.124149</v>
      </c>
      <c r="J2" s="34">
        <v>4868.190469248957</v>
      </c>
      <c r="K2" s="21">
        <f t="shared" ref="K2:K11" si="3">795*((1-D2)^(0.105*B2-0.5))*(C2^(0.184-0.311*D2))*((1-0.0185*B2))</f>
        <v>12237.17216</v>
      </c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>
      <c r="A3" s="19">
        <f t="shared" ref="A3:A11" si="4">0.1+A2</f>
        <v>0.15</v>
      </c>
      <c r="B3" s="24">
        <v>15.5653</v>
      </c>
      <c r="C3" s="24">
        <v>4504.715675236706</v>
      </c>
      <c r="D3" s="24">
        <v>-0.427085</v>
      </c>
      <c r="E3" s="21">
        <v>1632.4</v>
      </c>
      <c r="F3" s="33">
        <v>1221.0213524</v>
      </c>
      <c r="G3" s="2">
        <v>10983.5523005355</v>
      </c>
      <c r="H3" s="24">
        <f t="shared" si="1"/>
        <v>8902.132817</v>
      </c>
      <c r="I3" s="24">
        <f t="shared" si="2"/>
        <v>7608.522463</v>
      </c>
      <c r="J3" s="34">
        <v>4863.216092019182</v>
      </c>
      <c r="K3" s="21">
        <f t="shared" si="3"/>
        <v>12179.83324</v>
      </c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4">
      <c r="A4" s="19">
        <f t="shared" si="4"/>
        <v>0.25</v>
      </c>
      <c r="B4" s="24">
        <v>15.5569</v>
      </c>
      <c r="C4" s="24">
        <v>4498.613443827172</v>
      </c>
      <c r="D4" s="24">
        <v>-0.425905</v>
      </c>
      <c r="E4" s="21">
        <v>1632.1</v>
      </c>
      <c r="F4" s="33">
        <v>1221.0213524</v>
      </c>
      <c r="G4" s="35">
        <v>9183.42751583173</v>
      </c>
      <c r="H4" s="24">
        <f t="shared" si="1"/>
        <v>8877.254465</v>
      </c>
      <c r="I4" s="24">
        <f t="shared" si="2"/>
        <v>7588.063419</v>
      </c>
      <c r="J4" s="36">
        <v>4857.4667146205775</v>
      </c>
      <c r="K4" s="21">
        <f t="shared" si="3"/>
        <v>12124.54826</v>
      </c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</row>
    <row r="5">
      <c r="A5" s="19">
        <f t="shared" si="4"/>
        <v>0.35</v>
      </c>
      <c r="B5" s="24">
        <v>15.5485</v>
      </c>
      <c r="C5" s="24">
        <v>4494.391484099592</v>
      </c>
      <c r="D5" s="24">
        <v>-0.424745</v>
      </c>
      <c r="E5" s="21">
        <v>1631.7</v>
      </c>
      <c r="F5" s="33">
        <v>1221.0213524</v>
      </c>
      <c r="G5" s="35">
        <v>8387.83221175526</v>
      </c>
      <c r="H5" s="24">
        <f t="shared" si="1"/>
        <v>8855.095904</v>
      </c>
      <c r="I5" s="24">
        <f t="shared" si="2"/>
        <v>7570.19256</v>
      </c>
      <c r="J5" s="36">
        <v>4851.372467594689</v>
      </c>
      <c r="K5" s="21">
        <f t="shared" si="3"/>
        <v>12071.94682</v>
      </c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</row>
    <row r="6">
      <c r="A6" s="19">
        <f t="shared" si="4"/>
        <v>0.45</v>
      </c>
      <c r="B6" s="24">
        <v>15.54</v>
      </c>
      <c r="C6" s="24">
        <v>4491.47302559938</v>
      </c>
      <c r="D6" s="24">
        <v>-0.423599</v>
      </c>
      <c r="E6" s="21">
        <v>1631.4</v>
      </c>
      <c r="F6" s="33">
        <v>1221.0213524</v>
      </c>
      <c r="G6" s="35">
        <v>7938.59449085612</v>
      </c>
      <c r="H6" s="24">
        <f t="shared" si="1"/>
        <v>8835.402528</v>
      </c>
      <c r="I6" s="24">
        <f t="shared" si="2"/>
        <v>7554.15748</v>
      </c>
      <c r="J6" s="36">
        <v>4845.0467402074155</v>
      </c>
      <c r="K6" s="21">
        <f t="shared" si="3"/>
        <v>12021.24823</v>
      </c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</row>
    <row r="7">
      <c r="A7" s="19">
        <f t="shared" si="4"/>
        <v>0.55</v>
      </c>
      <c r="B7" s="24">
        <v>15.5316</v>
      </c>
      <c r="C7" s="24">
        <v>4489.419722781049</v>
      </c>
      <c r="D7" s="24">
        <v>-0.422459</v>
      </c>
      <c r="E7" s="21">
        <v>1631.1</v>
      </c>
      <c r="F7" s="33">
        <v>1221.0213524</v>
      </c>
      <c r="G7" s="35">
        <v>7648.84469990755</v>
      </c>
      <c r="H7" s="24">
        <f t="shared" si="1"/>
        <v>8816.990761</v>
      </c>
      <c r="I7" s="24">
        <f t="shared" si="2"/>
        <v>7539.214876</v>
      </c>
      <c r="J7" s="36">
        <v>4838.534306776463</v>
      </c>
      <c r="K7" s="21">
        <f t="shared" si="3"/>
        <v>11971.76017</v>
      </c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8">
      <c r="A8" s="19">
        <f t="shared" si="4"/>
        <v>0.65</v>
      </c>
      <c r="B8" s="24">
        <v>15.5232</v>
      </c>
      <c r="C8" s="24">
        <v>4488.081615326406</v>
      </c>
      <c r="D8" s="24">
        <v>-0.42132</v>
      </c>
      <c r="E8" s="21">
        <v>1630.8</v>
      </c>
      <c r="F8" s="33">
        <v>1221.0213524</v>
      </c>
      <c r="G8" s="35">
        <v>7445.54848060268</v>
      </c>
      <c r="H8" s="24">
        <f t="shared" si="1"/>
        <v>8799.611013</v>
      </c>
      <c r="I8" s="24">
        <f t="shared" si="2"/>
        <v>7525.151654</v>
      </c>
      <c r="J8" s="36">
        <v>4831.846994928848</v>
      </c>
      <c r="K8" s="21">
        <f t="shared" si="3"/>
        <v>11923.1258</v>
      </c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</row>
    <row r="9">
      <c r="A9" s="19">
        <f t="shared" si="4"/>
        <v>0.75</v>
      </c>
      <c r="B9" s="24">
        <v>15.5148</v>
      </c>
      <c r="C9" s="24">
        <v>4486.881932780864</v>
      </c>
      <c r="D9" s="24">
        <v>-0.420184</v>
      </c>
      <c r="E9" s="21">
        <v>1630.4</v>
      </c>
      <c r="F9" s="33">
        <v>1221.0213524</v>
      </c>
      <c r="G9" s="35">
        <v>7294.06111405257</v>
      </c>
      <c r="H9" s="24">
        <f t="shared" si="1"/>
        <v>8782.171243</v>
      </c>
      <c r="I9" s="24">
        <f t="shared" si="2"/>
        <v>7511.299619</v>
      </c>
      <c r="J9" s="36">
        <v>4825.145122595598</v>
      </c>
      <c r="K9" s="21">
        <f t="shared" si="3"/>
        <v>11874.93555</v>
      </c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</row>
    <row r="10">
      <c r="A10" s="19">
        <f t="shared" si="4"/>
        <v>0.85</v>
      </c>
      <c r="B10" s="24">
        <v>15.5063</v>
      </c>
      <c r="C10" s="24">
        <v>4486.974216053598</v>
      </c>
      <c r="D10" s="24">
        <v>-0.419079</v>
      </c>
      <c r="E10" s="21">
        <v>1630.1</v>
      </c>
      <c r="F10" s="33">
        <v>1221.0213524</v>
      </c>
      <c r="G10" s="35">
        <v>7177.00901707768</v>
      </c>
      <c r="H10" s="24">
        <f t="shared" si="1"/>
        <v>8767.422178</v>
      </c>
      <c r="I10" s="24">
        <f t="shared" si="2"/>
        <v>7499.48019</v>
      </c>
      <c r="J10" s="36">
        <v>4818.329380122645</v>
      </c>
      <c r="K10" s="21">
        <f t="shared" si="3"/>
        <v>11829.25791</v>
      </c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</row>
    <row r="11">
      <c r="A11" s="19">
        <f t="shared" si="4"/>
        <v>0.95</v>
      </c>
      <c r="B11" s="24">
        <v>15.4979</v>
      </c>
      <c r="C11" s="24">
        <v>4483.859655598826</v>
      </c>
      <c r="D11" s="24">
        <v>-0.418145</v>
      </c>
      <c r="E11" s="21">
        <v>1629.7</v>
      </c>
      <c r="F11" s="33">
        <v>1221.0213524</v>
      </c>
      <c r="G11" s="35">
        <v>7083.18929217319</v>
      </c>
      <c r="H11" s="24">
        <f t="shared" si="1"/>
        <v>8750.683101</v>
      </c>
      <c r="I11" s="24">
        <f t="shared" si="2"/>
        <v>7486.220542</v>
      </c>
      <c r="J11" s="36">
        <v>4813.463682782815</v>
      </c>
      <c r="K11" s="21">
        <f t="shared" si="3"/>
        <v>11788.00274</v>
      </c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>
      <c r="A12" s="19">
        <v>1.0</v>
      </c>
      <c r="B12" s="26"/>
      <c r="C12" s="26"/>
      <c r="D12" s="26"/>
      <c r="E12" s="26"/>
      <c r="F12" s="37"/>
      <c r="G12" s="38"/>
      <c r="H12" s="23"/>
      <c r="I12" s="35"/>
      <c r="J12" s="3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</row>
    <row r="13">
      <c r="A13" s="19"/>
      <c r="B13" s="26"/>
      <c r="C13" s="26"/>
      <c r="D13" s="26"/>
      <c r="E13" s="26"/>
      <c r="F13" s="39"/>
      <c r="G13" s="38"/>
      <c r="H13" s="26"/>
      <c r="I13" s="38"/>
      <c r="J13" s="3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>
      <c r="A14" s="19"/>
      <c r="B14" s="26"/>
      <c r="C14" s="26"/>
      <c r="D14" s="29"/>
      <c r="E14" s="29"/>
      <c r="F14" s="39"/>
      <c r="G14" s="38"/>
      <c r="H14" s="26"/>
      <c r="I14" s="38"/>
      <c r="J14" s="3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</row>
    <row r="15">
      <c r="A15" s="19"/>
      <c r="B15" s="26"/>
      <c r="C15" s="26"/>
      <c r="D15" s="29"/>
      <c r="E15" s="29"/>
      <c r="F15" s="39"/>
      <c r="G15" s="38"/>
      <c r="H15" s="26"/>
      <c r="I15" s="38"/>
      <c r="J15" s="3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>
      <c r="A16" s="19"/>
      <c r="B16" s="26"/>
      <c r="C16" s="26"/>
      <c r="D16" s="29"/>
      <c r="E16" s="29"/>
      <c r="F16" s="39"/>
      <c r="G16" s="38"/>
      <c r="H16" s="26"/>
      <c r="I16" s="38"/>
      <c r="J16" s="3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>
      <c r="A17" s="19"/>
      <c r="B17" s="26"/>
      <c r="C17" s="26"/>
      <c r="D17" s="29"/>
      <c r="E17" s="29"/>
      <c r="F17" s="39"/>
      <c r="G17" s="38"/>
      <c r="H17" s="26"/>
      <c r="I17" s="38"/>
      <c r="J17" s="3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8">
      <c r="A18" s="19"/>
      <c r="B18" s="26"/>
      <c r="C18" s="26"/>
      <c r="D18" s="29"/>
      <c r="E18" s="29"/>
      <c r="F18" s="39"/>
      <c r="G18" s="38"/>
      <c r="H18" s="26"/>
      <c r="I18" s="38"/>
      <c r="J18" s="3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>
      <c r="A19" s="19"/>
      <c r="B19" s="26"/>
      <c r="C19" s="26"/>
      <c r="D19" s="29"/>
      <c r="E19" s="29"/>
      <c r="F19" s="39"/>
      <c r="G19" s="38"/>
      <c r="H19" s="26"/>
      <c r="I19" s="38"/>
      <c r="J19" s="3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</row>
    <row r="20">
      <c r="A20" s="19"/>
      <c r="B20" s="26"/>
      <c r="C20" s="26"/>
      <c r="D20" s="29"/>
      <c r="E20" s="29"/>
      <c r="F20" s="39"/>
      <c r="G20" s="38"/>
      <c r="H20" s="26"/>
      <c r="I20" s="38"/>
      <c r="J20" s="3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</row>
    <row r="21">
      <c r="A21" s="19"/>
      <c r="B21" s="26"/>
      <c r="C21" s="26"/>
      <c r="D21" s="29"/>
      <c r="E21" s="29"/>
      <c r="F21" s="39"/>
      <c r="G21" s="38"/>
      <c r="H21" s="26"/>
      <c r="I21" s="38"/>
      <c r="J21" s="3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</row>
    <row r="22">
      <c r="A22" s="19"/>
      <c r="B22" s="26"/>
      <c r="C22" s="26"/>
      <c r="D22" s="29"/>
      <c r="E22" s="29"/>
      <c r="F22" s="39"/>
      <c r="G22" s="38"/>
      <c r="H22" s="26"/>
      <c r="I22" s="38"/>
      <c r="J22" s="3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>
      <c r="A23" s="19"/>
      <c r="B23" s="26"/>
      <c r="C23" s="26"/>
      <c r="D23" s="29"/>
      <c r="E23" s="29"/>
      <c r="F23" s="39"/>
      <c r="G23" s="38"/>
      <c r="H23" s="26"/>
      <c r="I23" s="38"/>
      <c r="J23" s="3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>
      <c r="A24" s="19"/>
      <c r="B24" s="26"/>
      <c r="C24" s="26"/>
      <c r="D24" s="26"/>
      <c r="E24" s="26"/>
      <c r="F24" s="39"/>
      <c r="G24" s="38"/>
      <c r="H24" s="26"/>
      <c r="I24" s="38"/>
      <c r="J24" s="3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>
      <c r="A25" s="19"/>
      <c r="B25" s="26"/>
      <c r="C25" s="26"/>
      <c r="D25" s="26"/>
      <c r="E25" s="26"/>
      <c r="F25" s="39"/>
      <c r="G25" s="38"/>
      <c r="H25" s="26"/>
      <c r="I25" s="38"/>
      <c r="J25" s="3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>
      <c r="A26" s="19"/>
      <c r="B26" s="26"/>
      <c r="C26" s="26"/>
      <c r="D26" s="26"/>
      <c r="E26" s="26"/>
      <c r="F26" s="39"/>
      <c r="G26" s="38"/>
      <c r="H26" s="26"/>
      <c r="I26" s="38"/>
      <c r="J26" s="3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>
      <c r="A27" s="19"/>
      <c r="B27" s="26"/>
      <c r="C27" s="26"/>
      <c r="D27" s="26"/>
      <c r="E27" s="26"/>
      <c r="F27" s="39"/>
      <c r="G27" s="38"/>
      <c r="H27" s="26"/>
      <c r="I27" s="38"/>
      <c r="J27" s="3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>
      <c r="A28" s="19"/>
      <c r="B28" s="26"/>
      <c r="C28" s="26"/>
      <c r="D28" s="26"/>
      <c r="E28" s="26"/>
      <c r="F28" s="39"/>
      <c r="G28" s="38"/>
      <c r="H28" s="26"/>
      <c r="I28" s="38"/>
      <c r="J28" s="3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>
      <c r="A29" s="19"/>
      <c r="B29" s="26"/>
      <c r="C29" s="26"/>
      <c r="D29" s="26"/>
      <c r="E29" s="26"/>
      <c r="F29" s="39"/>
      <c r="G29" s="38"/>
      <c r="H29" s="26"/>
      <c r="I29" s="38"/>
      <c r="J29" s="3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>
      <c r="A30" s="19"/>
      <c r="B30" s="26"/>
      <c r="C30" s="26"/>
      <c r="D30" s="26"/>
      <c r="E30" s="26"/>
      <c r="F30" s="39"/>
      <c r="G30" s="38"/>
      <c r="H30" s="26"/>
      <c r="I30" s="38"/>
      <c r="J30" s="3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</row>
    <row r="31">
      <c r="A31" s="19"/>
      <c r="B31" s="26"/>
      <c r="C31" s="26"/>
      <c r="D31" s="26"/>
      <c r="E31" s="26"/>
      <c r="F31" s="39"/>
      <c r="G31" s="38"/>
      <c r="H31" s="26"/>
      <c r="I31" s="38"/>
      <c r="J31" s="3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>
      <c r="A32" s="19"/>
      <c r="B32" s="26"/>
      <c r="C32" s="26"/>
      <c r="D32" s="26"/>
      <c r="E32" s="26"/>
      <c r="F32" s="39"/>
      <c r="G32" s="38"/>
      <c r="H32" s="26"/>
      <c r="I32" s="38"/>
      <c r="J32" s="3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</row>
    <row r="33">
      <c r="A33" s="19"/>
      <c r="B33" s="26"/>
      <c r="C33" s="26"/>
      <c r="D33" s="26"/>
      <c r="E33" s="26"/>
      <c r="F33" s="39"/>
      <c r="G33" s="38"/>
      <c r="H33" s="26"/>
      <c r="I33" s="38"/>
      <c r="J33" s="3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</row>
    <row r="34">
      <c r="A34" s="19"/>
      <c r="B34" s="26"/>
      <c r="C34" s="26"/>
      <c r="D34" s="26"/>
      <c r="E34" s="26"/>
      <c r="F34" s="39"/>
      <c r="G34" s="38"/>
      <c r="H34" s="26"/>
      <c r="I34" s="38"/>
      <c r="J34" s="3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</row>
    <row r="35">
      <c r="A35" s="19"/>
      <c r="B35" s="26"/>
      <c r="C35" s="26"/>
      <c r="D35" s="26"/>
      <c r="E35" s="26"/>
      <c r="F35" s="39"/>
      <c r="G35" s="38"/>
      <c r="H35" s="26"/>
      <c r="I35" s="38"/>
      <c r="J35" s="3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</row>
    <row r="36">
      <c r="A36" s="19"/>
      <c r="B36" s="26"/>
      <c r="C36" s="26"/>
      <c r="D36" s="26"/>
      <c r="E36" s="26"/>
      <c r="F36" s="39"/>
      <c r="G36" s="38"/>
      <c r="H36" s="26"/>
      <c r="I36" s="38"/>
      <c r="J36" s="3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</row>
    <row r="37">
      <c r="A37" s="19"/>
      <c r="B37" s="26"/>
      <c r="C37" s="26"/>
      <c r="D37" s="26"/>
      <c r="E37" s="26"/>
      <c r="F37" s="39"/>
      <c r="G37" s="38"/>
      <c r="H37" s="26"/>
      <c r="I37" s="38"/>
      <c r="J37" s="3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</row>
    <row r="38">
      <c r="A38" s="19"/>
      <c r="B38" s="26"/>
      <c r="C38" s="26"/>
      <c r="D38" s="26"/>
      <c r="E38" s="26"/>
      <c r="F38" s="39"/>
      <c r="G38" s="38"/>
      <c r="H38" s="26"/>
      <c r="I38" s="38"/>
      <c r="J38" s="3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</row>
    <row r="39">
      <c r="A39" s="19"/>
      <c r="B39" s="26"/>
      <c r="C39" s="26"/>
      <c r="D39" s="26"/>
      <c r="E39" s="26"/>
      <c r="F39" s="39"/>
      <c r="G39" s="38"/>
      <c r="H39" s="26"/>
      <c r="I39" s="38"/>
      <c r="J39" s="3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>
      <c r="A40" s="19"/>
      <c r="B40" s="26"/>
      <c r="C40" s="26"/>
      <c r="D40" s="26"/>
      <c r="E40" s="26"/>
      <c r="F40" s="39"/>
      <c r="G40" s="38"/>
      <c r="H40" s="26"/>
      <c r="I40" s="38"/>
      <c r="J40" s="3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</row>
    <row r="41">
      <c r="A41" s="19"/>
      <c r="B41" s="26"/>
      <c r="C41" s="26"/>
      <c r="D41" s="26"/>
      <c r="E41" s="26"/>
      <c r="F41" s="39"/>
      <c r="G41" s="38"/>
      <c r="H41" s="26"/>
      <c r="I41" s="38"/>
      <c r="J41" s="3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</row>
    <row r="42">
      <c r="A42" s="19"/>
      <c r="B42" s="26"/>
      <c r="C42" s="26"/>
      <c r="D42" s="26"/>
      <c r="E42" s="26"/>
      <c r="F42" s="39"/>
      <c r="G42" s="38"/>
      <c r="H42" s="26"/>
      <c r="I42" s="38"/>
      <c r="J42" s="3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</row>
    <row r="43">
      <c r="A43" s="19"/>
      <c r="B43" s="26"/>
      <c r="C43" s="26"/>
      <c r="D43" s="26"/>
      <c r="E43" s="26"/>
      <c r="F43" s="39"/>
      <c r="G43" s="38"/>
      <c r="H43" s="26"/>
      <c r="I43" s="38"/>
      <c r="J43" s="3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</row>
    <row r="44">
      <c r="A44" s="19"/>
      <c r="B44" s="26"/>
      <c r="C44" s="26"/>
      <c r="D44" s="26"/>
      <c r="E44" s="26"/>
      <c r="F44" s="39"/>
      <c r="G44" s="38"/>
      <c r="H44" s="26"/>
      <c r="I44" s="38"/>
      <c r="J44" s="3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</row>
    <row r="45">
      <c r="A45" s="19"/>
      <c r="B45" s="26"/>
      <c r="C45" s="26"/>
      <c r="D45" s="26"/>
      <c r="E45" s="26"/>
      <c r="F45" s="39"/>
      <c r="G45" s="38"/>
      <c r="H45" s="26"/>
      <c r="I45" s="38"/>
      <c r="J45" s="3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</row>
    <row r="46">
      <c r="A46" s="19"/>
      <c r="B46" s="26"/>
      <c r="C46" s="26"/>
      <c r="D46" s="26"/>
      <c r="E46" s="26"/>
      <c r="F46" s="39"/>
      <c r="G46" s="38"/>
      <c r="H46" s="26"/>
      <c r="I46" s="38"/>
      <c r="J46" s="3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</row>
    <row r="47">
      <c r="A47" s="19"/>
      <c r="B47" s="26"/>
      <c r="C47" s="26"/>
      <c r="D47" s="26"/>
      <c r="E47" s="26"/>
      <c r="F47" s="39"/>
      <c r="G47" s="38"/>
      <c r="H47" s="26"/>
      <c r="I47" s="38"/>
      <c r="J47" s="3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>
      <c r="A48" s="19"/>
      <c r="B48" s="26"/>
      <c r="C48" s="26"/>
      <c r="D48" s="26"/>
      <c r="E48" s="26"/>
      <c r="F48" s="39"/>
      <c r="G48" s="38"/>
      <c r="H48" s="26"/>
      <c r="I48" s="38"/>
      <c r="J48" s="3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</row>
    <row r="49">
      <c r="A49" s="19"/>
      <c r="B49" s="26"/>
      <c r="C49" s="26"/>
      <c r="D49" s="26"/>
      <c r="E49" s="26"/>
      <c r="F49" s="39"/>
      <c r="G49" s="38"/>
      <c r="H49" s="26"/>
      <c r="I49" s="38"/>
      <c r="J49" s="3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</row>
    <row r="50">
      <c r="A50" s="19"/>
      <c r="B50" s="26"/>
      <c r="C50" s="26"/>
      <c r="D50" s="26"/>
      <c r="E50" s="26"/>
      <c r="F50" s="39"/>
      <c r="G50" s="38"/>
      <c r="H50" s="26"/>
      <c r="I50" s="38"/>
      <c r="J50" s="3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</row>
    <row r="51">
      <c r="A51" s="19"/>
      <c r="B51" s="26"/>
      <c r="C51" s="26"/>
      <c r="D51" s="26"/>
      <c r="E51" s="26"/>
      <c r="F51" s="39"/>
      <c r="G51" s="38"/>
      <c r="H51" s="26"/>
      <c r="I51" s="38"/>
      <c r="J51" s="3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</row>
    <row r="52">
      <c r="A52" s="19"/>
      <c r="B52" s="26"/>
      <c r="C52" s="26"/>
      <c r="D52" s="26"/>
      <c r="E52" s="26"/>
      <c r="F52" s="39"/>
      <c r="G52" s="38"/>
      <c r="H52" s="26"/>
      <c r="I52" s="38"/>
      <c r="J52" s="3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</row>
    <row r="53">
      <c r="A53" s="19"/>
      <c r="B53" s="26"/>
      <c r="C53" s="26"/>
      <c r="D53" s="26"/>
      <c r="E53" s="26"/>
      <c r="F53" s="39"/>
      <c r="G53" s="38"/>
      <c r="H53" s="26"/>
      <c r="I53" s="38"/>
      <c r="J53" s="3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</row>
    <row r="54">
      <c r="A54" s="19"/>
      <c r="B54" s="26"/>
      <c r="C54" s="26"/>
      <c r="D54" s="26"/>
      <c r="E54" s="26"/>
      <c r="F54" s="39"/>
      <c r="G54" s="38"/>
      <c r="H54" s="26"/>
      <c r="I54" s="38"/>
      <c r="J54" s="3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</row>
    <row r="55">
      <c r="A55" s="19"/>
      <c r="B55" s="26"/>
      <c r="C55" s="26"/>
      <c r="D55" s="26"/>
      <c r="E55" s="26"/>
      <c r="F55" s="39"/>
      <c r="G55" s="38"/>
      <c r="H55" s="26"/>
      <c r="I55" s="38"/>
      <c r="J55" s="3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</row>
    <row r="56">
      <c r="A56" s="19"/>
      <c r="B56" s="26"/>
      <c r="C56" s="26"/>
      <c r="D56" s="26"/>
      <c r="E56" s="26"/>
      <c r="F56" s="39"/>
      <c r="G56" s="38"/>
      <c r="H56" s="26"/>
      <c r="I56" s="38"/>
      <c r="J56" s="3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</row>
    <row r="57">
      <c r="A57" s="19"/>
      <c r="B57" s="26"/>
      <c r="C57" s="26"/>
      <c r="D57" s="26"/>
      <c r="E57" s="26"/>
      <c r="F57" s="39"/>
      <c r="G57" s="38"/>
      <c r="H57" s="26"/>
      <c r="I57" s="38"/>
      <c r="J57" s="3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</row>
    <row r="58">
      <c r="A58" s="19"/>
      <c r="B58" s="26"/>
      <c r="C58" s="26"/>
      <c r="D58" s="26"/>
      <c r="E58" s="26"/>
      <c r="F58" s="39"/>
      <c r="G58" s="38"/>
      <c r="H58" s="26"/>
      <c r="I58" s="38"/>
      <c r="J58" s="3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</row>
    <row r="59">
      <c r="A59" s="19"/>
      <c r="B59" s="26"/>
      <c r="C59" s="26"/>
      <c r="D59" s="26"/>
      <c r="E59" s="26"/>
      <c r="F59" s="39"/>
      <c r="G59" s="38"/>
      <c r="H59" s="26"/>
      <c r="I59" s="38"/>
      <c r="J59" s="3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</row>
    <row r="60">
      <c r="A60" s="19"/>
      <c r="B60" s="26"/>
      <c r="C60" s="26"/>
      <c r="D60" s="26"/>
      <c r="E60" s="26"/>
      <c r="F60" s="39"/>
      <c r="G60" s="38"/>
      <c r="H60" s="26"/>
      <c r="I60" s="38"/>
      <c r="J60" s="3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</row>
    <row r="61">
      <c r="A61" s="19"/>
      <c r="B61" s="26"/>
      <c r="C61" s="26"/>
      <c r="D61" s="26"/>
      <c r="E61" s="26"/>
      <c r="F61" s="39"/>
      <c r="G61" s="38"/>
      <c r="H61" s="26"/>
      <c r="I61" s="38"/>
      <c r="J61" s="3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</row>
    <row r="62">
      <c r="A62" s="19"/>
      <c r="B62" s="26"/>
      <c r="C62" s="26"/>
      <c r="D62" s="26"/>
      <c r="E62" s="26"/>
      <c r="F62" s="39"/>
      <c r="G62" s="38"/>
      <c r="H62" s="26"/>
      <c r="I62" s="38"/>
      <c r="J62" s="3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</row>
    <row r="63">
      <c r="A63" s="19"/>
      <c r="B63" s="26"/>
      <c r="C63" s="26"/>
      <c r="D63" s="26"/>
      <c r="E63" s="26"/>
      <c r="F63" s="39"/>
      <c r="G63" s="38"/>
      <c r="H63" s="26"/>
      <c r="I63" s="38"/>
      <c r="J63" s="3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</row>
    <row r="64">
      <c r="A64" s="19"/>
      <c r="B64" s="26"/>
      <c r="C64" s="26"/>
      <c r="D64" s="26"/>
      <c r="E64" s="26"/>
      <c r="F64" s="39"/>
      <c r="G64" s="38"/>
      <c r="H64" s="26"/>
      <c r="I64" s="38"/>
      <c r="J64" s="3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  <row r="65">
      <c r="A65" s="19"/>
      <c r="B65" s="26"/>
      <c r="C65" s="26"/>
      <c r="D65" s="26"/>
      <c r="E65" s="26"/>
      <c r="F65" s="39"/>
      <c r="G65" s="38"/>
      <c r="H65" s="26"/>
      <c r="I65" s="38"/>
      <c r="J65" s="3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</row>
    <row r="66">
      <c r="A66" s="19"/>
      <c r="B66" s="26"/>
      <c r="C66" s="26"/>
      <c r="D66" s="26"/>
      <c r="E66" s="26"/>
      <c r="F66" s="39"/>
      <c r="G66" s="38"/>
      <c r="H66" s="26"/>
      <c r="I66" s="38"/>
      <c r="J66" s="3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</row>
    <row r="67">
      <c r="A67" s="19"/>
      <c r="B67" s="26"/>
      <c r="C67" s="26"/>
      <c r="D67" s="26"/>
      <c r="E67" s="26"/>
      <c r="F67" s="39"/>
      <c r="G67" s="38"/>
      <c r="H67" s="26"/>
      <c r="I67" s="38"/>
      <c r="J67" s="3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</row>
    <row r="68">
      <c r="A68" s="19"/>
      <c r="B68" s="26"/>
      <c r="C68" s="26"/>
      <c r="D68" s="26"/>
      <c r="E68" s="26"/>
      <c r="F68" s="39"/>
      <c r="G68" s="38"/>
      <c r="H68" s="26"/>
      <c r="I68" s="38"/>
      <c r="J68" s="3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</row>
    <row r="69">
      <c r="A69" s="19"/>
      <c r="B69" s="26"/>
      <c r="C69" s="26"/>
      <c r="D69" s="26"/>
      <c r="E69" s="26"/>
      <c r="F69" s="39"/>
      <c r="G69" s="38"/>
      <c r="H69" s="26"/>
      <c r="I69" s="38"/>
      <c r="J69" s="3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</row>
    <row r="70">
      <c r="A70" s="19"/>
      <c r="B70" s="26"/>
      <c r="C70" s="26"/>
      <c r="D70" s="26"/>
      <c r="E70" s="26"/>
      <c r="F70" s="39"/>
      <c r="G70" s="38"/>
      <c r="H70" s="26"/>
      <c r="I70" s="38"/>
      <c r="J70" s="3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</row>
    <row r="71">
      <c r="A71" s="19"/>
      <c r="B71" s="26"/>
      <c r="C71" s="26"/>
      <c r="D71" s="26"/>
      <c r="E71" s="26"/>
      <c r="F71" s="39"/>
      <c r="G71" s="38"/>
      <c r="H71" s="26"/>
      <c r="I71" s="38"/>
      <c r="J71" s="3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</row>
    <row r="72">
      <c r="A72" s="19"/>
      <c r="B72" s="26"/>
      <c r="C72" s="26"/>
      <c r="D72" s="26"/>
      <c r="E72" s="26"/>
      <c r="F72" s="39"/>
      <c r="G72" s="38"/>
      <c r="H72" s="26"/>
      <c r="I72" s="38"/>
      <c r="J72" s="3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</row>
    <row r="73">
      <c r="A73" s="19"/>
      <c r="B73" s="26"/>
      <c r="C73" s="26"/>
      <c r="D73" s="26"/>
      <c r="E73" s="26"/>
      <c r="F73" s="39"/>
      <c r="G73" s="38"/>
      <c r="H73" s="26"/>
      <c r="I73" s="38"/>
      <c r="J73" s="3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</row>
    <row r="74">
      <c r="A74" s="19"/>
      <c r="B74" s="26"/>
      <c r="C74" s="26"/>
      <c r="D74" s="26"/>
      <c r="E74" s="26"/>
      <c r="F74" s="39"/>
      <c r="G74" s="38"/>
      <c r="H74" s="26"/>
      <c r="I74" s="38"/>
      <c r="J74" s="3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</row>
    <row r="75">
      <c r="A75" s="19"/>
      <c r="B75" s="26"/>
      <c r="C75" s="26"/>
      <c r="D75" s="26"/>
      <c r="E75" s="26"/>
      <c r="F75" s="39"/>
      <c r="G75" s="38"/>
      <c r="H75" s="26"/>
      <c r="I75" s="38"/>
      <c r="J75" s="3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</row>
    <row r="76">
      <c r="A76" s="19"/>
      <c r="B76" s="26"/>
      <c r="C76" s="26"/>
      <c r="D76" s="26"/>
      <c r="E76" s="26"/>
      <c r="F76" s="39"/>
      <c r="G76" s="38"/>
      <c r="H76" s="26"/>
      <c r="I76" s="38"/>
      <c r="J76" s="3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</row>
    <row r="77">
      <c r="A77" s="19"/>
      <c r="B77" s="26"/>
      <c r="C77" s="26"/>
      <c r="D77" s="26"/>
      <c r="E77" s="26"/>
      <c r="F77" s="39"/>
      <c r="G77" s="38"/>
      <c r="H77" s="26"/>
      <c r="I77" s="38"/>
      <c r="J77" s="3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</row>
    <row r="78">
      <c r="A78" s="19"/>
      <c r="B78" s="26"/>
      <c r="C78" s="26"/>
      <c r="D78" s="26"/>
      <c r="E78" s="26"/>
      <c r="F78" s="39"/>
      <c r="G78" s="38"/>
      <c r="H78" s="26"/>
      <c r="I78" s="38"/>
      <c r="J78" s="3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</row>
    <row r="79">
      <c r="A79" s="19"/>
      <c r="B79" s="26"/>
      <c r="C79" s="26"/>
      <c r="D79" s="26"/>
      <c r="E79" s="26"/>
      <c r="F79" s="39"/>
      <c r="G79" s="38"/>
      <c r="H79" s="26"/>
      <c r="I79" s="38"/>
      <c r="J79" s="3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</row>
    <row r="80">
      <c r="A80" s="19"/>
      <c r="B80" s="26"/>
      <c r="C80" s="26"/>
      <c r="D80" s="26"/>
      <c r="E80" s="26"/>
      <c r="F80" s="39"/>
      <c r="G80" s="38"/>
      <c r="H80" s="26"/>
      <c r="I80" s="38"/>
      <c r="J80" s="3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</row>
    <row r="81">
      <c r="A81" s="19"/>
      <c r="B81" s="26"/>
      <c r="C81" s="26"/>
      <c r="D81" s="26"/>
      <c r="E81" s="26"/>
      <c r="F81" s="39"/>
      <c r="G81" s="38"/>
      <c r="H81" s="26"/>
      <c r="I81" s="38"/>
      <c r="J81" s="3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</row>
    <row r="82">
      <c r="A82" s="19"/>
      <c r="B82" s="26"/>
      <c r="C82" s="26"/>
      <c r="D82" s="26"/>
      <c r="E82" s="26"/>
      <c r="F82" s="39"/>
      <c r="G82" s="38"/>
      <c r="H82" s="26"/>
      <c r="I82" s="38"/>
      <c r="J82" s="3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</row>
    <row r="83">
      <c r="A83" s="19"/>
      <c r="B83" s="26"/>
      <c r="C83" s="26"/>
      <c r="D83" s="26"/>
      <c r="E83" s="26"/>
      <c r="F83" s="39"/>
      <c r="G83" s="38"/>
      <c r="H83" s="26"/>
      <c r="I83" s="38"/>
      <c r="J83" s="3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</row>
    <row r="84">
      <c r="A84" s="19"/>
      <c r="B84" s="26"/>
      <c r="C84" s="26"/>
      <c r="D84" s="26"/>
      <c r="E84" s="26"/>
      <c r="F84" s="39"/>
      <c r="G84" s="38"/>
      <c r="H84" s="26"/>
      <c r="I84" s="38"/>
      <c r="J84" s="3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</row>
    <row r="85">
      <c r="A85" s="19"/>
      <c r="B85" s="26"/>
      <c r="C85" s="26"/>
      <c r="D85" s="26"/>
      <c r="E85" s="26"/>
      <c r="F85" s="39"/>
      <c r="G85" s="38"/>
      <c r="H85" s="26"/>
      <c r="I85" s="38"/>
      <c r="J85" s="3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</row>
    <row r="86">
      <c r="A86" s="19"/>
      <c r="B86" s="26"/>
      <c r="C86" s="26"/>
      <c r="D86" s="26"/>
      <c r="E86" s="26"/>
      <c r="F86" s="39"/>
      <c r="G86" s="38"/>
      <c r="H86" s="26"/>
      <c r="I86" s="38"/>
      <c r="J86" s="3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</row>
    <row r="87">
      <c r="A87" s="19"/>
      <c r="B87" s="26"/>
      <c r="C87" s="26"/>
      <c r="D87" s="26"/>
      <c r="E87" s="26"/>
      <c r="F87" s="39"/>
      <c r="G87" s="38"/>
      <c r="H87" s="26"/>
      <c r="I87" s="38"/>
      <c r="J87" s="3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</row>
    <row r="88">
      <c r="A88" s="19"/>
      <c r="B88" s="26"/>
      <c r="C88" s="26"/>
      <c r="D88" s="26"/>
      <c r="E88" s="26"/>
      <c r="F88" s="39"/>
      <c r="G88" s="38"/>
      <c r="H88" s="26"/>
      <c r="I88" s="38"/>
      <c r="J88" s="3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</row>
    <row r="89">
      <c r="A89" s="19"/>
      <c r="B89" s="26"/>
      <c r="C89" s="26"/>
      <c r="D89" s="26"/>
      <c r="E89" s="26"/>
      <c r="F89" s="39"/>
      <c r="G89" s="38"/>
      <c r="H89" s="26"/>
      <c r="I89" s="38"/>
      <c r="J89" s="3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</row>
    <row r="90">
      <c r="A90" s="19"/>
      <c r="B90" s="26"/>
      <c r="C90" s="26"/>
      <c r="D90" s="26"/>
      <c r="E90" s="26"/>
      <c r="F90" s="39"/>
      <c r="G90" s="38"/>
      <c r="H90" s="26"/>
      <c r="I90" s="38"/>
      <c r="J90" s="3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</row>
    <row r="91">
      <c r="A91" s="19"/>
      <c r="B91" s="26"/>
      <c r="C91" s="26"/>
      <c r="D91" s="26"/>
      <c r="E91" s="26"/>
      <c r="F91" s="39"/>
      <c r="G91" s="38"/>
      <c r="H91" s="26"/>
      <c r="I91" s="38"/>
      <c r="J91" s="3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</row>
    <row r="92">
      <c r="A92" s="19"/>
      <c r="B92" s="26"/>
      <c r="C92" s="26"/>
      <c r="D92" s="26"/>
      <c r="E92" s="26"/>
      <c r="F92" s="39"/>
      <c r="G92" s="38"/>
      <c r="H92" s="26"/>
      <c r="I92" s="38"/>
      <c r="J92" s="3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</row>
    <row r="93">
      <c r="A93" s="19"/>
      <c r="B93" s="26"/>
      <c r="C93" s="26"/>
      <c r="D93" s="26"/>
      <c r="E93" s="26"/>
      <c r="F93" s="39"/>
      <c r="G93" s="38"/>
      <c r="H93" s="26"/>
      <c r="I93" s="38"/>
      <c r="J93" s="3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</row>
    <row r="94">
      <c r="A94" s="19"/>
      <c r="B94" s="26"/>
      <c r="C94" s="26"/>
      <c r="D94" s="26"/>
      <c r="E94" s="26"/>
      <c r="F94" s="39"/>
      <c r="G94" s="38"/>
      <c r="H94" s="26"/>
      <c r="I94" s="38"/>
      <c r="J94" s="3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</row>
    <row r="95">
      <c r="A95" s="19"/>
      <c r="B95" s="26"/>
      <c r="C95" s="26"/>
      <c r="D95" s="26"/>
      <c r="E95" s="26"/>
      <c r="F95" s="39"/>
      <c r="G95" s="38"/>
      <c r="H95" s="26"/>
      <c r="I95" s="38"/>
      <c r="J95" s="3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</row>
    <row r="96">
      <c r="A96" s="19"/>
      <c r="B96" s="26"/>
      <c r="C96" s="26"/>
      <c r="D96" s="26"/>
      <c r="E96" s="26"/>
      <c r="F96" s="39"/>
      <c r="G96" s="38"/>
      <c r="H96" s="26"/>
      <c r="I96" s="38"/>
      <c r="J96" s="3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</row>
    <row r="97">
      <c r="A97" s="19"/>
      <c r="B97" s="26"/>
      <c r="C97" s="26"/>
      <c r="D97" s="26"/>
      <c r="E97" s="26"/>
      <c r="F97" s="39"/>
      <c r="G97" s="38"/>
      <c r="H97" s="26"/>
      <c r="I97" s="38"/>
      <c r="J97" s="3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</row>
    <row r="98">
      <c r="A98" s="19"/>
      <c r="B98" s="26"/>
      <c r="C98" s="26"/>
      <c r="D98" s="26"/>
      <c r="E98" s="26"/>
      <c r="F98" s="39"/>
      <c r="G98" s="38"/>
      <c r="H98" s="26"/>
      <c r="I98" s="38"/>
      <c r="J98" s="3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</row>
    <row r="99">
      <c r="A99" s="19"/>
      <c r="B99" s="26"/>
      <c r="C99" s="26"/>
      <c r="D99" s="26"/>
      <c r="E99" s="26"/>
      <c r="F99" s="39"/>
      <c r="G99" s="38"/>
      <c r="H99" s="26"/>
      <c r="I99" s="38"/>
      <c r="J99" s="3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</row>
    <row r="100">
      <c r="A100" s="19"/>
      <c r="B100" s="26"/>
      <c r="C100" s="26"/>
      <c r="D100" s="26"/>
      <c r="E100" s="26"/>
      <c r="F100" s="39"/>
      <c r="G100" s="38"/>
      <c r="H100" s="26"/>
      <c r="I100" s="38"/>
      <c r="J100" s="3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</row>
    <row r="101">
      <c r="A101" s="19"/>
      <c r="B101" s="26"/>
      <c r="C101" s="26"/>
      <c r="D101" s="26"/>
      <c r="E101" s="26"/>
      <c r="F101" s="39"/>
      <c r="G101" s="38"/>
      <c r="H101" s="26"/>
      <c r="I101" s="38"/>
      <c r="J101" s="3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</row>
    <row r="102">
      <c r="A102" s="19"/>
      <c r="B102" s="26"/>
      <c r="C102" s="26"/>
      <c r="D102" s="26"/>
      <c r="E102" s="26"/>
      <c r="F102" s="39"/>
      <c r="G102" s="38"/>
      <c r="H102" s="26"/>
      <c r="I102" s="38"/>
      <c r="J102" s="3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</row>
    <row r="103">
      <c r="A103" s="19"/>
      <c r="B103" s="26"/>
      <c r="C103" s="26"/>
      <c r="D103" s="26"/>
      <c r="E103" s="26"/>
      <c r="F103" s="39"/>
      <c r="G103" s="38"/>
      <c r="H103" s="26"/>
      <c r="I103" s="38"/>
      <c r="J103" s="3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</row>
    <row r="104">
      <c r="A104" s="19"/>
      <c r="B104" s="26"/>
      <c r="C104" s="26"/>
      <c r="D104" s="26"/>
      <c r="E104" s="26"/>
      <c r="F104" s="39"/>
      <c r="G104" s="38"/>
      <c r="H104" s="26"/>
      <c r="I104" s="38"/>
      <c r="J104" s="3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</row>
    <row r="105">
      <c r="A105" s="19"/>
      <c r="B105" s="26"/>
      <c r="C105" s="26"/>
      <c r="D105" s="26"/>
      <c r="E105" s="26"/>
      <c r="F105" s="39"/>
      <c r="G105" s="38"/>
      <c r="H105" s="26"/>
      <c r="I105" s="38"/>
      <c r="J105" s="3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</row>
    <row r="106">
      <c r="A106" s="19"/>
      <c r="B106" s="26"/>
      <c r="C106" s="26"/>
      <c r="D106" s="26"/>
      <c r="E106" s="26"/>
      <c r="F106" s="39"/>
      <c r="G106" s="38"/>
      <c r="H106" s="26"/>
      <c r="I106" s="38"/>
      <c r="J106" s="3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</row>
    <row r="107">
      <c r="A107" s="19"/>
      <c r="B107" s="26"/>
      <c r="C107" s="26"/>
      <c r="D107" s="26"/>
      <c r="E107" s="26"/>
      <c r="F107" s="39"/>
      <c r="G107" s="38"/>
      <c r="H107" s="26"/>
      <c r="I107" s="38"/>
      <c r="J107" s="3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</row>
    <row r="108">
      <c r="A108" s="19"/>
      <c r="B108" s="26"/>
      <c r="C108" s="26"/>
      <c r="D108" s="26"/>
      <c r="E108" s="26"/>
      <c r="F108" s="39"/>
      <c r="G108" s="38"/>
      <c r="H108" s="26"/>
      <c r="I108" s="38"/>
      <c r="J108" s="3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</row>
    <row r="109">
      <c r="A109" s="19"/>
      <c r="B109" s="26"/>
      <c r="C109" s="26"/>
      <c r="D109" s="26"/>
      <c r="E109" s="26"/>
      <c r="F109" s="39"/>
      <c r="G109" s="38"/>
      <c r="H109" s="26"/>
      <c r="I109" s="38"/>
      <c r="J109" s="3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</row>
    <row r="110">
      <c r="A110" s="19"/>
      <c r="B110" s="26"/>
      <c r="C110" s="26"/>
      <c r="D110" s="26"/>
      <c r="E110" s="26"/>
      <c r="F110" s="39"/>
      <c r="G110" s="38"/>
      <c r="H110" s="26"/>
      <c r="I110" s="38"/>
      <c r="J110" s="3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</row>
    <row r="111">
      <c r="A111" s="19"/>
      <c r="B111" s="26"/>
      <c r="C111" s="26"/>
      <c r="D111" s="26"/>
      <c r="E111" s="26"/>
      <c r="F111" s="39"/>
      <c r="G111" s="38"/>
      <c r="H111" s="26"/>
      <c r="I111" s="38"/>
      <c r="J111" s="3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</row>
    <row r="112">
      <c r="A112" s="19"/>
      <c r="B112" s="26"/>
      <c r="C112" s="26"/>
      <c r="D112" s="26"/>
      <c r="E112" s="26"/>
      <c r="F112" s="39"/>
      <c r="G112" s="38"/>
      <c r="H112" s="26"/>
      <c r="I112" s="38"/>
      <c r="J112" s="3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</row>
    <row r="113">
      <c r="A113" s="19"/>
      <c r="B113" s="26"/>
      <c r="C113" s="26"/>
      <c r="D113" s="26"/>
      <c r="E113" s="26"/>
      <c r="F113" s="39"/>
      <c r="G113" s="38"/>
      <c r="H113" s="26"/>
      <c r="I113" s="38"/>
      <c r="J113" s="3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</row>
    <row r="114">
      <c r="A114" s="19"/>
      <c r="B114" s="26"/>
      <c r="C114" s="26"/>
      <c r="D114" s="26"/>
      <c r="E114" s="26"/>
      <c r="F114" s="39"/>
      <c r="G114" s="38"/>
      <c r="H114" s="26"/>
      <c r="I114" s="38"/>
      <c r="J114" s="3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</row>
    <row r="115">
      <c r="A115" s="19"/>
      <c r="B115" s="26"/>
      <c r="C115" s="26"/>
      <c r="D115" s="26"/>
      <c r="E115" s="26"/>
      <c r="F115" s="39"/>
      <c r="G115" s="38"/>
      <c r="H115" s="26"/>
      <c r="I115" s="38"/>
      <c r="J115" s="3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</row>
    <row r="116">
      <c r="A116" s="19"/>
      <c r="B116" s="26"/>
      <c r="C116" s="26"/>
      <c r="D116" s="26"/>
      <c r="E116" s="26"/>
      <c r="F116" s="39"/>
      <c r="G116" s="38"/>
      <c r="H116" s="26"/>
      <c r="I116" s="38"/>
      <c r="J116" s="3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</row>
    <row r="117">
      <c r="A117" s="19"/>
      <c r="B117" s="26"/>
      <c r="C117" s="26"/>
      <c r="D117" s="26"/>
      <c r="E117" s="26"/>
      <c r="F117" s="39"/>
      <c r="G117" s="38"/>
      <c r="H117" s="26"/>
      <c r="I117" s="38"/>
      <c r="J117" s="3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</row>
    <row r="118">
      <c r="A118" s="19"/>
      <c r="B118" s="26"/>
      <c r="C118" s="26"/>
      <c r="D118" s="26"/>
      <c r="E118" s="26"/>
      <c r="F118" s="39"/>
      <c r="G118" s="38"/>
      <c r="H118" s="26"/>
      <c r="I118" s="38"/>
      <c r="J118" s="3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</row>
    <row r="119">
      <c r="A119" s="19"/>
      <c r="B119" s="26"/>
      <c r="C119" s="26"/>
      <c r="D119" s="26"/>
      <c r="E119" s="26"/>
      <c r="F119" s="39"/>
      <c r="G119" s="38"/>
      <c r="H119" s="26"/>
      <c r="I119" s="38"/>
      <c r="J119" s="3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</row>
    <row r="120">
      <c r="A120" s="19"/>
      <c r="B120" s="26"/>
      <c r="C120" s="26"/>
      <c r="D120" s="26"/>
      <c r="E120" s="26"/>
      <c r="F120" s="39"/>
      <c r="G120" s="38"/>
      <c r="H120" s="26"/>
      <c r="I120" s="38"/>
      <c r="J120" s="3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</row>
    <row r="121">
      <c r="A121" s="19"/>
      <c r="B121" s="26"/>
      <c r="C121" s="26"/>
      <c r="D121" s="26"/>
      <c r="E121" s="26"/>
      <c r="F121" s="39"/>
      <c r="G121" s="38"/>
      <c r="H121" s="26"/>
      <c r="I121" s="38"/>
      <c r="J121" s="3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</row>
    <row r="122">
      <c r="A122" s="19"/>
      <c r="B122" s="26"/>
      <c r="C122" s="26"/>
      <c r="D122" s="26"/>
      <c r="E122" s="26"/>
      <c r="F122" s="39"/>
      <c r="G122" s="38"/>
      <c r="H122" s="26"/>
      <c r="I122" s="38"/>
      <c r="J122" s="3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</row>
    <row r="123">
      <c r="A123" s="19"/>
      <c r="B123" s="26"/>
      <c r="C123" s="26"/>
      <c r="D123" s="26"/>
      <c r="E123" s="26"/>
      <c r="F123" s="39"/>
      <c r="G123" s="38"/>
      <c r="H123" s="26"/>
      <c r="I123" s="38"/>
      <c r="J123" s="3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</row>
    <row r="124">
      <c r="A124" s="19"/>
      <c r="B124" s="26"/>
      <c r="C124" s="26"/>
      <c r="D124" s="26"/>
      <c r="E124" s="26"/>
      <c r="F124" s="39"/>
      <c r="G124" s="38"/>
      <c r="H124" s="26"/>
      <c r="I124" s="38"/>
      <c r="J124" s="3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</row>
    <row r="125">
      <c r="A125" s="19"/>
      <c r="B125" s="26"/>
      <c r="C125" s="26"/>
      <c r="D125" s="26"/>
      <c r="E125" s="26"/>
      <c r="F125" s="39"/>
      <c r="G125" s="38"/>
      <c r="H125" s="26"/>
      <c r="I125" s="38"/>
      <c r="J125" s="3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</row>
    <row r="126">
      <c r="A126" s="19"/>
      <c r="B126" s="26"/>
      <c r="C126" s="26"/>
      <c r="D126" s="26"/>
      <c r="E126" s="26"/>
      <c r="F126" s="39"/>
      <c r="G126" s="38"/>
      <c r="H126" s="26"/>
      <c r="I126" s="38"/>
      <c r="J126" s="3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</row>
    <row r="127">
      <c r="A127" s="19"/>
      <c r="B127" s="26"/>
      <c r="C127" s="26"/>
      <c r="D127" s="26"/>
      <c r="E127" s="26"/>
      <c r="F127" s="39"/>
      <c r="G127" s="38"/>
      <c r="H127" s="26"/>
      <c r="I127" s="38"/>
      <c r="J127" s="3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</row>
    <row r="128">
      <c r="A128" s="19"/>
      <c r="B128" s="26"/>
      <c r="C128" s="26"/>
      <c r="D128" s="26"/>
      <c r="E128" s="26"/>
      <c r="F128" s="39"/>
      <c r="G128" s="38"/>
      <c r="H128" s="26"/>
      <c r="I128" s="38"/>
      <c r="J128" s="3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</row>
    <row r="129">
      <c r="A129" s="19"/>
      <c r="B129" s="26"/>
      <c r="C129" s="26"/>
      <c r="D129" s="26"/>
      <c r="E129" s="26"/>
      <c r="F129" s="39"/>
      <c r="G129" s="38"/>
      <c r="H129" s="26"/>
      <c r="I129" s="38"/>
      <c r="J129" s="3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</row>
    <row r="130">
      <c r="A130" s="19"/>
      <c r="B130" s="26"/>
      <c r="C130" s="26"/>
      <c r="D130" s="26"/>
      <c r="E130" s="26"/>
      <c r="F130" s="39"/>
      <c r="G130" s="38"/>
      <c r="H130" s="26"/>
      <c r="I130" s="38"/>
      <c r="J130" s="3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</row>
    <row r="131">
      <c r="A131" s="19"/>
      <c r="B131" s="26"/>
      <c r="C131" s="26"/>
      <c r="D131" s="26"/>
      <c r="E131" s="26"/>
      <c r="F131" s="39"/>
      <c r="G131" s="38"/>
      <c r="H131" s="26"/>
      <c r="I131" s="38"/>
      <c r="J131" s="3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</row>
    <row r="132">
      <c r="A132" s="19"/>
      <c r="B132" s="26"/>
      <c r="C132" s="26"/>
      <c r="D132" s="26"/>
      <c r="E132" s="26"/>
      <c r="F132" s="39"/>
      <c r="G132" s="38"/>
      <c r="H132" s="26"/>
      <c r="I132" s="38"/>
      <c r="J132" s="3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</row>
    <row r="133">
      <c r="A133" s="19"/>
      <c r="B133" s="26"/>
      <c r="C133" s="26"/>
      <c r="D133" s="26"/>
      <c r="E133" s="26"/>
      <c r="F133" s="39"/>
      <c r="G133" s="38"/>
      <c r="H133" s="26"/>
      <c r="I133" s="38"/>
      <c r="J133" s="3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</row>
    <row r="134">
      <c r="A134" s="19"/>
      <c r="B134" s="26"/>
      <c r="C134" s="26"/>
      <c r="D134" s="26"/>
      <c r="E134" s="26"/>
      <c r="F134" s="39"/>
      <c r="G134" s="38"/>
      <c r="H134" s="26"/>
      <c r="I134" s="38"/>
      <c r="J134" s="3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</row>
    <row r="135">
      <c r="A135" s="19"/>
      <c r="B135" s="26"/>
      <c r="C135" s="26"/>
      <c r="D135" s="26"/>
      <c r="E135" s="26"/>
      <c r="F135" s="39"/>
      <c r="G135" s="38"/>
      <c r="H135" s="26"/>
      <c r="I135" s="38"/>
      <c r="J135" s="3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</row>
    <row r="136">
      <c r="A136" s="19"/>
      <c r="B136" s="26"/>
      <c r="C136" s="26"/>
      <c r="D136" s="26"/>
      <c r="E136" s="26"/>
      <c r="F136" s="39"/>
      <c r="G136" s="38"/>
      <c r="H136" s="26"/>
      <c r="I136" s="38"/>
      <c r="J136" s="3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</row>
    <row r="137">
      <c r="A137" s="19"/>
      <c r="B137" s="26"/>
      <c r="C137" s="26"/>
      <c r="D137" s="26"/>
      <c r="E137" s="26"/>
      <c r="F137" s="39"/>
      <c r="G137" s="38"/>
      <c r="H137" s="26"/>
      <c r="I137" s="38"/>
      <c r="J137" s="3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</row>
    <row r="138">
      <c r="A138" s="19"/>
      <c r="B138" s="26"/>
      <c r="C138" s="26"/>
      <c r="D138" s="26"/>
      <c r="E138" s="26"/>
      <c r="F138" s="39"/>
      <c r="G138" s="38"/>
      <c r="H138" s="26"/>
      <c r="I138" s="38"/>
      <c r="J138" s="3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</row>
    <row r="139">
      <c r="A139" s="19"/>
      <c r="B139" s="26"/>
      <c r="C139" s="26"/>
      <c r="D139" s="26"/>
      <c r="E139" s="26"/>
      <c r="F139" s="39"/>
      <c r="G139" s="38"/>
      <c r="H139" s="26"/>
      <c r="I139" s="38"/>
      <c r="J139" s="3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</row>
    <row r="140">
      <c r="A140" s="19"/>
      <c r="B140" s="26"/>
      <c r="C140" s="26"/>
      <c r="D140" s="26"/>
      <c r="E140" s="26"/>
      <c r="F140" s="39"/>
      <c r="G140" s="38"/>
      <c r="H140" s="26"/>
      <c r="I140" s="38"/>
      <c r="J140" s="3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</row>
    <row r="141">
      <c r="A141" s="19"/>
      <c r="B141" s="26"/>
      <c r="C141" s="26"/>
      <c r="D141" s="26"/>
      <c r="E141" s="26"/>
      <c r="F141" s="39"/>
      <c r="G141" s="38"/>
      <c r="H141" s="26"/>
      <c r="I141" s="38"/>
      <c r="J141" s="3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</row>
    <row r="142">
      <c r="A142" s="19"/>
      <c r="B142" s="26"/>
      <c r="C142" s="26"/>
      <c r="D142" s="26"/>
      <c r="E142" s="26"/>
      <c r="F142" s="39"/>
      <c r="G142" s="38"/>
      <c r="H142" s="26"/>
      <c r="I142" s="38"/>
      <c r="J142" s="3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</row>
    <row r="143">
      <c r="A143" s="19"/>
      <c r="B143" s="26"/>
      <c r="C143" s="26"/>
      <c r="D143" s="26"/>
      <c r="E143" s="26"/>
      <c r="F143" s="39"/>
      <c r="G143" s="38"/>
      <c r="H143" s="26"/>
      <c r="I143" s="38"/>
      <c r="J143" s="3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</row>
    <row r="144">
      <c r="A144" s="19"/>
      <c r="B144" s="26"/>
      <c r="C144" s="26"/>
      <c r="D144" s="26"/>
      <c r="E144" s="26"/>
      <c r="F144" s="39"/>
      <c r="G144" s="38"/>
      <c r="H144" s="26"/>
      <c r="I144" s="38"/>
      <c r="J144" s="3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</row>
    <row r="145">
      <c r="A145" s="19"/>
      <c r="B145" s="26"/>
      <c r="C145" s="26"/>
      <c r="D145" s="26"/>
      <c r="E145" s="26"/>
      <c r="F145" s="39"/>
      <c r="G145" s="38"/>
      <c r="H145" s="26"/>
      <c r="I145" s="38"/>
      <c r="J145" s="3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</row>
    <row r="146">
      <c r="A146" s="19"/>
      <c r="B146" s="26"/>
      <c r="C146" s="26"/>
      <c r="D146" s="26"/>
      <c r="E146" s="26"/>
      <c r="F146" s="39"/>
      <c r="G146" s="38"/>
      <c r="H146" s="26"/>
      <c r="I146" s="38"/>
      <c r="J146" s="3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</row>
    <row r="147">
      <c r="A147" s="19"/>
      <c r="B147" s="26"/>
      <c r="C147" s="26"/>
      <c r="D147" s="26"/>
      <c r="E147" s="26"/>
      <c r="F147" s="39"/>
      <c r="G147" s="38"/>
      <c r="H147" s="26"/>
      <c r="I147" s="38"/>
      <c r="J147" s="3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</row>
    <row r="148">
      <c r="A148" s="19"/>
      <c r="B148" s="26"/>
      <c r="C148" s="26"/>
      <c r="D148" s="26"/>
      <c r="E148" s="26"/>
      <c r="F148" s="39"/>
      <c r="G148" s="38"/>
      <c r="H148" s="26"/>
      <c r="I148" s="38"/>
      <c r="J148" s="3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</row>
    <row r="149">
      <c r="A149" s="19"/>
      <c r="B149" s="26"/>
      <c r="C149" s="26"/>
      <c r="D149" s="26"/>
      <c r="E149" s="26"/>
      <c r="F149" s="39"/>
      <c r="G149" s="38"/>
      <c r="H149" s="26"/>
      <c r="I149" s="38"/>
      <c r="J149" s="3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</row>
    <row r="150">
      <c r="A150" s="19"/>
      <c r="B150" s="26"/>
      <c r="C150" s="26"/>
      <c r="D150" s="26"/>
      <c r="E150" s="26"/>
      <c r="F150" s="39"/>
      <c r="G150" s="38"/>
      <c r="H150" s="26"/>
      <c r="I150" s="38"/>
      <c r="J150" s="3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</row>
    <row r="151">
      <c r="A151" s="19"/>
      <c r="B151" s="26"/>
      <c r="C151" s="26"/>
      <c r="D151" s="26"/>
      <c r="E151" s="26"/>
      <c r="F151" s="39"/>
      <c r="G151" s="38"/>
      <c r="H151" s="26"/>
      <c r="I151" s="38"/>
      <c r="J151" s="3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</row>
    <row r="152">
      <c r="A152" s="19"/>
      <c r="B152" s="26"/>
      <c r="C152" s="26"/>
      <c r="D152" s="26"/>
      <c r="E152" s="26"/>
      <c r="F152" s="39"/>
      <c r="G152" s="38"/>
      <c r="H152" s="26"/>
      <c r="I152" s="38"/>
      <c r="J152" s="3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</row>
    <row r="153">
      <c r="A153" s="19"/>
      <c r="B153" s="26"/>
      <c r="C153" s="26"/>
      <c r="D153" s="26"/>
      <c r="E153" s="26"/>
      <c r="F153" s="39"/>
      <c r="G153" s="38"/>
      <c r="H153" s="26"/>
      <c r="I153" s="38"/>
      <c r="J153" s="3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</row>
    <row r="154">
      <c r="A154" s="19"/>
      <c r="B154" s="26"/>
      <c r="C154" s="26"/>
      <c r="D154" s="26"/>
      <c r="E154" s="26"/>
      <c r="F154" s="39"/>
      <c r="G154" s="38"/>
      <c r="H154" s="26"/>
      <c r="I154" s="38"/>
      <c r="J154" s="3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</row>
    <row r="155">
      <c r="A155" s="19"/>
      <c r="B155" s="26"/>
      <c r="C155" s="26"/>
      <c r="D155" s="26"/>
      <c r="E155" s="26"/>
      <c r="F155" s="39"/>
      <c r="G155" s="38"/>
      <c r="H155" s="26"/>
      <c r="I155" s="38"/>
      <c r="J155" s="3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</row>
    <row r="156">
      <c r="A156" s="19"/>
      <c r="B156" s="26"/>
      <c r="C156" s="26"/>
      <c r="D156" s="26"/>
      <c r="E156" s="26"/>
      <c r="F156" s="39"/>
      <c r="G156" s="38"/>
      <c r="H156" s="26"/>
      <c r="I156" s="38"/>
      <c r="J156" s="3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</row>
    <row r="157">
      <c r="A157" s="19"/>
      <c r="B157" s="26"/>
      <c r="C157" s="26"/>
      <c r="D157" s="26"/>
      <c r="E157" s="26"/>
      <c r="F157" s="39"/>
      <c r="G157" s="38"/>
      <c r="H157" s="26"/>
      <c r="I157" s="38"/>
      <c r="J157" s="3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</row>
    <row r="158">
      <c r="A158" s="19"/>
      <c r="B158" s="26"/>
      <c r="C158" s="26"/>
      <c r="D158" s="26"/>
      <c r="E158" s="26"/>
      <c r="F158" s="39"/>
      <c r="G158" s="38"/>
      <c r="H158" s="26"/>
      <c r="I158" s="38"/>
      <c r="J158" s="3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</row>
    <row r="159">
      <c r="A159" s="19"/>
      <c r="B159" s="26"/>
      <c r="C159" s="26"/>
      <c r="D159" s="26"/>
      <c r="E159" s="26"/>
      <c r="F159" s="39"/>
      <c r="G159" s="38"/>
      <c r="H159" s="26"/>
      <c r="I159" s="38"/>
      <c r="J159" s="3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</row>
    <row r="160">
      <c r="A160" s="19"/>
      <c r="B160" s="26"/>
      <c r="C160" s="26"/>
      <c r="D160" s="26"/>
      <c r="E160" s="26"/>
      <c r="F160" s="39"/>
      <c r="G160" s="38"/>
      <c r="H160" s="26"/>
      <c r="I160" s="38"/>
      <c r="J160" s="3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</row>
    <row r="161">
      <c r="A161" s="19"/>
      <c r="B161" s="26"/>
      <c r="C161" s="26"/>
      <c r="D161" s="26"/>
      <c r="E161" s="26"/>
      <c r="F161" s="39"/>
      <c r="G161" s="38"/>
      <c r="H161" s="26"/>
      <c r="I161" s="38"/>
      <c r="J161" s="3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</row>
    <row r="162">
      <c r="A162" s="19"/>
      <c r="B162" s="26"/>
      <c r="C162" s="26"/>
      <c r="D162" s="26"/>
      <c r="E162" s="26"/>
      <c r="F162" s="39"/>
      <c r="G162" s="38"/>
      <c r="H162" s="26"/>
      <c r="I162" s="38"/>
      <c r="J162" s="3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</row>
    <row r="163">
      <c r="A163" s="19"/>
      <c r="B163" s="26"/>
      <c r="C163" s="26"/>
      <c r="D163" s="26"/>
      <c r="E163" s="26"/>
      <c r="F163" s="39"/>
      <c r="G163" s="38"/>
      <c r="H163" s="26"/>
      <c r="I163" s="38"/>
      <c r="J163" s="3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</row>
    <row r="164">
      <c r="A164" s="19"/>
      <c r="B164" s="26"/>
      <c r="C164" s="26"/>
      <c r="D164" s="26"/>
      <c r="E164" s="26"/>
      <c r="F164" s="39"/>
      <c r="G164" s="38"/>
      <c r="H164" s="26"/>
      <c r="I164" s="38"/>
      <c r="J164" s="3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</row>
    <row r="165">
      <c r="A165" s="19"/>
      <c r="B165" s="26"/>
      <c r="C165" s="26"/>
      <c r="D165" s="26"/>
      <c r="E165" s="26"/>
      <c r="F165" s="39"/>
      <c r="G165" s="38"/>
      <c r="H165" s="26"/>
      <c r="I165" s="38"/>
      <c r="J165" s="3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</row>
    <row r="166">
      <c r="A166" s="19"/>
      <c r="B166" s="26"/>
      <c r="C166" s="26"/>
      <c r="D166" s="26"/>
      <c r="E166" s="26"/>
      <c r="F166" s="39"/>
      <c r="G166" s="38"/>
      <c r="H166" s="26"/>
      <c r="I166" s="38"/>
      <c r="J166" s="3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</row>
    <row r="167">
      <c r="A167" s="19"/>
      <c r="B167" s="26"/>
      <c r="C167" s="26"/>
      <c r="D167" s="26"/>
      <c r="E167" s="26"/>
      <c r="F167" s="39"/>
      <c r="G167" s="38"/>
      <c r="H167" s="26"/>
      <c r="I167" s="38"/>
      <c r="J167" s="3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</row>
    <row r="168">
      <c r="A168" s="19"/>
      <c r="B168" s="26"/>
      <c r="C168" s="26"/>
      <c r="D168" s="26"/>
      <c r="E168" s="26"/>
      <c r="F168" s="39"/>
      <c r="G168" s="38"/>
      <c r="H168" s="26"/>
      <c r="I168" s="38"/>
      <c r="J168" s="3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</row>
    <row r="169">
      <c r="A169" s="19"/>
      <c r="B169" s="26"/>
      <c r="C169" s="26"/>
      <c r="D169" s="26"/>
      <c r="E169" s="26"/>
      <c r="F169" s="39"/>
      <c r="G169" s="38"/>
      <c r="H169" s="26"/>
      <c r="I169" s="38"/>
      <c r="J169" s="3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</row>
    <row r="170">
      <c r="A170" s="19"/>
      <c r="B170" s="26"/>
      <c r="C170" s="26"/>
      <c r="D170" s="26"/>
      <c r="E170" s="26"/>
      <c r="F170" s="39"/>
      <c r="G170" s="38"/>
      <c r="H170" s="26"/>
      <c r="I170" s="38"/>
      <c r="J170" s="3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</row>
    <row r="171">
      <c r="A171" s="19"/>
      <c r="B171" s="26"/>
      <c r="C171" s="26"/>
      <c r="D171" s="26"/>
      <c r="E171" s="26"/>
      <c r="F171" s="39"/>
      <c r="G171" s="38"/>
      <c r="H171" s="26"/>
      <c r="I171" s="38"/>
      <c r="J171" s="3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</row>
    <row r="172">
      <c r="A172" s="19"/>
      <c r="B172" s="26"/>
      <c r="C172" s="26"/>
      <c r="D172" s="26"/>
      <c r="E172" s="26"/>
      <c r="F172" s="39"/>
      <c r="G172" s="38"/>
      <c r="H172" s="26"/>
      <c r="I172" s="38"/>
      <c r="J172" s="3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</row>
    <row r="173">
      <c r="A173" s="19"/>
      <c r="B173" s="26"/>
      <c r="C173" s="26"/>
      <c r="D173" s="26"/>
      <c r="E173" s="26"/>
      <c r="F173" s="39"/>
      <c r="G173" s="38"/>
      <c r="H173" s="26"/>
      <c r="I173" s="38"/>
      <c r="J173" s="3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</row>
    <row r="174">
      <c r="A174" s="19"/>
      <c r="B174" s="26"/>
      <c r="C174" s="26"/>
      <c r="D174" s="26"/>
      <c r="E174" s="26"/>
      <c r="F174" s="39"/>
      <c r="G174" s="38"/>
      <c r="H174" s="26"/>
      <c r="I174" s="38"/>
      <c r="J174" s="3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</row>
    <row r="175">
      <c r="A175" s="19"/>
      <c r="B175" s="26"/>
      <c r="C175" s="26"/>
      <c r="D175" s="26"/>
      <c r="E175" s="26"/>
      <c r="F175" s="39"/>
      <c r="G175" s="38"/>
      <c r="H175" s="26"/>
      <c r="I175" s="38"/>
      <c r="J175" s="3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</row>
    <row r="176">
      <c r="A176" s="19"/>
      <c r="B176" s="26"/>
      <c r="C176" s="26"/>
      <c r="D176" s="26"/>
      <c r="E176" s="26"/>
      <c r="F176" s="39"/>
      <c r="G176" s="38"/>
      <c r="H176" s="26"/>
      <c r="I176" s="38"/>
      <c r="J176" s="3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</row>
    <row r="177">
      <c r="A177" s="19"/>
      <c r="B177" s="26"/>
      <c r="C177" s="26"/>
      <c r="D177" s="26"/>
      <c r="E177" s="26"/>
      <c r="F177" s="39"/>
      <c r="G177" s="38"/>
      <c r="H177" s="26"/>
      <c r="I177" s="38"/>
      <c r="J177" s="3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</row>
    <row r="178">
      <c r="A178" s="19"/>
      <c r="B178" s="26"/>
      <c r="C178" s="26"/>
      <c r="D178" s="26"/>
      <c r="E178" s="26"/>
      <c r="F178" s="39"/>
      <c r="G178" s="38"/>
      <c r="H178" s="26"/>
      <c r="I178" s="38"/>
      <c r="J178" s="3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</row>
    <row r="179">
      <c r="A179" s="19"/>
      <c r="B179" s="26"/>
      <c r="C179" s="26"/>
      <c r="D179" s="26"/>
      <c r="E179" s="26"/>
      <c r="F179" s="39"/>
      <c r="G179" s="38"/>
      <c r="H179" s="26"/>
      <c r="I179" s="38"/>
      <c r="J179" s="3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</row>
    <row r="180">
      <c r="A180" s="19"/>
      <c r="B180" s="26"/>
      <c r="C180" s="26"/>
      <c r="D180" s="26"/>
      <c r="E180" s="26"/>
      <c r="F180" s="39"/>
      <c r="G180" s="38"/>
      <c r="H180" s="26"/>
      <c r="I180" s="38"/>
      <c r="J180" s="3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</row>
    <row r="181">
      <c r="A181" s="19"/>
      <c r="B181" s="26"/>
      <c r="C181" s="26"/>
      <c r="D181" s="26"/>
      <c r="E181" s="26"/>
      <c r="F181" s="39"/>
      <c r="G181" s="38"/>
      <c r="H181" s="26"/>
      <c r="I181" s="38"/>
      <c r="J181" s="3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</row>
    <row r="182">
      <c r="A182" s="19"/>
      <c r="B182" s="26"/>
      <c r="C182" s="26"/>
      <c r="D182" s="26"/>
      <c r="E182" s="26"/>
      <c r="F182" s="39"/>
      <c r="G182" s="38"/>
      <c r="H182" s="26"/>
      <c r="I182" s="38"/>
      <c r="J182" s="3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</row>
    <row r="183">
      <c r="A183" s="19"/>
      <c r="B183" s="26"/>
      <c r="C183" s="26"/>
      <c r="D183" s="26"/>
      <c r="E183" s="26"/>
      <c r="F183" s="39"/>
      <c r="G183" s="38"/>
      <c r="H183" s="26"/>
      <c r="I183" s="38"/>
      <c r="J183" s="3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</row>
    <row r="184">
      <c r="A184" s="19"/>
      <c r="B184" s="26"/>
      <c r="C184" s="26"/>
      <c r="D184" s="26"/>
      <c r="E184" s="26"/>
      <c r="F184" s="39"/>
      <c r="G184" s="38"/>
      <c r="H184" s="26"/>
      <c r="I184" s="38"/>
      <c r="J184" s="3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</row>
    <row r="185">
      <c r="A185" s="19"/>
      <c r="B185" s="26"/>
      <c r="C185" s="26"/>
      <c r="D185" s="26"/>
      <c r="E185" s="26"/>
      <c r="F185" s="39"/>
      <c r="G185" s="38"/>
      <c r="H185" s="26"/>
      <c r="I185" s="38"/>
      <c r="J185" s="3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</row>
    <row r="186">
      <c r="A186" s="19"/>
      <c r="B186" s="26"/>
      <c r="C186" s="26"/>
      <c r="D186" s="26"/>
      <c r="E186" s="26"/>
      <c r="F186" s="39"/>
      <c r="G186" s="38"/>
      <c r="H186" s="26"/>
      <c r="I186" s="38"/>
      <c r="J186" s="3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</row>
    <row r="187">
      <c r="A187" s="19"/>
      <c r="B187" s="26"/>
      <c r="C187" s="26"/>
      <c r="D187" s="26"/>
      <c r="E187" s="26"/>
      <c r="F187" s="39"/>
      <c r="G187" s="38"/>
      <c r="H187" s="26"/>
      <c r="I187" s="38"/>
      <c r="J187" s="3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</row>
    <row r="188">
      <c r="A188" s="19"/>
      <c r="B188" s="26"/>
      <c r="C188" s="26"/>
      <c r="D188" s="26"/>
      <c r="E188" s="26"/>
      <c r="F188" s="39"/>
      <c r="G188" s="38"/>
      <c r="H188" s="26"/>
      <c r="I188" s="38"/>
      <c r="J188" s="3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</row>
    <row r="189">
      <c r="A189" s="19"/>
      <c r="B189" s="26"/>
      <c r="C189" s="26"/>
      <c r="D189" s="26"/>
      <c r="E189" s="26"/>
      <c r="F189" s="39"/>
      <c r="G189" s="38"/>
      <c r="H189" s="26"/>
      <c r="I189" s="38"/>
      <c r="J189" s="3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</row>
    <row r="190">
      <c r="A190" s="19"/>
      <c r="B190" s="26"/>
      <c r="C190" s="26"/>
      <c r="D190" s="26"/>
      <c r="E190" s="26"/>
      <c r="F190" s="39"/>
      <c r="G190" s="38"/>
      <c r="H190" s="26"/>
      <c r="I190" s="38"/>
      <c r="J190" s="3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</row>
    <row r="191">
      <c r="A191" s="19"/>
      <c r="B191" s="26"/>
      <c r="C191" s="26"/>
      <c r="D191" s="26"/>
      <c r="E191" s="26"/>
      <c r="F191" s="39"/>
      <c r="G191" s="38"/>
      <c r="H191" s="26"/>
      <c r="I191" s="38"/>
      <c r="J191" s="3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</row>
    <row r="192">
      <c r="A192" s="19"/>
      <c r="B192" s="26"/>
      <c r="C192" s="26"/>
      <c r="D192" s="26"/>
      <c r="E192" s="26"/>
      <c r="F192" s="39"/>
      <c r="G192" s="38"/>
      <c r="H192" s="26"/>
      <c r="I192" s="38"/>
      <c r="J192" s="3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</row>
    <row r="193">
      <c r="A193" s="19"/>
      <c r="B193" s="26"/>
      <c r="C193" s="26"/>
      <c r="D193" s="26"/>
      <c r="E193" s="26"/>
      <c r="F193" s="39"/>
      <c r="G193" s="38"/>
      <c r="H193" s="26"/>
      <c r="I193" s="38"/>
      <c r="J193" s="3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</row>
    <row r="194">
      <c r="A194" s="19"/>
      <c r="B194" s="26"/>
      <c r="C194" s="26"/>
      <c r="D194" s="26"/>
      <c r="E194" s="26"/>
      <c r="F194" s="39"/>
      <c r="G194" s="38"/>
      <c r="H194" s="26"/>
      <c r="I194" s="38"/>
      <c r="J194" s="3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</row>
    <row r="195">
      <c r="A195" s="19"/>
      <c r="B195" s="26"/>
      <c r="C195" s="26"/>
      <c r="D195" s="26"/>
      <c r="E195" s="26"/>
      <c r="F195" s="39"/>
      <c r="G195" s="38"/>
      <c r="H195" s="26"/>
      <c r="I195" s="38"/>
      <c r="J195" s="3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</row>
    <row r="196">
      <c r="A196" s="19"/>
      <c r="B196" s="26"/>
      <c r="C196" s="26"/>
      <c r="D196" s="26"/>
      <c r="E196" s="26"/>
      <c r="F196" s="39"/>
      <c r="G196" s="38"/>
      <c r="H196" s="26"/>
      <c r="I196" s="38"/>
      <c r="J196" s="3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</row>
    <row r="197">
      <c r="A197" s="19"/>
      <c r="B197" s="26"/>
      <c r="C197" s="26"/>
      <c r="D197" s="26"/>
      <c r="E197" s="26"/>
      <c r="F197" s="39"/>
      <c r="G197" s="38"/>
      <c r="H197" s="26"/>
      <c r="I197" s="38"/>
      <c r="J197" s="3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</row>
    <row r="198">
      <c r="A198" s="19"/>
      <c r="B198" s="26"/>
      <c r="C198" s="26"/>
      <c r="D198" s="26"/>
      <c r="E198" s="26"/>
      <c r="F198" s="39"/>
      <c r="G198" s="38"/>
      <c r="H198" s="26"/>
      <c r="I198" s="38"/>
      <c r="J198" s="3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</row>
    <row r="199">
      <c r="A199" s="19"/>
      <c r="B199" s="26"/>
      <c r="C199" s="26"/>
      <c r="D199" s="26"/>
      <c r="E199" s="26"/>
      <c r="F199" s="39"/>
      <c r="G199" s="38"/>
      <c r="H199" s="26"/>
      <c r="I199" s="38"/>
      <c r="J199" s="3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</row>
    <row r="200">
      <c r="A200" s="19"/>
      <c r="B200" s="26"/>
      <c r="C200" s="26"/>
      <c r="D200" s="26"/>
      <c r="E200" s="26"/>
      <c r="F200" s="39"/>
      <c r="G200" s="38"/>
      <c r="H200" s="26"/>
      <c r="I200" s="38"/>
      <c r="J200" s="3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</row>
    <row r="201">
      <c r="A201" s="19"/>
      <c r="B201" s="26"/>
      <c r="C201" s="26"/>
      <c r="D201" s="26"/>
      <c r="E201" s="26"/>
      <c r="F201" s="39"/>
      <c r="G201" s="38"/>
      <c r="H201" s="26"/>
      <c r="I201" s="38"/>
      <c r="J201" s="3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</row>
    <row r="202">
      <c r="A202" s="19"/>
      <c r="B202" s="26"/>
      <c r="C202" s="26"/>
      <c r="D202" s="26"/>
      <c r="E202" s="26"/>
      <c r="F202" s="39"/>
      <c r="G202" s="38"/>
      <c r="H202" s="26"/>
      <c r="I202" s="38"/>
      <c r="J202" s="3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</row>
    <row r="203">
      <c r="A203" s="19"/>
      <c r="B203" s="26"/>
      <c r="C203" s="26"/>
      <c r="D203" s="26"/>
      <c r="E203" s="26"/>
      <c r="F203" s="39"/>
      <c r="G203" s="38"/>
      <c r="H203" s="26"/>
      <c r="I203" s="38"/>
      <c r="J203" s="3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</row>
    <row r="204">
      <c r="A204" s="19"/>
      <c r="B204" s="26"/>
      <c r="C204" s="26"/>
      <c r="D204" s="26"/>
      <c r="E204" s="26"/>
      <c r="F204" s="39"/>
      <c r="G204" s="38"/>
      <c r="H204" s="26"/>
      <c r="I204" s="38"/>
      <c r="J204" s="3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</row>
    <row r="205">
      <c r="A205" s="19"/>
      <c r="B205" s="26"/>
      <c r="C205" s="26"/>
      <c r="D205" s="26"/>
      <c r="E205" s="26"/>
      <c r="F205" s="39"/>
      <c r="G205" s="38"/>
      <c r="H205" s="26"/>
      <c r="I205" s="38"/>
      <c r="J205" s="3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</row>
    <row r="206">
      <c r="A206" s="19"/>
      <c r="B206" s="26"/>
      <c r="C206" s="26"/>
      <c r="D206" s="26"/>
      <c r="E206" s="26"/>
      <c r="F206" s="39"/>
      <c r="G206" s="38"/>
      <c r="H206" s="26"/>
      <c r="I206" s="38"/>
      <c r="J206" s="3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</row>
    <row r="207">
      <c r="A207" s="19"/>
      <c r="B207" s="26"/>
      <c r="C207" s="26"/>
      <c r="D207" s="26"/>
      <c r="E207" s="26"/>
      <c r="F207" s="39"/>
      <c r="G207" s="38"/>
      <c r="H207" s="26"/>
      <c r="I207" s="38"/>
      <c r="J207" s="3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</row>
    <row r="208">
      <c r="A208" s="19"/>
      <c r="B208" s="26"/>
      <c r="C208" s="26"/>
      <c r="D208" s="26"/>
      <c r="E208" s="26"/>
      <c r="F208" s="39"/>
      <c r="G208" s="38"/>
      <c r="H208" s="26"/>
      <c r="I208" s="38"/>
      <c r="J208" s="3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</row>
    <row r="209">
      <c r="A209" s="19"/>
      <c r="B209" s="26"/>
      <c r="C209" s="26"/>
      <c r="D209" s="26"/>
      <c r="E209" s="26"/>
      <c r="F209" s="39"/>
      <c r="G209" s="38"/>
      <c r="H209" s="26"/>
      <c r="I209" s="38"/>
      <c r="J209" s="3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</row>
    <row r="210">
      <c r="A210" s="19"/>
      <c r="B210" s="26"/>
      <c r="C210" s="26"/>
      <c r="D210" s="26"/>
      <c r="E210" s="26"/>
      <c r="F210" s="39"/>
      <c r="G210" s="38"/>
      <c r="H210" s="26"/>
      <c r="I210" s="38"/>
      <c r="J210" s="3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</row>
    <row r="211">
      <c r="A211" s="19"/>
      <c r="B211" s="26"/>
      <c r="C211" s="26"/>
      <c r="D211" s="26"/>
      <c r="E211" s="26"/>
      <c r="F211" s="39"/>
      <c r="G211" s="38"/>
      <c r="H211" s="26"/>
      <c r="I211" s="38"/>
      <c r="J211" s="3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</row>
    <row r="212">
      <c r="A212" s="19"/>
      <c r="B212" s="26"/>
      <c r="C212" s="26"/>
      <c r="D212" s="26"/>
      <c r="E212" s="26"/>
      <c r="F212" s="39"/>
      <c r="G212" s="38"/>
      <c r="H212" s="26"/>
      <c r="I212" s="38"/>
      <c r="J212" s="3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</row>
    <row r="213">
      <c r="A213" s="19"/>
      <c r="B213" s="26"/>
      <c r="C213" s="26"/>
      <c r="D213" s="26"/>
      <c r="E213" s="26"/>
      <c r="F213" s="39"/>
      <c r="G213" s="38"/>
      <c r="H213" s="26"/>
      <c r="I213" s="38"/>
      <c r="J213" s="3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</row>
    <row r="214">
      <c r="A214" s="19"/>
      <c r="B214" s="26"/>
      <c r="C214" s="26"/>
      <c r="D214" s="26"/>
      <c r="E214" s="26"/>
      <c r="F214" s="39"/>
      <c r="G214" s="38"/>
      <c r="H214" s="26"/>
      <c r="I214" s="38"/>
      <c r="J214" s="3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</row>
    <row r="215">
      <c r="A215" s="19"/>
      <c r="B215" s="26"/>
      <c r="C215" s="26"/>
      <c r="D215" s="26"/>
      <c r="E215" s="26"/>
      <c r="F215" s="39"/>
      <c r="G215" s="38"/>
      <c r="H215" s="26"/>
      <c r="I215" s="38"/>
      <c r="J215" s="3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</row>
    <row r="216">
      <c r="A216" s="19"/>
      <c r="B216" s="26"/>
      <c r="C216" s="26"/>
      <c r="D216" s="26"/>
      <c r="E216" s="26"/>
      <c r="F216" s="39"/>
      <c r="G216" s="38"/>
      <c r="H216" s="26"/>
      <c r="I216" s="38"/>
      <c r="J216" s="3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</row>
    <row r="217">
      <c r="A217" s="19"/>
      <c r="B217" s="26"/>
      <c r="C217" s="26"/>
      <c r="D217" s="26"/>
      <c r="E217" s="26"/>
      <c r="F217" s="39"/>
      <c r="G217" s="38"/>
      <c r="H217" s="26"/>
      <c r="I217" s="38"/>
      <c r="J217" s="3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</row>
    <row r="218">
      <c r="A218" s="19"/>
      <c r="B218" s="26"/>
      <c r="C218" s="26"/>
      <c r="D218" s="26"/>
      <c r="E218" s="26"/>
      <c r="F218" s="39"/>
      <c r="G218" s="38"/>
      <c r="H218" s="26"/>
      <c r="I218" s="38"/>
      <c r="J218" s="3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</row>
    <row r="219">
      <c r="A219" s="19"/>
      <c r="B219" s="26"/>
      <c r="C219" s="26"/>
      <c r="D219" s="26"/>
      <c r="E219" s="26"/>
      <c r="F219" s="39"/>
      <c r="G219" s="38"/>
      <c r="H219" s="26"/>
      <c r="I219" s="38"/>
      <c r="J219" s="3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</row>
    <row r="220">
      <c r="A220" s="19"/>
      <c r="B220" s="26"/>
      <c r="C220" s="26"/>
      <c r="D220" s="26"/>
      <c r="E220" s="26"/>
      <c r="F220" s="39"/>
      <c r="G220" s="38"/>
      <c r="H220" s="26"/>
      <c r="I220" s="38"/>
      <c r="J220" s="3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</row>
    <row r="221">
      <c r="A221" s="19"/>
      <c r="B221" s="26"/>
      <c r="C221" s="26"/>
      <c r="D221" s="26"/>
      <c r="E221" s="26"/>
      <c r="F221" s="39"/>
      <c r="G221" s="38"/>
      <c r="H221" s="26"/>
      <c r="I221" s="38"/>
      <c r="J221" s="3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</row>
    <row r="222">
      <c r="A222" s="19"/>
      <c r="B222" s="26"/>
      <c r="C222" s="26"/>
      <c r="D222" s="26"/>
      <c r="E222" s="26"/>
      <c r="F222" s="39"/>
      <c r="G222" s="38"/>
      <c r="H222" s="26"/>
      <c r="I222" s="38"/>
      <c r="J222" s="3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</row>
    <row r="223">
      <c r="A223" s="19"/>
      <c r="B223" s="26"/>
      <c r="C223" s="26"/>
      <c r="D223" s="26"/>
      <c r="E223" s="26"/>
      <c r="F223" s="39"/>
      <c r="G223" s="38"/>
      <c r="H223" s="26"/>
      <c r="I223" s="38"/>
      <c r="J223" s="3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</row>
    <row r="224">
      <c r="A224" s="19"/>
      <c r="B224" s="26"/>
      <c r="C224" s="26"/>
      <c r="D224" s="26"/>
      <c r="E224" s="26"/>
      <c r="F224" s="39"/>
      <c r="G224" s="38"/>
      <c r="H224" s="26"/>
      <c r="I224" s="38"/>
      <c r="J224" s="3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</row>
    <row r="225">
      <c r="A225" s="19"/>
      <c r="B225" s="26"/>
      <c r="C225" s="26"/>
      <c r="D225" s="26"/>
      <c r="E225" s="26"/>
      <c r="F225" s="39"/>
      <c r="G225" s="38"/>
      <c r="H225" s="26"/>
      <c r="I225" s="38"/>
      <c r="J225" s="3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</row>
    <row r="226">
      <c r="A226" s="19"/>
      <c r="B226" s="26"/>
      <c r="C226" s="26"/>
      <c r="D226" s="26"/>
      <c r="E226" s="26"/>
      <c r="F226" s="39"/>
      <c r="G226" s="38"/>
      <c r="H226" s="26"/>
      <c r="I226" s="38"/>
      <c r="J226" s="3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</row>
    <row r="227">
      <c r="A227" s="19"/>
      <c r="B227" s="26"/>
      <c r="C227" s="26"/>
      <c r="D227" s="26"/>
      <c r="E227" s="26"/>
      <c r="F227" s="39"/>
      <c r="G227" s="38"/>
      <c r="H227" s="26"/>
      <c r="I227" s="38"/>
      <c r="J227" s="3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</row>
    <row r="228">
      <c r="A228" s="19"/>
      <c r="B228" s="26"/>
      <c r="C228" s="26"/>
      <c r="D228" s="26"/>
      <c r="E228" s="26"/>
      <c r="F228" s="39"/>
      <c r="G228" s="38"/>
      <c r="H228" s="26"/>
      <c r="I228" s="38"/>
      <c r="J228" s="3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</row>
    <row r="229">
      <c r="A229" s="19"/>
      <c r="B229" s="26"/>
      <c r="C229" s="26"/>
      <c r="D229" s="26"/>
      <c r="E229" s="26"/>
      <c r="F229" s="39"/>
      <c r="G229" s="38"/>
      <c r="H229" s="26"/>
      <c r="I229" s="38"/>
      <c r="J229" s="3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</row>
    <row r="230">
      <c r="A230" s="19"/>
      <c r="B230" s="26"/>
      <c r="C230" s="26"/>
      <c r="D230" s="26"/>
      <c r="E230" s="26"/>
      <c r="F230" s="39"/>
      <c r="G230" s="38"/>
      <c r="H230" s="26"/>
      <c r="I230" s="38"/>
      <c r="J230" s="3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</row>
    <row r="231">
      <c r="A231" s="19"/>
      <c r="B231" s="26"/>
      <c r="C231" s="26"/>
      <c r="D231" s="26"/>
      <c r="E231" s="26"/>
      <c r="F231" s="39"/>
      <c r="G231" s="38"/>
      <c r="H231" s="26"/>
      <c r="I231" s="38"/>
      <c r="J231" s="3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</row>
    <row r="232">
      <c r="A232" s="19"/>
      <c r="B232" s="26"/>
      <c r="C232" s="26"/>
      <c r="D232" s="26"/>
      <c r="E232" s="26"/>
      <c r="F232" s="39"/>
      <c r="G232" s="38"/>
      <c r="H232" s="26"/>
      <c r="I232" s="38"/>
      <c r="J232" s="3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</row>
    <row r="233">
      <c r="A233" s="19"/>
      <c r="B233" s="26"/>
      <c r="C233" s="26"/>
      <c r="D233" s="26"/>
      <c r="E233" s="26"/>
      <c r="F233" s="39"/>
      <c r="G233" s="38"/>
      <c r="H233" s="26"/>
      <c r="I233" s="38"/>
      <c r="J233" s="3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</row>
    <row r="234">
      <c r="A234" s="19"/>
      <c r="B234" s="26"/>
      <c r="C234" s="26"/>
      <c r="D234" s="26"/>
      <c r="E234" s="26"/>
      <c r="F234" s="39"/>
      <c r="G234" s="38"/>
      <c r="H234" s="26"/>
      <c r="I234" s="38"/>
      <c r="J234" s="3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</row>
    <row r="235">
      <c r="A235" s="19"/>
      <c r="B235" s="26"/>
      <c r="C235" s="26"/>
      <c r="D235" s="26"/>
      <c r="E235" s="26"/>
      <c r="F235" s="39"/>
      <c r="G235" s="38"/>
      <c r="H235" s="26"/>
      <c r="I235" s="38"/>
      <c r="J235" s="3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</row>
    <row r="236">
      <c r="A236" s="19"/>
      <c r="B236" s="26"/>
      <c r="C236" s="26"/>
      <c r="D236" s="26"/>
      <c r="E236" s="26"/>
      <c r="F236" s="39"/>
      <c r="G236" s="38"/>
      <c r="H236" s="26"/>
      <c r="I236" s="38"/>
      <c r="J236" s="3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</row>
    <row r="237">
      <c r="A237" s="19"/>
      <c r="B237" s="26"/>
      <c r="C237" s="26"/>
      <c r="D237" s="26"/>
      <c r="E237" s="26"/>
      <c r="F237" s="39"/>
      <c r="G237" s="38"/>
      <c r="H237" s="26"/>
      <c r="I237" s="38"/>
      <c r="J237" s="3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</row>
    <row r="238">
      <c r="A238" s="19"/>
      <c r="B238" s="26"/>
      <c r="C238" s="26"/>
      <c r="D238" s="26"/>
      <c r="E238" s="26"/>
      <c r="F238" s="39"/>
      <c r="G238" s="38"/>
      <c r="H238" s="26"/>
      <c r="I238" s="38"/>
      <c r="J238" s="3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</row>
    <row r="239">
      <c r="A239" s="19"/>
      <c r="B239" s="26"/>
      <c r="C239" s="26"/>
      <c r="D239" s="26"/>
      <c r="E239" s="26"/>
      <c r="F239" s="39"/>
      <c r="G239" s="38"/>
      <c r="H239" s="26"/>
      <c r="I239" s="38"/>
      <c r="J239" s="3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</row>
    <row r="240">
      <c r="A240" s="19"/>
      <c r="B240" s="26"/>
      <c r="C240" s="26"/>
      <c r="D240" s="26"/>
      <c r="E240" s="26"/>
      <c r="F240" s="39"/>
      <c r="G240" s="38"/>
      <c r="H240" s="26"/>
      <c r="I240" s="38"/>
      <c r="J240" s="3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</row>
    <row r="241">
      <c r="A241" s="19"/>
      <c r="B241" s="26"/>
      <c r="C241" s="26"/>
      <c r="D241" s="26"/>
      <c r="E241" s="26"/>
      <c r="F241" s="39"/>
      <c r="G241" s="38"/>
      <c r="H241" s="26"/>
      <c r="I241" s="38"/>
      <c r="J241" s="3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</row>
    <row r="242">
      <c r="A242" s="19"/>
      <c r="B242" s="26"/>
      <c r="C242" s="26"/>
      <c r="D242" s="26"/>
      <c r="E242" s="26"/>
      <c r="F242" s="39"/>
      <c r="G242" s="38"/>
      <c r="H242" s="26"/>
      <c r="I242" s="38"/>
      <c r="J242" s="3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</row>
    <row r="243">
      <c r="A243" s="19"/>
      <c r="B243" s="26"/>
      <c r="C243" s="26"/>
      <c r="D243" s="26"/>
      <c r="E243" s="26"/>
      <c r="F243" s="39"/>
      <c r="G243" s="38"/>
      <c r="H243" s="26"/>
      <c r="I243" s="38"/>
      <c r="J243" s="3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</row>
    <row r="244">
      <c r="A244" s="19"/>
      <c r="B244" s="26"/>
      <c r="C244" s="26"/>
      <c r="D244" s="26"/>
      <c r="E244" s="26"/>
      <c r="F244" s="39"/>
      <c r="G244" s="38"/>
      <c r="H244" s="26"/>
      <c r="I244" s="38"/>
      <c r="J244" s="3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</row>
    <row r="245">
      <c r="A245" s="19"/>
      <c r="B245" s="26"/>
      <c r="C245" s="26"/>
      <c r="D245" s="26"/>
      <c r="E245" s="26"/>
      <c r="F245" s="39"/>
      <c r="G245" s="38"/>
      <c r="H245" s="26"/>
      <c r="I245" s="38"/>
      <c r="J245" s="3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</row>
    <row r="246">
      <c r="A246" s="19"/>
      <c r="B246" s="26"/>
      <c r="C246" s="26"/>
      <c r="D246" s="26"/>
      <c r="E246" s="26"/>
      <c r="F246" s="39"/>
      <c r="G246" s="38"/>
      <c r="H246" s="26"/>
      <c r="I246" s="38"/>
      <c r="J246" s="3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</row>
    <row r="247">
      <c r="A247" s="19"/>
      <c r="B247" s="26"/>
      <c r="C247" s="26"/>
      <c r="D247" s="26"/>
      <c r="E247" s="26"/>
      <c r="F247" s="39"/>
      <c r="G247" s="38"/>
      <c r="H247" s="26"/>
      <c r="I247" s="38"/>
      <c r="J247" s="3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</row>
    <row r="248">
      <c r="A248" s="19"/>
      <c r="B248" s="26"/>
      <c r="C248" s="26"/>
      <c r="D248" s="26"/>
      <c r="E248" s="26"/>
      <c r="F248" s="39"/>
      <c r="G248" s="38"/>
      <c r="H248" s="26"/>
      <c r="I248" s="38"/>
      <c r="J248" s="3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</row>
    <row r="249">
      <c r="A249" s="19"/>
      <c r="B249" s="26"/>
      <c r="C249" s="26"/>
      <c r="D249" s="26"/>
      <c r="E249" s="26"/>
      <c r="F249" s="39"/>
      <c r="G249" s="38"/>
      <c r="H249" s="26"/>
      <c r="I249" s="38"/>
      <c r="J249" s="3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</row>
    <row r="250">
      <c r="A250" s="19"/>
      <c r="B250" s="26"/>
      <c r="C250" s="26"/>
      <c r="D250" s="26"/>
      <c r="E250" s="26"/>
      <c r="F250" s="39"/>
      <c r="G250" s="38"/>
      <c r="H250" s="26"/>
      <c r="I250" s="38"/>
      <c r="J250" s="3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</row>
    <row r="251">
      <c r="A251" s="19"/>
      <c r="B251" s="26"/>
      <c r="C251" s="26"/>
      <c r="D251" s="26"/>
      <c r="E251" s="26"/>
      <c r="F251" s="39"/>
      <c r="G251" s="38"/>
      <c r="H251" s="26"/>
      <c r="I251" s="38"/>
      <c r="J251" s="3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</row>
    <row r="252">
      <c r="A252" s="19"/>
      <c r="B252" s="26"/>
      <c r="C252" s="26"/>
      <c r="D252" s="26"/>
      <c r="E252" s="26"/>
      <c r="F252" s="39"/>
      <c r="G252" s="38"/>
      <c r="H252" s="26"/>
      <c r="I252" s="38"/>
      <c r="J252" s="3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</row>
    <row r="253">
      <c r="A253" s="19"/>
      <c r="B253" s="26"/>
      <c r="C253" s="26"/>
      <c r="D253" s="26"/>
      <c r="E253" s="26"/>
      <c r="F253" s="39"/>
      <c r="G253" s="38"/>
      <c r="H253" s="26"/>
      <c r="I253" s="38"/>
      <c r="J253" s="3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</row>
    <row r="254">
      <c r="A254" s="19"/>
      <c r="B254" s="26"/>
      <c r="C254" s="26"/>
      <c r="D254" s="26"/>
      <c r="E254" s="26"/>
      <c r="F254" s="39"/>
      <c r="G254" s="38"/>
      <c r="H254" s="26"/>
      <c r="I254" s="38"/>
      <c r="J254" s="3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</row>
    <row r="255">
      <c r="A255" s="19"/>
      <c r="B255" s="26"/>
      <c r="C255" s="26"/>
      <c r="D255" s="26"/>
      <c r="E255" s="26"/>
      <c r="F255" s="39"/>
      <c r="G255" s="38"/>
      <c r="H255" s="26"/>
      <c r="I255" s="38"/>
      <c r="J255" s="3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</row>
    <row r="256">
      <c r="A256" s="19"/>
      <c r="B256" s="26"/>
      <c r="C256" s="26"/>
      <c r="D256" s="26"/>
      <c r="E256" s="26"/>
      <c r="F256" s="39"/>
      <c r="G256" s="38"/>
      <c r="H256" s="26"/>
      <c r="I256" s="38"/>
      <c r="J256" s="3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</row>
    <row r="257">
      <c r="A257" s="19"/>
      <c r="B257" s="26"/>
      <c r="C257" s="26"/>
      <c r="D257" s="26"/>
      <c r="E257" s="26"/>
      <c r="F257" s="39"/>
      <c r="G257" s="38"/>
      <c r="H257" s="26"/>
      <c r="I257" s="38"/>
      <c r="J257" s="3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</row>
    <row r="258">
      <c r="A258" s="19"/>
      <c r="B258" s="26"/>
      <c r="C258" s="26"/>
      <c r="D258" s="26"/>
      <c r="E258" s="26"/>
      <c r="F258" s="39"/>
      <c r="G258" s="38"/>
      <c r="H258" s="26"/>
      <c r="I258" s="38"/>
      <c r="J258" s="3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</row>
    <row r="259">
      <c r="A259" s="19"/>
      <c r="B259" s="26"/>
      <c r="C259" s="26"/>
      <c r="D259" s="26"/>
      <c r="E259" s="26"/>
      <c r="F259" s="39"/>
      <c r="G259" s="38"/>
      <c r="H259" s="26"/>
      <c r="I259" s="38"/>
      <c r="J259" s="3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</row>
    <row r="260">
      <c r="A260" s="19"/>
      <c r="B260" s="26"/>
      <c r="C260" s="26"/>
      <c r="D260" s="26"/>
      <c r="E260" s="26"/>
      <c r="F260" s="39"/>
      <c r="G260" s="38"/>
      <c r="H260" s="26"/>
      <c r="I260" s="38"/>
      <c r="J260" s="3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</row>
    <row r="261">
      <c r="A261" s="19"/>
      <c r="B261" s="26"/>
      <c r="C261" s="26"/>
      <c r="D261" s="26"/>
      <c r="E261" s="26"/>
      <c r="F261" s="39"/>
      <c r="G261" s="38"/>
      <c r="H261" s="26"/>
      <c r="I261" s="38"/>
      <c r="J261" s="3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</row>
    <row r="262">
      <c r="A262" s="19"/>
      <c r="B262" s="26"/>
      <c r="C262" s="26"/>
      <c r="D262" s="26"/>
      <c r="E262" s="26"/>
      <c r="F262" s="39"/>
      <c r="G262" s="38"/>
      <c r="H262" s="26"/>
      <c r="I262" s="38"/>
      <c r="J262" s="3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</row>
    <row r="263">
      <c r="A263" s="19"/>
      <c r="B263" s="26"/>
      <c r="C263" s="26"/>
      <c r="D263" s="26"/>
      <c r="E263" s="26"/>
      <c r="F263" s="39"/>
      <c r="G263" s="38"/>
      <c r="H263" s="26"/>
      <c r="I263" s="38"/>
      <c r="J263" s="3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</row>
    <row r="264">
      <c r="A264" s="19"/>
      <c r="B264" s="26"/>
      <c r="C264" s="26"/>
      <c r="D264" s="26"/>
      <c r="E264" s="26"/>
      <c r="F264" s="39"/>
      <c r="G264" s="38"/>
      <c r="H264" s="26"/>
      <c r="I264" s="38"/>
      <c r="J264" s="3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</row>
    <row r="265">
      <c r="A265" s="19"/>
      <c r="B265" s="26"/>
      <c r="C265" s="26"/>
      <c r="D265" s="26"/>
      <c r="E265" s="26"/>
      <c r="F265" s="39"/>
      <c r="G265" s="38"/>
      <c r="H265" s="26"/>
      <c r="I265" s="38"/>
      <c r="J265" s="3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</row>
    <row r="266">
      <c r="A266" s="19"/>
      <c r="B266" s="26"/>
      <c r="C266" s="26"/>
      <c r="D266" s="26"/>
      <c r="E266" s="26"/>
      <c r="F266" s="39"/>
      <c r="G266" s="38"/>
      <c r="H266" s="26"/>
      <c r="I266" s="38"/>
      <c r="J266" s="3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</row>
    <row r="267">
      <c r="A267" s="19"/>
      <c r="B267" s="26"/>
      <c r="C267" s="26"/>
      <c r="D267" s="26"/>
      <c r="E267" s="26"/>
      <c r="F267" s="39"/>
      <c r="G267" s="38"/>
      <c r="H267" s="26"/>
      <c r="I267" s="38"/>
      <c r="J267" s="3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</row>
    <row r="268">
      <c r="A268" s="19"/>
      <c r="B268" s="26"/>
      <c r="C268" s="26"/>
      <c r="D268" s="26"/>
      <c r="E268" s="26"/>
      <c r="F268" s="39"/>
      <c r="G268" s="38"/>
      <c r="H268" s="26"/>
      <c r="I268" s="38"/>
      <c r="J268" s="3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</row>
    <row r="269">
      <c r="A269" s="19"/>
      <c r="B269" s="26"/>
      <c r="C269" s="26"/>
      <c r="D269" s="26"/>
      <c r="E269" s="26"/>
      <c r="F269" s="39"/>
      <c r="G269" s="38"/>
      <c r="H269" s="26"/>
      <c r="I269" s="38"/>
      <c r="J269" s="3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</row>
    <row r="270">
      <c r="A270" s="19"/>
      <c r="B270" s="26"/>
      <c r="C270" s="26"/>
      <c r="D270" s="26"/>
      <c r="E270" s="26"/>
      <c r="F270" s="39"/>
      <c r="G270" s="38"/>
      <c r="H270" s="26"/>
      <c r="I270" s="38"/>
      <c r="J270" s="3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</row>
    <row r="271">
      <c r="A271" s="19"/>
      <c r="B271" s="26"/>
      <c r="C271" s="26"/>
      <c r="D271" s="26"/>
      <c r="E271" s="26"/>
      <c r="F271" s="39"/>
      <c r="G271" s="38"/>
      <c r="H271" s="26"/>
      <c r="I271" s="38"/>
      <c r="J271" s="3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</row>
    <row r="272">
      <c r="A272" s="19"/>
      <c r="B272" s="26"/>
      <c r="C272" s="26"/>
      <c r="D272" s="26"/>
      <c r="E272" s="26"/>
      <c r="F272" s="39"/>
      <c r="G272" s="38"/>
      <c r="H272" s="26"/>
      <c r="I272" s="38"/>
      <c r="J272" s="3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</row>
    <row r="273">
      <c r="A273" s="19"/>
      <c r="B273" s="26"/>
      <c r="C273" s="26"/>
      <c r="D273" s="26"/>
      <c r="E273" s="26"/>
      <c r="F273" s="39"/>
      <c r="G273" s="38"/>
      <c r="H273" s="26"/>
      <c r="I273" s="38"/>
      <c r="J273" s="3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</row>
    <row r="274">
      <c r="A274" s="19"/>
      <c r="B274" s="26"/>
      <c r="C274" s="26"/>
      <c r="D274" s="26"/>
      <c r="E274" s="26"/>
      <c r="F274" s="39"/>
      <c r="G274" s="38"/>
      <c r="H274" s="26"/>
      <c r="I274" s="38"/>
      <c r="J274" s="3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</row>
    <row r="275">
      <c r="A275" s="19"/>
      <c r="B275" s="26"/>
      <c r="C275" s="26"/>
      <c r="D275" s="26"/>
      <c r="E275" s="26"/>
      <c r="F275" s="39"/>
      <c r="G275" s="38"/>
      <c r="H275" s="26"/>
      <c r="I275" s="38"/>
      <c r="J275" s="3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</row>
    <row r="276">
      <c r="A276" s="19"/>
      <c r="B276" s="26"/>
      <c r="C276" s="26"/>
      <c r="D276" s="26"/>
      <c r="E276" s="26"/>
      <c r="F276" s="39"/>
      <c r="G276" s="38"/>
      <c r="H276" s="26"/>
      <c r="I276" s="38"/>
      <c r="J276" s="3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</row>
    <row r="277">
      <c r="A277" s="19"/>
      <c r="B277" s="26"/>
      <c r="C277" s="26"/>
      <c r="D277" s="26"/>
      <c r="E277" s="26"/>
      <c r="F277" s="39"/>
      <c r="G277" s="38"/>
      <c r="H277" s="26"/>
      <c r="I277" s="38"/>
      <c r="J277" s="3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</row>
    <row r="278">
      <c r="A278" s="19"/>
      <c r="B278" s="26"/>
      <c r="C278" s="26"/>
      <c r="D278" s="26"/>
      <c r="E278" s="26"/>
      <c r="F278" s="39"/>
      <c r="G278" s="38"/>
      <c r="H278" s="26"/>
      <c r="I278" s="38"/>
      <c r="J278" s="3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</row>
    <row r="279">
      <c r="A279" s="19"/>
      <c r="B279" s="26"/>
      <c r="C279" s="26"/>
      <c r="D279" s="26"/>
      <c r="E279" s="26"/>
      <c r="F279" s="39"/>
      <c r="G279" s="38"/>
      <c r="H279" s="26"/>
      <c r="I279" s="38"/>
      <c r="J279" s="3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</row>
    <row r="280">
      <c r="A280" s="19"/>
      <c r="B280" s="26"/>
      <c r="C280" s="26"/>
      <c r="D280" s="26"/>
      <c r="E280" s="26"/>
      <c r="F280" s="39"/>
      <c r="G280" s="38"/>
      <c r="H280" s="26"/>
      <c r="I280" s="38"/>
      <c r="J280" s="3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</row>
    <row r="281">
      <c r="A281" s="19"/>
      <c r="B281" s="26"/>
      <c r="C281" s="26"/>
      <c r="D281" s="26"/>
      <c r="E281" s="26"/>
      <c r="F281" s="39"/>
      <c r="G281" s="38"/>
      <c r="H281" s="26"/>
      <c r="I281" s="38"/>
      <c r="J281" s="3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</row>
    <row r="282">
      <c r="A282" s="19"/>
      <c r="B282" s="26"/>
      <c r="C282" s="26"/>
      <c r="D282" s="26"/>
      <c r="E282" s="26"/>
      <c r="F282" s="39"/>
      <c r="G282" s="38"/>
      <c r="H282" s="26"/>
      <c r="I282" s="38"/>
      <c r="J282" s="3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</row>
    <row r="283">
      <c r="A283" s="19"/>
      <c r="B283" s="26"/>
      <c r="C283" s="26"/>
      <c r="D283" s="26"/>
      <c r="E283" s="26"/>
      <c r="F283" s="39"/>
      <c r="G283" s="38"/>
      <c r="H283" s="26"/>
      <c r="I283" s="38"/>
      <c r="J283" s="3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</row>
    <row r="284">
      <c r="A284" s="19"/>
      <c r="B284" s="26"/>
      <c r="C284" s="26"/>
      <c r="D284" s="26"/>
      <c r="E284" s="26"/>
      <c r="F284" s="39"/>
      <c r="G284" s="38"/>
      <c r="H284" s="26"/>
      <c r="I284" s="38"/>
      <c r="J284" s="3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</row>
    <row r="285">
      <c r="A285" s="19"/>
      <c r="B285" s="26"/>
      <c r="C285" s="26"/>
      <c r="D285" s="26"/>
      <c r="E285" s="26"/>
      <c r="F285" s="39"/>
      <c r="G285" s="38"/>
      <c r="H285" s="26"/>
      <c r="I285" s="38"/>
      <c r="J285" s="3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</row>
    <row r="286">
      <c r="A286" s="19"/>
      <c r="B286" s="26"/>
      <c r="C286" s="26"/>
      <c r="D286" s="26"/>
      <c r="E286" s="26"/>
      <c r="F286" s="39"/>
      <c r="G286" s="38"/>
      <c r="H286" s="26"/>
      <c r="I286" s="38"/>
      <c r="J286" s="3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</row>
    <row r="287">
      <c r="A287" s="19"/>
      <c r="B287" s="26"/>
      <c r="C287" s="26"/>
      <c r="D287" s="26"/>
      <c r="E287" s="26"/>
      <c r="F287" s="39"/>
      <c r="G287" s="38"/>
      <c r="H287" s="26"/>
      <c r="I287" s="38"/>
      <c r="J287" s="3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</row>
    <row r="288">
      <c r="A288" s="19"/>
      <c r="B288" s="26"/>
      <c r="C288" s="26"/>
      <c r="D288" s="26"/>
      <c r="E288" s="26"/>
      <c r="F288" s="39"/>
      <c r="G288" s="38"/>
      <c r="H288" s="26"/>
      <c r="I288" s="38"/>
      <c r="J288" s="3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</row>
    <row r="289">
      <c r="A289" s="19"/>
      <c r="B289" s="26"/>
      <c r="C289" s="26"/>
      <c r="D289" s="26"/>
      <c r="E289" s="26"/>
      <c r="F289" s="39"/>
      <c r="G289" s="38"/>
      <c r="H289" s="26"/>
      <c r="I289" s="38"/>
      <c r="J289" s="3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</row>
    <row r="290">
      <c r="A290" s="19"/>
      <c r="B290" s="26"/>
      <c r="C290" s="26"/>
      <c r="D290" s="26"/>
      <c r="E290" s="26"/>
      <c r="F290" s="39"/>
      <c r="G290" s="38"/>
      <c r="H290" s="26"/>
      <c r="I290" s="38"/>
      <c r="J290" s="3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</row>
    <row r="291">
      <c r="A291" s="19"/>
      <c r="B291" s="26"/>
      <c r="C291" s="26"/>
      <c r="D291" s="26"/>
      <c r="E291" s="26"/>
      <c r="F291" s="39"/>
      <c r="G291" s="38"/>
      <c r="H291" s="26"/>
      <c r="I291" s="38"/>
      <c r="J291" s="3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</row>
    <row r="292">
      <c r="A292" s="19"/>
      <c r="B292" s="26"/>
      <c r="C292" s="26"/>
      <c r="D292" s="26"/>
      <c r="E292" s="26"/>
      <c r="F292" s="39"/>
      <c r="G292" s="38"/>
      <c r="H292" s="26"/>
      <c r="I292" s="38"/>
      <c r="J292" s="3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</row>
    <row r="293">
      <c r="A293" s="19"/>
      <c r="B293" s="26"/>
      <c r="C293" s="26"/>
      <c r="D293" s="26"/>
      <c r="E293" s="26"/>
      <c r="F293" s="39"/>
      <c r="G293" s="38"/>
      <c r="H293" s="26"/>
      <c r="I293" s="38"/>
      <c r="J293" s="3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</row>
    <row r="294">
      <c r="A294" s="19"/>
      <c r="B294" s="26"/>
      <c r="C294" s="26"/>
      <c r="D294" s="26"/>
      <c r="E294" s="26"/>
      <c r="F294" s="39"/>
      <c r="G294" s="38"/>
      <c r="H294" s="26"/>
      <c r="I294" s="38"/>
      <c r="J294" s="3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</row>
    <row r="295">
      <c r="A295" s="19"/>
      <c r="B295" s="26"/>
      <c r="C295" s="26"/>
      <c r="D295" s="26"/>
      <c r="E295" s="26"/>
      <c r="F295" s="39"/>
      <c r="G295" s="38"/>
      <c r="H295" s="26"/>
      <c r="I295" s="38"/>
      <c r="J295" s="3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</row>
    <row r="296">
      <c r="A296" s="19"/>
      <c r="B296" s="26"/>
      <c r="C296" s="26"/>
      <c r="D296" s="26"/>
      <c r="E296" s="26"/>
      <c r="F296" s="39"/>
      <c r="G296" s="38"/>
      <c r="H296" s="26"/>
      <c r="I296" s="38"/>
      <c r="J296" s="3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</row>
    <row r="297">
      <c r="A297" s="19"/>
      <c r="B297" s="26"/>
      <c r="C297" s="26"/>
      <c r="D297" s="26"/>
      <c r="E297" s="26"/>
      <c r="F297" s="39"/>
      <c r="G297" s="38"/>
      <c r="H297" s="26"/>
      <c r="I297" s="38"/>
      <c r="J297" s="3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</row>
    <row r="298">
      <c r="A298" s="19"/>
      <c r="B298" s="26"/>
      <c r="C298" s="26"/>
      <c r="D298" s="26"/>
      <c r="E298" s="26"/>
      <c r="F298" s="39"/>
      <c r="G298" s="38"/>
      <c r="H298" s="26"/>
      <c r="I298" s="38"/>
      <c r="J298" s="3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</row>
    <row r="299">
      <c r="A299" s="19"/>
      <c r="B299" s="26"/>
      <c r="C299" s="26"/>
      <c r="D299" s="26"/>
      <c r="E299" s="26"/>
      <c r="F299" s="39"/>
      <c r="G299" s="38"/>
      <c r="H299" s="26"/>
      <c r="I299" s="38"/>
      <c r="J299" s="3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</row>
    <row r="300">
      <c r="A300" s="19"/>
      <c r="B300" s="26"/>
      <c r="C300" s="26"/>
      <c r="D300" s="26"/>
      <c r="E300" s="26"/>
      <c r="F300" s="39"/>
      <c r="G300" s="38"/>
      <c r="H300" s="26"/>
      <c r="I300" s="38"/>
      <c r="J300" s="3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</row>
    <row r="301">
      <c r="A301" s="19"/>
      <c r="B301" s="26"/>
      <c r="C301" s="26"/>
      <c r="D301" s="26"/>
      <c r="E301" s="26"/>
      <c r="F301" s="39"/>
      <c r="G301" s="38"/>
      <c r="H301" s="26"/>
      <c r="I301" s="38"/>
      <c r="J301" s="3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</row>
    <row r="302">
      <c r="A302" s="19"/>
      <c r="B302" s="26"/>
      <c r="C302" s="26"/>
      <c r="D302" s="26"/>
      <c r="E302" s="26"/>
      <c r="F302" s="39"/>
      <c r="G302" s="38"/>
      <c r="H302" s="26"/>
      <c r="I302" s="38"/>
      <c r="J302" s="3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</row>
    <row r="303">
      <c r="A303" s="19"/>
      <c r="B303" s="26"/>
      <c r="C303" s="26"/>
      <c r="D303" s="26"/>
      <c r="E303" s="26"/>
      <c r="F303" s="39"/>
      <c r="G303" s="38"/>
      <c r="H303" s="26"/>
      <c r="I303" s="38"/>
      <c r="J303" s="3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</row>
    <row r="304">
      <c r="A304" s="19"/>
      <c r="B304" s="26"/>
      <c r="C304" s="26"/>
      <c r="D304" s="26"/>
      <c r="E304" s="26"/>
      <c r="F304" s="39"/>
      <c r="G304" s="38"/>
      <c r="H304" s="26"/>
      <c r="I304" s="38"/>
      <c r="J304" s="3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</row>
    <row r="305">
      <c r="A305" s="19"/>
      <c r="B305" s="26"/>
      <c r="C305" s="26"/>
      <c r="D305" s="26"/>
      <c r="E305" s="26"/>
      <c r="F305" s="39"/>
      <c r="G305" s="38"/>
      <c r="H305" s="26"/>
      <c r="I305" s="38"/>
      <c r="J305" s="3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</row>
    <row r="306">
      <c r="A306" s="19"/>
      <c r="B306" s="26"/>
      <c r="C306" s="26"/>
      <c r="D306" s="26"/>
      <c r="E306" s="26"/>
      <c r="F306" s="39"/>
      <c r="G306" s="38"/>
      <c r="H306" s="26"/>
      <c r="I306" s="38"/>
      <c r="J306" s="3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</row>
    <row r="307">
      <c r="A307" s="19"/>
      <c r="B307" s="26"/>
      <c r="C307" s="26"/>
      <c r="D307" s="26"/>
      <c r="E307" s="26"/>
      <c r="F307" s="39"/>
      <c r="G307" s="38"/>
      <c r="H307" s="26"/>
      <c r="I307" s="38"/>
      <c r="J307" s="3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</row>
    <row r="308">
      <c r="A308" s="19"/>
      <c r="B308" s="26"/>
      <c r="C308" s="26"/>
      <c r="D308" s="26"/>
      <c r="E308" s="26"/>
      <c r="F308" s="39"/>
      <c r="G308" s="38"/>
      <c r="H308" s="26"/>
      <c r="I308" s="38"/>
      <c r="J308" s="3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</row>
    <row r="309">
      <c r="A309" s="19"/>
      <c r="B309" s="26"/>
      <c r="C309" s="26"/>
      <c r="D309" s="26"/>
      <c r="E309" s="26"/>
      <c r="F309" s="39"/>
      <c r="G309" s="38"/>
      <c r="H309" s="26"/>
      <c r="I309" s="38"/>
      <c r="J309" s="3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</row>
    <row r="310">
      <c r="A310" s="19"/>
      <c r="B310" s="26"/>
      <c r="C310" s="26"/>
      <c r="D310" s="26"/>
      <c r="E310" s="26"/>
      <c r="F310" s="39"/>
      <c r="G310" s="38"/>
      <c r="H310" s="26"/>
      <c r="I310" s="38"/>
      <c r="J310" s="3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</row>
    <row r="311">
      <c r="A311" s="19"/>
      <c r="B311" s="26"/>
      <c r="C311" s="26"/>
      <c r="D311" s="26"/>
      <c r="E311" s="26"/>
      <c r="F311" s="39"/>
      <c r="G311" s="38"/>
      <c r="H311" s="26"/>
      <c r="I311" s="38"/>
      <c r="J311" s="3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</row>
    <row r="312">
      <c r="A312" s="19"/>
      <c r="B312" s="26"/>
      <c r="C312" s="26"/>
      <c r="D312" s="26"/>
      <c r="E312" s="26"/>
      <c r="F312" s="39"/>
      <c r="G312" s="38"/>
      <c r="H312" s="26"/>
      <c r="I312" s="38"/>
      <c r="J312" s="3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</row>
    <row r="313">
      <c r="A313" s="19"/>
      <c r="B313" s="26"/>
      <c r="C313" s="26"/>
      <c r="D313" s="26"/>
      <c r="E313" s="26"/>
      <c r="F313" s="39"/>
      <c r="G313" s="38"/>
      <c r="H313" s="26"/>
      <c r="I313" s="38"/>
      <c r="J313" s="3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</row>
    <row r="314">
      <c r="A314" s="19"/>
      <c r="B314" s="26"/>
      <c r="C314" s="26"/>
      <c r="D314" s="26"/>
      <c r="E314" s="26"/>
      <c r="F314" s="39"/>
      <c r="G314" s="38"/>
      <c r="H314" s="26"/>
      <c r="I314" s="38"/>
      <c r="J314" s="3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</row>
    <row r="315">
      <c r="A315" s="19"/>
      <c r="B315" s="26"/>
      <c r="C315" s="26"/>
      <c r="D315" s="26"/>
      <c r="E315" s="26"/>
      <c r="F315" s="39"/>
      <c r="G315" s="38"/>
      <c r="H315" s="26"/>
      <c r="I315" s="38"/>
      <c r="J315" s="3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</row>
    <row r="316">
      <c r="A316" s="19"/>
      <c r="B316" s="26"/>
      <c r="C316" s="26"/>
      <c r="D316" s="26"/>
      <c r="E316" s="26"/>
      <c r="F316" s="39"/>
      <c r="G316" s="38"/>
      <c r="H316" s="26"/>
      <c r="I316" s="38"/>
      <c r="J316" s="3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</row>
    <row r="317">
      <c r="A317" s="19"/>
      <c r="B317" s="26"/>
      <c r="C317" s="26"/>
      <c r="D317" s="26"/>
      <c r="E317" s="26"/>
      <c r="F317" s="39"/>
      <c r="G317" s="38"/>
      <c r="H317" s="26"/>
      <c r="I317" s="38"/>
      <c r="J317" s="3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</row>
    <row r="318">
      <c r="A318" s="19"/>
      <c r="B318" s="26"/>
      <c r="C318" s="26"/>
      <c r="D318" s="26"/>
      <c r="E318" s="26"/>
      <c r="F318" s="39"/>
      <c r="G318" s="38"/>
      <c r="H318" s="26"/>
      <c r="I318" s="38"/>
      <c r="J318" s="3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</row>
    <row r="319">
      <c r="A319" s="19"/>
      <c r="B319" s="26"/>
      <c r="C319" s="26"/>
      <c r="D319" s="26"/>
      <c r="E319" s="26"/>
      <c r="F319" s="39"/>
      <c r="G319" s="38"/>
      <c r="H319" s="26"/>
      <c r="I319" s="38"/>
      <c r="J319" s="3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</row>
    <row r="320">
      <c r="A320" s="19"/>
      <c r="B320" s="26"/>
      <c r="C320" s="26"/>
      <c r="D320" s="26"/>
      <c r="E320" s="26"/>
      <c r="F320" s="39"/>
      <c r="G320" s="38"/>
      <c r="H320" s="26"/>
      <c r="I320" s="38"/>
      <c r="J320" s="3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</row>
    <row r="321">
      <c r="A321" s="19"/>
      <c r="B321" s="26"/>
      <c r="C321" s="26"/>
      <c r="D321" s="26"/>
      <c r="E321" s="26"/>
      <c r="F321" s="39"/>
      <c r="G321" s="38"/>
      <c r="H321" s="26"/>
      <c r="I321" s="38"/>
      <c r="J321" s="3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</row>
    <row r="322">
      <c r="A322" s="19"/>
      <c r="B322" s="26"/>
      <c r="C322" s="26"/>
      <c r="D322" s="26"/>
      <c r="E322" s="26"/>
      <c r="F322" s="39"/>
      <c r="G322" s="38"/>
      <c r="H322" s="26"/>
      <c r="I322" s="38"/>
      <c r="J322" s="3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</row>
    <row r="323">
      <c r="A323" s="19"/>
      <c r="B323" s="26"/>
      <c r="C323" s="26"/>
      <c r="D323" s="26"/>
      <c r="E323" s="26"/>
      <c r="F323" s="39"/>
      <c r="G323" s="38"/>
      <c r="H323" s="26"/>
      <c r="I323" s="38"/>
      <c r="J323" s="3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</row>
    <row r="324">
      <c r="A324" s="19"/>
      <c r="B324" s="26"/>
      <c r="C324" s="26"/>
      <c r="D324" s="26"/>
      <c r="E324" s="26"/>
      <c r="F324" s="39"/>
      <c r="G324" s="38"/>
      <c r="H324" s="26"/>
      <c r="I324" s="38"/>
      <c r="J324" s="3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</row>
    <row r="325">
      <c r="A325" s="19"/>
      <c r="B325" s="26"/>
      <c r="C325" s="26"/>
      <c r="D325" s="26"/>
      <c r="E325" s="26"/>
      <c r="F325" s="39"/>
      <c r="G325" s="38"/>
      <c r="H325" s="26"/>
      <c r="I325" s="38"/>
      <c r="J325" s="3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</row>
    <row r="326">
      <c r="A326" s="19"/>
      <c r="B326" s="26"/>
      <c r="C326" s="26"/>
      <c r="D326" s="26"/>
      <c r="E326" s="26"/>
      <c r="F326" s="39"/>
      <c r="G326" s="38"/>
      <c r="H326" s="26"/>
      <c r="I326" s="38"/>
      <c r="J326" s="3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</row>
    <row r="327">
      <c r="A327" s="19"/>
      <c r="B327" s="26"/>
      <c r="C327" s="26"/>
      <c r="D327" s="26"/>
      <c r="E327" s="26"/>
      <c r="F327" s="39"/>
      <c r="G327" s="38"/>
      <c r="H327" s="26"/>
      <c r="I327" s="38"/>
      <c r="J327" s="3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</row>
    <row r="328">
      <c r="A328" s="19"/>
      <c r="B328" s="26"/>
      <c r="C328" s="26"/>
      <c r="D328" s="26"/>
      <c r="E328" s="26"/>
      <c r="F328" s="39"/>
      <c r="G328" s="38"/>
      <c r="H328" s="26"/>
      <c r="I328" s="38"/>
      <c r="J328" s="3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</row>
    <row r="329">
      <c r="A329" s="19"/>
      <c r="B329" s="26"/>
      <c r="C329" s="26"/>
      <c r="D329" s="26"/>
      <c r="E329" s="26"/>
      <c r="F329" s="39"/>
      <c r="G329" s="38"/>
      <c r="H329" s="26"/>
      <c r="I329" s="38"/>
      <c r="J329" s="3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</row>
    <row r="330">
      <c r="A330" s="19"/>
      <c r="B330" s="26"/>
      <c r="C330" s="26"/>
      <c r="D330" s="26"/>
      <c r="E330" s="26"/>
      <c r="F330" s="39"/>
      <c r="G330" s="38"/>
      <c r="H330" s="26"/>
      <c r="I330" s="38"/>
      <c r="J330" s="3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</row>
    <row r="331">
      <c r="A331" s="19"/>
      <c r="B331" s="26"/>
      <c r="C331" s="26"/>
      <c r="D331" s="26"/>
      <c r="E331" s="26"/>
      <c r="F331" s="39"/>
      <c r="G331" s="38"/>
      <c r="H331" s="26"/>
      <c r="I331" s="38"/>
      <c r="J331" s="3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</row>
    <row r="332">
      <c r="A332" s="19"/>
      <c r="B332" s="26"/>
      <c r="C332" s="26"/>
      <c r="D332" s="26"/>
      <c r="E332" s="26"/>
      <c r="F332" s="39"/>
      <c r="G332" s="38"/>
      <c r="H332" s="26"/>
      <c r="I332" s="38"/>
      <c r="J332" s="3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</row>
    <row r="333">
      <c r="A333" s="19"/>
      <c r="B333" s="26"/>
      <c r="C333" s="26"/>
      <c r="D333" s="26"/>
      <c r="E333" s="26"/>
      <c r="F333" s="39"/>
      <c r="G333" s="38"/>
      <c r="H333" s="26"/>
      <c r="I333" s="38"/>
      <c r="J333" s="3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</row>
    <row r="334">
      <c r="A334" s="19"/>
      <c r="B334" s="26"/>
      <c r="C334" s="26"/>
      <c r="D334" s="26"/>
      <c r="E334" s="26"/>
      <c r="F334" s="39"/>
      <c r="G334" s="38"/>
      <c r="H334" s="26"/>
      <c r="I334" s="38"/>
      <c r="J334" s="3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</row>
    <row r="335">
      <c r="A335" s="19"/>
      <c r="B335" s="26"/>
      <c r="C335" s="26"/>
      <c r="D335" s="26"/>
      <c r="E335" s="26"/>
      <c r="F335" s="39"/>
      <c r="G335" s="38"/>
      <c r="H335" s="26"/>
      <c r="I335" s="38"/>
      <c r="J335" s="3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</row>
    <row r="336">
      <c r="A336" s="19"/>
      <c r="B336" s="26"/>
      <c r="C336" s="26"/>
      <c r="D336" s="26"/>
      <c r="E336" s="26"/>
      <c r="F336" s="39"/>
      <c r="G336" s="38"/>
      <c r="H336" s="26"/>
      <c r="I336" s="38"/>
      <c r="J336" s="3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</row>
    <row r="337">
      <c r="A337" s="19"/>
      <c r="B337" s="26"/>
      <c r="C337" s="26"/>
      <c r="D337" s="26"/>
      <c r="E337" s="26"/>
      <c r="F337" s="39"/>
      <c r="G337" s="38"/>
      <c r="H337" s="26"/>
      <c r="I337" s="38"/>
      <c r="J337" s="3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</row>
    <row r="338">
      <c r="A338" s="19"/>
      <c r="B338" s="26"/>
      <c r="C338" s="26"/>
      <c r="D338" s="26"/>
      <c r="E338" s="26"/>
      <c r="F338" s="39"/>
      <c r="G338" s="38"/>
      <c r="H338" s="26"/>
      <c r="I338" s="38"/>
      <c r="J338" s="3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</row>
    <row r="339">
      <c r="A339" s="19"/>
      <c r="B339" s="26"/>
      <c r="C339" s="26"/>
      <c r="D339" s="26"/>
      <c r="E339" s="26"/>
      <c r="F339" s="39"/>
      <c r="G339" s="38"/>
      <c r="H339" s="26"/>
      <c r="I339" s="38"/>
      <c r="J339" s="3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</row>
    <row r="340">
      <c r="A340" s="19"/>
      <c r="B340" s="26"/>
      <c r="C340" s="26"/>
      <c r="D340" s="26"/>
      <c r="E340" s="26"/>
      <c r="F340" s="39"/>
      <c r="G340" s="38"/>
      <c r="H340" s="26"/>
      <c r="I340" s="38"/>
      <c r="J340" s="3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</row>
    <row r="341">
      <c r="A341" s="19"/>
      <c r="B341" s="26"/>
      <c r="C341" s="26"/>
      <c r="D341" s="26"/>
      <c r="E341" s="26"/>
      <c r="F341" s="39"/>
      <c r="G341" s="38"/>
      <c r="H341" s="26"/>
      <c r="I341" s="38"/>
      <c r="J341" s="3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</row>
    <row r="342">
      <c r="A342" s="19"/>
      <c r="B342" s="26"/>
      <c r="C342" s="26"/>
      <c r="D342" s="26"/>
      <c r="E342" s="26"/>
      <c r="F342" s="39"/>
      <c r="G342" s="38"/>
      <c r="H342" s="26"/>
      <c r="I342" s="38"/>
      <c r="J342" s="3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</row>
    <row r="343">
      <c r="A343" s="19"/>
      <c r="B343" s="26"/>
      <c r="C343" s="26"/>
      <c r="D343" s="26"/>
      <c r="E343" s="26"/>
      <c r="F343" s="39"/>
      <c r="G343" s="38"/>
      <c r="H343" s="26"/>
      <c r="I343" s="38"/>
      <c r="J343" s="3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</row>
    <row r="344">
      <c r="A344" s="19"/>
      <c r="B344" s="26"/>
      <c r="C344" s="26"/>
      <c r="D344" s="26"/>
      <c r="E344" s="26"/>
      <c r="F344" s="39"/>
      <c r="G344" s="38"/>
      <c r="H344" s="26"/>
      <c r="I344" s="38"/>
      <c r="J344" s="3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</row>
    <row r="345">
      <c r="A345" s="19"/>
      <c r="B345" s="26"/>
      <c r="C345" s="26"/>
      <c r="D345" s="26"/>
      <c r="E345" s="26"/>
      <c r="F345" s="39"/>
      <c r="G345" s="38"/>
      <c r="H345" s="26"/>
      <c r="I345" s="38"/>
      <c r="J345" s="3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</row>
    <row r="346">
      <c r="A346" s="19"/>
      <c r="B346" s="26"/>
      <c r="C346" s="26"/>
      <c r="D346" s="26"/>
      <c r="E346" s="26"/>
      <c r="F346" s="39"/>
      <c r="G346" s="38"/>
      <c r="H346" s="26"/>
      <c r="I346" s="38"/>
      <c r="J346" s="3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</row>
    <row r="347">
      <c r="A347" s="19"/>
      <c r="B347" s="26"/>
      <c r="C347" s="26"/>
      <c r="D347" s="26"/>
      <c r="E347" s="26"/>
      <c r="F347" s="39"/>
      <c r="G347" s="38"/>
      <c r="H347" s="26"/>
      <c r="I347" s="38"/>
      <c r="J347" s="3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</row>
    <row r="348">
      <c r="A348" s="19"/>
      <c r="B348" s="26"/>
      <c r="C348" s="26"/>
      <c r="D348" s="26"/>
      <c r="E348" s="26"/>
      <c r="F348" s="39"/>
      <c r="G348" s="38"/>
      <c r="H348" s="26"/>
      <c r="I348" s="38"/>
      <c r="J348" s="3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</row>
    <row r="349">
      <c r="A349" s="19"/>
      <c r="B349" s="26"/>
      <c r="C349" s="26"/>
      <c r="D349" s="26"/>
      <c r="E349" s="26"/>
      <c r="F349" s="39"/>
      <c r="G349" s="38"/>
      <c r="H349" s="26"/>
      <c r="I349" s="38"/>
      <c r="J349" s="3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</row>
    <row r="350">
      <c r="A350" s="19"/>
      <c r="B350" s="26"/>
      <c r="C350" s="26"/>
      <c r="D350" s="26"/>
      <c r="E350" s="26"/>
      <c r="F350" s="39"/>
      <c r="G350" s="38"/>
      <c r="H350" s="26"/>
      <c r="I350" s="38"/>
      <c r="J350" s="3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</row>
    <row r="351">
      <c r="A351" s="19"/>
      <c r="B351" s="26"/>
      <c r="C351" s="26"/>
      <c r="D351" s="26"/>
      <c r="E351" s="26"/>
      <c r="F351" s="39"/>
      <c r="G351" s="38"/>
      <c r="H351" s="26"/>
      <c r="I351" s="38"/>
      <c r="J351" s="3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</row>
    <row r="352">
      <c r="A352" s="19"/>
      <c r="B352" s="26"/>
      <c r="C352" s="26"/>
      <c r="D352" s="26"/>
      <c r="E352" s="26"/>
      <c r="F352" s="39"/>
      <c r="G352" s="38"/>
      <c r="H352" s="26"/>
      <c r="I352" s="38"/>
      <c r="J352" s="3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</row>
    <row r="353">
      <c r="A353" s="19"/>
      <c r="B353" s="26"/>
      <c r="C353" s="26"/>
      <c r="D353" s="26"/>
      <c r="E353" s="26"/>
      <c r="F353" s="39"/>
      <c r="G353" s="38"/>
      <c r="H353" s="26"/>
      <c r="I353" s="38"/>
      <c r="J353" s="3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</row>
    <row r="354">
      <c r="A354" s="19"/>
      <c r="B354" s="26"/>
      <c r="C354" s="26"/>
      <c r="D354" s="26"/>
      <c r="E354" s="26"/>
      <c r="F354" s="39"/>
      <c r="G354" s="38"/>
      <c r="H354" s="26"/>
      <c r="I354" s="38"/>
      <c r="J354" s="3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</row>
    <row r="355">
      <c r="A355" s="19"/>
      <c r="B355" s="26"/>
      <c r="C355" s="26"/>
      <c r="D355" s="26"/>
      <c r="E355" s="26"/>
      <c r="F355" s="39"/>
      <c r="G355" s="38"/>
      <c r="H355" s="26"/>
      <c r="I355" s="38"/>
      <c r="J355" s="3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</row>
    <row r="356">
      <c r="A356" s="19"/>
      <c r="B356" s="26"/>
      <c r="C356" s="26"/>
      <c r="D356" s="26"/>
      <c r="E356" s="26"/>
      <c r="F356" s="39"/>
      <c r="G356" s="38"/>
      <c r="H356" s="26"/>
      <c r="I356" s="38"/>
      <c r="J356" s="3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</row>
    <row r="357">
      <c r="A357" s="19"/>
      <c r="B357" s="26"/>
      <c r="C357" s="26"/>
      <c r="D357" s="26"/>
      <c r="E357" s="26"/>
      <c r="F357" s="39"/>
      <c r="G357" s="38"/>
      <c r="H357" s="26"/>
      <c r="I357" s="38"/>
      <c r="J357" s="3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</row>
    <row r="358">
      <c r="A358" s="19"/>
      <c r="B358" s="26"/>
      <c r="C358" s="26"/>
      <c r="D358" s="26"/>
      <c r="E358" s="26"/>
      <c r="F358" s="39"/>
      <c r="G358" s="38"/>
      <c r="H358" s="26"/>
      <c r="I358" s="38"/>
      <c r="J358" s="3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</row>
    <row r="359">
      <c r="A359" s="19"/>
      <c r="B359" s="26"/>
      <c r="C359" s="26"/>
      <c r="D359" s="26"/>
      <c r="E359" s="26"/>
      <c r="F359" s="39"/>
      <c r="G359" s="38"/>
      <c r="H359" s="26"/>
      <c r="I359" s="38"/>
      <c r="J359" s="3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</row>
    <row r="360">
      <c r="A360" s="19"/>
      <c r="B360" s="26"/>
      <c r="C360" s="26"/>
      <c r="D360" s="26"/>
      <c r="E360" s="26"/>
      <c r="F360" s="39"/>
      <c r="G360" s="38"/>
      <c r="H360" s="26"/>
      <c r="I360" s="38"/>
      <c r="J360" s="3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</row>
    <row r="361">
      <c r="A361" s="19"/>
      <c r="B361" s="26"/>
      <c r="C361" s="26"/>
      <c r="D361" s="26"/>
      <c r="E361" s="26"/>
      <c r="F361" s="39"/>
      <c r="G361" s="38"/>
      <c r="H361" s="26"/>
      <c r="I361" s="38"/>
      <c r="J361" s="3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</row>
    <row r="362">
      <c r="A362" s="19"/>
      <c r="B362" s="26"/>
      <c r="C362" s="26"/>
      <c r="D362" s="26"/>
      <c r="E362" s="26"/>
      <c r="F362" s="39"/>
      <c r="G362" s="38"/>
      <c r="H362" s="26"/>
      <c r="I362" s="38"/>
      <c r="J362" s="3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</row>
    <row r="363">
      <c r="A363" s="19"/>
      <c r="B363" s="26"/>
      <c r="C363" s="26"/>
      <c r="D363" s="26"/>
      <c r="E363" s="26"/>
      <c r="F363" s="39"/>
      <c r="G363" s="38"/>
      <c r="H363" s="26"/>
      <c r="I363" s="38"/>
      <c r="J363" s="3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</row>
    <row r="364">
      <c r="A364" s="19"/>
      <c r="B364" s="26"/>
      <c r="C364" s="26"/>
      <c r="D364" s="26"/>
      <c r="E364" s="26"/>
      <c r="F364" s="39"/>
      <c r="G364" s="38"/>
      <c r="H364" s="26"/>
      <c r="I364" s="38"/>
      <c r="J364" s="3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</row>
    <row r="365">
      <c r="A365" s="19"/>
      <c r="B365" s="26"/>
      <c r="C365" s="26"/>
      <c r="D365" s="26"/>
      <c r="E365" s="26"/>
      <c r="F365" s="39"/>
      <c r="G365" s="38"/>
      <c r="H365" s="26"/>
      <c r="I365" s="38"/>
      <c r="J365" s="3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</row>
    <row r="366">
      <c r="A366" s="19"/>
      <c r="B366" s="26"/>
      <c r="C366" s="26"/>
      <c r="D366" s="26"/>
      <c r="E366" s="26"/>
      <c r="F366" s="39"/>
      <c r="G366" s="38"/>
      <c r="H366" s="26"/>
      <c r="I366" s="38"/>
      <c r="J366" s="3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</row>
    <row r="367">
      <c r="A367" s="19"/>
      <c r="B367" s="26"/>
      <c r="C367" s="26"/>
      <c r="D367" s="26"/>
      <c r="E367" s="26"/>
      <c r="F367" s="39"/>
      <c r="G367" s="38"/>
      <c r="H367" s="26"/>
      <c r="I367" s="38"/>
      <c r="J367" s="3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</row>
    <row r="368">
      <c r="A368" s="19"/>
      <c r="B368" s="26"/>
      <c r="C368" s="26"/>
      <c r="D368" s="26"/>
      <c r="E368" s="26"/>
      <c r="F368" s="39"/>
      <c r="G368" s="38"/>
      <c r="H368" s="26"/>
      <c r="I368" s="38"/>
      <c r="J368" s="3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</row>
    <row r="369">
      <c r="A369" s="19"/>
      <c r="B369" s="26"/>
      <c r="C369" s="26"/>
      <c r="D369" s="26"/>
      <c r="E369" s="26"/>
      <c r="F369" s="39"/>
      <c r="G369" s="38"/>
      <c r="H369" s="26"/>
      <c r="I369" s="38"/>
      <c r="J369" s="3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</row>
    <row r="370">
      <c r="A370" s="19"/>
      <c r="B370" s="26"/>
      <c r="C370" s="26"/>
      <c r="D370" s="26"/>
      <c r="E370" s="26"/>
      <c r="F370" s="39"/>
      <c r="G370" s="38"/>
      <c r="H370" s="26"/>
      <c r="I370" s="38"/>
      <c r="J370" s="3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</row>
    <row r="371">
      <c r="A371" s="19"/>
      <c r="B371" s="26"/>
      <c r="C371" s="26"/>
      <c r="D371" s="26"/>
      <c r="E371" s="26"/>
      <c r="F371" s="39"/>
      <c r="G371" s="38"/>
      <c r="H371" s="26"/>
      <c r="I371" s="38"/>
      <c r="J371" s="3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</row>
    <row r="372">
      <c r="A372" s="19"/>
      <c r="B372" s="26"/>
      <c r="C372" s="26"/>
      <c r="D372" s="26"/>
      <c r="E372" s="26"/>
      <c r="F372" s="39"/>
      <c r="G372" s="38"/>
      <c r="H372" s="26"/>
      <c r="I372" s="38"/>
      <c r="J372" s="3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</row>
    <row r="373">
      <c r="A373" s="19"/>
      <c r="B373" s="26"/>
      <c r="C373" s="26"/>
      <c r="D373" s="26"/>
      <c r="E373" s="26"/>
      <c r="F373" s="39"/>
      <c r="G373" s="38"/>
      <c r="H373" s="26"/>
      <c r="I373" s="38"/>
      <c r="J373" s="3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</row>
    <row r="374">
      <c r="A374" s="19"/>
      <c r="B374" s="26"/>
      <c r="C374" s="26"/>
      <c r="D374" s="26"/>
      <c r="E374" s="26"/>
      <c r="F374" s="39"/>
      <c r="G374" s="38"/>
      <c r="H374" s="26"/>
      <c r="I374" s="38"/>
      <c r="J374" s="3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</row>
    <row r="375">
      <c r="A375" s="19"/>
      <c r="B375" s="26"/>
      <c r="C375" s="26"/>
      <c r="D375" s="26"/>
      <c r="E375" s="26"/>
      <c r="F375" s="39"/>
      <c r="G375" s="38"/>
      <c r="H375" s="26"/>
      <c r="I375" s="38"/>
      <c r="J375" s="3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</row>
    <row r="376">
      <c r="A376" s="19"/>
      <c r="B376" s="26"/>
      <c r="C376" s="26"/>
      <c r="D376" s="26"/>
      <c r="E376" s="26"/>
      <c r="F376" s="39"/>
      <c r="G376" s="38"/>
      <c r="H376" s="26"/>
      <c r="I376" s="38"/>
      <c r="J376" s="3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</row>
    <row r="377">
      <c r="A377" s="19"/>
      <c r="B377" s="26"/>
      <c r="C377" s="26"/>
      <c r="D377" s="26"/>
      <c r="E377" s="26"/>
      <c r="F377" s="39"/>
      <c r="G377" s="38"/>
      <c r="H377" s="26"/>
      <c r="I377" s="38"/>
      <c r="J377" s="3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</row>
    <row r="378">
      <c r="A378" s="19"/>
      <c r="B378" s="26"/>
      <c r="C378" s="26"/>
      <c r="D378" s="26"/>
      <c r="E378" s="26"/>
      <c r="F378" s="39"/>
      <c r="G378" s="38"/>
      <c r="H378" s="26"/>
      <c r="I378" s="38"/>
      <c r="J378" s="3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</row>
    <row r="379">
      <c r="A379" s="19"/>
      <c r="B379" s="26"/>
      <c r="C379" s="26"/>
      <c r="D379" s="26"/>
      <c r="E379" s="26"/>
      <c r="F379" s="39"/>
      <c r="G379" s="38"/>
      <c r="H379" s="26"/>
      <c r="I379" s="38"/>
      <c r="J379" s="3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</row>
    <row r="380">
      <c r="A380" s="19"/>
      <c r="B380" s="26"/>
      <c r="C380" s="26"/>
      <c r="D380" s="26"/>
      <c r="E380" s="26"/>
      <c r="F380" s="39"/>
      <c r="G380" s="38"/>
      <c r="H380" s="26"/>
      <c r="I380" s="38"/>
      <c r="J380" s="3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</row>
    <row r="381">
      <c r="A381" s="19"/>
      <c r="B381" s="26"/>
      <c r="C381" s="26"/>
      <c r="D381" s="26"/>
      <c r="E381" s="26"/>
      <c r="F381" s="39"/>
      <c r="G381" s="38"/>
      <c r="H381" s="26"/>
      <c r="I381" s="38"/>
      <c r="J381" s="3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</row>
    <row r="382">
      <c r="A382" s="19"/>
      <c r="B382" s="26"/>
      <c r="C382" s="26"/>
      <c r="D382" s="26"/>
      <c r="E382" s="26"/>
      <c r="F382" s="39"/>
      <c r="G382" s="38"/>
      <c r="H382" s="26"/>
      <c r="I382" s="38"/>
      <c r="J382" s="3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</row>
    <row r="383">
      <c r="A383" s="19"/>
      <c r="B383" s="26"/>
      <c r="C383" s="26"/>
      <c r="D383" s="26"/>
      <c r="E383" s="26"/>
      <c r="F383" s="39"/>
      <c r="G383" s="38"/>
      <c r="H383" s="26"/>
      <c r="I383" s="38"/>
      <c r="J383" s="3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</row>
    <row r="384">
      <c r="A384" s="19"/>
      <c r="B384" s="26"/>
      <c r="C384" s="26"/>
      <c r="D384" s="26"/>
      <c r="E384" s="26"/>
      <c r="F384" s="39"/>
      <c r="G384" s="38"/>
      <c r="H384" s="26"/>
      <c r="I384" s="38"/>
      <c r="J384" s="3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</row>
    <row r="385">
      <c r="A385" s="19"/>
      <c r="B385" s="26"/>
      <c r="C385" s="26"/>
      <c r="D385" s="26"/>
      <c r="E385" s="26"/>
      <c r="F385" s="39"/>
      <c r="G385" s="38"/>
      <c r="H385" s="26"/>
      <c r="I385" s="38"/>
      <c r="J385" s="3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</row>
    <row r="386">
      <c r="A386" s="19"/>
      <c r="B386" s="26"/>
      <c r="C386" s="26"/>
      <c r="D386" s="26"/>
      <c r="E386" s="26"/>
      <c r="F386" s="39"/>
      <c r="G386" s="38"/>
      <c r="H386" s="26"/>
      <c r="I386" s="38"/>
      <c r="J386" s="3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</row>
    <row r="387">
      <c r="A387" s="19"/>
      <c r="B387" s="26"/>
      <c r="C387" s="26"/>
      <c r="D387" s="26"/>
      <c r="E387" s="26"/>
      <c r="F387" s="39"/>
      <c r="G387" s="38"/>
      <c r="H387" s="26"/>
      <c r="I387" s="38"/>
      <c r="J387" s="3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</row>
    <row r="388">
      <c r="A388" s="19"/>
      <c r="B388" s="26"/>
      <c r="C388" s="26"/>
      <c r="D388" s="26"/>
      <c r="E388" s="26"/>
      <c r="F388" s="39"/>
      <c r="G388" s="38"/>
      <c r="H388" s="26"/>
      <c r="I388" s="38"/>
      <c r="J388" s="3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</row>
    <row r="389">
      <c r="A389" s="19"/>
      <c r="B389" s="26"/>
      <c r="C389" s="26"/>
      <c r="D389" s="26"/>
      <c r="E389" s="26"/>
      <c r="F389" s="39"/>
      <c r="G389" s="38"/>
      <c r="H389" s="26"/>
      <c r="I389" s="38"/>
      <c r="J389" s="3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</row>
    <row r="390">
      <c r="A390" s="19"/>
      <c r="B390" s="26"/>
      <c r="C390" s="26"/>
      <c r="D390" s="26"/>
      <c r="E390" s="26"/>
      <c r="F390" s="39"/>
      <c r="G390" s="38"/>
      <c r="H390" s="26"/>
      <c r="I390" s="38"/>
      <c r="J390" s="3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</row>
    <row r="391">
      <c r="A391" s="19"/>
      <c r="B391" s="26"/>
      <c r="C391" s="26"/>
      <c r="D391" s="26"/>
      <c r="E391" s="26"/>
      <c r="F391" s="39"/>
      <c r="G391" s="38"/>
      <c r="H391" s="26"/>
      <c r="I391" s="38"/>
      <c r="J391" s="3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</row>
    <row r="392">
      <c r="A392" s="19"/>
      <c r="B392" s="26"/>
      <c r="C392" s="26"/>
      <c r="D392" s="26"/>
      <c r="E392" s="26"/>
      <c r="F392" s="39"/>
      <c r="G392" s="38"/>
      <c r="H392" s="26"/>
      <c r="I392" s="38"/>
      <c r="J392" s="3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</row>
    <row r="393">
      <c r="A393" s="19"/>
      <c r="B393" s="26"/>
      <c r="C393" s="26"/>
      <c r="D393" s="26"/>
      <c r="E393" s="26"/>
      <c r="F393" s="39"/>
      <c r="G393" s="38"/>
      <c r="H393" s="26"/>
      <c r="I393" s="38"/>
      <c r="J393" s="3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</row>
    <row r="394">
      <c r="A394" s="19"/>
      <c r="B394" s="26"/>
      <c r="C394" s="26"/>
      <c r="D394" s="26"/>
      <c r="E394" s="26"/>
      <c r="F394" s="39"/>
      <c r="G394" s="38"/>
      <c r="H394" s="26"/>
      <c r="I394" s="38"/>
      <c r="J394" s="3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</row>
    <row r="395">
      <c r="A395" s="19"/>
      <c r="B395" s="26"/>
      <c r="C395" s="26"/>
      <c r="D395" s="26"/>
      <c r="E395" s="26"/>
      <c r="F395" s="39"/>
      <c r="G395" s="38"/>
      <c r="H395" s="26"/>
      <c r="I395" s="38"/>
      <c r="J395" s="3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</row>
    <row r="396">
      <c r="A396" s="19"/>
      <c r="B396" s="26"/>
      <c r="C396" s="26"/>
      <c r="D396" s="26"/>
      <c r="E396" s="26"/>
      <c r="F396" s="39"/>
      <c r="G396" s="38"/>
      <c r="H396" s="26"/>
      <c r="I396" s="38"/>
      <c r="J396" s="3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</row>
    <row r="397">
      <c r="A397" s="19"/>
      <c r="B397" s="26"/>
      <c r="C397" s="26"/>
      <c r="D397" s="26"/>
      <c r="E397" s="26"/>
      <c r="F397" s="39"/>
      <c r="G397" s="38"/>
      <c r="H397" s="26"/>
      <c r="I397" s="38"/>
      <c r="J397" s="3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</row>
    <row r="398">
      <c r="A398" s="19"/>
      <c r="B398" s="26"/>
      <c r="C398" s="26"/>
      <c r="D398" s="26"/>
      <c r="E398" s="26"/>
      <c r="F398" s="39"/>
      <c r="G398" s="38"/>
      <c r="H398" s="26"/>
      <c r="I398" s="38"/>
      <c r="J398" s="3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</row>
    <row r="399">
      <c r="A399" s="19"/>
      <c r="B399" s="26"/>
      <c r="C399" s="26"/>
      <c r="D399" s="26"/>
      <c r="E399" s="26"/>
      <c r="F399" s="39"/>
      <c r="G399" s="38"/>
      <c r="H399" s="26"/>
      <c r="I399" s="38"/>
      <c r="J399" s="3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</row>
    <row r="400">
      <c r="A400" s="19"/>
      <c r="B400" s="26"/>
      <c r="C400" s="26"/>
      <c r="D400" s="26"/>
      <c r="E400" s="26"/>
      <c r="F400" s="39"/>
      <c r="G400" s="38"/>
      <c r="H400" s="26"/>
      <c r="I400" s="38"/>
      <c r="J400" s="3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</row>
    <row r="401">
      <c r="A401" s="19"/>
      <c r="B401" s="26"/>
      <c r="C401" s="26"/>
      <c r="D401" s="26"/>
      <c r="E401" s="26"/>
      <c r="F401" s="39"/>
      <c r="G401" s="38"/>
      <c r="H401" s="26"/>
      <c r="I401" s="38"/>
      <c r="J401" s="3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</row>
    <row r="402">
      <c r="A402" s="19"/>
      <c r="B402" s="26"/>
      <c r="C402" s="26"/>
      <c r="D402" s="26"/>
      <c r="E402" s="26"/>
      <c r="F402" s="39"/>
      <c r="G402" s="38"/>
      <c r="H402" s="26"/>
      <c r="I402" s="38"/>
      <c r="J402" s="3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</row>
    <row r="403">
      <c r="A403" s="19"/>
      <c r="B403" s="26"/>
      <c r="C403" s="26"/>
      <c r="D403" s="26"/>
      <c r="E403" s="26"/>
      <c r="F403" s="39"/>
      <c r="G403" s="38"/>
      <c r="H403" s="26"/>
      <c r="I403" s="38"/>
      <c r="J403" s="3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</row>
    <row r="404">
      <c r="A404" s="19"/>
      <c r="B404" s="26"/>
      <c r="C404" s="26"/>
      <c r="D404" s="26"/>
      <c r="E404" s="26"/>
      <c r="F404" s="39"/>
      <c r="G404" s="38"/>
      <c r="H404" s="26"/>
      <c r="I404" s="38"/>
      <c r="J404" s="3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</row>
    <row r="405">
      <c r="A405" s="19"/>
      <c r="B405" s="26"/>
      <c r="C405" s="26"/>
      <c r="D405" s="26"/>
      <c r="E405" s="26"/>
      <c r="F405" s="39"/>
      <c r="G405" s="38"/>
      <c r="H405" s="26"/>
      <c r="I405" s="38"/>
      <c r="J405" s="3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</row>
    <row r="406">
      <c r="A406" s="19"/>
      <c r="B406" s="26"/>
      <c r="C406" s="26"/>
      <c r="D406" s="26"/>
      <c r="E406" s="26"/>
      <c r="F406" s="39"/>
      <c r="G406" s="38"/>
      <c r="H406" s="26"/>
      <c r="I406" s="38"/>
      <c r="J406" s="3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</row>
    <row r="407">
      <c r="A407" s="19"/>
      <c r="B407" s="26"/>
      <c r="C407" s="26"/>
      <c r="D407" s="26"/>
      <c r="E407" s="26"/>
      <c r="F407" s="39"/>
      <c r="G407" s="38"/>
      <c r="H407" s="26"/>
      <c r="I407" s="38"/>
      <c r="J407" s="3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</row>
    <row r="408">
      <c r="A408" s="19"/>
      <c r="B408" s="26"/>
      <c r="C408" s="26"/>
      <c r="D408" s="26"/>
      <c r="E408" s="26"/>
      <c r="F408" s="39"/>
      <c r="G408" s="38"/>
      <c r="H408" s="26"/>
      <c r="I408" s="38"/>
      <c r="J408" s="3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</row>
    <row r="409">
      <c r="A409" s="19"/>
      <c r="B409" s="26"/>
      <c r="C409" s="26"/>
      <c r="D409" s="26"/>
      <c r="E409" s="26"/>
      <c r="F409" s="39"/>
      <c r="G409" s="38"/>
      <c r="H409" s="26"/>
      <c r="I409" s="38"/>
      <c r="J409" s="3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</row>
    <row r="410">
      <c r="A410" s="19"/>
      <c r="B410" s="26"/>
      <c r="C410" s="26"/>
      <c r="D410" s="26"/>
      <c r="E410" s="26"/>
      <c r="F410" s="39"/>
      <c r="G410" s="38"/>
      <c r="H410" s="26"/>
      <c r="I410" s="38"/>
      <c r="J410" s="3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</row>
    <row r="411">
      <c r="A411" s="19"/>
      <c r="B411" s="26"/>
      <c r="C411" s="26"/>
      <c r="D411" s="26"/>
      <c r="E411" s="26"/>
      <c r="F411" s="39"/>
      <c r="G411" s="38"/>
      <c r="H411" s="26"/>
      <c r="I411" s="38"/>
      <c r="J411" s="3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</row>
    <row r="412">
      <c r="A412" s="19"/>
      <c r="B412" s="26"/>
      <c r="C412" s="26"/>
      <c r="D412" s="26"/>
      <c r="E412" s="26"/>
      <c r="F412" s="39"/>
      <c r="G412" s="38"/>
      <c r="H412" s="26"/>
      <c r="I412" s="38"/>
      <c r="J412" s="3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</row>
    <row r="413">
      <c r="A413" s="19"/>
      <c r="B413" s="26"/>
      <c r="C413" s="26"/>
      <c r="D413" s="26"/>
      <c r="E413" s="26"/>
      <c r="F413" s="39"/>
      <c r="G413" s="38"/>
      <c r="H413" s="26"/>
      <c r="I413" s="38"/>
      <c r="J413" s="3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</row>
    <row r="414">
      <c r="A414" s="19"/>
      <c r="B414" s="26"/>
      <c r="C414" s="26"/>
      <c r="D414" s="26"/>
      <c r="E414" s="26"/>
      <c r="F414" s="39"/>
      <c r="G414" s="38"/>
      <c r="H414" s="26"/>
      <c r="I414" s="38"/>
      <c r="J414" s="3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</row>
    <row r="415">
      <c r="A415" s="19"/>
      <c r="B415" s="26"/>
      <c r="C415" s="26"/>
      <c r="D415" s="26"/>
      <c r="E415" s="26"/>
      <c r="F415" s="39"/>
      <c r="G415" s="38"/>
      <c r="H415" s="26"/>
      <c r="I415" s="38"/>
      <c r="J415" s="3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</row>
    <row r="416">
      <c r="A416" s="19"/>
      <c r="B416" s="26"/>
      <c r="C416" s="26"/>
      <c r="D416" s="26"/>
      <c r="E416" s="26"/>
      <c r="F416" s="39"/>
      <c r="G416" s="38"/>
      <c r="H416" s="26"/>
      <c r="I416" s="38"/>
      <c r="J416" s="3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</row>
    <row r="417">
      <c r="A417" s="19"/>
      <c r="B417" s="26"/>
      <c r="C417" s="26"/>
      <c r="D417" s="26"/>
      <c r="E417" s="26"/>
      <c r="F417" s="39"/>
      <c r="G417" s="38"/>
      <c r="H417" s="26"/>
      <c r="I417" s="38"/>
      <c r="J417" s="3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</row>
    <row r="418">
      <c r="A418" s="19"/>
      <c r="B418" s="26"/>
      <c r="C418" s="26"/>
      <c r="D418" s="26"/>
      <c r="E418" s="26"/>
      <c r="F418" s="39"/>
      <c r="G418" s="38"/>
      <c r="H418" s="26"/>
      <c r="I418" s="38"/>
      <c r="J418" s="3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</row>
    <row r="419">
      <c r="A419" s="19"/>
      <c r="B419" s="26"/>
      <c r="C419" s="26"/>
      <c r="D419" s="26"/>
      <c r="E419" s="26"/>
      <c r="F419" s="39"/>
      <c r="G419" s="38"/>
      <c r="H419" s="26"/>
      <c r="I419" s="38"/>
      <c r="J419" s="3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</row>
    <row r="420">
      <c r="A420" s="19"/>
      <c r="B420" s="26"/>
      <c r="C420" s="26"/>
      <c r="D420" s="26"/>
      <c r="E420" s="26"/>
      <c r="F420" s="39"/>
      <c r="G420" s="38"/>
      <c r="H420" s="26"/>
      <c r="I420" s="38"/>
      <c r="J420" s="3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</row>
    <row r="421">
      <c r="A421" s="19"/>
      <c r="B421" s="26"/>
      <c r="C421" s="26"/>
      <c r="D421" s="26"/>
      <c r="E421" s="26"/>
      <c r="F421" s="39"/>
      <c r="G421" s="38"/>
      <c r="H421" s="26"/>
      <c r="I421" s="38"/>
      <c r="J421" s="3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</row>
    <row r="422">
      <c r="A422" s="19"/>
      <c r="B422" s="26"/>
      <c r="C422" s="26"/>
      <c r="D422" s="26"/>
      <c r="E422" s="26"/>
      <c r="F422" s="39"/>
      <c r="G422" s="38"/>
      <c r="H422" s="26"/>
      <c r="I422" s="38"/>
      <c r="J422" s="3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</row>
    <row r="423">
      <c r="A423" s="19"/>
      <c r="B423" s="26"/>
      <c r="C423" s="26"/>
      <c r="D423" s="26"/>
      <c r="E423" s="26"/>
      <c r="F423" s="39"/>
      <c r="G423" s="38"/>
      <c r="H423" s="26"/>
      <c r="I423" s="38"/>
      <c r="J423" s="3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</row>
    <row r="424">
      <c r="A424" s="19"/>
      <c r="B424" s="26"/>
      <c r="C424" s="26"/>
      <c r="D424" s="26"/>
      <c r="E424" s="26"/>
      <c r="F424" s="39"/>
      <c r="G424" s="38"/>
      <c r="H424" s="26"/>
      <c r="I424" s="38"/>
      <c r="J424" s="3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</row>
    <row r="425">
      <c r="A425" s="19"/>
      <c r="B425" s="26"/>
      <c r="C425" s="26"/>
      <c r="D425" s="26"/>
      <c r="E425" s="26"/>
      <c r="F425" s="39"/>
      <c r="G425" s="38"/>
      <c r="H425" s="26"/>
      <c r="I425" s="38"/>
      <c r="J425" s="3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</row>
    <row r="426">
      <c r="A426" s="19"/>
      <c r="B426" s="26"/>
      <c r="C426" s="26"/>
      <c r="D426" s="26"/>
      <c r="E426" s="26"/>
      <c r="F426" s="39"/>
      <c r="G426" s="38"/>
      <c r="H426" s="26"/>
      <c r="I426" s="38"/>
      <c r="J426" s="3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</row>
    <row r="427">
      <c r="A427" s="19"/>
      <c r="B427" s="26"/>
      <c r="C427" s="26"/>
      <c r="D427" s="26"/>
      <c r="E427" s="26"/>
      <c r="F427" s="39"/>
      <c r="G427" s="38"/>
      <c r="H427" s="26"/>
      <c r="I427" s="38"/>
      <c r="J427" s="3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</row>
    <row r="428">
      <c r="A428" s="19"/>
      <c r="B428" s="26"/>
      <c r="C428" s="26"/>
      <c r="D428" s="26"/>
      <c r="E428" s="26"/>
      <c r="F428" s="39"/>
      <c r="G428" s="38"/>
      <c r="H428" s="26"/>
      <c r="I428" s="38"/>
      <c r="J428" s="3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</row>
    <row r="429">
      <c r="A429" s="19"/>
      <c r="B429" s="26"/>
      <c r="C429" s="26"/>
      <c r="D429" s="26"/>
      <c r="E429" s="26"/>
      <c r="F429" s="39"/>
      <c r="G429" s="38"/>
      <c r="H429" s="26"/>
      <c r="I429" s="38"/>
      <c r="J429" s="3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</row>
    <row r="430">
      <c r="A430" s="19"/>
      <c r="B430" s="26"/>
      <c r="C430" s="26"/>
      <c r="D430" s="26"/>
      <c r="E430" s="26"/>
      <c r="F430" s="39"/>
      <c r="G430" s="38"/>
      <c r="H430" s="26"/>
      <c r="I430" s="38"/>
      <c r="J430" s="3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</row>
    <row r="431">
      <c r="A431" s="19"/>
      <c r="B431" s="26"/>
      <c r="C431" s="26"/>
      <c r="D431" s="26"/>
      <c r="E431" s="26"/>
      <c r="F431" s="39"/>
      <c r="G431" s="38"/>
      <c r="H431" s="26"/>
      <c r="I431" s="38"/>
      <c r="J431" s="3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</row>
    <row r="432">
      <c r="A432" s="19"/>
      <c r="B432" s="26"/>
      <c r="C432" s="26"/>
      <c r="D432" s="26"/>
      <c r="E432" s="26"/>
      <c r="F432" s="39"/>
      <c r="G432" s="38"/>
      <c r="H432" s="26"/>
      <c r="I432" s="38"/>
      <c r="J432" s="3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</row>
    <row r="433">
      <c r="A433" s="19"/>
      <c r="B433" s="26"/>
      <c r="C433" s="26"/>
      <c r="D433" s="26"/>
      <c r="E433" s="26"/>
      <c r="F433" s="39"/>
      <c r="G433" s="38"/>
      <c r="H433" s="26"/>
      <c r="I433" s="38"/>
      <c r="J433" s="3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</row>
    <row r="434">
      <c r="A434" s="19"/>
      <c r="B434" s="26"/>
      <c r="C434" s="26"/>
      <c r="D434" s="26"/>
      <c r="E434" s="26"/>
      <c r="F434" s="39"/>
      <c r="G434" s="38"/>
      <c r="H434" s="26"/>
      <c r="I434" s="38"/>
      <c r="J434" s="3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</row>
    <row r="435">
      <c r="A435" s="19"/>
      <c r="B435" s="26"/>
      <c r="C435" s="26"/>
      <c r="D435" s="26"/>
      <c r="E435" s="26"/>
      <c r="F435" s="39"/>
      <c r="G435" s="38"/>
      <c r="H435" s="26"/>
      <c r="I435" s="38"/>
      <c r="J435" s="3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</row>
    <row r="436">
      <c r="A436" s="19"/>
      <c r="B436" s="26"/>
      <c r="C436" s="26"/>
      <c r="D436" s="26"/>
      <c r="E436" s="26"/>
      <c r="F436" s="39"/>
      <c r="G436" s="38"/>
      <c r="H436" s="26"/>
      <c r="I436" s="38"/>
      <c r="J436" s="3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</row>
    <row r="437">
      <c r="A437" s="19"/>
      <c r="B437" s="26"/>
      <c r="C437" s="26"/>
      <c r="D437" s="26"/>
      <c r="E437" s="26"/>
      <c r="F437" s="39"/>
      <c r="G437" s="38"/>
      <c r="H437" s="26"/>
      <c r="I437" s="38"/>
      <c r="J437" s="3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</row>
    <row r="438">
      <c r="A438" s="19"/>
      <c r="B438" s="26"/>
      <c r="C438" s="26"/>
      <c r="D438" s="26"/>
      <c r="E438" s="26"/>
      <c r="F438" s="39"/>
      <c r="G438" s="38"/>
      <c r="H438" s="26"/>
      <c r="I438" s="38"/>
      <c r="J438" s="3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</row>
    <row r="439">
      <c r="A439" s="19"/>
      <c r="B439" s="26"/>
      <c r="C439" s="26"/>
      <c r="D439" s="26"/>
      <c r="E439" s="26"/>
      <c r="F439" s="39"/>
      <c r="G439" s="38"/>
      <c r="H439" s="26"/>
      <c r="I439" s="38"/>
      <c r="J439" s="3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</row>
    <row r="440">
      <c r="A440" s="19"/>
      <c r="B440" s="26"/>
      <c r="C440" s="26"/>
      <c r="D440" s="26"/>
      <c r="E440" s="26"/>
      <c r="F440" s="39"/>
      <c r="G440" s="38"/>
      <c r="H440" s="26"/>
      <c r="I440" s="38"/>
      <c r="J440" s="3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</row>
    <row r="441">
      <c r="A441" s="19"/>
      <c r="B441" s="26"/>
      <c r="C441" s="26"/>
      <c r="D441" s="26"/>
      <c r="E441" s="26"/>
      <c r="F441" s="39"/>
      <c r="G441" s="38"/>
      <c r="H441" s="26"/>
      <c r="I441" s="38"/>
      <c r="J441" s="3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</row>
    <row r="442">
      <c r="A442" s="19"/>
      <c r="B442" s="26"/>
      <c r="C442" s="26"/>
      <c r="D442" s="26"/>
      <c r="E442" s="26"/>
      <c r="F442" s="39"/>
      <c r="G442" s="38"/>
      <c r="H442" s="26"/>
      <c r="I442" s="38"/>
      <c r="J442" s="3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</row>
    <row r="443">
      <c r="A443" s="19"/>
      <c r="B443" s="26"/>
      <c r="C443" s="26"/>
      <c r="D443" s="26"/>
      <c r="E443" s="26"/>
      <c r="F443" s="39"/>
      <c r="G443" s="38"/>
      <c r="H443" s="26"/>
      <c r="I443" s="38"/>
      <c r="J443" s="3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</row>
    <row r="444">
      <c r="A444" s="19"/>
      <c r="B444" s="26"/>
      <c r="C444" s="26"/>
      <c r="D444" s="26"/>
      <c r="E444" s="26"/>
      <c r="F444" s="39"/>
      <c r="G444" s="38"/>
      <c r="H444" s="26"/>
      <c r="I444" s="38"/>
      <c r="J444" s="3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</row>
    <row r="445">
      <c r="A445" s="19"/>
      <c r="B445" s="26"/>
      <c r="C445" s="26"/>
      <c r="D445" s="26"/>
      <c r="E445" s="26"/>
      <c r="F445" s="39"/>
      <c r="G445" s="38"/>
      <c r="H445" s="26"/>
      <c r="I445" s="38"/>
      <c r="J445" s="3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</row>
    <row r="446">
      <c r="A446" s="19"/>
      <c r="B446" s="26"/>
      <c r="C446" s="26"/>
      <c r="D446" s="26"/>
      <c r="E446" s="26"/>
      <c r="F446" s="39"/>
      <c r="G446" s="38"/>
      <c r="H446" s="26"/>
      <c r="I446" s="38"/>
      <c r="J446" s="3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</row>
    <row r="447">
      <c r="A447" s="19"/>
      <c r="B447" s="26"/>
      <c r="C447" s="26"/>
      <c r="D447" s="26"/>
      <c r="E447" s="26"/>
      <c r="F447" s="39"/>
      <c r="G447" s="38"/>
      <c r="H447" s="26"/>
      <c r="I447" s="38"/>
      <c r="J447" s="3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</row>
    <row r="448">
      <c r="A448" s="19"/>
      <c r="B448" s="26"/>
      <c r="C448" s="26"/>
      <c r="D448" s="26"/>
      <c r="E448" s="26"/>
      <c r="F448" s="39"/>
      <c r="G448" s="38"/>
      <c r="H448" s="26"/>
      <c r="I448" s="38"/>
      <c r="J448" s="3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</row>
    <row r="449">
      <c r="A449" s="19"/>
      <c r="B449" s="26"/>
      <c r="C449" s="26"/>
      <c r="D449" s="26"/>
      <c r="E449" s="26"/>
      <c r="F449" s="39"/>
      <c r="G449" s="38"/>
      <c r="H449" s="26"/>
      <c r="I449" s="38"/>
      <c r="J449" s="3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</row>
    <row r="450">
      <c r="A450" s="19"/>
      <c r="B450" s="26"/>
      <c r="C450" s="26"/>
      <c r="D450" s="26"/>
      <c r="E450" s="26"/>
      <c r="F450" s="39"/>
      <c r="G450" s="38"/>
      <c r="H450" s="26"/>
      <c r="I450" s="38"/>
      <c r="J450" s="3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</row>
    <row r="451">
      <c r="A451" s="19"/>
      <c r="B451" s="26"/>
      <c r="C451" s="26"/>
      <c r="D451" s="26"/>
      <c r="E451" s="26"/>
      <c r="F451" s="39"/>
      <c r="G451" s="38"/>
      <c r="H451" s="26"/>
      <c r="I451" s="38"/>
      <c r="J451" s="3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</row>
    <row r="452">
      <c r="A452" s="19"/>
      <c r="B452" s="26"/>
      <c r="C452" s="26"/>
      <c r="D452" s="26"/>
      <c r="E452" s="26"/>
      <c r="F452" s="39"/>
      <c r="G452" s="38"/>
      <c r="H452" s="26"/>
      <c r="I452" s="38"/>
      <c r="J452" s="3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</row>
    <row r="453">
      <c r="A453" s="19"/>
      <c r="B453" s="26"/>
      <c r="C453" s="26"/>
      <c r="D453" s="26"/>
      <c r="E453" s="26"/>
      <c r="F453" s="39"/>
      <c r="G453" s="38"/>
      <c r="H453" s="26"/>
      <c r="I453" s="38"/>
      <c r="J453" s="3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</row>
    <row r="454">
      <c r="A454" s="19"/>
      <c r="B454" s="26"/>
      <c r="C454" s="26"/>
      <c r="D454" s="26"/>
      <c r="E454" s="26"/>
      <c r="F454" s="39"/>
      <c r="G454" s="38"/>
      <c r="H454" s="26"/>
      <c r="I454" s="38"/>
      <c r="J454" s="3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</row>
    <row r="455">
      <c r="A455" s="19"/>
      <c r="B455" s="26"/>
      <c r="C455" s="26"/>
      <c r="D455" s="26"/>
      <c r="E455" s="26"/>
      <c r="F455" s="39"/>
      <c r="G455" s="38"/>
      <c r="H455" s="26"/>
      <c r="I455" s="38"/>
      <c r="J455" s="3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</row>
    <row r="456">
      <c r="A456" s="19"/>
      <c r="B456" s="26"/>
      <c r="C456" s="26"/>
      <c r="D456" s="26"/>
      <c r="E456" s="26"/>
      <c r="F456" s="39"/>
      <c r="G456" s="38"/>
      <c r="H456" s="26"/>
      <c r="I456" s="38"/>
      <c r="J456" s="3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</row>
    <row r="457">
      <c r="A457" s="19"/>
      <c r="B457" s="26"/>
      <c r="C457" s="26"/>
      <c r="D457" s="26"/>
      <c r="E457" s="26"/>
      <c r="F457" s="39"/>
      <c r="G457" s="38"/>
      <c r="H457" s="26"/>
      <c r="I457" s="38"/>
      <c r="J457" s="3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</row>
    <row r="458">
      <c r="A458" s="19"/>
      <c r="B458" s="26"/>
      <c r="C458" s="26"/>
      <c r="D458" s="26"/>
      <c r="E458" s="26"/>
      <c r="F458" s="39"/>
      <c r="G458" s="38"/>
      <c r="H458" s="26"/>
      <c r="I458" s="38"/>
      <c r="J458" s="3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</row>
    <row r="459">
      <c r="A459" s="19"/>
      <c r="B459" s="26"/>
      <c r="C459" s="26"/>
      <c r="D459" s="26"/>
      <c r="E459" s="26"/>
      <c r="F459" s="39"/>
      <c r="G459" s="38"/>
      <c r="H459" s="26"/>
      <c r="I459" s="38"/>
      <c r="J459" s="3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</row>
    <row r="460">
      <c r="A460" s="19"/>
      <c r="B460" s="26"/>
      <c r="C460" s="26"/>
      <c r="D460" s="26"/>
      <c r="E460" s="26"/>
      <c r="F460" s="39"/>
      <c r="G460" s="38"/>
      <c r="H460" s="26"/>
      <c r="I460" s="38"/>
      <c r="J460" s="3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</row>
    <row r="461">
      <c r="A461" s="19"/>
      <c r="B461" s="26"/>
      <c r="C461" s="26"/>
      <c r="D461" s="26"/>
      <c r="E461" s="26"/>
      <c r="F461" s="39"/>
      <c r="G461" s="38"/>
      <c r="H461" s="26"/>
      <c r="I461" s="38"/>
      <c r="J461" s="3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</row>
    <row r="462">
      <c r="A462" s="19"/>
      <c r="B462" s="26"/>
      <c r="C462" s="26"/>
      <c r="D462" s="26"/>
      <c r="E462" s="26"/>
      <c r="F462" s="39"/>
      <c r="G462" s="38"/>
      <c r="H462" s="26"/>
      <c r="I462" s="38"/>
      <c r="J462" s="3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</row>
    <row r="463">
      <c r="A463" s="19"/>
      <c r="B463" s="26"/>
      <c r="C463" s="26"/>
      <c r="D463" s="26"/>
      <c r="E463" s="26"/>
      <c r="F463" s="39"/>
      <c r="G463" s="38"/>
      <c r="H463" s="26"/>
      <c r="I463" s="38"/>
      <c r="J463" s="3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</row>
    <row r="464">
      <c r="A464" s="19"/>
      <c r="B464" s="26"/>
      <c r="C464" s="26"/>
      <c r="D464" s="26"/>
      <c r="E464" s="26"/>
      <c r="F464" s="39"/>
      <c r="G464" s="38"/>
      <c r="H464" s="26"/>
      <c r="I464" s="38"/>
      <c r="J464" s="3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</row>
    <row r="465">
      <c r="A465" s="19"/>
      <c r="B465" s="26"/>
      <c r="C465" s="26"/>
      <c r="D465" s="26"/>
      <c r="E465" s="26"/>
      <c r="F465" s="39"/>
      <c r="G465" s="38"/>
      <c r="H465" s="26"/>
      <c r="I465" s="38"/>
      <c r="J465" s="3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</row>
    <row r="466">
      <c r="A466" s="19"/>
      <c r="B466" s="26"/>
      <c r="C466" s="26"/>
      <c r="D466" s="26"/>
      <c r="E466" s="26"/>
      <c r="F466" s="39"/>
      <c r="G466" s="38"/>
      <c r="H466" s="26"/>
      <c r="I466" s="38"/>
      <c r="J466" s="3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</row>
    <row r="467">
      <c r="A467" s="19"/>
      <c r="B467" s="26"/>
      <c r="C467" s="26"/>
      <c r="D467" s="26"/>
      <c r="E467" s="26"/>
      <c r="F467" s="39"/>
      <c r="G467" s="38"/>
      <c r="H467" s="26"/>
      <c r="I467" s="38"/>
      <c r="J467" s="3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</row>
    <row r="468">
      <c r="A468" s="19"/>
      <c r="B468" s="26"/>
      <c r="C468" s="26"/>
      <c r="D468" s="26"/>
      <c r="E468" s="26"/>
      <c r="F468" s="39"/>
      <c r="G468" s="38"/>
      <c r="H468" s="26"/>
      <c r="I468" s="38"/>
      <c r="J468" s="3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</row>
    <row r="469">
      <c r="A469" s="19"/>
      <c r="B469" s="26"/>
      <c r="C469" s="26"/>
      <c r="D469" s="26"/>
      <c r="E469" s="26"/>
      <c r="F469" s="39"/>
      <c r="G469" s="38"/>
      <c r="H469" s="26"/>
      <c r="I469" s="38"/>
      <c r="J469" s="3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</row>
    <row r="470">
      <c r="A470" s="19"/>
      <c r="B470" s="26"/>
      <c r="C470" s="26"/>
      <c r="D470" s="26"/>
      <c r="E470" s="26"/>
      <c r="F470" s="39"/>
      <c r="G470" s="38"/>
      <c r="H470" s="26"/>
      <c r="I470" s="38"/>
      <c r="J470" s="3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</row>
    <row r="471">
      <c r="A471" s="19"/>
      <c r="B471" s="26"/>
      <c r="C471" s="26"/>
      <c r="D471" s="26"/>
      <c r="E471" s="26"/>
      <c r="F471" s="39"/>
      <c r="G471" s="38"/>
      <c r="H471" s="26"/>
      <c r="I471" s="38"/>
      <c r="J471" s="3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</row>
    <row r="472">
      <c r="A472" s="19"/>
      <c r="B472" s="26"/>
      <c r="C472" s="26"/>
      <c r="D472" s="26"/>
      <c r="E472" s="26"/>
      <c r="F472" s="39"/>
      <c r="G472" s="38"/>
      <c r="H472" s="26"/>
      <c r="I472" s="38"/>
      <c r="J472" s="3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</row>
    <row r="473">
      <c r="A473" s="19"/>
      <c r="B473" s="26"/>
      <c r="C473" s="26"/>
      <c r="D473" s="26"/>
      <c r="E473" s="26"/>
      <c r="F473" s="39"/>
      <c r="G473" s="38"/>
      <c r="H473" s="26"/>
      <c r="I473" s="38"/>
      <c r="J473" s="3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</row>
    <row r="474">
      <c r="A474" s="19"/>
      <c r="B474" s="26"/>
      <c r="C474" s="26"/>
      <c r="D474" s="26"/>
      <c r="E474" s="26"/>
      <c r="F474" s="39"/>
      <c r="G474" s="38"/>
      <c r="H474" s="26"/>
      <c r="I474" s="38"/>
      <c r="J474" s="3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</row>
    <row r="475">
      <c r="A475" s="19"/>
      <c r="B475" s="26"/>
      <c r="C475" s="26"/>
      <c r="D475" s="26"/>
      <c r="E475" s="26"/>
      <c r="F475" s="39"/>
      <c r="G475" s="38"/>
      <c r="H475" s="26"/>
      <c r="I475" s="38"/>
      <c r="J475" s="3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</row>
    <row r="476">
      <c r="A476" s="19"/>
      <c r="B476" s="26"/>
      <c r="C476" s="26"/>
      <c r="D476" s="26"/>
      <c r="E476" s="26"/>
      <c r="F476" s="39"/>
      <c r="G476" s="38"/>
      <c r="H476" s="26"/>
      <c r="I476" s="38"/>
      <c r="J476" s="3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</row>
    <row r="477">
      <c r="A477" s="19"/>
      <c r="B477" s="26"/>
      <c r="C477" s="26"/>
      <c r="D477" s="26"/>
      <c r="E477" s="26"/>
      <c r="F477" s="39"/>
      <c r="G477" s="38"/>
      <c r="H477" s="26"/>
      <c r="I477" s="38"/>
      <c r="J477" s="3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</row>
    <row r="478">
      <c r="A478" s="19"/>
      <c r="B478" s="26"/>
      <c r="C478" s="26"/>
      <c r="D478" s="26"/>
      <c r="E478" s="26"/>
      <c r="F478" s="39"/>
      <c r="G478" s="38"/>
      <c r="H478" s="26"/>
      <c r="I478" s="38"/>
      <c r="J478" s="3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</row>
    <row r="479">
      <c r="A479" s="19"/>
      <c r="B479" s="26"/>
      <c r="C479" s="26"/>
      <c r="D479" s="26"/>
      <c r="E479" s="26"/>
      <c r="F479" s="39"/>
      <c r="G479" s="38"/>
      <c r="H479" s="26"/>
      <c r="I479" s="38"/>
      <c r="J479" s="3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</row>
    <row r="480">
      <c r="A480" s="19"/>
      <c r="B480" s="26"/>
      <c r="C480" s="26"/>
      <c r="D480" s="26"/>
      <c r="E480" s="26"/>
      <c r="F480" s="39"/>
      <c r="G480" s="38"/>
      <c r="H480" s="26"/>
      <c r="I480" s="38"/>
      <c r="J480" s="3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</row>
    <row r="481">
      <c r="A481" s="19"/>
      <c r="B481" s="26"/>
      <c r="C481" s="26"/>
      <c r="D481" s="26"/>
      <c r="E481" s="26"/>
      <c r="F481" s="39"/>
      <c r="G481" s="38"/>
      <c r="H481" s="26"/>
      <c r="I481" s="38"/>
      <c r="J481" s="3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</row>
    <row r="482">
      <c r="A482" s="19"/>
      <c r="B482" s="26"/>
      <c r="C482" s="26"/>
      <c r="D482" s="26"/>
      <c r="E482" s="26"/>
      <c r="F482" s="39"/>
      <c r="G482" s="38"/>
      <c r="H482" s="26"/>
      <c r="I482" s="38"/>
      <c r="J482" s="3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</row>
    <row r="483">
      <c r="A483" s="19"/>
      <c r="B483" s="26"/>
      <c r="C483" s="26"/>
      <c r="D483" s="26"/>
      <c r="E483" s="26"/>
      <c r="F483" s="39"/>
      <c r="G483" s="38"/>
      <c r="H483" s="26"/>
      <c r="I483" s="38"/>
      <c r="J483" s="3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</row>
    <row r="484">
      <c r="A484" s="19"/>
      <c r="B484" s="26"/>
      <c r="C484" s="26"/>
      <c r="D484" s="26"/>
      <c r="E484" s="26"/>
      <c r="F484" s="39"/>
      <c r="G484" s="38"/>
      <c r="H484" s="26"/>
      <c r="I484" s="38"/>
      <c r="J484" s="3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</row>
    <row r="485">
      <c r="A485" s="19"/>
      <c r="B485" s="26"/>
      <c r="C485" s="26"/>
      <c r="D485" s="26"/>
      <c r="E485" s="26"/>
      <c r="F485" s="39"/>
      <c r="G485" s="38"/>
      <c r="H485" s="26"/>
      <c r="I485" s="38"/>
      <c r="J485" s="3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</row>
    <row r="486">
      <c r="A486" s="19"/>
      <c r="B486" s="26"/>
      <c r="C486" s="26"/>
      <c r="D486" s="26"/>
      <c r="E486" s="26"/>
      <c r="F486" s="39"/>
      <c r="G486" s="38"/>
      <c r="H486" s="26"/>
      <c r="I486" s="38"/>
      <c r="J486" s="3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</row>
    <row r="487">
      <c r="A487" s="19"/>
      <c r="B487" s="26"/>
      <c r="C487" s="26"/>
      <c r="D487" s="26"/>
      <c r="E487" s="26"/>
      <c r="F487" s="39"/>
      <c r="G487" s="38"/>
      <c r="H487" s="26"/>
      <c r="I487" s="38"/>
      <c r="J487" s="3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</row>
    <row r="488">
      <c r="A488" s="19"/>
      <c r="B488" s="26"/>
      <c r="C488" s="26"/>
      <c r="D488" s="26"/>
      <c r="E488" s="26"/>
      <c r="F488" s="39"/>
      <c r="G488" s="38"/>
      <c r="H488" s="26"/>
      <c r="I488" s="38"/>
      <c r="J488" s="3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</row>
    <row r="489">
      <c r="A489" s="19"/>
      <c r="B489" s="26"/>
      <c r="C489" s="26"/>
      <c r="D489" s="26"/>
      <c r="E489" s="26"/>
      <c r="F489" s="39"/>
      <c r="G489" s="38"/>
      <c r="H489" s="26"/>
      <c r="I489" s="38"/>
      <c r="J489" s="3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</row>
    <row r="490">
      <c r="A490" s="19"/>
      <c r="B490" s="26"/>
      <c r="C490" s="26"/>
      <c r="D490" s="26"/>
      <c r="E490" s="26"/>
      <c r="F490" s="39"/>
      <c r="G490" s="38"/>
      <c r="H490" s="26"/>
      <c r="I490" s="38"/>
      <c r="J490" s="3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</row>
    <row r="491">
      <c r="A491" s="19"/>
      <c r="B491" s="26"/>
      <c r="C491" s="26"/>
      <c r="D491" s="26"/>
      <c r="E491" s="26"/>
      <c r="F491" s="39"/>
      <c r="G491" s="38"/>
      <c r="H491" s="26"/>
      <c r="I491" s="38"/>
      <c r="J491" s="3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</row>
    <row r="492">
      <c r="A492" s="19"/>
      <c r="B492" s="26"/>
      <c r="C492" s="26"/>
      <c r="D492" s="26"/>
      <c r="E492" s="26"/>
      <c r="F492" s="39"/>
      <c r="G492" s="38"/>
      <c r="H492" s="26"/>
      <c r="I492" s="38"/>
      <c r="J492" s="3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</row>
    <row r="493">
      <c r="A493" s="19"/>
      <c r="B493" s="26"/>
      <c r="C493" s="26"/>
      <c r="D493" s="26"/>
      <c r="E493" s="26"/>
      <c r="F493" s="39"/>
      <c r="G493" s="38"/>
      <c r="H493" s="26"/>
      <c r="I493" s="38"/>
      <c r="J493" s="3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</row>
    <row r="494">
      <c r="A494" s="19"/>
      <c r="B494" s="26"/>
      <c r="C494" s="26"/>
      <c r="D494" s="26"/>
      <c r="E494" s="26"/>
      <c r="F494" s="39"/>
      <c r="G494" s="38"/>
      <c r="H494" s="26"/>
      <c r="I494" s="38"/>
      <c r="J494" s="3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</row>
    <row r="495">
      <c r="A495" s="19"/>
      <c r="B495" s="26"/>
      <c r="C495" s="26"/>
      <c r="D495" s="26"/>
      <c r="E495" s="26"/>
      <c r="F495" s="39"/>
      <c r="G495" s="38"/>
      <c r="H495" s="26"/>
      <c r="I495" s="38"/>
      <c r="J495" s="3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</row>
    <row r="496">
      <c r="A496" s="19"/>
      <c r="B496" s="26"/>
      <c r="C496" s="26"/>
      <c r="D496" s="26"/>
      <c r="E496" s="26"/>
      <c r="F496" s="39"/>
      <c r="G496" s="38"/>
      <c r="H496" s="26"/>
      <c r="I496" s="38"/>
      <c r="J496" s="3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</row>
    <row r="497">
      <c r="A497" s="19"/>
      <c r="B497" s="26"/>
      <c r="C497" s="26"/>
      <c r="D497" s="26"/>
      <c r="E497" s="26"/>
      <c r="F497" s="39"/>
      <c r="G497" s="38"/>
      <c r="H497" s="26"/>
      <c r="I497" s="38"/>
      <c r="J497" s="3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</row>
    <row r="498">
      <c r="A498" s="19"/>
      <c r="B498" s="26"/>
      <c r="C498" s="26"/>
      <c r="D498" s="26"/>
      <c r="E498" s="26"/>
      <c r="F498" s="39"/>
      <c r="G498" s="38"/>
      <c r="H498" s="26"/>
      <c r="I498" s="38"/>
      <c r="J498" s="3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</row>
    <row r="499">
      <c r="A499" s="19"/>
      <c r="B499" s="26"/>
      <c r="C499" s="26"/>
      <c r="D499" s="26"/>
      <c r="E499" s="26"/>
      <c r="F499" s="39"/>
      <c r="G499" s="38"/>
      <c r="H499" s="26"/>
      <c r="I499" s="38"/>
      <c r="J499" s="3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</row>
    <row r="500">
      <c r="A500" s="19"/>
      <c r="B500" s="26"/>
      <c r="C500" s="26"/>
      <c r="D500" s="26"/>
      <c r="E500" s="26"/>
      <c r="F500" s="39"/>
      <c r="G500" s="38"/>
      <c r="H500" s="26"/>
      <c r="I500" s="38"/>
      <c r="J500" s="3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</row>
    <row r="501">
      <c r="A501" s="19"/>
      <c r="B501" s="26"/>
      <c r="C501" s="26"/>
      <c r="D501" s="26"/>
      <c r="E501" s="26"/>
      <c r="F501" s="39"/>
      <c r="G501" s="38"/>
      <c r="H501" s="26"/>
      <c r="I501" s="38"/>
      <c r="J501" s="3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</row>
    <row r="502">
      <c r="A502" s="19"/>
      <c r="B502" s="26"/>
      <c r="C502" s="26"/>
      <c r="D502" s="26"/>
      <c r="E502" s="26"/>
      <c r="F502" s="39"/>
      <c r="G502" s="38"/>
      <c r="H502" s="26"/>
      <c r="I502" s="38"/>
      <c r="J502" s="3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</row>
    <row r="503">
      <c r="A503" s="19"/>
      <c r="B503" s="26"/>
      <c r="C503" s="26"/>
      <c r="D503" s="26"/>
      <c r="E503" s="26"/>
      <c r="F503" s="39"/>
      <c r="G503" s="38"/>
      <c r="H503" s="26"/>
      <c r="I503" s="38"/>
      <c r="J503" s="3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</row>
    <row r="504">
      <c r="A504" s="19"/>
      <c r="B504" s="26"/>
      <c r="C504" s="26"/>
      <c r="D504" s="26"/>
      <c r="E504" s="26"/>
      <c r="F504" s="39"/>
      <c r="G504" s="38"/>
      <c r="H504" s="26"/>
      <c r="I504" s="38"/>
      <c r="J504" s="3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</row>
    <row r="505">
      <c r="A505" s="19"/>
      <c r="B505" s="26"/>
      <c r="C505" s="26"/>
      <c r="D505" s="26"/>
      <c r="E505" s="26"/>
      <c r="F505" s="39"/>
      <c r="G505" s="38"/>
      <c r="H505" s="26"/>
      <c r="I505" s="38"/>
      <c r="J505" s="3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</row>
    <row r="506">
      <c r="A506" s="19"/>
      <c r="B506" s="26"/>
      <c r="C506" s="26"/>
      <c r="D506" s="26"/>
      <c r="E506" s="26"/>
      <c r="F506" s="39"/>
      <c r="G506" s="38"/>
      <c r="H506" s="26"/>
      <c r="I506" s="38"/>
      <c r="J506" s="3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</row>
    <row r="507">
      <c r="A507" s="19"/>
      <c r="B507" s="26"/>
      <c r="C507" s="26"/>
      <c r="D507" s="26"/>
      <c r="E507" s="26"/>
      <c r="F507" s="39"/>
      <c r="G507" s="38"/>
      <c r="H507" s="26"/>
      <c r="I507" s="38"/>
      <c r="J507" s="3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</row>
    <row r="508">
      <c r="A508" s="19"/>
      <c r="B508" s="26"/>
      <c r="C508" s="26"/>
      <c r="D508" s="26"/>
      <c r="E508" s="26"/>
      <c r="F508" s="39"/>
      <c r="G508" s="38"/>
      <c r="H508" s="26"/>
      <c r="I508" s="38"/>
      <c r="J508" s="3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</row>
    <row r="509">
      <c r="A509" s="19"/>
      <c r="B509" s="26"/>
      <c r="C509" s="26"/>
      <c r="D509" s="26"/>
      <c r="E509" s="26"/>
      <c r="F509" s="39"/>
      <c r="G509" s="38"/>
      <c r="H509" s="26"/>
      <c r="I509" s="38"/>
      <c r="J509" s="3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</row>
    <row r="510">
      <c r="A510" s="19"/>
      <c r="B510" s="26"/>
      <c r="C510" s="26"/>
      <c r="D510" s="26"/>
      <c r="E510" s="26"/>
      <c r="F510" s="39"/>
      <c r="G510" s="38"/>
      <c r="H510" s="26"/>
      <c r="I510" s="38"/>
      <c r="J510" s="3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</row>
    <row r="511">
      <c r="A511" s="19"/>
      <c r="B511" s="26"/>
      <c r="C511" s="26"/>
      <c r="D511" s="26"/>
      <c r="E511" s="26"/>
      <c r="F511" s="39"/>
      <c r="G511" s="38"/>
      <c r="H511" s="26"/>
      <c r="I511" s="38"/>
      <c r="J511" s="3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</row>
    <row r="512">
      <c r="A512" s="19"/>
      <c r="B512" s="26"/>
      <c r="C512" s="26"/>
      <c r="D512" s="26"/>
      <c r="E512" s="26"/>
      <c r="F512" s="39"/>
      <c r="G512" s="38"/>
      <c r="H512" s="26"/>
      <c r="I512" s="38"/>
      <c r="J512" s="3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</row>
    <row r="513">
      <c r="A513" s="19"/>
      <c r="B513" s="26"/>
      <c r="C513" s="26"/>
      <c r="D513" s="26"/>
      <c r="E513" s="26"/>
      <c r="F513" s="39"/>
      <c r="G513" s="38"/>
      <c r="H513" s="26"/>
      <c r="I513" s="38"/>
      <c r="J513" s="3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</row>
    <row r="514">
      <c r="A514" s="19"/>
      <c r="B514" s="26"/>
      <c r="C514" s="26"/>
      <c r="D514" s="26"/>
      <c r="E514" s="26"/>
      <c r="F514" s="39"/>
      <c r="G514" s="38"/>
      <c r="H514" s="26"/>
      <c r="I514" s="38"/>
      <c r="J514" s="3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</row>
    <row r="515">
      <c r="A515" s="19"/>
      <c r="B515" s="26"/>
      <c r="C515" s="26"/>
      <c r="D515" s="26"/>
      <c r="E515" s="26"/>
      <c r="F515" s="39"/>
      <c r="G515" s="38"/>
      <c r="H515" s="26"/>
      <c r="I515" s="38"/>
      <c r="J515" s="3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</row>
    <row r="516">
      <c r="A516" s="19"/>
      <c r="B516" s="26"/>
      <c r="C516" s="26"/>
      <c r="D516" s="26"/>
      <c r="E516" s="26"/>
      <c r="F516" s="39"/>
      <c r="G516" s="38"/>
      <c r="H516" s="26"/>
      <c r="I516" s="38"/>
      <c r="J516" s="3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</row>
    <row r="517">
      <c r="A517" s="19"/>
      <c r="B517" s="26"/>
      <c r="C517" s="26"/>
      <c r="D517" s="26"/>
      <c r="E517" s="26"/>
      <c r="F517" s="39"/>
      <c r="G517" s="38"/>
      <c r="H517" s="26"/>
      <c r="I517" s="38"/>
      <c r="J517" s="3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</row>
    <row r="518">
      <c r="A518" s="19"/>
      <c r="B518" s="26"/>
      <c r="C518" s="26"/>
      <c r="D518" s="26"/>
      <c r="E518" s="26"/>
      <c r="F518" s="39"/>
      <c r="G518" s="38"/>
      <c r="H518" s="26"/>
      <c r="I518" s="38"/>
      <c r="J518" s="3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</row>
    <row r="519">
      <c r="A519" s="19"/>
      <c r="B519" s="26"/>
      <c r="C519" s="26"/>
      <c r="D519" s="26"/>
      <c r="E519" s="26"/>
      <c r="F519" s="39"/>
      <c r="G519" s="38"/>
      <c r="H519" s="26"/>
      <c r="I519" s="38"/>
      <c r="J519" s="3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</row>
    <row r="520">
      <c r="A520" s="19"/>
      <c r="B520" s="26"/>
      <c r="C520" s="26"/>
      <c r="D520" s="26"/>
      <c r="E520" s="26"/>
      <c r="F520" s="39"/>
      <c r="G520" s="38"/>
      <c r="H520" s="26"/>
      <c r="I520" s="38"/>
      <c r="J520" s="3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</row>
    <row r="521">
      <c r="A521" s="19"/>
      <c r="B521" s="26"/>
      <c r="C521" s="26"/>
      <c r="D521" s="26"/>
      <c r="E521" s="26"/>
      <c r="F521" s="39"/>
      <c r="G521" s="38"/>
      <c r="H521" s="26"/>
      <c r="I521" s="38"/>
      <c r="J521" s="3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</row>
    <row r="522">
      <c r="A522" s="19"/>
      <c r="B522" s="26"/>
      <c r="C522" s="26"/>
      <c r="D522" s="26"/>
      <c r="E522" s="26"/>
      <c r="F522" s="39"/>
      <c r="G522" s="38"/>
      <c r="H522" s="26"/>
      <c r="I522" s="38"/>
      <c r="J522" s="3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</row>
    <row r="523">
      <c r="A523" s="19"/>
      <c r="B523" s="26"/>
      <c r="C523" s="26"/>
      <c r="D523" s="26"/>
      <c r="E523" s="26"/>
      <c r="F523" s="39"/>
      <c r="G523" s="38"/>
      <c r="H523" s="26"/>
      <c r="I523" s="38"/>
      <c r="J523" s="3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</row>
    <row r="524">
      <c r="A524" s="19"/>
      <c r="B524" s="26"/>
      <c r="C524" s="26"/>
      <c r="D524" s="26"/>
      <c r="E524" s="26"/>
      <c r="F524" s="39"/>
      <c r="G524" s="38"/>
      <c r="H524" s="26"/>
      <c r="I524" s="38"/>
      <c r="J524" s="3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</row>
    <row r="525">
      <c r="A525" s="19"/>
      <c r="B525" s="26"/>
      <c r="C525" s="26"/>
      <c r="D525" s="26"/>
      <c r="E525" s="26"/>
      <c r="F525" s="39"/>
      <c r="G525" s="38"/>
      <c r="H525" s="26"/>
      <c r="I525" s="38"/>
      <c r="J525" s="3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</row>
    <row r="526">
      <c r="A526" s="19"/>
      <c r="B526" s="26"/>
      <c r="C526" s="26"/>
      <c r="D526" s="26"/>
      <c r="E526" s="26"/>
      <c r="F526" s="39"/>
      <c r="G526" s="38"/>
      <c r="H526" s="26"/>
      <c r="I526" s="38"/>
      <c r="J526" s="3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</row>
    <row r="527">
      <c r="A527" s="19"/>
      <c r="B527" s="26"/>
      <c r="C527" s="26"/>
      <c r="D527" s="26"/>
      <c r="E527" s="26"/>
      <c r="F527" s="39"/>
      <c r="G527" s="38"/>
      <c r="H527" s="26"/>
      <c r="I527" s="38"/>
      <c r="J527" s="3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</row>
    <row r="528">
      <c r="A528" s="19"/>
      <c r="B528" s="26"/>
      <c r="C528" s="26"/>
      <c r="D528" s="26"/>
      <c r="E528" s="26"/>
      <c r="F528" s="39"/>
      <c r="G528" s="38"/>
      <c r="H528" s="26"/>
      <c r="I528" s="38"/>
      <c r="J528" s="3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</row>
    <row r="529">
      <c r="A529" s="19"/>
      <c r="B529" s="26"/>
      <c r="C529" s="26"/>
      <c r="D529" s="26"/>
      <c r="E529" s="26"/>
      <c r="F529" s="39"/>
      <c r="G529" s="38"/>
      <c r="H529" s="26"/>
      <c r="I529" s="38"/>
      <c r="J529" s="3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</row>
    <row r="530">
      <c r="A530" s="19"/>
      <c r="B530" s="26"/>
      <c r="C530" s="26"/>
      <c r="D530" s="26"/>
      <c r="E530" s="26"/>
      <c r="F530" s="39"/>
      <c r="G530" s="38"/>
      <c r="H530" s="26"/>
      <c r="I530" s="38"/>
      <c r="J530" s="3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</row>
    <row r="531">
      <c r="A531" s="19"/>
      <c r="B531" s="26"/>
      <c r="C531" s="26"/>
      <c r="D531" s="26"/>
      <c r="E531" s="26"/>
      <c r="F531" s="39"/>
      <c r="G531" s="38"/>
      <c r="H531" s="26"/>
      <c r="I531" s="38"/>
      <c r="J531" s="3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</row>
    <row r="532">
      <c r="A532" s="19"/>
      <c r="B532" s="26"/>
      <c r="C532" s="26"/>
      <c r="D532" s="26"/>
      <c r="E532" s="26"/>
      <c r="F532" s="39"/>
      <c r="G532" s="38"/>
      <c r="H532" s="26"/>
      <c r="I532" s="38"/>
      <c r="J532" s="3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</row>
    <row r="533">
      <c r="A533" s="19"/>
      <c r="B533" s="26"/>
      <c r="C533" s="26"/>
      <c r="D533" s="26"/>
      <c r="E533" s="26"/>
      <c r="F533" s="39"/>
      <c r="G533" s="38"/>
      <c r="H533" s="26"/>
      <c r="I533" s="38"/>
      <c r="J533" s="3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</row>
    <row r="534">
      <c r="A534" s="19"/>
      <c r="B534" s="26"/>
      <c r="C534" s="26"/>
      <c r="D534" s="26"/>
      <c r="E534" s="26"/>
      <c r="F534" s="39"/>
      <c r="G534" s="38"/>
      <c r="H534" s="26"/>
      <c r="I534" s="38"/>
      <c r="J534" s="3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</row>
    <row r="535">
      <c r="A535" s="19"/>
      <c r="B535" s="26"/>
      <c r="C535" s="26"/>
      <c r="D535" s="26"/>
      <c r="E535" s="26"/>
      <c r="F535" s="39"/>
      <c r="G535" s="38"/>
      <c r="H535" s="26"/>
      <c r="I535" s="38"/>
      <c r="J535" s="3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</row>
    <row r="536">
      <c r="A536" s="19"/>
      <c r="B536" s="26"/>
      <c r="C536" s="26"/>
      <c r="D536" s="26"/>
      <c r="E536" s="26"/>
      <c r="F536" s="39"/>
      <c r="G536" s="38"/>
      <c r="H536" s="26"/>
      <c r="I536" s="38"/>
      <c r="J536" s="3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</row>
    <row r="537">
      <c r="A537" s="19"/>
      <c r="B537" s="26"/>
      <c r="C537" s="26"/>
      <c r="D537" s="26"/>
      <c r="E537" s="26"/>
      <c r="F537" s="39"/>
      <c r="G537" s="38"/>
      <c r="H537" s="26"/>
      <c r="I537" s="38"/>
      <c r="J537" s="3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</row>
    <row r="538">
      <c r="A538" s="19"/>
      <c r="B538" s="26"/>
      <c r="C538" s="26"/>
      <c r="D538" s="26"/>
      <c r="E538" s="26"/>
      <c r="F538" s="39"/>
      <c r="G538" s="38"/>
      <c r="H538" s="26"/>
      <c r="I538" s="38"/>
      <c r="J538" s="3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</row>
    <row r="539">
      <c r="A539" s="19"/>
      <c r="B539" s="26"/>
      <c r="C539" s="26"/>
      <c r="D539" s="26"/>
      <c r="E539" s="26"/>
      <c r="F539" s="39"/>
      <c r="G539" s="38"/>
      <c r="H539" s="26"/>
      <c r="I539" s="38"/>
      <c r="J539" s="3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</row>
    <row r="540">
      <c r="A540" s="19"/>
      <c r="B540" s="26"/>
      <c r="C540" s="26"/>
      <c r="D540" s="26"/>
      <c r="E540" s="26"/>
      <c r="F540" s="39"/>
      <c r="G540" s="38"/>
      <c r="H540" s="26"/>
      <c r="I540" s="38"/>
      <c r="J540" s="3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</row>
    <row r="541">
      <c r="A541" s="19"/>
      <c r="B541" s="26"/>
      <c r="C541" s="26"/>
      <c r="D541" s="26"/>
      <c r="E541" s="26"/>
      <c r="F541" s="39"/>
      <c r="G541" s="38"/>
      <c r="H541" s="26"/>
      <c r="I541" s="38"/>
      <c r="J541" s="3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</row>
    <row r="542">
      <c r="A542" s="19"/>
      <c r="B542" s="26"/>
      <c r="C542" s="26"/>
      <c r="D542" s="26"/>
      <c r="E542" s="26"/>
      <c r="F542" s="39"/>
      <c r="G542" s="38"/>
      <c r="H542" s="26"/>
      <c r="I542" s="38"/>
      <c r="J542" s="3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</row>
    <row r="543">
      <c r="A543" s="19"/>
      <c r="B543" s="26"/>
      <c r="C543" s="26"/>
      <c r="D543" s="26"/>
      <c r="E543" s="26"/>
      <c r="F543" s="39"/>
      <c r="G543" s="38"/>
      <c r="H543" s="26"/>
      <c r="I543" s="38"/>
      <c r="J543" s="3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</row>
    <row r="544">
      <c r="A544" s="19"/>
      <c r="B544" s="26"/>
      <c r="C544" s="26"/>
      <c r="D544" s="26"/>
      <c r="E544" s="26"/>
      <c r="F544" s="39"/>
      <c r="G544" s="38"/>
      <c r="H544" s="26"/>
      <c r="I544" s="38"/>
      <c r="J544" s="3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</row>
    <row r="545">
      <c r="A545" s="19"/>
      <c r="B545" s="26"/>
      <c r="C545" s="26"/>
      <c r="D545" s="26"/>
      <c r="E545" s="26"/>
      <c r="F545" s="39"/>
      <c r="G545" s="38"/>
      <c r="H545" s="26"/>
      <c r="I545" s="38"/>
      <c r="J545" s="3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</row>
    <row r="546">
      <c r="A546" s="19"/>
      <c r="B546" s="26"/>
      <c r="C546" s="26"/>
      <c r="D546" s="26"/>
      <c r="E546" s="26"/>
      <c r="F546" s="39"/>
      <c r="G546" s="38"/>
      <c r="H546" s="26"/>
      <c r="I546" s="38"/>
      <c r="J546" s="3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</row>
    <row r="547">
      <c r="A547" s="19"/>
      <c r="B547" s="26"/>
      <c r="C547" s="26"/>
      <c r="D547" s="26"/>
      <c r="E547" s="26"/>
      <c r="F547" s="39"/>
      <c r="G547" s="38"/>
      <c r="H547" s="26"/>
      <c r="I547" s="38"/>
      <c r="J547" s="3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</row>
    <row r="548">
      <c r="A548" s="19"/>
      <c r="B548" s="26"/>
      <c r="C548" s="26"/>
      <c r="D548" s="26"/>
      <c r="E548" s="26"/>
      <c r="F548" s="39"/>
      <c r="G548" s="38"/>
      <c r="H548" s="26"/>
      <c r="I548" s="38"/>
      <c r="J548" s="3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</row>
    <row r="549">
      <c r="A549" s="19"/>
      <c r="B549" s="26"/>
      <c r="C549" s="26"/>
      <c r="D549" s="26"/>
      <c r="E549" s="26"/>
      <c r="F549" s="39"/>
      <c r="G549" s="38"/>
      <c r="H549" s="26"/>
      <c r="I549" s="38"/>
      <c r="J549" s="3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</row>
    <row r="550">
      <c r="A550" s="19"/>
      <c r="B550" s="26"/>
      <c r="C550" s="26"/>
      <c r="D550" s="26"/>
      <c r="E550" s="26"/>
      <c r="F550" s="39"/>
      <c r="G550" s="38"/>
      <c r="H550" s="26"/>
      <c r="I550" s="38"/>
      <c r="J550" s="3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</row>
    <row r="551">
      <c r="A551" s="19"/>
      <c r="B551" s="26"/>
      <c r="C551" s="26"/>
      <c r="D551" s="26"/>
      <c r="E551" s="26"/>
      <c r="F551" s="39"/>
      <c r="G551" s="38"/>
      <c r="H551" s="26"/>
      <c r="I551" s="38"/>
      <c r="J551" s="3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</row>
    <row r="552">
      <c r="A552" s="19"/>
      <c r="B552" s="26"/>
      <c r="C552" s="26"/>
      <c r="D552" s="26"/>
      <c r="E552" s="26"/>
      <c r="F552" s="39"/>
      <c r="G552" s="38"/>
      <c r="H552" s="26"/>
      <c r="I552" s="38"/>
      <c r="J552" s="3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</row>
    <row r="553">
      <c r="A553" s="19"/>
      <c r="B553" s="26"/>
      <c r="C553" s="26"/>
      <c r="D553" s="26"/>
      <c r="E553" s="26"/>
      <c r="F553" s="39"/>
      <c r="G553" s="38"/>
      <c r="H553" s="26"/>
      <c r="I553" s="38"/>
      <c r="J553" s="3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</row>
    <row r="554">
      <c r="A554" s="19"/>
      <c r="B554" s="26"/>
      <c r="C554" s="26"/>
      <c r="D554" s="26"/>
      <c r="E554" s="26"/>
      <c r="F554" s="39"/>
      <c r="G554" s="38"/>
      <c r="H554" s="26"/>
      <c r="I554" s="38"/>
      <c r="J554" s="3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</row>
    <row r="555">
      <c r="A555" s="19"/>
      <c r="B555" s="26"/>
      <c r="C555" s="26"/>
      <c r="D555" s="26"/>
      <c r="E555" s="26"/>
      <c r="F555" s="39"/>
      <c r="G555" s="38"/>
      <c r="H555" s="26"/>
      <c r="I555" s="38"/>
      <c r="J555" s="3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</row>
    <row r="556">
      <c r="A556" s="19"/>
      <c r="B556" s="26"/>
      <c r="C556" s="26"/>
      <c r="D556" s="26"/>
      <c r="E556" s="26"/>
      <c r="F556" s="39"/>
      <c r="G556" s="38"/>
      <c r="H556" s="26"/>
      <c r="I556" s="38"/>
      <c r="J556" s="3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</row>
    <row r="557">
      <c r="A557" s="19"/>
      <c r="B557" s="26"/>
      <c r="C557" s="26"/>
      <c r="D557" s="26"/>
      <c r="E557" s="26"/>
      <c r="F557" s="39"/>
      <c r="G557" s="38"/>
      <c r="H557" s="26"/>
      <c r="I557" s="38"/>
      <c r="J557" s="3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</row>
    <row r="558">
      <c r="A558" s="19"/>
      <c r="B558" s="26"/>
      <c r="C558" s="26"/>
      <c r="D558" s="26"/>
      <c r="E558" s="26"/>
      <c r="F558" s="39"/>
      <c r="G558" s="38"/>
      <c r="H558" s="26"/>
      <c r="I558" s="38"/>
      <c r="J558" s="3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</row>
    <row r="559">
      <c r="A559" s="19"/>
      <c r="B559" s="26"/>
      <c r="C559" s="26"/>
      <c r="D559" s="26"/>
      <c r="E559" s="26"/>
      <c r="F559" s="39"/>
      <c r="G559" s="38"/>
      <c r="H559" s="26"/>
      <c r="I559" s="38"/>
      <c r="J559" s="3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</row>
    <row r="560">
      <c r="A560" s="19"/>
      <c r="B560" s="26"/>
      <c r="C560" s="26"/>
      <c r="D560" s="26"/>
      <c r="E560" s="26"/>
      <c r="F560" s="39"/>
      <c r="G560" s="38"/>
      <c r="H560" s="26"/>
      <c r="I560" s="38"/>
      <c r="J560" s="3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</row>
    <row r="561">
      <c r="A561" s="19"/>
      <c r="B561" s="26"/>
      <c r="C561" s="26"/>
      <c r="D561" s="26"/>
      <c r="E561" s="26"/>
      <c r="F561" s="39"/>
      <c r="G561" s="38"/>
      <c r="H561" s="26"/>
      <c r="I561" s="38"/>
      <c r="J561" s="3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</row>
    <row r="562">
      <c r="A562" s="19"/>
      <c r="B562" s="26"/>
      <c r="C562" s="26"/>
      <c r="D562" s="26"/>
      <c r="E562" s="26"/>
      <c r="F562" s="39"/>
      <c r="G562" s="38"/>
      <c r="H562" s="26"/>
      <c r="I562" s="38"/>
      <c r="J562" s="3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</row>
    <row r="563">
      <c r="A563" s="19"/>
      <c r="B563" s="26"/>
      <c r="C563" s="26"/>
      <c r="D563" s="26"/>
      <c r="E563" s="26"/>
      <c r="F563" s="39"/>
      <c r="G563" s="38"/>
      <c r="H563" s="26"/>
      <c r="I563" s="38"/>
      <c r="J563" s="3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</row>
    <row r="564">
      <c r="A564" s="19"/>
      <c r="B564" s="26"/>
      <c r="C564" s="26"/>
      <c r="D564" s="26"/>
      <c r="E564" s="26"/>
      <c r="F564" s="39"/>
      <c r="G564" s="38"/>
      <c r="H564" s="26"/>
      <c r="I564" s="38"/>
      <c r="J564" s="3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</row>
    <row r="565">
      <c r="A565" s="19"/>
      <c r="B565" s="26"/>
      <c r="C565" s="26"/>
      <c r="D565" s="26"/>
      <c r="E565" s="26"/>
      <c r="F565" s="39"/>
      <c r="G565" s="38"/>
      <c r="H565" s="26"/>
      <c r="I565" s="38"/>
      <c r="J565" s="3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</row>
    <row r="566">
      <c r="A566" s="19"/>
      <c r="B566" s="26"/>
      <c r="C566" s="26"/>
      <c r="D566" s="26"/>
      <c r="E566" s="26"/>
      <c r="F566" s="39"/>
      <c r="G566" s="38"/>
      <c r="H566" s="26"/>
      <c r="I566" s="38"/>
      <c r="J566" s="3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</row>
    <row r="567">
      <c r="A567" s="19"/>
      <c r="B567" s="26"/>
      <c r="C567" s="26"/>
      <c r="D567" s="26"/>
      <c r="E567" s="26"/>
      <c r="F567" s="39"/>
      <c r="G567" s="38"/>
      <c r="H567" s="26"/>
      <c r="I567" s="38"/>
      <c r="J567" s="3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</row>
    <row r="568">
      <c r="A568" s="19"/>
      <c r="B568" s="26"/>
      <c r="C568" s="26"/>
      <c r="D568" s="26"/>
      <c r="E568" s="26"/>
      <c r="F568" s="39"/>
      <c r="G568" s="38"/>
      <c r="H568" s="26"/>
      <c r="I568" s="38"/>
      <c r="J568" s="3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</row>
    <row r="569">
      <c r="A569" s="19"/>
      <c r="B569" s="26"/>
      <c r="C569" s="26"/>
      <c r="D569" s="26"/>
      <c r="E569" s="26"/>
      <c r="F569" s="39"/>
      <c r="G569" s="38"/>
      <c r="H569" s="26"/>
      <c r="I569" s="38"/>
      <c r="J569" s="3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</row>
    <row r="570">
      <c r="A570" s="19"/>
      <c r="B570" s="26"/>
      <c r="C570" s="26"/>
      <c r="D570" s="26"/>
      <c r="E570" s="26"/>
      <c r="F570" s="39"/>
      <c r="G570" s="38"/>
      <c r="H570" s="26"/>
      <c r="I570" s="38"/>
      <c r="J570" s="3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</row>
    <row r="571">
      <c r="A571" s="19"/>
      <c r="B571" s="26"/>
      <c r="C571" s="26"/>
      <c r="D571" s="26"/>
      <c r="E571" s="26"/>
      <c r="F571" s="39"/>
      <c r="G571" s="38"/>
      <c r="H571" s="26"/>
      <c r="I571" s="38"/>
      <c r="J571" s="3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</row>
    <row r="572">
      <c r="A572" s="19"/>
      <c r="B572" s="26"/>
      <c r="C572" s="26"/>
      <c r="D572" s="26"/>
      <c r="E572" s="26"/>
      <c r="F572" s="39"/>
      <c r="G572" s="38"/>
      <c r="H572" s="26"/>
      <c r="I572" s="38"/>
      <c r="J572" s="3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</row>
    <row r="573">
      <c r="A573" s="19"/>
      <c r="B573" s="26"/>
      <c r="C573" s="26"/>
      <c r="D573" s="26"/>
      <c r="E573" s="26"/>
      <c r="F573" s="39"/>
      <c r="G573" s="38"/>
      <c r="H573" s="26"/>
      <c r="I573" s="38"/>
      <c r="J573" s="3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</row>
    <row r="574">
      <c r="A574" s="19"/>
      <c r="B574" s="26"/>
      <c r="C574" s="26"/>
      <c r="D574" s="26"/>
      <c r="E574" s="26"/>
      <c r="F574" s="39"/>
      <c r="G574" s="38"/>
      <c r="H574" s="26"/>
      <c r="I574" s="38"/>
      <c r="J574" s="3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</row>
    <row r="575">
      <c r="A575" s="19"/>
      <c r="B575" s="26"/>
      <c r="C575" s="26"/>
      <c r="D575" s="26"/>
      <c r="E575" s="26"/>
      <c r="F575" s="39"/>
      <c r="G575" s="38"/>
      <c r="H575" s="26"/>
      <c r="I575" s="38"/>
      <c r="J575" s="3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</row>
    <row r="576">
      <c r="A576" s="19"/>
      <c r="B576" s="26"/>
      <c r="C576" s="26"/>
      <c r="D576" s="26"/>
      <c r="E576" s="26"/>
      <c r="F576" s="39"/>
      <c r="G576" s="38"/>
      <c r="H576" s="26"/>
      <c r="I576" s="38"/>
      <c r="J576" s="3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</row>
    <row r="577">
      <c r="A577" s="19"/>
      <c r="B577" s="26"/>
      <c r="C577" s="26"/>
      <c r="D577" s="26"/>
      <c r="E577" s="26"/>
      <c r="F577" s="39"/>
      <c r="G577" s="38"/>
      <c r="H577" s="26"/>
      <c r="I577" s="38"/>
      <c r="J577" s="3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</row>
    <row r="578">
      <c r="A578" s="19"/>
      <c r="B578" s="26"/>
      <c r="C578" s="26"/>
      <c r="D578" s="26"/>
      <c r="E578" s="26"/>
      <c r="F578" s="39"/>
      <c r="G578" s="38"/>
      <c r="H578" s="26"/>
      <c r="I578" s="38"/>
      <c r="J578" s="3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</row>
    <row r="579">
      <c r="A579" s="19"/>
      <c r="B579" s="26"/>
      <c r="C579" s="26"/>
      <c r="D579" s="26"/>
      <c r="E579" s="26"/>
      <c r="F579" s="39"/>
      <c r="G579" s="38"/>
      <c r="H579" s="26"/>
      <c r="I579" s="38"/>
      <c r="J579" s="3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</row>
    <row r="580">
      <c r="A580" s="19"/>
      <c r="B580" s="26"/>
      <c r="C580" s="26"/>
      <c r="D580" s="26"/>
      <c r="E580" s="26"/>
      <c r="F580" s="39"/>
      <c r="G580" s="38"/>
      <c r="H580" s="26"/>
      <c r="I580" s="38"/>
      <c r="J580" s="3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</row>
    <row r="581">
      <c r="A581" s="19"/>
      <c r="B581" s="26"/>
      <c r="C581" s="26"/>
      <c r="D581" s="26"/>
      <c r="E581" s="26"/>
      <c r="F581" s="39"/>
      <c r="G581" s="38"/>
      <c r="H581" s="26"/>
      <c r="I581" s="38"/>
      <c r="J581" s="3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</row>
    <row r="582">
      <c r="A582" s="19"/>
      <c r="B582" s="26"/>
      <c r="C582" s="26"/>
      <c r="D582" s="26"/>
      <c r="E582" s="26"/>
      <c r="F582" s="39"/>
      <c r="G582" s="38"/>
      <c r="H582" s="26"/>
      <c r="I582" s="38"/>
      <c r="J582" s="3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</row>
    <row r="583">
      <c r="A583" s="19"/>
      <c r="B583" s="26"/>
      <c r="C583" s="26"/>
      <c r="D583" s="26"/>
      <c r="E583" s="26"/>
      <c r="F583" s="39"/>
      <c r="G583" s="38"/>
      <c r="H583" s="26"/>
      <c r="I583" s="38"/>
      <c r="J583" s="3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</row>
    <row r="584">
      <c r="A584" s="19"/>
      <c r="B584" s="26"/>
      <c r="C584" s="26"/>
      <c r="D584" s="26"/>
      <c r="E584" s="26"/>
      <c r="F584" s="39"/>
      <c r="G584" s="38"/>
      <c r="H584" s="26"/>
      <c r="I584" s="38"/>
      <c r="J584" s="3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</row>
    <row r="585">
      <c r="A585" s="19"/>
      <c r="B585" s="26"/>
      <c r="C585" s="26"/>
      <c r="D585" s="26"/>
      <c r="E585" s="26"/>
      <c r="F585" s="39"/>
      <c r="G585" s="38"/>
      <c r="H585" s="26"/>
      <c r="I585" s="38"/>
      <c r="J585" s="3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</row>
    <row r="586">
      <c r="A586" s="19"/>
      <c r="B586" s="26"/>
      <c r="C586" s="26"/>
      <c r="D586" s="26"/>
      <c r="E586" s="26"/>
      <c r="F586" s="39"/>
      <c r="G586" s="38"/>
      <c r="H586" s="26"/>
      <c r="I586" s="38"/>
      <c r="J586" s="3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</row>
    <row r="587">
      <c r="A587" s="19"/>
      <c r="B587" s="26"/>
      <c r="C587" s="26"/>
      <c r="D587" s="26"/>
      <c r="E587" s="26"/>
      <c r="F587" s="39"/>
      <c r="G587" s="38"/>
      <c r="H587" s="26"/>
      <c r="I587" s="38"/>
      <c r="J587" s="3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</row>
    <row r="588">
      <c r="A588" s="19"/>
      <c r="B588" s="26"/>
      <c r="C588" s="26"/>
      <c r="D588" s="26"/>
      <c r="E588" s="26"/>
      <c r="F588" s="39"/>
      <c r="G588" s="38"/>
      <c r="H588" s="26"/>
      <c r="I588" s="38"/>
      <c r="J588" s="3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</row>
    <row r="589">
      <c r="A589" s="19"/>
      <c r="B589" s="26"/>
      <c r="C589" s="26"/>
      <c r="D589" s="26"/>
      <c r="E589" s="26"/>
      <c r="F589" s="39"/>
      <c r="G589" s="38"/>
      <c r="H589" s="26"/>
      <c r="I589" s="38"/>
      <c r="J589" s="3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</row>
    <row r="590">
      <c r="A590" s="19"/>
      <c r="B590" s="26"/>
      <c r="C590" s="26"/>
      <c r="D590" s="26"/>
      <c r="E590" s="26"/>
      <c r="F590" s="39"/>
      <c r="G590" s="38"/>
      <c r="H590" s="26"/>
      <c r="I590" s="38"/>
      <c r="J590" s="3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</row>
    <row r="591">
      <c r="A591" s="19"/>
      <c r="B591" s="26"/>
      <c r="C591" s="26"/>
      <c r="D591" s="26"/>
      <c r="E591" s="26"/>
      <c r="F591" s="39"/>
      <c r="G591" s="38"/>
      <c r="H591" s="26"/>
      <c r="I591" s="38"/>
      <c r="J591" s="3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</row>
    <row r="592">
      <c r="A592" s="19"/>
      <c r="B592" s="26"/>
      <c r="C592" s="26"/>
      <c r="D592" s="26"/>
      <c r="E592" s="26"/>
      <c r="F592" s="39"/>
      <c r="G592" s="38"/>
      <c r="H592" s="26"/>
      <c r="I592" s="38"/>
      <c r="J592" s="3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</row>
    <row r="593">
      <c r="A593" s="19"/>
      <c r="B593" s="26"/>
      <c r="C593" s="26"/>
      <c r="D593" s="26"/>
      <c r="E593" s="26"/>
      <c r="F593" s="39"/>
      <c r="G593" s="38"/>
      <c r="H593" s="26"/>
      <c r="I593" s="38"/>
      <c r="J593" s="3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</row>
    <row r="594">
      <c r="A594" s="19"/>
      <c r="B594" s="26"/>
      <c r="C594" s="26"/>
      <c r="D594" s="26"/>
      <c r="E594" s="26"/>
      <c r="F594" s="39"/>
      <c r="G594" s="38"/>
      <c r="H594" s="26"/>
      <c r="I594" s="38"/>
      <c r="J594" s="3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</row>
    <row r="595">
      <c r="A595" s="19"/>
      <c r="B595" s="26"/>
      <c r="C595" s="26"/>
      <c r="D595" s="26"/>
      <c r="E595" s="26"/>
      <c r="F595" s="39"/>
      <c r="G595" s="38"/>
      <c r="H595" s="26"/>
      <c r="I595" s="38"/>
      <c r="J595" s="3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</row>
    <row r="596">
      <c r="A596" s="19"/>
      <c r="B596" s="26"/>
      <c r="C596" s="26"/>
      <c r="D596" s="26"/>
      <c r="E596" s="26"/>
      <c r="F596" s="39"/>
      <c r="G596" s="38"/>
      <c r="H596" s="26"/>
      <c r="I596" s="38"/>
      <c r="J596" s="3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</row>
    <row r="597">
      <c r="A597" s="19"/>
      <c r="B597" s="26"/>
      <c r="C597" s="26"/>
      <c r="D597" s="26"/>
      <c r="E597" s="26"/>
      <c r="F597" s="39"/>
      <c r="G597" s="38"/>
      <c r="H597" s="26"/>
      <c r="I597" s="38"/>
      <c r="J597" s="3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</row>
    <row r="598">
      <c r="A598" s="19"/>
      <c r="B598" s="26"/>
      <c r="C598" s="26"/>
      <c r="D598" s="26"/>
      <c r="E598" s="26"/>
      <c r="F598" s="39"/>
      <c r="G598" s="38"/>
      <c r="H598" s="26"/>
      <c r="I598" s="38"/>
      <c r="J598" s="3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</row>
    <row r="599">
      <c r="A599" s="19"/>
      <c r="B599" s="26"/>
      <c r="C599" s="26"/>
      <c r="D599" s="26"/>
      <c r="E599" s="26"/>
      <c r="F599" s="39"/>
      <c r="G599" s="38"/>
      <c r="H599" s="26"/>
      <c r="I599" s="38"/>
      <c r="J599" s="3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</row>
    <row r="600">
      <c r="A600" s="19"/>
      <c r="B600" s="26"/>
      <c r="C600" s="26"/>
      <c r="D600" s="26"/>
      <c r="E600" s="26"/>
      <c r="F600" s="39"/>
      <c r="G600" s="38"/>
      <c r="H600" s="26"/>
      <c r="I600" s="38"/>
      <c r="J600" s="3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</row>
    <row r="601">
      <c r="A601" s="19"/>
      <c r="B601" s="26"/>
      <c r="C601" s="26"/>
      <c r="D601" s="26"/>
      <c r="E601" s="26"/>
      <c r="F601" s="39"/>
      <c r="G601" s="38"/>
      <c r="H601" s="26"/>
      <c r="I601" s="38"/>
      <c r="J601" s="3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</row>
    <row r="602">
      <c r="A602" s="19"/>
      <c r="B602" s="26"/>
      <c r="C602" s="26"/>
      <c r="D602" s="26"/>
      <c r="E602" s="26"/>
      <c r="F602" s="39"/>
      <c r="G602" s="38"/>
      <c r="H602" s="26"/>
      <c r="I602" s="38"/>
      <c r="J602" s="3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</row>
    <row r="603">
      <c r="A603" s="19"/>
      <c r="B603" s="26"/>
      <c r="C603" s="26"/>
      <c r="D603" s="26"/>
      <c r="E603" s="26"/>
      <c r="F603" s="39"/>
      <c r="G603" s="38"/>
      <c r="H603" s="26"/>
      <c r="I603" s="38"/>
      <c r="J603" s="3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</row>
    <row r="604">
      <c r="A604" s="19"/>
      <c r="B604" s="26"/>
      <c r="C604" s="26"/>
      <c r="D604" s="26"/>
      <c r="E604" s="26"/>
      <c r="F604" s="39"/>
      <c r="G604" s="38"/>
      <c r="H604" s="26"/>
      <c r="I604" s="38"/>
      <c r="J604" s="3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</row>
    <row r="605">
      <c r="A605" s="19"/>
      <c r="B605" s="26"/>
      <c r="C605" s="26"/>
      <c r="D605" s="26"/>
      <c r="E605" s="26"/>
      <c r="F605" s="39"/>
      <c r="G605" s="38"/>
      <c r="H605" s="26"/>
      <c r="I605" s="38"/>
      <c r="J605" s="3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</row>
    <row r="606">
      <c r="A606" s="19"/>
      <c r="B606" s="26"/>
      <c r="C606" s="26"/>
      <c r="D606" s="26"/>
      <c r="E606" s="26"/>
      <c r="F606" s="39"/>
      <c r="G606" s="38"/>
      <c r="H606" s="26"/>
      <c r="I606" s="38"/>
      <c r="J606" s="3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</row>
    <row r="607">
      <c r="A607" s="19"/>
      <c r="B607" s="26"/>
      <c r="C607" s="26"/>
      <c r="D607" s="26"/>
      <c r="E607" s="26"/>
      <c r="F607" s="39"/>
      <c r="G607" s="38"/>
      <c r="H607" s="26"/>
      <c r="I607" s="38"/>
      <c r="J607" s="3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</row>
    <row r="608">
      <c r="A608" s="19"/>
      <c r="B608" s="26"/>
      <c r="C608" s="26"/>
      <c r="D608" s="26"/>
      <c r="E608" s="26"/>
      <c r="F608" s="39"/>
      <c r="G608" s="38"/>
      <c r="H608" s="26"/>
      <c r="I608" s="38"/>
      <c r="J608" s="3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</row>
    <row r="609">
      <c r="A609" s="19"/>
      <c r="B609" s="26"/>
      <c r="C609" s="26"/>
      <c r="D609" s="26"/>
      <c r="E609" s="26"/>
      <c r="F609" s="39"/>
      <c r="G609" s="38"/>
      <c r="H609" s="26"/>
      <c r="I609" s="38"/>
      <c r="J609" s="3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</row>
    <row r="610">
      <c r="A610" s="19"/>
      <c r="B610" s="26"/>
      <c r="C610" s="26"/>
      <c r="D610" s="26"/>
      <c r="E610" s="26"/>
      <c r="F610" s="39"/>
      <c r="G610" s="38"/>
      <c r="H610" s="26"/>
      <c r="I610" s="38"/>
      <c r="J610" s="3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</row>
    <row r="611">
      <c r="A611" s="19"/>
      <c r="B611" s="26"/>
      <c r="C611" s="26"/>
      <c r="D611" s="26"/>
      <c r="E611" s="26"/>
      <c r="F611" s="39"/>
      <c r="G611" s="38"/>
      <c r="H611" s="26"/>
      <c r="I611" s="38"/>
      <c r="J611" s="3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</row>
    <row r="612">
      <c r="A612" s="19"/>
      <c r="B612" s="26"/>
      <c r="C612" s="26"/>
      <c r="D612" s="26"/>
      <c r="E612" s="26"/>
      <c r="F612" s="39"/>
      <c r="G612" s="38"/>
      <c r="H612" s="26"/>
      <c r="I612" s="38"/>
      <c r="J612" s="3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</row>
    <row r="613">
      <c r="A613" s="19"/>
      <c r="B613" s="26"/>
      <c r="C613" s="26"/>
      <c r="D613" s="26"/>
      <c r="E613" s="26"/>
      <c r="F613" s="39"/>
      <c r="G613" s="38"/>
      <c r="H613" s="26"/>
      <c r="I613" s="38"/>
      <c r="J613" s="3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</row>
    <row r="614">
      <c r="A614" s="19"/>
      <c r="B614" s="26"/>
      <c r="C614" s="26"/>
      <c r="D614" s="26"/>
      <c r="E614" s="26"/>
      <c r="F614" s="39"/>
      <c r="G614" s="38"/>
      <c r="H614" s="26"/>
      <c r="I614" s="38"/>
      <c r="J614" s="3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</row>
    <row r="615">
      <c r="A615" s="19"/>
      <c r="B615" s="26"/>
      <c r="C615" s="26"/>
      <c r="D615" s="26"/>
      <c r="E615" s="26"/>
      <c r="F615" s="39"/>
      <c r="G615" s="38"/>
      <c r="H615" s="26"/>
      <c r="I615" s="38"/>
      <c r="J615" s="3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</row>
    <row r="616">
      <c r="A616" s="19"/>
      <c r="B616" s="26"/>
      <c r="C616" s="26"/>
      <c r="D616" s="26"/>
      <c r="E616" s="26"/>
      <c r="F616" s="39"/>
      <c r="G616" s="38"/>
      <c r="H616" s="26"/>
      <c r="I616" s="38"/>
      <c r="J616" s="3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</row>
    <row r="617">
      <c r="A617" s="19"/>
      <c r="B617" s="26"/>
      <c r="C617" s="26"/>
      <c r="D617" s="26"/>
      <c r="E617" s="26"/>
      <c r="F617" s="39"/>
      <c r="G617" s="38"/>
      <c r="H617" s="26"/>
      <c r="I617" s="38"/>
      <c r="J617" s="3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</row>
    <row r="618">
      <c r="A618" s="19"/>
      <c r="B618" s="26"/>
      <c r="C618" s="26"/>
      <c r="D618" s="26"/>
      <c r="E618" s="26"/>
      <c r="F618" s="39"/>
      <c r="G618" s="38"/>
      <c r="H618" s="26"/>
      <c r="I618" s="38"/>
      <c r="J618" s="3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</row>
    <row r="619">
      <c r="A619" s="19"/>
      <c r="B619" s="26"/>
      <c r="C619" s="26"/>
      <c r="D619" s="26"/>
      <c r="E619" s="26"/>
      <c r="F619" s="39"/>
      <c r="G619" s="38"/>
      <c r="H619" s="26"/>
      <c r="I619" s="38"/>
      <c r="J619" s="3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</row>
    <row r="620">
      <c r="A620" s="19"/>
      <c r="B620" s="26"/>
      <c r="C620" s="26"/>
      <c r="D620" s="26"/>
      <c r="E620" s="26"/>
      <c r="F620" s="39"/>
      <c r="G620" s="38"/>
      <c r="H620" s="26"/>
      <c r="I620" s="38"/>
      <c r="J620" s="3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</row>
    <row r="621">
      <c r="A621" s="19"/>
      <c r="B621" s="26"/>
      <c r="C621" s="26"/>
      <c r="D621" s="26"/>
      <c r="E621" s="26"/>
      <c r="F621" s="39"/>
      <c r="G621" s="38"/>
      <c r="H621" s="26"/>
      <c r="I621" s="38"/>
      <c r="J621" s="3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</row>
    <row r="622">
      <c r="A622" s="19"/>
      <c r="B622" s="26"/>
      <c r="C622" s="26"/>
      <c r="D622" s="26"/>
      <c r="E622" s="26"/>
      <c r="F622" s="39"/>
      <c r="G622" s="38"/>
      <c r="H622" s="26"/>
      <c r="I622" s="38"/>
      <c r="J622" s="3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</row>
    <row r="623">
      <c r="A623" s="19"/>
      <c r="B623" s="26"/>
      <c r="C623" s="26"/>
      <c r="D623" s="26"/>
      <c r="E623" s="26"/>
      <c r="F623" s="39"/>
      <c r="G623" s="38"/>
      <c r="H623" s="26"/>
      <c r="I623" s="38"/>
      <c r="J623" s="3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</row>
    <row r="624">
      <c r="A624" s="19"/>
      <c r="B624" s="26"/>
      <c r="C624" s="26"/>
      <c r="D624" s="26"/>
      <c r="E624" s="26"/>
      <c r="F624" s="39"/>
      <c r="G624" s="38"/>
      <c r="H624" s="26"/>
      <c r="I624" s="38"/>
      <c r="J624" s="3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</row>
    <row r="625">
      <c r="A625" s="19"/>
      <c r="B625" s="26"/>
      <c r="C625" s="26"/>
      <c r="D625" s="26"/>
      <c r="E625" s="26"/>
      <c r="F625" s="39"/>
      <c r="G625" s="38"/>
      <c r="H625" s="26"/>
      <c r="I625" s="38"/>
      <c r="J625" s="3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</row>
    <row r="626">
      <c r="A626" s="19"/>
      <c r="B626" s="26"/>
      <c r="C626" s="26"/>
      <c r="D626" s="26"/>
      <c r="E626" s="26"/>
      <c r="F626" s="39"/>
      <c r="G626" s="38"/>
      <c r="H626" s="26"/>
      <c r="I626" s="38"/>
      <c r="J626" s="3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</row>
    <row r="627">
      <c r="A627" s="19"/>
      <c r="B627" s="26"/>
      <c r="C627" s="26"/>
      <c r="D627" s="26"/>
      <c r="E627" s="26"/>
      <c r="F627" s="39"/>
      <c r="G627" s="38"/>
      <c r="H627" s="26"/>
      <c r="I627" s="38"/>
      <c r="J627" s="3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</row>
    <row r="628">
      <c r="A628" s="19"/>
      <c r="B628" s="26"/>
      <c r="C628" s="26"/>
      <c r="D628" s="26"/>
      <c r="E628" s="26"/>
      <c r="F628" s="39"/>
      <c r="G628" s="38"/>
      <c r="H628" s="26"/>
      <c r="I628" s="38"/>
      <c r="J628" s="3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</row>
    <row r="629">
      <c r="A629" s="19"/>
      <c r="B629" s="26"/>
      <c r="C629" s="26"/>
      <c r="D629" s="26"/>
      <c r="E629" s="26"/>
      <c r="F629" s="39"/>
      <c r="G629" s="38"/>
      <c r="H629" s="26"/>
      <c r="I629" s="38"/>
      <c r="J629" s="3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</row>
    <row r="630">
      <c r="A630" s="19"/>
      <c r="B630" s="26"/>
      <c r="C630" s="26"/>
      <c r="D630" s="26"/>
      <c r="E630" s="26"/>
      <c r="F630" s="39"/>
      <c r="G630" s="38"/>
      <c r="H630" s="26"/>
      <c r="I630" s="38"/>
      <c r="J630" s="3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</row>
    <row r="631">
      <c r="A631" s="19"/>
      <c r="B631" s="26"/>
      <c r="C631" s="26"/>
      <c r="D631" s="26"/>
      <c r="E631" s="26"/>
      <c r="F631" s="39"/>
      <c r="G631" s="38"/>
      <c r="H631" s="26"/>
      <c r="I631" s="38"/>
      <c r="J631" s="3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</row>
    <row r="632">
      <c r="A632" s="19"/>
      <c r="B632" s="26"/>
      <c r="C632" s="26"/>
      <c r="D632" s="26"/>
      <c r="E632" s="26"/>
      <c r="F632" s="39"/>
      <c r="G632" s="38"/>
      <c r="H632" s="26"/>
      <c r="I632" s="38"/>
      <c r="J632" s="3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</row>
    <row r="633">
      <c r="A633" s="19"/>
      <c r="B633" s="26"/>
      <c r="C633" s="26"/>
      <c r="D633" s="26"/>
      <c r="E633" s="26"/>
      <c r="F633" s="39"/>
      <c r="G633" s="38"/>
      <c r="H633" s="26"/>
      <c r="I633" s="38"/>
      <c r="J633" s="3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</row>
    <row r="634">
      <c r="A634" s="19"/>
      <c r="B634" s="26"/>
      <c r="C634" s="26"/>
      <c r="D634" s="26"/>
      <c r="E634" s="26"/>
      <c r="F634" s="39"/>
      <c r="G634" s="38"/>
      <c r="H634" s="26"/>
      <c r="I634" s="38"/>
      <c r="J634" s="3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</row>
    <row r="635">
      <c r="A635" s="19"/>
      <c r="B635" s="26"/>
      <c r="C635" s="26"/>
      <c r="D635" s="26"/>
      <c r="E635" s="26"/>
      <c r="F635" s="39"/>
      <c r="G635" s="38"/>
      <c r="H635" s="26"/>
      <c r="I635" s="38"/>
      <c r="J635" s="3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</row>
    <row r="636">
      <c r="A636" s="19"/>
      <c r="B636" s="26"/>
      <c r="C636" s="26"/>
      <c r="D636" s="26"/>
      <c r="E636" s="26"/>
      <c r="F636" s="39"/>
      <c r="G636" s="38"/>
      <c r="H636" s="26"/>
      <c r="I636" s="38"/>
      <c r="J636" s="3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</row>
    <row r="637">
      <c r="A637" s="19"/>
      <c r="B637" s="26"/>
      <c r="C637" s="26"/>
      <c r="D637" s="26"/>
      <c r="E637" s="26"/>
      <c r="F637" s="39"/>
      <c r="G637" s="38"/>
      <c r="H637" s="26"/>
      <c r="I637" s="38"/>
      <c r="J637" s="3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</row>
    <row r="638">
      <c r="A638" s="19"/>
      <c r="B638" s="26"/>
      <c r="C638" s="26"/>
      <c r="D638" s="26"/>
      <c r="E638" s="26"/>
      <c r="F638" s="39"/>
      <c r="G638" s="38"/>
      <c r="H638" s="26"/>
      <c r="I638" s="38"/>
      <c r="J638" s="3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</row>
    <row r="639">
      <c r="A639" s="19"/>
      <c r="B639" s="26"/>
      <c r="C639" s="26"/>
      <c r="D639" s="26"/>
      <c r="E639" s="26"/>
      <c r="F639" s="39"/>
      <c r="G639" s="38"/>
      <c r="H639" s="26"/>
      <c r="I639" s="38"/>
      <c r="J639" s="3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</row>
    <row r="640">
      <c r="A640" s="19"/>
      <c r="B640" s="26"/>
      <c r="C640" s="26"/>
      <c r="D640" s="26"/>
      <c r="E640" s="26"/>
      <c r="F640" s="39"/>
      <c r="G640" s="38"/>
      <c r="H640" s="26"/>
      <c r="I640" s="38"/>
      <c r="J640" s="3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</row>
    <row r="641">
      <c r="A641" s="19"/>
      <c r="B641" s="26"/>
      <c r="C641" s="26"/>
      <c r="D641" s="26"/>
      <c r="E641" s="26"/>
      <c r="F641" s="39"/>
      <c r="G641" s="38"/>
      <c r="H641" s="26"/>
      <c r="I641" s="38"/>
      <c r="J641" s="3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</row>
    <row r="642">
      <c r="A642" s="19"/>
      <c r="B642" s="26"/>
      <c r="C642" s="26"/>
      <c r="D642" s="26"/>
      <c r="E642" s="26"/>
      <c r="F642" s="39"/>
      <c r="G642" s="38"/>
      <c r="H642" s="26"/>
      <c r="I642" s="38"/>
      <c r="J642" s="3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</row>
    <row r="643">
      <c r="A643" s="19"/>
      <c r="B643" s="26"/>
      <c r="C643" s="26"/>
      <c r="D643" s="26"/>
      <c r="E643" s="26"/>
      <c r="F643" s="39"/>
      <c r="G643" s="38"/>
      <c r="H643" s="26"/>
      <c r="I643" s="38"/>
      <c r="J643" s="3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</row>
    <row r="644">
      <c r="A644" s="19"/>
      <c r="B644" s="26"/>
      <c r="C644" s="26"/>
      <c r="D644" s="26"/>
      <c r="E644" s="26"/>
      <c r="F644" s="39"/>
      <c r="G644" s="38"/>
      <c r="H644" s="26"/>
      <c r="I644" s="38"/>
      <c r="J644" s="3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</row>
    <row r="645">
      <c r="A645" s="19"/>
      <c r="B645" s="26"/>
      <c r="C645" s="26"/>
      <c r="D645" s="26"/>
      <c r="E645" s="26"/>
      <c r="F645" s="39"/>
      <c r="G645" s="38"/>
      <c r="H645" s="26"/>
      <c r="I645" s="38"/>
      <c r="J645" s="3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</row>
    <row r="646">
      <c r="A646" s="19"/>
      <c r="B646" s="26"/>
      <c r="C646" s="26"/>
      <c r="D646" s="26"/>
      <c r="E646" s="26"/>
      <c r="F646" s="39"/>
      <c r="G646" s="38"/>
      <c r="H646" s="26"/>
      <c r="I646" s="38"/>
      <c r="J646" s="3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</row>
    <row r="647">
      <c r="A647" s="19"/>
      <c r="B647" s="26"/>
      <c r="C647" s="26"/>
      <c r="D647" s="26"/>
      <c r="E647" s="26"/>
      <c r="F647" s="39"/>
      <c r="G647" s="38"/>
      <c r="H647" s="26"/>
      <c r="I647" s="38"/>
      <c r="J647" s="3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</row>
    <row r="648">
      <c r="A648" s="19"/>
      <c r="B648" s="26"/>
      <c r="C648" s="26"/>
      <c r="D648" s="26"/>
      <c r="E648" s="26"/>
      <c r="F648" s="39"/>
      <c r="G648" s="38"/>
      <c r="H648" s="26"/>
      <c r="I648" s="38"/>
      <c r="J648" s="3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</row>
    <row r="649">
      <c r="A649" s="19"/>
      <c r="B649" s="26"/>
      <c r="C649" s="26"/>
      <c r="D649" s="26"/>
      <c r="E649" s="26"/>
      <c r="F649" s="39"/>
      <c r="G649" s="38"/>
      <c r="H649" s="26"/>
      <c r="I649" s="38"/>
      <c r="J649" s="3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</row>
    <row r="650">
      <c r="A650" s="19"/>
      <c r="B650" s="26"/>
      <c r="C650" s="26"/>
      <c r="D650" s="26"/>
      <c r="E650" s="26"/>
      <c r="F650" s="39"/>
      <c r="G650" s="38"/>
      <c r="H650" s="26"/>
      <c r="I650" s="38"/>
      <c r="J650" s="3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</row>
    <row r="651">
      <c r="A651" s="19"/>
      <c r="B651" s="26"/>
      <c r="C651" s="26"/>
      <c r="D651" s="26"/>
      <c r="E651" s="26"/>
      <c r="F651" s="39"/>
      <c r="G651" s="38"/>
      <c r="H651" s="26"/>
      <c r="I651" s="38"/>
      <c r="J651" s="3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</row>
    <row r="652">
      <c r="A652" s="19"/>
      <c r="B652" s="26"/>
      <c r="C652" s="26"/>
      <c r="D652" s="26"/>
      <c r="E652" s="26"/>
      <c r="F652" s="39"/>
      <c r="G652" s="38"/>
      <c r="H652" s="26"/>
      <c r="I652" s="38"/>
      <c r="J652" s="3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</row>
    <row r="653">
      <c r="A653" s="19"/>
      <c r="B653" s="26"/>
      <c r="C653" s="26"/>
      <c r="D653" s="26"/>
      <c r="E653" s="26"/>
      <c r="F653" s="39"/>
      <c r="G653" s="38"/>
      <c r="H653" s="26"/>
      <c r="I653" s="38"/>
      <c r="J653" s="3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</row>
    <row r="654">
      <c r="A654" s="19"/>
      <c r="B654" s="26"/>
      <c r="C654" s="26"/>
      <c r="D654" s="26"/>
      <c r="E654" s="26"/>
      <c r="F654" s="39"/>
      <c r="G654" s="38"/>
      <c r="H654" s="26"/>
      <c r="I654" s="38"/>
      <c r="J654" s="3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</row>
    <row r="655">
      <c r="A655" s="19"/>
      <c r="B655" s="26"/>
      <c r="C655" s="26"/>
      <c r="D655" s="26"/>
      <c r="E655" s="26"/>
      <c r="F655" s="39"/>
      <c r="G655" s="38"/>
      <c r="H655" s="26"/>
      <c r="I655" s="38"/>
      <c r="J655" s="3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</row>
    <row r="656">
      <c r="A656" s="19"/>
      <c r="B656" s="26"/>
      <c r="C656" s="26"/>
      <c r="D656" s="26"/>
      <c r="E656" s="26"/>
      <c r="F656" s="39"/>
      <c r="G656" s="38"/>
      <c r="H656" s="26"/>
      <c r="I656" s="38"/>
      <c r="J656" s="3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</row>
    <row r="657">
      <c r="A657" s="19"/>
      <c r="B657" s="26"/>
      <c r="C657" s="26"/>
      <c r="D657" s="26"/>
      <c r="E657" s="26"/>
      <c r="F657" s="39"/>
      <c r="G657" s="38"/>
      <c r="H657" s="26"/>
      <c r="I657" s="38"/>
      <c r="J657" s="3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</row>
    <row r="658">
      <c r="A658" s="19"/>
      <c r="B658" s="26"/>
      <c r="C658" s="26"/>
      <c r="D658" s="26"/>
      <c r="E658" s="26"/>
      <c r="F658" s="39"/>
      <c r="G658" s="38"/>
      <c r="H658" s="26"/>
      <c r="I658" s="38"/>
      <c r="J658" s="3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</row>
    <row r="659">
      <c r="A659" s="19"/>
      <c r="B659" s="26"/>
      <c r="C659" s="26"/>
      <c r="D659" s="26"/>
      <c r="E659" s="26"/>
      <c r="F659" s="39"/>
      <c r="G659" s="38"/>
      <c r="H659" s="26"/>
      <c r="I659" s="38"/>
      <c r="J659" s="3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</row>
    <row r="660">
      <c r="A660" s="19"/>
      <c r="B660" s="26"/>
      <c r="C660" s="26"/>
      <c r="D660" s="26"/>
      <c r="E660" s="26"/>
      <c r="F660" s="39"/>
      <c r="G660" s="38"/>
      <c r="H660" s="26"/>
      <c r="I660" s="38"/>
      <c r="J660" s="3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</row>
    <row r="661">
      <c r="A661" s="19"/>
      <c r="B661" s="26"/>
      <c r="C661" s="26"/>
      <c r="D661" s="26"/>
      <c r="E661" s="26"/>
      <c r="F661" s="39"/>
      <c r="G661" s="38"/>
      <c r="H661" s="26"/>
      <c r="I661" s="38"/>
      <c r="J661" s="3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</row>
    <row r="662">
      <c r="A662" s="19"/>
      <c r="B662" s="26"/>
      <c r="C662" s="26"/>
      <c r="D662" s="26"/>
      <c r="E662" s="26"/>
      <c r="F662" s="39"/>
      <c r="G662" s="38"/>
      <c r="H662" s="26"/>
      <c r="I662" s="38"/>
      <c r="J662" s="3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</row>
    <row r="663">
      <c r="A663" s="19"/>
      <c r="B663" s="26"/>
      <c r="C663" s="26"/>
      <c r="D663" s="26"/>
      <c r="E663" s="26"/>
      <c r="F663" s="39"/>
      <c r="G663" s="38"/>
      <c r="H663" s="26"/>
      <c r="I663" s="38"/>
      <c r="J663" s="3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</row>
    <row r="664">
      <c r="A664" s="19"/>
      <c r="B664" s="26"/>
      <c r="C664" s="26"/>
      <c r="D664" s="26"/>
      <c r="E664" s="26"/>
      <c r="F664" s="39"/>
      <c r="G664" s="38"/>
      <c r="H664" s="26"/>
      <c r="I664" s="38"/>
      <c r="J664" s="3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</row>
    <row r="665">
      <c r="A665" s="19"/>
      <c r="B665" s="26"/>
      <c r="C665" s="26"/>
      <c r="D665" s="26"/>
      <c r="E665" s="26"/>
      <c r="F665" s="39"/>
      <c r="G665" s="38"/>
      <c r="H665" s="26"/>
      <c r="I665" s="38"/>
      <c r="J665" s="3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</row>
    <row r="666">
      <c r="A666" s="19"/>
      <c r="B666" s="26"/>
      <c r="C666" s="26"/>
      <c r="D666" s="26"/>
      <c r="E666" s="26"/>
      <c r="F666" s="39"/>
      <c r="G666" s="38"/>
      <c r="H666" s="26"/>
      <c r="I666" s="38"/>
      <c r="J666" s="3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</row>
    <row r="667">
      <c r="A667" s="19"/>
      <c r="B667" s="26"/>
      <c r="C667" s="26"/>
      <c r="D667" s="26"/>
      <c r="E667" s="26"/>
      <c r="F667" s="39"/>
      <c r="G667" s="38"/>
      <c r="H667" s="26"/>
      <c r="I667" s="38"/>
      <c r="J667" s="3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</row>
    <row r="668">
      <c r="A668" s="19"/>
      <c r="B668" s="26"/>
      <c r="C668" s="26"/>
      <c r="D668" s="26"/>
      <c r="E668" s="26"/>
      <c r="F668" s="39"/>
      <c r="G668" s="38"/>
      <c r="H668" s="26"/>
      <c r="I668" s="38"/>
      <c r="J668" s="3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</row>
    <row r="669">
      <c r="A669" s="19"/>
      <c r="B669" s="26"/>
      <c r="C669" s="26"/>
      <c r="D669" s="26"/>
      <c r="E669" s="26"/>
      <c r="F669" s="39"/>
      <c r="G669" s="38"/>
      <c r="H669" s="26"/>
      <c r="I669" s="38"/>
      <c r="J669" s="3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</row>
    <row r="670">
      <c r="A670" s="19"/>
      <c r="B670" s="26"/>
      <c r="C670" s="26"/>
      <c r="D670" s="26"/>
      <c r="E670" s="26"/>
      <c r="F670" s="39"/>
      <c r="G670" s="38"/>
      <c r="H670" s="26"/>
      <c r="I670" s="38"/>
      <c r="J670" s="3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</row>
    <row r="671">
      <c r="A671" s="19"/>
      <c r="B671" s="26"/>
      <c r="C671" s="26"/>
      <c r="D671" s="26"/>
      <c r="E671" s="26"/>
      <c r="F671" s="39"/>
      <c r="G671" s="38"/>
      <c r="H671" s="26"/>
      <c r="I671" s="38"/>
      <c r="J671" s="3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</row>
    <row r="672">
      <c r="A672" s="19"/>
      <c r="B672" s="26"/>
      <c r="C672" s="26"/>
      <c r="D672" s="26"/>
      <c r="E672" s="26"/>
      <c r="F672" s="39"/>
      <c r="G672" s="38"/>
      <c r="H672" s="26"/>
      <c r="I672" s="38"/>
      <c r="J672" s="3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</row>
    <row r="673">
      <c r="A673" s="19"/>
      <c r="B673" s="26"/>
      <c r="C673" s="26"/>
      <c r="D673" s="26"/>
      <c r="E673" s="26"/>
      <c r="F673" s="39"/>
      <c r="G673" s="38"/>
      <c r="H673" s="26"/>
      <c r="I673" s="38"/>
      <c r="J673" s="3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</row>
    <row r="674">
      <c r="A674" s="19"/>
      <c r="B674" s="26"/>
      <c r="C674" s="26"/>
      <c r="D674" s="26"/>
      <c r="E674" s="26"/>
      <c r="F674" s="39"/>
      <c r="G674" s="38"/>
      <c r="H674" s="26"/>
      <c r="I674" s="38"/>
      <c r="J674" s="3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</row>
    <row r="675">
      <c r="A675" s="19"/>
      <c r="B675" s="26"/>
      <c r="C675" s="26"/>
      <c r="D675" s="26"/>
      <c r="E675" s="26"/>
      <c r="F675" s="39"/>
      <c r="G675" s="38"/>
      <c r="H675" s="26"/>
      <c r="I675" s="38"/>
      <c r="J675" s="3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</row>
    <row r="676">
      <c r="A676" s="19"/>
      <c r="B676" s="26"/>
      <c r="C676" s="26"/>
      <c r="D676" s="26"/>
      <c r="E676" s="26"/>
      <c r="F676" s="39"/>
      <c r="G676" s="38"/>
      <c r="H676" s="26"/>
      <c r="I676" s="38"/>
      <c r="J676" s="3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</row>
    <row r="677">
      <c r="A677" s="19"/>
      <c r="B677" s="26"/>
      <c r="C677" s="26"/>
      <c r="D677" s="26"/>
      <c r="E677" s="26"/>
      <c r="F677" s="39"/>
      <c r="G677" s="38"/>
      <c r="H677" s="26"/>
      <c r="I677" s="38"/>
      <c r="J677" s="3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</row>
    <row r="678">
      <c r="A678" s="19"/>
      <c r="B678" s="26"/>
      <c r="C678" s="26"/>
      <c r="D678" s="26"/>
      <c r="E678" s="26"/>
      <c r="F678" s="39"/>
      <c r="G678" s="38"/>
      <c r="H678" s="26"/>
      <c r="I678" s="38"/>
      <c r="J678" s="3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</row>
    <row r="679">
      <c r="A679" s="19"/>
      <c r="B679" s="26"/>
      <c r="C679" s="26"/>
      <c r="D679" s="26"/>
      <c r="E679" s="26"/>
      <c r="F679" s="39"/>
      <c r="G679" s="38"/>
      <c r="H679" s="26"/>
      <c r="I679" s="38"/>
      <c r="J679" s="3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</row>
    <row r="680">
      <c r="A680" s="19"/>
      <c r="B680" s="26"/>
      <c r="C680" s="26"/>
      <c r="D680" s="26"/>
      <c r="E680" s="26"/>
      <c r="F680" s="39"/>
      <c r="G680" s="38"/>
      <c r="H680" s="26"/>
      <c r="I680" s="38"/>
      <c r="J680" s="3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</row>
    <row r="681">
      <c r="A681" s="19"/>
      <c r="B681" s="26"/>
      <c r="C681" s="26"/>
      <c r="D681" s="26"/>
      <c r="E681" s="26"/>
      <c r="F681" s="39"/>
      <c r="G681" s="38"/>
      <c r="H681" s="26"/>
      <c r="I681" s="38"/>
      <c r="J681" s="3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</row>
    <row r="682">
      <c r="A682" s="19"/>
      <c r="B682" s="26"/>
      <c r="C682" s="26"/>
      <c r="D682" s="26"/>
      <c r="E682" s="26"/>
      <c r="F682" s="39"/>
      <c r="G682" s="38"/>
      <c r="H682" s="26"/>
      <c r="I682" s="38"/>
      <c r="J682" s="3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</row>
    <row r="683">
      <c r="A683" s="19"/>
      <c r="B683" s="26"/>
      <c r="C683" s="26"/>
      <c r="D683" s="26"/>
      <c r="E683" s="26"/>
      <c r="F683" s="39"/>
      <c r="G683" s="38"/>
      <c r="H683" s="26"/>
      <c r="I683" s="38"/>
      <c r="J683" s="3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</row>
    <row r="684">
      <c r="A684" s="19"/>
      <c r="B684" s="26"/>
      <c r="C684" s="26"/>
      <c r="D684" s="26"/>
      <c r="E684" s="26"/>
      <c r="F684" s="39"/>
      <c r="G684" s="38"/>
      <c r="H684" s="26"/>
      <c r="I684" s="38"/>
      <c r="J684" s="3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</row>
    <row r="685">
      <c r="A685" s="19"/>
      <c r="B685" s="26"/>
      <c r="C685" s="26"/>
      <c r="D685" s="26"/>
      <c r="E685" s="26"/>
      <c r="F685" s="39"/>
      <c r="G685" s="38"/>
      <c r="H685" s="26"/>
      <c r="I685" s="38"/>
      <c r="J685" s="3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</row>
    <row r="686">
      <c r="A686" s="19"/>
      <c r="B686" s="26"/>
      <c r="C686" s="26"/>
      <c r="D686" s="26"/>
      <c r="E686" s="26"/>
      <c r="F686" s="39"/>
      <c r="G686" s="38"/>
      <c r="H686" s="26"/>
      <c r="I686" s="38"/>
      <c r="J686" s="3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</row>
    <row r="687">
      <c r="A687" s="19"/>
      <c r="B687" s="26"/>
      <c r="C687" s="26"/>
      <c r="D687" s="26"/>
      <c r="E687" s="26"/>
      <c r="F687" s="39"/>
      <c r="G687" s="38"/>
      <c r="H687" s="26"/>
      <c r="I687" s="38"/>
      <c r="J687" s="3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</row>
    <row r="688">
      <c r="A688" s="19"/>
      <c r="B688" s="26"/>
      <c r="C688" s="26"/>
      <c r="D688" s="26"/>
      <c r="E688" s="26"/>
      <c r="F688" s="39"/>
      <c r="G688" s="38"/>
      <c r="H688" s="26"/>
      <c r="I688" s="38"/>
      <c r="J688" s="3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</row>
    <row r="689">
      <c r="A689" s="19"/>
      <c r="B689" s="26"/>
      <c r="C689" s="26"/>
      <c r="D689" s="26"/>
      <c r="E689" s="26"/>
      <c r="F689" s="39"/>
      <c r="G689" s="38"/>
      <c r="H689" s="26"/>
      <c r="I689" s="38"/>
      <c r="J689" s="3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</row>
    <row r="690">
      <c r="A690" s="19"/>
      <c r="B690" s="26"/>
      <c r="C690" s="26"/>
      <c r="D690" s="26"/>
      <c r="E690" s="26"/>
      <c r="F690" s="39"/>
      <c r="G690" s="38"/>
      <c r="H690" s="26"/>
      <c r="I690" s="38"/>
      <c r="J690" s="3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</row>
    <row r="691">
      <c r="A691" s="19"/>
      <c r="B691" s="26"/>
      <c r="C691" s="26"/>
      <c r="D691" s="26"/>
      <c r="E691" s="26"/>
      <c r="F691" s="39"/>
      <c r="G691" s="38"/>
      <c r="H691" s="26"/>
      <c r="I691" s="38"/>
      <c r="J691" s="3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</row>
    <row r="692">
      <c r="A692" s="19"/>
      <c r="B692" s="26"/>
      <c r="C692" s="26"/>
      <c r="D692" s="26"/>
      <c r="E692" s="26"/>
      <c r="F692" s="39"/>
      <c r="G692" s="38"/>
      <c r="H692" s="26"/>
      <c r="I692" s="38"/>
      <c r="J692" s="3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</row>
    <row r="693">
      <c r="A693" s="19"/>
      <c r="B693" s="26"/>
      <c r="C693" s="26"/>
      <c r="D693" s="26"/>
      <c r="E693" s="26"/>
      <c r="F693" s="39"/>
      <c r="G693" s="38"/>
      <c r="H693" s="26"/>
      <c r="I693" s="38"/>
      <c r="J693" s="3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</row>
    <row r="694">
      <c r="A694" s="19"/>
      <c r="B694" s="26"/>
      <c r="C694" s="26"/>
      <c r="D694" s="26"/>
      <c r="E694" s="26"/>
      <c r="F694" s="39"/>
      <c r="G694" s="38"/>
      <c r="H694" s="26"/>
      <c r="I694" s="38"/>
      <c r="J694" s="3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</row>
    <row r="695">
      <c r="A695" s="19"/>
      <c r="B695" s="26"/>
      <c r="C695" s="26"/>
      <c r="D695" s="26"/>
      <c r="E695" s="26"/>
      <c r="F695" s="39"/>
      <c r="G695" s="38"/>
      <c r="H695" s="26"/>
      <c r="I695" s="38"/>
      <c r="J695" s="3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</row>
    <row r="696">
      <c r="A696" s="19"/>
      <c r="B696" s="26"/>
      <c r="C696" s="26"/>
      <c r="D696" s="26"/>
      <c r="E696" s="26"/>
      <c r="F696" s="39"/>
      <c r="G696" s="38"/>
      <c r="H696" s="26"/>
      <c r="I696" s="38"/>
      <c r="J696" s="3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</row>
    <row r="697">
      <c r="A697" s="19"/>
      <c r="B697" s="26"/>
      <c r="C697" s="26"/>
      <c r="D697" s="26"/>
      <c r="E697" s="26"/>
      <c r="F697" s="39"/>
      <c r="G697" s="38"/>
      <c r="H697" s="26"/>
      <c r="I697" s="38"/>
      <c r="J697" s="3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</row>
    <row r="698">
      <c r="A698" s="19"/>
      <c r="B698" s="26"/>
      <c r="C698" s="26"/>
      <c r="D698" s="26"/>
      <c r="E698" s="26"/>
      <c r="F698" s="39"/>
      <c r="G698" s="38"/>
      <c r="H698" s="26"/>
      <c r="I698" s="38"/>
      <c r="J698" s="3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</row>
    <row r="699">
      <c r="A699" s="19"/>
      <c r="B699" s="26"/>
      <c r="C699" s="26"/>
      <c r="D699" s="26"/>
      <c r="E699" s="26"/>
      <c r="F699" s="39"/>
      <c r="G699" s="38"/>
      <c r="H699" s="26"/>
      <c r="I699" s="38"/>
      <c r="J699" s="3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</row>
    <row r="700">
      <c r="A700" s="19"/>
      <c r="B700" s="26"/>
      <c r="C700" s="26"/>
      <c r="D700" s="26"/>
      <c r="E700" s="26"/>
      <c r="F700" s="39"/>
      <c r="G700" s="38"/>
      <c r="H700" s="26"/>
      <c r="I700" s="38"/>
      <c r="J700" s="3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</row>
    <row r="701">
      <c r="A701" s="19"/>
      <c r="B701" s="26"/>
      <c r="C701" s="26"/>
      <c r="D701" s="26"/>
      <c r="E701" s="26"/>
      <c r="F701" s="39"/>
      <c r="G701" s="38"/>
      <c r="H701" s="26"/>
      <c r="I701" s="38"/>
      <c r="J701" s="3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</row>
    <row r="702">
      <c r="A702" s="19"/>
      <c r="B702" s="26"/>
      <c r="C702" s="26"/>
      <c r="D702" s="26"/>
      <c r="E702" s="26"/>
      <c r="F702" s="39"/>
      <c r="G702" s="38"/>
      <c r="H702" s="26"/>
      <c r="I702" s="38"/>
      <c r="J702" s="3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</row>
    <row r="703">
      <c r="A703" s="19"/>
      <c r="B703" s="26"/>
      <c r="C703" s="26"/>
      <c r="D703" s="26"/>
      <c r="E703" s="26"/>
      <c r="F703" s="39"/>
      <c r="G703" s="38"/>
      <c r="H703" s="26"/>
      <c r="I703" s="38"/>
      <c r="J703" s="3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</row>
    <row r="704">
      <c r="A704" s="19"/>
      <c r="B704" s="26"/>
      <c r="C704" s="26"/>
      <c r="D704" s="26"/>
      <c r="E704" s="26"/>
      <c r="F704" s="39"/>
      <c r="G704" s="38"/>
      <c r="H704" s="26"/>
      <c r="I704" s="38"/>
      <c r="J704" s="3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</row>
    <row r="705">
      <c r="A705" s="19"/>
      <c r="B705" s="26"/>
      <c r="C705" s="26"/>
      <c r="D705" s="26"/>
      <c r="E705" s="26"/>
      <c r="F705" s="39"/>
      <c r="G705" s="38"/>
      <c r="H705" s="26"/>
      <c r="I705" s="38"/>
      <c r="J705" s="3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</row>
    <row r="706">
      <c r="A706" s="19"/>
      <c r="B706" s="26"/>
      <c r="C706" s="26"/>
      <c r="D706" s="26"/>
      <c r="E706" s="26"/>
      <c r="F706" s="39"/>
      <c r="G706" s="38"/>
      <c r="H706" s="26"/>
      <c r="I706" s="38"/>
      <c r="J706" s="3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</row>
    <row r="707">
      <c r="A707" s="19"/>
      <c r="B707" s="26"/>
      <c r="C707" s="26"/>
      <c r="D707" s="26"/>
      <c r="E707" s="26"/>
      <c r="F707" s="39"/>
      <c r="G707" s="38"/>
      <c r="H707" s="26"/>
      <c r="I707" s="38"/>
      <c r="J707" s="3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</row>
    <row r="708">
      <c r="A708" s="19"/>
      <c r="B708" s="26"/>
      <c r="C708" s="26"/>
      <c r="D708" s="26"/>
      <c r="E708" s="26"/>
      <c r="F708" s="39"/>
      <c r="G708" s="38"/>
      <c r="H708" s="26"/>
      <c r="I708" s="38"/>
      <c r="J708" s="3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</row>
    <row r="709">
      <c r="A709" s="19"/>
      <c r="B709" s="26"/>
      <c r="C709" s="26"/>
      <c r="D709" s="26"/>
      <c r="E709" s="26"/>
      <c r="F709" s="39"/>
      <c r="G709" s="38"/>
      <c r="H709" s="26"/>
      <c r="I709" s="38"/>
      <c r="J709" s="3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</row>
    <row r="710">
      <c r="A710" s="19"/>
      <c r="B710" s="26"/>
      <c r="C710" s="26"/>
      <c r="D710" s="26"/>
      <c r="E710" s="26"/>
      <c r="F710" s="39"/>
      <c r="G710" s="38"/>
      <c r="H710" s="26"/>
      <c r="I710" s="38"/>
      <c r="J710" s="3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</row>
    <row r="711">
      <c r="A711" s="19"/>
      <c r="B711" s="26"/>
      <c r="C711" s="26"/>
      <c r="D711" s="26"/>
      <c r="E711" s="26"/>
      <c r="F711" s="39"/>
      <c r="G711" s="38"/>
      <c r="H711" s="26"/>
      <c r="I711" s="38"/>
      <c r="J711" s="3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</row>
    <row r="712">
      <c r="A712" s="19"/>
      <c r="B712" s="26"/>
      <c r="C712" s="26"/>
      <c r="D712" s="26"/>
      <c r="E712" s="26"/>
      <c r="F712" s="39"/>
      <c r="G712" s="38"/>
      <c r="H712" s="26"/>
      <c r="I712" s="38"/>
      <c r="J712" s="3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</row>
    <row r="713">
      <c r="A713" s="19"/>
      <c r="B713" s="26"/>
      <c r="C713" s="26"/>
      <c r="D713" s="26"/>
      <c r="E713" s="26"/>
      <c r="F713" s="39"/>
      <c r="G713" s="38"/>
      <c r="H713" s="26"/>
      <c r="I713" s="38"/>
      <c r="J713" s="3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</row>
    <row r="714">
      <c r="A714" s="19"/>
      <c r="B714" s="26"/>
      <c r="C714" s="26"/>
      <c r="D714" s="26"/>
      <c r="E714" s="26"/>
      <c r="F714" s="39"/>
      <c r="G714" s="38"/>
      <c r="H714" s="26"/>
      <c r="I714" s="38"/>
      <c r="J714" s="3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</row>
    <row r="715">
      <c r="A715" s="19"/>
      <c r="B715" s="26"/>
      <c r="C715" s="26"/>
      <c r="D715" s="26"/>
      <c r="E715" s="26"/>
      <c r="F715" s="39"/>
      <c r="G715" s="38"/>
      <c r="H715" s="26"/>
      <c r="I715" s="38"/>
      <c r="J715" s="3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</row>
    <row r="716">
      <c r="A716" s="19"/>
      <c r="B716" s="26"/>
      <c r="C716" s="26"/>
      <c r="D716" s="26"/>
      <c r="E716" s="26"/>
      <c r="F716" s="39"/>
      <c r="G716" s="38"/>
      <c r="H716" s="26"/>
      <c r="I716" s="38"/>
      <c r="J716" s="3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</row>
    <row r="717">
      <c r="A717" s="19"/>
      <c r="B717" s="26"/>
      <c r="C717" s="26"/>
      <c r="D717" s="26"/>
      <c r="E717" s="26"/>
      <c r="F717" s="39"/>
      <c r="G717" s="38"/>
      <c r="H717" s="26"/>
      <c r="I717" s="38"/>
      <c r="J717" s="3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</row>
    <row r="718">
      <c r="A718" s="19"/>
      <c r="B718" s="26"/>
      <c r="C718" s="26"/>
      <c r="D718" s="26"/>
      <c r="E718" s="26"/>
      <c r="F718" s="39"/>
      <c r="G718" s="38"/>
      <c r="H718" s="26"/>
      <c r="I718" s="38"/>
      <c r="J718" s="3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</row>
    <row r="719">
      <c r="A719" s="19"/>
      <c r="B719" s="26"/>
      <c r="C719" s="26"/>
      <c r="D719" s="26"/>
      <c r="E719" s="26"/>
      <c r="F719" s="39"/>
      <c r="G719" s="38"/>
      <c r="H719" s="26"/>
      <c r="I719" s="38"/>
      <c r="J719" s="3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</row>
    <row r="720">
      <c r="A720" s="19"/>
      <c r="B720" s="26"/>
      <c r="C720" s="26"/>
      <c r="D720" s="26"/>
      <c r="E720" s="26"/>
      <c r="F720" s="39"/>
      <c r="G720" s="38"/>
      <c r="H720" s="26"/>
      <c r="I720" s="38"/>
      <c r="J720" s="3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</row>
    <row r="721">
      <c r="A721" s="19"/>
      <c r="B721" s="26"/>
      <c r="C721" s="26"/>
      <c r="D721" s="26"/>
      <c r="E721" s="26"/>
      <c r="F721" s="39"/>
      <c r="G721" s="38"/>
      <c r="H721" s="26"/>
      <c r="I721" s="38"/>
      <c r="J721" s="3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</row>
    <row r="722">
      <c r="A722" s="19"/>
      <c r="B722" s="26"/>
      <c r="C722" s="26"/>
      <c r="D722" s="26"/>
      <c r="E722" s="26"/>
      <c r="F722" s="39"/>
      <c r="G722" s="38"/>
      <c r="H722" s="26"/>
      <c r="I722" s="38"/>
      <c r="J722" s="3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</row>
    <row r="723">
      <c r="A723" s="19"/>
      <c r="B723" s="26"/>
      <c r="C723" s="26"/>
      <c r="D723" s="26"/>
      <c r="E723" s="26"/>
      <c r="F723" s="39"/>
      <c r="G723" s="38"/>
      <c r="H723" s="26"/>
      <c r="I723" s="38"/>
      <c r="J723" s="3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</row>
    <row r="724">
      <c r="A724" s="19"/>
      <c r="B724" s="26"/>
      <c r="C724" s="26"/>
      <c r="D724" s="26"/>
      <c r="E724" s="26"/>
      <c r="F724" s="39"/>
      <c r="G724" s="38"/>
      <c r="H724" s="26"/>
      <c r="I724" s="38"/>
      <c r="J724" s="3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</row>
    <row r="725">
      <c r="A725" s="19"/>
      <c r="B725" s="26"/>
      <c r="C725" s="26"/>
      <c r="D725" s="26"/>
      <c r="E725" s="26"/>
      <c r="F725" s="39"/>
      <c r="G725" s="38"/>
      <c r="H725" s="26"/>
      <c r="I725" s="38"/>
      <c r="J725" s="3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</row>
    <row r="726">
      <c r="A726" s="19"/>
      <c r="B726" s="26"/>
      <c r="C726" s="26"/>
      <c r="D726" s="26"/>
      <c r="E726" s="26"/>
      <c r="F726" s="39"/>
      <c r="G726" s="38"/>
      <c r="H726" s="26"/>
      <c r="I726" s="38"/>
      <c r="J726" s="3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</row>
    <row r="727">
      <c r="A727" s="19"/>
      <c r="B727" s="26"/>
      <c r="C727" s="26"/>
      <c r="D727" s="26"/>
      <c r="E727" s="26"/>
      <c r="F727" s="39"/>
      <c r="G727" s="38"/>
      <c r="H727" s="26"/>
      <c r="I727" s="38"/>
      <c r="J727" s="3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</row>
    <row r="728">
      <c r="A728" s="19"/>
      <c r="B728" s="26"/>
      <c r="C728" s="26"/>
      <c r="D728" s="26"/>
      <c r="E728" s="26"/>
      <c r="F728" s="39"/>
      <c r="G728" s="38"/>
      <c r="H728" s="26"/>
      <c r="I728" s="38"/>
      <c r="J728" s="3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</row>
    <row r="729">
      <c r="A729" s="19"/>
      <c r="B729" s="26"/>
      <c r="C729" s="26"/>
      <c r="D729" s="26"/>
      <c r="E729" s="26"/>
      <c r="F729" s="39"/>
      <c r="G729" s="38"/>
      <c r="H729" s="26"/>
      <c r="I729" s="38"/>
      <c r="J729" s="3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</row>
    <row r="730">
      <c r="A730" s="19"/>
      <c r="B730" s="26"/>
      <c r="C730" s="26"/>
      <c r="D730" s="26"/>
      <c r="E730" s="26"/>
      <c r="F730" s="39"/>
      <c r="G730" s="38"/>
      <c r="H730" s="26"/>
      <c r="I730" s="38"/>
      <c r="J730" s="3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</row>
    <row r="731">
      <c r="A731" s="19"/>
      <c r="B731" s="26"/>
      <c r="C731" s="26"/>
      <c r="D731" s="26"/>
      <c r="E731" s="26"/>
      <c r="F731" s="39"/>
      <c r="G731" s="38"/>
      <c r="H731" s="26"/>
      <c r="I731" s="38"/>
      <c r="J731" s="3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</row>
    <row r="732">
      <c r="A732" s="19"/>
      <c r="B732" s="26"/>
      <c r="C732" s="26"/>
      <c r="D732" s="26"/>
      <c r="E732" s="26"/>
      <c r="F732" s="39"/>
      <c r="G732" s="38"/>
      <c r="H732" s="26"/>
      <c r="I732" s="38"/>
      <c r="J732" s="3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</row>
    <row r="733">
      <c r="A733" s="19"/>
      <c r="B733" s="26"/>
      <c r="C733" s="26"/>
      <c r="D733" s="26"/>
      <c r="E733" s="26"/>
      <c r="F733" s="39"/>
      <c r="G733" s="38"/>
      <c r="H733" s="26"/>
      <c r="I733" s="38"/>
      <c r="J733" s="3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</row>
    <row r="734">
      <c r="A734" s="19"/>
      <c r="B734" s="26"/>
      <c r="C734" s="26"/>
      <c r="D734" s="26"/>
      <c r="E734" s="26"/>
      <c r="F734" s="39"/>
      <c r="G734" s="38"/>
      <c r="H734" s="26"/>
      <c r="I734" s="38"/>
      <c r="J734" s="3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</row>
    <row r="735">
      <c r="A735" s="19"/>
      <c r="B735" s="26"/>
      <c r="C735" s="26"/>
      <c r="D735" s="26"/>
      <c r="E735" s="26"/>
      <c r="F735" s="39"/>
      <c r="G735" s="38"/>
      <c r="H735" s="26"/>
      <c r="I735" s="38"/>
      <c r="J735" s="3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</row>
    <row r="736">
      <c r="A736" s="19"/>
      <c r="B736" s="26"/>
      <c r="C736" s="26"/>
      <c r="D736" s="26"/>
      <c r="E736" s="26"/>
      <c r="F736" s="39"/>
      <c r="G736" s="38"/>
      <c r="H736" s="26"/>
      <c r="I736" s="38"/>
      <c r="J736" s="3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</row>
    <row r="737">
      <c r="A737" s="19"/>
      <c r="B737" s="26"/>
      <c r="C737" s="26"/>
      <c r="D737" s="26"/>
      <c r="E737" s="26"/>
      <c r="F737" s="39"/>
      <c r="G737" s="38"/>
      <c r="H737" s="26"/>
      <c r="I737" s="38"/>
      <c r="J737" s="3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</row>
    <row r="738">
      <c r="A738" s="19"/>
      <c r="B738" s="26"/>
      <c r="C738" s="26"/>
      <c r="D738" s="26"/>
      <c r="E738" s="26"/>
      <c r="F738" s="39"/>
      <c r="G738" s="38"/>
      <c r="H738" s="26"/>
      <c r="I738" s="38"/>
      <c r="J738" s="3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</row>
    <row r="739">
      <c r="A739" s="19"/>
      <c r="B739" s="26"/>
      <c r="C739" s="26"/>
      <c r="D739" s="26"/>
      <c r="E739" s="26"/>
      <c r="F739" s="39"/>
      <c r="G739" s="38"/>
      <c r="H739" s="26"/>
      <c r="I739" s="38"/>
      <c r="J739" s="3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</row>
    <row r="740">
      <c r="A740" s="19"/>
      <c r="B740" s="26"/>
      <c r="C740" s="26"/>
      <c r="D740" s="26"/>
      <c r="E740" s="26"/>
      <c r="F740" s="39"/>
      <c r="G740" s="38"/>
      <c r="H740" s="26"/>
      <c r="I740" s="38"/>
      <c r="J740" s="3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</row>
    <row r="741">
      <c r="A741" s="19"/>
      <c r="B741" s="26"/>
      <c r="C741" s="26"/>
      <c r="D741" s="26"/>
      <c r="E741" s="26"/>
      <c r="F741" s="39"/>
      <c r="G741" s="38"/>
      <c r="H741" s="26"/>
      <c r="I741" s="38"/>
      <c r="J741" s="3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</row>
    <row r="742">
      <c r="A742" s="19"/>
      <c r="B742" s="26"/>
      <c r="C742" s="26"/>
      <c r="D742" s="26"/>
      <c r="E742" s="26"/>
      <c r="F742" s="39"/>
      <c r="G742" s="38"/>
      <c r="H742" s="26"/>
      <c r="I742" s="38"/>
      <c r="J742" s="3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</row>
    <row r="743">
      <c r="A743" s="19"/>
      <c r="B743" s="26"/>
      <c r="C743" s="26"/>
      <c r="D743" s="26"/>
      <c r="E743" s="26"/>
      <c r="F743" s="39"/>
      <c r="G743" s="38"/>
      <c r="H743" s="26"/>
      <c r="I743" s="38"/>
      <c r="J743" s="3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</row>
    <row r="744">
      <c r="A744" s="19"/>
      <c r="B744" s="26"/>
      <c r="C744" s="26"/>
      <c r="D744" s="26"/>
      <c r="E744" s="26"/>
      <c r="F744" s="39"/>
      <c r="G744" s="38"/>
      <c r="H744" s="26"/>
      <c r="I744" s="38"/>
      <c r="J744" s="3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</row>
    <row r="745">
      <c r="A745" s="19"/>
      <c r="B745" s="26"/>
      <c r="C745" s="26"/>
      <c r="D745" s="26"/>
      <c r="E745" s="26"/>
      <c r="F745" s="39"/>
      <c r="G745" s="38"/>
      <c r="H745" s="26"/>
      <c r="I745" s="38"/>
      <c r="J745" s="3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</row>
    <row r="746">
      <c r="A746" s="19"/>
      <c r="B746" s="26"/>
      <c r="C746" s="26"/>
      <c r="D746" s="26"/>
      <c r="E746" s="26"/>
      <c r="F746" s="39"/>
      <c r="G746" s="38"/>
      <c r="H746" s="26"/>
      <c r="I746" s="38"/>
      <c r="J746" s="3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</row>
    <row r="747">
      <c r="A747" s="19"/>
      <c r="B747" s="26"/>
      <c r="C747" s="26"/>
      <c r="D747" s="26"/>
      <c r="E747" s="26"/>
      <c r="F747" s="39"/>
      <c r="G747" s="38"/>
      <c r="H747" s="26"/>
      <c r="I747" s="38"/>
      <c r="J747" s="3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</row>
    <row r="748">
      <c r="A748" s="19"/>
      <c r="B748" s="26"/>
      <c r="C748" s="26"/>
      <c r="D748" s="26"/>
      <c r="E748" s="26"/>
      <c r="F748" s="39"/>
      <c r="G748" s="38"/>
      <c r="H748" s="26"/>
      <c r="I748" s="38"/>
      <c r="J748" s="3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</row>
    <row r="749">
      <c r="A749" s="19"/>
      <c r="B749" s="26"/>
      <c r="C749" s="26"/>
      <c r="D749" s="26"/>
      <c r="E749" s="26"/>
      <c r="F749" s="39"/>
      <c r="G749" s="38"/>
      <c r="H749" s="26"/>
      <c r="I749" s="38"/>
      <c r="J749" s="3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</row>
    <row r="750">
      <c r="A750" s="19"/>
      <c r="B750" s="26"/>
      <c r="C750" s="26"/>
      <c r="D750" s="26"/>
      <c r="E750" s="26"/>
      <c r="F750" s="39"/>
      <c r="G750" s="38"/>
      <c r="H750" s="26"/>
      <c r="I750" s="38"/>
      <c r="J750" s="3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</row>
    <row r="751">
      <c r="A751" s="19"/>
      <c r="B751" s="26"/>
      <c r="C751" s="26"/>
      <c r="D751" s="26"/>
      <c r="E751" s="26"/>
      <c r="F751" s="39"/>
      <c r="G751" s="38"/>
      <c r="H751" s="26"/>
      <c r="I751" s="38"/>
      <c r="J751" s="3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</row>
    <row r="752">
      <c r="A752" s="19"/>
      <c r="B752" s="26"/>
      <c r="C752" s="26"/>
      <c r="D752" s="26"/>
      <c r="E752" s="26"/>
      <c r="F752" s="39"/>
      <c r="G752" s="38"/>
      <c r="H752" s="26"/>
      <c r="I752" s="38"/>
      <c r="J752" s="3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</row>
    <row r="753">
      <c r="A753" s="19"/>
      <c r="B753" s="26"/>
      <c r="C753" s="26"/>
      <c r="D753" s="26"/>
      <c r="E753" s="26"/>
      <c r="F753" s="39"/>
      <c r="G753" s="38"/>
      <c r="H753" s="26"/>
      <c r="I753" s="38"/>
      <c r="J753" s="3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</row>
    <row r="754">
      <c r="A754" s="19"/>
      <c r="B754" s="26"/>
      <c r="C754" s="26"/>
      <c r="D754" s="26"/>
      <c r="E754" s="26"/>
      <c r="F754" s="39"/>
      <c r="G754" s="38"/>
      <c r="H754" s="26"/>
      <c r="I754" s="38"/>
      <c r="J754" s="3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</row>
    <row r="755">
      <c r="A755" s="19"/>
      <c r="B755" s="26"/>
      <c r="C755" s="26"/>
      <c r="D755" s="26"/>
      <c r="E755" s="26"/>
      <c r="F755" s="39"/>
      <c r="G755" s="38"/>
      <c r="H755" s="26"/>
      <c r="I755" s="38"/>
      <c r="J755" s="3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</row>
    <row r="756">
      <c r="A756" s="19"/>
      <c r="B756" s="26"/>
      <c r="C756" s="26"/>
      <c r="D756" s="26"/>
      <c r="E756" s="26"/>
      <c r="F756" s="39"/>
      <c r="G756" s="38"/>
      <c r="H756" s="26"/>
      <c r="I756" s="38"/>
      <c r="J756" s="3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</row>
    <row r="757">
      <c r="A757" s="19"/>
      <c r="B757" s="26"/>
      <c r="C757" s="26"/>
      <c r="D757" s="26"/>
      <c r="E757" s="26"/>
      <c r="F757" s="39"/>
      <c r="G757" s="38"/>
      <c r="H757" s="26"/>
      <c r="I757" s="38"/>
      <c r="J757" s="3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</row>
    <row r="758">
      <c r="A758" s="19"/>
      <c r="B758" s="26"/>
      <c r="C758" s="26"/>
      <c r="D758" s="26"/>
      <c r="E758" s="26"/>
      <c r="F758" s="39"/>
      <c r="G758" s="38"/>
      <c r="H758" s="26"/>
      <c r="I758" s="38"/>
      <c r="J758" s="3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</row>
    <row r="759">
      <c r="A759" s="19"/>
      <c r="B759" s="26"/>
      <c r="C759" s="26"/>
      <c r="D759" s="26"/>
      <c r="E759" s="26"/>
      <c r="F759" s="39"/>
      <c r="G759" s="38"/>
      <c r="H759" s="26"/>
      <c r="I759" s="38"/>
      <c r="J759" s="3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</row>
    <row r="760">
      <c r="A760" s="19"/>
      <c r="B760" s="26"/>
      <c r="C760" s="26"/>
      <c r="D760" s="26"/>
      <c r="E760" s="26"/>
      <c r="F760" s="39"/>
      <c r="G760" s="38"/>
      <c r="H760" s="26"/>
      <c r="I760" s="38"/>
      <c r="J760" s="3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</row>
    <row r="761">
      <c r="A761" s="19"/>
      <c r="B761" s="26"/>
      <c r="C761" s="26"/>
      <c r="D761" s="26"/>
      <c r="E761" s="26"/>
      <c r="F761" s="39"/>
      <c r="G761" s="38"/>
      <c r="H761" s="26"/>
      <c r="I761" s="38"/>
      <c r="J761" s="3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</row>
    <row r="762">
      <c r="A762" s="19"/>
      <c r="B762" s="26"/>
      <c r="C762" s="26"/>
      <c r="D762" s="26"/>
      <c r="E762" s="26"/>
      <c r="F762" s="39"/>
      <c r="G762" s="38"/>
      <c r="H762" s="26"/>
      <c r="I762" s="38"/>
      <c r="J762" s="3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</row>
    <row r="763">
      <c r="A763" s="19"/>
      <c r="B763" s="26"/>
      <c r="C763" s="26"/>
      <c r="D763" s="26"/>
      <c r="E763" s="26"/>
      <c r="F763" s="39"/>
      <c r="G763" s="38"/>
      <c r="H763" s="26"/>
      <c r="I763" s="38"/>
      <c r="J763" s="3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</row>
    <row r="764">
      <c r="A764" s="19"/>
      <c r="B764" s="26"/>
      <c r="C764" s="26"/>
      <c r="D764" s="26"/>
      <c r="E764" s="26"/>
      <c r="F764" s="39"/>
      <c r="G764" s="38"/>
      <c r="H764" s="26"/>
      <c r="I764" s="38"/>
      <c r="J764" s="3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</row>
    <row r="765">
      <c r="A765" s="19"/>
      <c r="B765" s="26"/>
      <c r="C765" s="26"/>
      <c r="D765" s="26"/>
      <c r="E765" s="26"/>
      <c r="F765" s="39"/>
      <c r="G765" s="38"/>
      <c r="H765" s="26"/>
      <c r="I765" s="38"/>
      <c r="J765" s="3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</row>
    <row r="766">
      <c r="A766" s="19"/>
      <c r="B766" s="26"/>
      <c r="C766" s="26"/>
      <c r="D766" s="26"/>
      <c r="E766" s="26"/>
      <c r="F766" s="39"/>
      <c r="G766" s="38"/>
      <c r="H766" s="26"/>
      <c r="I766" s="38"/>
      <c r="J766" s="3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</row>
    <row r="767">
      <c r="A767" s="19"/>
      <c r="B767" s="26"/>
      <c r="C767" s="26"/>
      <c r="D767" s="26"/>
      <c r="E767" s="26"/>
      <c r="F767" s="39"/>
      <c r="G767" s="38"/>
      <c r="H767" s="26"/>
      <c r="I767" s="38"/>
      <c r="J767" s="3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</row>
    <row r="768">
      <c r="A768" s="19"/>
      <c r="B768" s="26"/>
      <c r="C768" s="26"/>
      <c r="D768" s="26"/>
      <c r="E768" s="26"/>
      <c r="F768" s="39"/>
      <c r="G768" s="38"/>
      <c r="H768" s="26"/>
      <c r="I768" s="38"/>
      <c r="J768" s="3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</row>
    <row r="769">
      <c r="A769" s="19"/>
      <c r="B769" s="26"/>
      <c r="C769" s="26"/>
      <c r="D769" s="26"/>
      <c r="E769" s="26"/>
      <c r="F769" s="39"/>
      <c r="G769" s="38"/>
      <c r="H769" s="26"/>
      <c r="I769" s="38"/>
      <c r="J769" s="3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</row>
    <row r="770">
      <c r="A770" s="19"/>
      <c r="B770" s="26"/>
      <c r="C770" s="26"/>
      <c r="D770" s="26"/>
      <c r="E770" s="26"/>
      <c r="F770" s="39"/>
      <c r="G770" s="38"/>
      <c r="H770" s="26"/>
      <c r="I770" s="38"/>
      <c r="J770" s="3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</row>
    <row r="771">
      <c r="A771" s="19"/>
      <c r="B771" s="26"/>
      <c r="C771" s="26"/>
      <c r="D771" s="26"/>
      <c r="E771" s="26"/>
      <c r="F771" s="39"/>
      <c r="G771" s="38"/>
      <c r="H771" s="26"/>
      <c r="I771" s="38"/>
      <c r="J771" s="3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</row>
    <row r="772">
      <c r="A772" s="19"/>
      <c r="B772" s="26"/>
      <c r="C772" s="26"/>
      <c r="D772" s="26"/>
      <c r="E772" s="26"/>
      <c r="F772" s="39"/>
      <c r="G772" s="38"/>
      <c r="H772" s="26"/>
      <c r="I772" s="38"/>
      <c r="J772" s="3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</row>
    <row r="773">
      <c r="A773" s="19"/>
      <c r="B773" s="26"/>
      <c r="C773" s="26"/>
      <c r="D773" s="26"/>
      <c r="E773" s="26"/>
      <c r="F773" s="39"/>
      <c r="G773" s="38"/>
      <c r="H773" s="26"/>
      <c r="I773" s="38"/>
      <c r="J773" s="3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</row>
    <row r="774">
      <c r="A774" s="19"/>
      <c r="B774" s="26"/>
      <c r="C774" s="26"/>
      <c r="D774" s="26"/>
      <c r="E774" s="26"/>
      <c r="F774" s="39"/>
      <c r="G774" s="38"/>
      <c r="H774" s="26"/>
      <c r="I774" s="38"/>
      <c r="J774" s="3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</row>
    <row r="775">
      <c r="A775" s="19"/>
      <c r="B775" s="26"/>
      <c r="C775" s="26"/>
      <c r="D775" s="26"/>
      <c r="E775" s="26"/>
      <c r="F775" s="39"/>
      <c r="G775" s="38"/>
      <c r="H775" s="26"/>
      <c r="I775" s="38"/>
      <c r="J775" s="3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</row>
    <row r="776">
      <c r="A776" s="19"/>
      <c r="B776" s="26"/>
      <c r="C776" s="26"/>
      <c r="D776" s="26"/>
      <c r="E776" s="26"/>
      <c r="F776" s="39"/>
      <c r="G776" s="38"/>
      <c r="H776" s="26"/>
      <c r="I776" s="38"/>
      <c r="J776" s="3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</row>
    <row r="777">
      <c r="A777" s="19"/>
      <c r="B777" s="26"/>
      <c r="C777" s="26"/>
      <c r="D777" s="26"/>
      <c r="E777" s="26"/>
      <c r="F777" s="39"/>
      <c r="G777" s="38"/>
      <c r="H777" s="26"/>
      <c r="I777" s="38"/>
      <c r="J777" s="3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</row>
    <row r="778">
      <c r="A778" s="19"/>
      <c r="B778" s="26"/>
      <c r="C778" s="26"/>
      <c r="D778" s="26"/>
      <c r="E778" s="26"/>
      <c r="F778" s="39"/>
      <c r="G778" s="38"/>
      <c r="H778" s="26"/>
      <c r="I778" s="38"/>
      <c r="J778" s="3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</row>
    <row r="779">
      <c r="A779" s="19"/>
      <c r="B779" s="26"/>
      <c r="C779" s="26"/>
      <c r="D779" s="26"/>
      <c r="E779" s="26"/>
      <c r="F779" s="39"/>
      <c r="G779" s="38"/>
      <c r="H779" s="26"/>
      <c r="I779" s="38"/>
      <c r="J779" s="3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</row>
    <row r="780">
      <c r="A780" s="19"/>
      <c r="B780" s="26"/>
      <c r="C780" s="26"/>
      <c r="D780" s="26"/>
      <c r="E780" s="26"/>
      <c r="F780" s="39"/>
      <c r="G780" s="38"/>
      <c r="H780" s="26"/>
      <c r="I780" s="38"/>
      <c r="J780" s="3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</row>
    <row r="781">
      <c r="A781" s="19"/>
      <c r="B781" s="26"/>
      <c r="C781" s="26"/>
      <c r="D781" s="26"/>
      <c r="E781" s="26"/>
      <c r="F781" s="39"/>
      <c r="G781" s="38"/>
      <c r="H781" s="26"/>
      <c r="I781" s="38"/>
      <c r="J781" s="3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</row>
    <row r="782">
      <c r="A782" s="19"/>
      <c r="B782" s="26"/>
      <c r="C782" s="26"/>
      <c r="D782" s="26"/>
      <c r="E782" s="26"/>
      <c r="F782" s="39"/>
      <c r="G782" s="38"/>
      <c r="H782" s="26"/>
      <c r="I782" s="38"/>
      <c r="J782" s="3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</row>
    <row r="783">
      <c r="A783" s="19"/>
      <c r="B783" s="26"/>
      <c r="C783" s="26"/>
      <c r="D783" s="26"/>
      <c r="E783" s="26"/>
      <c r="F783" s="39"/>
      <c r="G783" s="38"/>
      <c r="H783" s="26"/>
      <c r="I783" s="38"/>
      <c r="J783" s="3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</row>
    <row r="784">
      <c r="A784" s="19"/>
      <c r="B784" s="26"/>
      <c r="C784" s="26"/>
      <c r="D784" s="26"/>
      <c r="E784" s="26"/>
      <c r="F784" s="39"/>
      <c r="G784" s="38"/>
      <c r="H784" s="26"/>
      <c r="I784" s="38"/>
      <c r="J784" s="3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</row>
    <row r="785">
      <c r="A785" s="19"/>
      <c r="B785" s="26"/>
      <c r="C785" s="26"/>
      <c r="D785" s="26"/>
      <c r="E785" s="26"/>
      <c r="F785" s="39"/>
      <c r="G785" s="38"/>
      <c r="H785" s="26"/>
      <c r="I785" s="38"/>
      <c r="J785" s="3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</row>
    <row r="786">
      <c r="A786" s="19"/>
      <c r="B786" s="26"/>
      <c r="C786" s="26"/>
      <c r="D786" s="26"/>
      <c r="E786" s="26"/>
      <c r="F786" s="39"/>
      <c r="G786" s="38"/>
      <c r="H786" s="26"/>
      <c r="I786" s="38"/>
      <c r="J786" s="3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</row>
    <row r="787">
      <c r="A787" s="19"/>
      <c r="B787" s="26"/>
      <c r="C787" s="26"/>
      <c r="D787" s="26"/>
      <c r="E787" s="26"/>
      <c r="F787" s="39"/>
      <c r="G787" s="38"/>
      <c r="H787" s="26"/>
      <c r="I787" s="38"/>
      <c r="J787" s="3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</row>
    <row r="788">
      <c r="A788" s="19"/>
      <c r="B788" s="26"/>
      <c r="C788" s="26"/>
      <c r="D788" s="26"/>
      <c r="E788" s="26"/>
      <c r="F788" s="39"/>
      <c r="G788" s="38"/>
      <c r="H788" s="26"/>
      <c r="I788" s="38"/>
      <c r="J788" s="3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</row>
    <row r="789">
      <c r="A789" s="19"/>
      <c r="B789" s="26"/>
      <c r="C789" s="26"/>
      <c r="D789" s="26"/>
      <c r="E789" s="26"/>
      <c r="F789" s="39"/>
      <c r="G789" s="38"/>
      <c r="H789" s="26"/>
      <c r="I789" s="38"/>
      <c r="J789" s="3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</row>
    <row r="790">
      <c r="A790" s="19"/>
      <c r="B790" s="26"/>
      <c r="C790" s="26"/>
      <c r="D790" s="26"/>
      <c r="E790" s="26"/>
      <c r="F790" s="39"/>
      <c r="G790" s="38"/>
      <c r="H790" s="26"/>
      <c r="I790" s="38"/>
      <c r="J790" s="3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</row>
    <row r="791">
      <c r="A791" s="19"/>
      <c r="B791" s="26"/>
      <c r="C791" s="26"/>
      <c r="D791" s="26"/>
      <c r="E791" s="26"/>
      <c r="F791" s="39"/>
      <c r="G791" s="38"/>
      <c r="H791" s="26"/>
      <c r="I791" s="38"/>
      <c r="J791" s="3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</row>
    <row r="792">
      <c r="A792" s="19"/>
      <c r="B792" s="26"/>
      <c r="C792" s="26"/>
      <c r="D792" s="26"/>
      <c r="E792" s="26"/>
      <c r="F792" s="39"/>
      <c r="G792" s="38"/>
      <c r="H792" s="26"/>
      <c r="I792" s="38"/>
      <c r="J792" s="3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</row>
    <row r="793">
      <c r="A793" s="19"/>
      <c r="B793" s="26"/>
      <c r="C793" s="26"/>
      <c r="D793" s="26"/>
      <c r="E793" s="26"/>
      <c r="F793" s="39"/>
      <c r="G793" s="38"/>
      <c r="H793" s="26"/>
      <c r="I793" s="38"/>
      <c r="J793" s="3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</row>
    <row r="794">
      <c r="A794" s="19"/>
      <c r="B794" s="26"/>
      <c r="C794" s="26"/>
      <c r="D794" s="26"/>
      <c r="E794" s="26"/>
      <c r="F794" s="39"/>
      <c r="G794" s="38"/>
      <c r="H794" s="26"/>
      <c r="I794" s="38"/>
      <c r="J794" s="3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</row>
    <row r="795">
      <c r="A795" s="19"/>
      <c r="B795" s="26"/>
      <c r="C795" s="26"/>
      <c r="D795" s="26"/>
      <c r="E795" s="26"/>
      <c r="F795" s="39"/>
      <c r="G795" s="38"/>
      <c r="H795" s="26"/>
      <c r="I795" s="38"/>
      <c r="J795" s="3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</row>
    <row r="796">
      <c r="A796" s="19"/>
      <c r="B796" s="26"/>
      <c r="C796" s="26"/>
      <c r="D796" s="26"/>
      <c r="E796" s="26"/>
      <c r="F796" s="39"/>
      <c r="G796" s="38"/>
      <c r="H796" s="26"/>
      <c r="I796" s="38"/>
      <c r="J796" s="3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</row>
    <row r="797">
      <c r="A797" s="19"/>
      <c r="B797" s="26"/>
      <c r="C797" s="26"/>
      <c r="D797" s="26"/>
      <c r="E797" s="26"/>
      <c r="F797" s="39"/>
      <c r="G797" s="38"/>
      <c r="H797" s="26"/>
      <c r="I797" s="38"/>
      <c r="J797" s="3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</row>
    <row r="798">
      <c r="A798" s="19"/>
      <c r="B798" s="26"/>
      <c r="C798" s="26"/>
      <c r="D798" s="26"/>
      <c r="E798" s="26"/>
      <c r="F798" s="39"/>
      <c r="G798" s="38"/>
      <c r="H798" s="26"/>
      <c r="I798" s="38"/>
      <c r="J798" s="3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</row>
    <row r="799">
      <c r="A799" s="19"/>
      <c r="B799" s="26"/>
      <c r="C799" s="26"/>
      <c r="D799" s="26"/>
      <c r="E799" s="26"/>
      <c r="F799" s="39"/>
      <c r="G799" s="38"/>
      <c r="H799" s="26"/>
      <c r="I799" s="38"/>
      <c r="J799" s="3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</row>
    <row r="800">
      <c r="A800" s="19"/>
      <c r="B800" s="26"/>
      <c r="C800" s="26"/>
      <c r="D800" s="26"/>
      <c r="E800" s="26"/>
      <c r="F800" s="39"/>
      <c r="G800" s="38"/>
      <c r="H800" s="26"/>
      <c r="I800" s="38"/>
      <c r="J800" s="3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</row>
    <row r="801">
      <c r="A801" s="19"/>
      <c r="B801" s="26"/>
      <c r="C801" s="26"/>
      <c r="D801" s="26"/>
      <c r="E801" s="26"/>
      <c r="F801" s="39"/>
      <c r="G801" s="38"/>
      <c r="H801" s="26"/>
      <c r="I801" s="38"/>
      <c r="J801" s="3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</row>
    <row r="802">
      <c r="A802" s="19"/>
      <c r="B802" s="26"/>
      <c r="C802" s="26"/>
      <c r="D802" s="26"/>
      <c r="E802" s="26"/>
      <c r="F802" s="39"/>
      <c r="G802" s="38"/>
      <c r="H802" s="26"/>
      <c r="I802" s="38"/>
      <c r="J802" s="3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</row>
    <row r="803">
      <c r="A803" s="19"/>
      <c r="B803" s="26"/>
      <c r="C803" s="26"/>
      <c r="D803" s="26"/>
      <c r="E803" s="26"/>
      <c r="F803" s="39"/>
      <c r="G803" s="38"/>
      <c r="H803" s="26"/>
      <c r="I803" s="38"/>
      <c r="J803" s="3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</row>
    <row r="804">
      <c r="A804" s="19"/>
      <c r="B804" s="26"/>
      <c r="C804" s="26"/>
      <c r="D804" s="26"/>
      <c r="E804" s="26"/>
      <c r="F804" s="39"/>
      <c r="G804" s="38"/>
      <c r="H804" s="26"/>
      <c r="I804" s="38"/>
      <c r="J804" s="3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</row>
    <row r="805">
      <c r="A805" s="19"/>
      <c r="B805" s="26"/>
      <c r="C805" s="26"/>
      <c r="D805" s="26"/>
      <c r="E805" s="26"/>
      <c r="F805" s="39"/>
      <c r="G805" s="38"/>
      <c r="H805" s="26"/>
      <c r="I805" s="38"/>
      <c r="J805" s="3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</row>
    <row r="806">
      <c r="A806" s="19"/>
      <c r="B806" s="26"/>
      <c r="C806" s="26"/>
      <c r="D806" s="26"/>
      <c r="E806" s="26"/>
      <c r="F806" s="39"/>
      <c r="G806" s="38"/>
      <c r="H806" s="26"/>
      <c r="I806" s="38"/>
      <c r="J806" s="3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</row>
    <row r="807">
      <c r="A807" s="19"/>
      <c r="B807" s="26"/>
      <c r="C807" s="26"/>
      <c r="D807" s="26"/>
      <c r="E807" s="26"/>
      <c r="F807" s="39"/>
      <c r="G807" s="38"/>
      <c r="H807" s="26"/>
      <c r="I807" s="38"/>
      <c r="J807" s="3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</row>
    <row r="808">
      <c r="A808" s="19"/>
      <c r="B808" s="26"/>
      <c r="C808" s="26"/>
      <c r="D808" s="26"/>
      <c r="E808" s="26"/>
      <c r="F808" s="39"/>
      <c r="G808" s="38"/>
      <c r="H808" s="26"/>
      <c r="I808" s="38"/>
      <c r="J808" s="3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</row>
    <row r="809">
      <c r="A809" s="19"/>
      <c r="B809" s="26"/>
      <c r="C809" s="26"/>
      <c r="D809" s="26"/>
      <c r="E809" s="26"/>
      <c r="F809" s="39"/>
      <c r="G809" s="38"/>
      <c r="H809" s="26"/>
      <c r="I809" s="38"/>
      <c r="J809" s="3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</row>
    <row r="810">
      <c r="A810" s="19"/>
      <c r="B810" s="26"/>
      <c r="C810" s="26"/>
      <c r="D810" s="26"/>
      <c r="E810" s="26"/>
      <c r="F810" s="39"/>
      <c r="G810" s="38"/>
      <c r="H810" s="26"/>
      <c r="I810" s="38"/>
      <c r="J810" s="3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</row>
    <row r="811">
      <c r="A811" s="19"/>
      <c r="B811" s="26"/>
      <c r="C811" s="26"/>
      <c r="D811" s="26"/>
      <c r="E811" s="26"/>
      <c r="F811" s="39"/>
      <c r="G811" s="38"/>
      <c r="H811" s="26"/>
      <c r="I811" s="38"/>
      <c r="J811" s="3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</row>
    <row r="812">
      <c r="A812" s="19"/>
      <c r="B812" s="26"/>
      <c r="C812" s="26"/>
      <c r="D812" s="26"/>
      <c r="E812" s="26"/>
      <c r="F812" s="39"/>
      <c r="G812" s="38"/>
      <c r="H812" s="26"/>
      <c r="I812" s="38"/>
      <c r="J812" s="3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</row>
    <row r="813">
      <c r="A813" s="19"/>
      <c r="B813" s="26"/>
      <c r="C813" s="26"/>
      <c r="D813" s="26"/>
      <c r="E813" s="26"/>
      <c r="F813" s="39"/>
      <c r="G813" s="38"/>
      <c r="H813" s="26"/>
      <c r="I813" s="38"/>
      <c r="J813" s="3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</row>
    <row r="814">
      <c r="A814" s="19"/>
      <c r="B814" s="26"/>
      <c r="C814" s="26"/>
      <c r="D814" s="26"/>
      <c r="E814" s="26"/>
      <c r="F814" s="39"/>
      <c r="G814" s="38"/>
      <c r="H814" s="26"/>
      <c r="I814" s="38"/>
      <c r="J814" s="3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</row>
    <row r="815">
      <c r="A815" s="19"/>
      <c r="B815" s="26"/>
      <c r="C815" s="26"/>
      <c r="D815" s="26"/>
      <c r="E815" s="26"/>
      <c r="F815" s="39"/>
      <c r="G815" s="38"/>
      <c r="H815" s="26"/>
      <c r="I815" s="38"/>
      <c r="J815" s="3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</row>
    <row r="816">
      <c r="A816" s="19"/>
      <c r="B816" s="26"/>
      <c r="C816" s="26"/>
      <c r="D816" s="26"/>
      <c r="E816" s="26"/>
      <c r="F816" s="39"/>
      <c r="G816" s="38"/>
      <c r="H816" s="26"/>
      <c r="I816" s="38"/>
      <c r="J816" s="3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</row>
    <row r="817">
      <c r="A817" s="19"/>
      <c r="B817" s="26"/>
      <c r="C817" s="26"/>
      <c r="D817" s="26"/>
      <c r="E817" s="26"/>
      <c r="F817" s="39"/>
      <c r="G817" s="38"/>
      <c r="H817" s="26"/>
      <c r="I817" s="38"/>
      <c r="J817" s="3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</row>
    <row r="818">
      <c r="A818" s="19"/>
      <c r="B818" s="26"/>
      <c r="C818" s="26"/>
      <c r="D818" s="26"/>
      <c r="E818" s="26"/>
      <c r="F818" s="39"/>
      <c r="G818" s="38"/>
      <c r="H818" s="26"/>
      <c r="I818" s="38"/>
      <c r="J818" s="3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</row>
    <row r="819">
      <c r="A819" s="19"/>
      <c r="B819" s="26"/>
      <c r="C819" s="26"/>
      <c r="D819" s="26"/>
      <c r="E819" s="26"/>
      <c r="F819" s="39"/>
      <c r="G819" s="38"/>
      <c r="H819" s="26"/>
      <c r="I819" s="38"/>
      <c r="J819" s="3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</row>
    <row r="820">
      <c r="A820" s="19"/>
      <c r="B820" s="26"/>
      <c r="C820" s="26"/>
      <c r="D820" s="26"/>
      <c r="E820" s="26"/>
      <c r="F820" s="39"/>
      <c r="G820" s="38"/>
      <c r="H820" s="26"/>
      <c r="I820" s="38"/>
      <c r="J820" s="3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</row>
    <row r="821">
      <c r="A821" s="19"/>
      <c r="B821" s="26"/>
      <c r="C821" s="26"/>
      <c r="D821" s="26"/>
      <c r="E821" s="26"/>
      <c r="F821" s="39"/>
      <c r="G821" s="38"/>
      <c r="H821" s="26"/>
      <c r="I821" s="38"/>
      <c r="J821" s="3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</row>
    <row r="822">
      <c r="A822" s="19"/>
      <c r="B822" s="26"/>
      <c r="C822" s="26"/>
      <c r="D822" s="26"/>
      <c r="E822" s="26"/>
      <c r="F822" s="39"/>
      <c r="G822" s="38"/>
      <c r="H822" s="26"/>
      <c r="I822" s="38"/>
      <c r="J822" s="3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</row>
    <row r="823">
      <c r="A823" s="19"/>
      <c r="B823" s="26"/>
      <c r="C823" s="26"/>
      <c r="D823" s="26"/>
      <c r="E823" s="26"/>
      <c r="F823" s="39"/>
      <c r="G823" s="38"/>
      <c r="H823" s="26"/>
      <c r="I823" s="38"/>
      <c r="J823" s="3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</row>
    <row r="824">
      <c r="A824" s="19"/>
      <c r="B824" s="26"/>
      <c r="C824" s="26"/>
      <c r="D824" s="26"/>
      <c r="E824" s="26"/>
      <c r="F824" s="39"/>
      <c r="G824" s="38"/>
      <c r="H824" s="26"/>
      <c r="I824" s="38"/>
      <c r="J824" s="3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</row>
    <row r="825">
      <c r="A825" s="19"/>
      <c r="B825" s="26"/>
      <c r="C825" s="26"/>
      <c r="D825" s="26"/>
      <c r="E825" s="26"/>
      <c r="F825" s="39"/>
      <c r="G825" s="38"/>
      <c r="H825" s="26"/>
      <c r="I825" s="38"/>
      <c r="J825" s="3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</row>
    <row r="826">
      <c r="A826" s="19"/>
      <c r="B826" s="26"/>
      <c r="C826" s="26"/>
      <c r="D826" s="26"/>
      <c r="E826" s="26"/>
      <c r="F826" s="39"/>
      <c r="G826" s="38"/>
      <c r="H826" s="26"/>
      <c r="I826" s="38"/>
      <c r="J826" s="3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</row>
    <row r="827">
      <c r="A827" s="19"/>
      <c r="B827" s="26"/>
      <c r="C827" s="26"/>
      <c r="D827" s="26"/>
      <c r="E827" s="26"/>
      <c r="F827" s="39"/>
      <c r="G827" s="38"/>
      <c r="H827" s="26"/>
      <c r="I827" s="38"/>
      <c r="J827" s="3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</row>
    <row r="828">
      <c r="A828" s="19"/>
      <c r="B828" s="26"/>
      <c r="C828" s="26"/>
      <c r="D828" s="26"/>
      <c r="E828" s="26"/>
      <c r="F828" s="39"/>
      <c r="G828" s="38"/>
      <c r="H828" s="26"/>
      <c r="I828" s="38"/>
      <c r="J828" s="3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</row>
    <row r="829">
      <c r="A829" s="19"/>
      <c r="B829" s="26"/>
      <c r="C829" s="26"/>
      <c r="D829" s="26"/>
      <c r="E829" s="26"/>
      <c r="F829" s="39"/>
      <c r="G829" s="38"/>
      <c r="H829" s="26"/>
      <c r="I829" s="38"/>
      <c r="J829" s="3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</row>
    <row r="830">
      <c r="A830" s="19"/>
      <c r="B830" s="26"/>
      <c r="C830" s="26"/>
      <c r="D830" s="26"/>
      <c r="E830" s="26"/>
      <c r="F830" s="39"/>
      <c r="G830" s="38"/>
      <c r="H830" s="26"/>
      <c r="I830" s="38"/>
      <c r="J830" s="3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</row>
    <row r="831">
      <c r="A831" s="19"/>
      <c r="B831" s="26"/>
      <c r="C831" s="26"/>
      <c r="D831" s="26"/>
      <c r="E831" s="26"/>
      <c r="F831" s="39"/>
      <c r="G831" s="38"/>
      <c r="H831" s="26"/>
      <c r="I831" s="38"/>
      <c r="J831" s="3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</row>
    <row r="832">
      <c r="A832" s="19"/>
      <c r="B832" s="26"/>
      <c r="C832" s="26"/>
      <c r="D832" s="26"/>
      <c r="E832" s="26"/>
      <c r="F832" s="39"/>
      <c r="G832" s="38"/>
      <c r="H832" s="26"/>
      <c r="I832" s="38"/>
      <c r="J832" s="3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</row>
    <row r="833">
      <c r="A833" s="19"/>
      <c r="B833" s="26"/>
      <c r="C833" s="26"/>
      <c r="D833" s="26"/>
      <c r="E833" s="26"/>
      <c r="F833" s="39"/>
      <c r="G833" s="38"/>
      <c r="H833" s="26"/>
      <c r="I833" s="38"/>
      <c r="J833" s="3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</row>
    <row r="834">
      <c r="A834" s="19"/>
      <c r="B834" s="26"/>
      <c r="C834" s="26"/>
      <c r="D834" s="26"/>
      <c r="E834" s="26"/>
      <c r="F834" s="39"/>
      <c r="G834" s="38"/>
      <c r="H834" s="26"/>
      <c r="I834" s="38"/>
      <c r="J834" s="3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</row>
    <row r="835">
      <c r="A835" s="19"/>
      <c r="B835" s="26"/>
      <c r="C835" s="26"/>
      <c r="D835" s="26"/>
      <c r="E835" s="26"/>
      <c r="F835" s="39"/>
      <c r="G835" s="38"/>
      <c r="H835" s="26"/>
      <c r="I835" s="38"/>
      <c r="J835" s="3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</row>
    <row r="836">
      <c r="A836" s="19"/>
      <c r="B836" s="26"/>
      <c r="C836" s="26"/>
      <c r="D836" s="26"/>
      <c r="E836" s="26"/>
      <c r="F836" s="39"/>
      <c r="G836" s="38"/>
      <c r="H836" s="26"/>
      <c r="I836" s="38"/>
      <c r="J836" s="3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</row>
    <row r="837">
      <c r="A837" s="19"/>
      <c r="B837" s="26"/>
      <c r="C837" s="26"/>
      <c r="D837" s="26"/>
      <c r="E837" s="26"/>
      <c r="F837" s="39"/>
      <c r="G837" s="38"/>
      <c r="H837" s="26"/>
      <c r="I837" s="38"/>
      <c r="J837" s="3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</row>
    <row r="838">
      <c r="A838" s="19"/>
      <c r="B838" s="26"/>
      <c r="C838" s="26"/>
      <c r="D838" s="26"/>
      <c r="E838" s="26"/>
      <c r="F838" s="39"/>
      <c r="G838" s="38"/>
      <c r="H838" s="26"/>
      <c r="I838" s="38"/>
      <c r="J838" s="3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</row>
    <row r="839">
      <c r="A839" s="19"/>
      <c r="B839" s="26"/>
      <c r="C839" s="26"/>
      <c r="D839" s="26"/>
      <c r="E839" s="26"/>
      <c r="F839" s="39"/>
      <c r="G839" s="38"/>
      <c r="H839" s="26"/>
      <c r="I839" s="38"/>
      <c r="J839" s="3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</row>
    <row r="840">
      <c r="A840" s="19"/>
      <c r="B840" s="26"/>
      <c r="C840" s="26"/>
      <c r="D840" s="26"/>
      <c r="E840" s="26"/>
      <c r="F840" s="39"/>
      <c r="G840" s="38"/>
      <c r="H840" s="26"/>
      <c r="I840" s="38"/>
      <c r="J840" s="3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</row>
    <row r="841">
      <c r="A841" s="19"/>
      <c r="B841" s="26"/>
      <c r="C841" s="26"/>
      <c r="D841" s="26"/>
      <c r="E841" s="26"/>
      <c r="F841" s="39"/>
      <c r="G841" s="38"/>
      <c r="H841" s="26"/>
      <c r="I841" s="38"/>
      <c r="J841" s="3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</row>
    <row r="842">
      <c r="A842" s="19"/>
      <c r="B842" s="26"/>
      <c r="C842" s="26"/>
      <c r="D842" s="26"/>
      <c r="E842" s="26"/>
      <c r="F842" s="39"/>
      <c r="G842" s="38"/>
      <c r="H842" s="26"/>
      <c r="I842" s="38"/>
      <c r="J842" s="3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</row>
    <row r="843">
      <c r="A843" s="19"/>
      <c r="B843" s="26"/>
      <c r="C843" s="26"/>
      <c r="D843" s="26"/>
      <c r="E843" s="26"/>
      <c r="F843" s="39"/>
      <c r="G843" s="38"/>
      <c r="H843" s="26"/>
      <c r="I843" s="38"/>
      <c r="J843" s="3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</row>
    <row r="844">
      <c r="A844" s="19"/>
      <c r="B844" s="26"/>
      <c r="C844" s="26"/>
      <c r="D844" s="26"/>
      <c r="E844" s="26"/>
      <c r="F844" s="39"/>
      <c r="G844" s="38"/>
      <c r="H844" s="26"/>
      <c r="I844" s="38"/>
      <c r="J844" s="3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</row>
    <row r="845">
      <c r="A845" s="19"/>
      <c r="B845" s="26"/>
      <c r="C845" s="26"/>
      <c r="D845" s="26"/>
      <c r="E845" s="26"/>
      <c r="F845" s="39"/>
      <c r="G845" s="38"/>
      <c r="H845" s="26"/>
      <c r="I845" s="38"/>
      <c r="J845" s="3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</row>
    <row r="846">
      <c r="A846" s="19"/>
      <c r="B846" s="26"/>
      <c r="C846" s="26"/>
      <c r="D846" s="26"/>
      <c r="E846" s="26"/>
      <c r="F846" s="39"/>
      <c r="G846" s="38"/>
      <c r="H846" s="26"/>
      <c r="I846" s="38"/>
      <c r="J846" s="3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</row>
    <row r="847">
      <c r="A847" s="19"/>
      <c r="B847" s="26"/>
      <c r="C847" s="26"/>
      <c r="D847" s="26"/>
      <c r="E847" s="26"/>
      <c r="F847" s="39"/>
      <c r="G847" s="38"/>
      <c r="H847" s="26"/>
      <c r="I847" s="38"/>
      <c r="J847" s="3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</row>
    <row r="848">
      <c r="A848" s="19"/>
      <c r="B848" s="26"/>
      <c r="C848" s="26"/>
      <c r="D848" s="26"/>
      <c r="E848" s="26"/>
      <c r="F848" s="39"/>
      <c r="G848" s="38"/>
      <c r="H848" s="26"/>
      <c r="I848" s="38"/>
      <c r="J848" s="3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</row>
    <row r="849">
      <c r="A849" s="19"/>
      <c r="B849" s="26"/>
      <c r="C849" s="26"/>
      <c r="D849" s="26"/>
      <c r="E849" s="26"/>
      <c r="F849" s="39"/>
      <c r="G849" s="38"/>
      <c r="H849" s="26"/>
      <c r="I849" s="38"/>
      <c r="J849" s="3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</row>
    <row r="850">
      <c r="A850" s="19"/>
      <c r="B850" s="26"/>
      <c r="C850" s="26"/>
      <c r="D850" s="26"/>
      <c r="E850" s="26"/>
      <c r="F850" s="39"/>
      <c r="G850" s="38"/>
      <c r="H850" s="26"/>
      <c r="I850" s="38"/>
      <c r="J850" s="3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</row>
    <row r="851">
      <c r="A851" s="19"/>
      <c r="B851" s="26"/>
      <c r="C851" s="26"/>
      <c r="D851" s="26"/>
      <c r="E851" s="26"/>
      <c r="F851" s="39"/>
      <c r="G851" s="38"/>
      <c r="H851" s="26"/>
      <c r="I851" s="38"/>
      <c r="J851" s="3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</row>
    <row r="852">
      <c r="A852" s="19"/>
      <c r="B852" s="26"/>
      <c r="C852" s="26"/>
      <c r="D852" s="26"/>
      <c r="E852" s="26"/>
      <c r="F852" s="39"/>
      <c r="G852" s="38"/>
      <c r="H852" s="26"/>
      <c r="I852" s="38"/>
      <c r="J852" s="3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</row>
    <row r="853">
      <c r="A853" s="19"/>
      <c r="B853" s="26"/>
      <c r="C853" s="26"/>
      <c r="D853" s="26"/>
      <c r="E853" s="26"/>
      <c r="F853" s="39"/>
      <c r="G853" s="38"/>
      <c r="H853" s="26"/>
      <c r="I853" s="38"/>
      <c r="J853" s="3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</row>
    <row r="854">
      <c r="A854" s="19"/>
      <c r="B854" s="26"/>
      <c r="C854" s="26"/>
      <c r="D854" s="26"/>
      <c r="E854" s="26"/>
      <c r="F854" s="39"/>
      <c r="G854" s="38"/>
      <c r="H854" s="26"/>
      <c r="I854" s="38"/>
      <c r="J854" s="3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</row>
    <row r="855">
      <c r="A855" s="19"/>
      <c r="B855" s="26"/>
      <c r="C855" s="26"/>
      <c r="D855" s="26"/>
      <c r="E855" s="26"/>
      <c r="F855" s="39"/>
      <c r="G855" s="38"/>
      <c r="H855" s="26"/>
      <c r="I855" s="38"/>
      <c r="J855" s="3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</row>
    <row r="856">
      <c r="A856" s="19"/>
      <c r="B856" s="26"/>
      <c r="C856" s="26"/>
      <c r="D856" s="26"/>
      <c r="E856" s="26"/>
      <c r="F856" s="39"/>
      <c r="G856" s="38"/>
      <c r="H856" s="26"/>
      <c r="I856" s="38"/>
      <c r="J856" s="3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</row>
    <row r="857">
      <c r="A857" s="19"/>
      <c r="B857" s="26"/>
      <c r="C857" s="26"/>
      <c r="D857" s="26"/>
      <c r="E857" s="26"/>
      <c r="F857" s="39"/>
      <c r="G857" s="38"/>
      <c r="H857" s="26"/>
      <c r="I857" s="38"/>
      <c r="J857" s="3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</row>
    <row r="858">
      <c r="A858" s="19"/>
      <c r="B858" s="26"/>
      <c r="C858" s="26"/>
      <c r="D858" s="26"/>
      <c r="E858" s="26"/>
      <c r="F858" s="39"/>
      <c r="G858" s="38"/>
      <c r="H858" s="26"/>
      <c r="I858" s="38"/>
      <c r="J858" s="3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</row>
    <row r="859">
      <c r="A859" s="19"/>
      <c r="B859" s="26"/>
      <c r="C859" s="26"/>
      <c r="D859" s="26"/>
      <c r="E859" s="26"/>
      <c r="F859" s="39"/>
      <c r="G859" s="38"/>
      <c r="H859" s="26"/>
      <c r="I859" s="38"/>
      <c r="J859" s="3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</row>
    <row r="860">
      <c r="A860" s="19"/>
      <c r="B860" s="26"/>
      <c r="C860" s="26"/>
      <c r="D860" s="26"/>
      <c r="E860" s="26"/>
      <c r="F860" s="39"/>
      <c r="G860" s="38"/>
      <c r="H860" s="26"/>
      <c r="I860" s="38"/>
      <c r="J860" s="3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</row>
    <row r="861">
      <c r="A861" s="19"/>
      <c r="B861" s="26"/>
      <c r="C861" s="26"/>
      <c r="D861" s="26"/>
      <c r="E861" s="26"/>
      <c r="F861" s="39"/>
      <c r="G861" s="38"/>
      <c r="H861" s="26"/>
      <c r="I861" s="38"/>
      <c r="J861" s="3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</row>
    <row r="862">
      <c r="A862" s="19"/>
      <c r="B862" s="26"/>
      <c r="C862" s="26"/>
      <c r="D862" s="26"/>
      <c r="E862" s="26"/>
      <c r="F862" s="39"/>
      <c r="G862" s="38"/>
      <c r="H862" s="26"/>
      <c r="I862" s="38"/>
      <c r="J862" s="3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</row>
    <row r="863">
      <c r="A863" s="19"/>
      <c r="B863" s="26"/>
      <c r="C863" s="26"/>
      <c r="D863" s="26"/>
      <c r="E863" s="26"/>
      <c r="F863" s="39"/>
      <c r="G863" s="38"/>
      <c r="H863" s="26"/>
      <c r="I863" s="38"/>
      <c r="J863" s="3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</row>
    <row r="864">
      <c r="A864" s="19"/>
      <c r="B864" s="26"/>
      <c r="C864" s="26"/>
      <c r="D864" s="26"/>
      <c r="E864" s="26"/>
      <c r="F864" s="39"/>
      <c r="G864" s="38"/>
      <c r="H864" s="26"/>
      <c r="I864" s="38"/>
      <c r="J864" s="3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</row>
    <row r="865">
      <c r="A865" s="19"/>
      <c r="B865" s="26"/>
      <c r="C865" s="26"/>
      <c r="D865" s="26"/>
      <c r="E865" s="26"/>
      <c r="F865" s="39"/>
      <c r="G865" s="38"/>
      <c r="H865" s="26"/>
      <c r="I865" s="38"/>
      <c r="J865" s="3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</row>
    <row r="866">
      <c r="A866" s="19"/>
      <c r="B866" s="26"/>
      <c r="C866" s="26"/>
      <c r="D866" s="26"/>
      <c r="E866" s="26"/>
      <c r="F866" s="39"/>
      <c r="G866" s="38"/>
      <c r="H866" s="26"/>
      <c r="I866" s="38"/>
      <c r="J866" s="3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</row>
    <row r="867">
      <c r="A867" s="19"/>
      <c r="B867" s="26"/>
      <c r="C867" s="26"/>
      <c r="D867" s="26"/>
      <c r="E867" s="26"/>
      <c r="F867" s="39"/>
      <c r="G867" s="38"/>
      <c r="H867" s="26"/>
      <c r="I867" s="38"/>
      <c r="J867" s="3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</row>
    <row r="868">
      <c r="A868" s="19"/>
      <c r="B868" s="26"/>
      <c r="C868" s="26"/>
      <c r="D868" s="26"/>
      <c r="E868" s="26"/>
      <c r="F868" s="39"/>
      <c r="G868" s="38"/>
      <c r="H868" s="26"/>
      <c r="I868" s="38"/>
      <c r="J868" s="3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</row>
    <row r="869">
      <c r="A869" s="19"/>
      <c r="B869" s="26"/>
      <c r="C869" s="26"/>
      <c r="D869" s="26"/>
      <c r="E869" s="26"/>
      <c r="F869" s="39"/>
      <c r="G869" s="38"/>
      <c r="H869" s="26"/>
      <c r="I869" s="38"/>
      <c r="J869" s="3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</row>
    <row r="870">
      <c r="A870" s="19"/>
      <c r="B870" s="26"/>
      <c r="C870" s="26"/>
      <c r="D870" s="26"/>
      <c r="E870" s="26"/>
      <c r="F870" s="39"/>
      <c r="G870" s="38"/>
      <c r="H870" s="26"/>
      <c r="I870" s="38"/>
      <c r="J870" s="3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</row>
    <row r="871">
      <c r="A871" s="19"/>
      <c r="B871" s="26"/>
      <c r="C871" s="26"/>
      <c r="D871" s="26"/>
      <c r="E871" s="26"/>
      <c r="F871" s="39"/>
      <c r="G871" s="38"/>
      <c r="H871" s="26"/>
      <c r="I871" s="38"/>
      <c r="J871" s="3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</row>
    <row r="872">
      <c r="A872" s="19"/>
      <c r="B872" s="26"/>
      <c r="C872" s="26"/>
      <c r="D872" s="26"/>
      <c r="E872" s="26"/>
      <c r="F872" s="39"/>
      <c r="G872" s="38"/>
      <c r="H872" s="26"/>
      <c r="I872" s="38"/>
      <c r="J872" s="3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</row>
    <row r="873">
      <c r="A873" s="19"/>
      <c r="B873" s="26"/>
      <c r="C873" s="26"/>
      <c r="D873" s="26"/>
      <c r="E873" s="26"/>
      <c r="F873" s="39"/>
      <c r="G873" s="38"/>
      <c r="H873" s="26"/>
      <c r="I873" s="38"/>
      <c r="J873" s="3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</row>
    <row r="874">
      <c r="A874" s="19"/>
      <c r="B874" s="26"/>
      <c r="C874" s="26"/>
      <c r="D874" s="26"/>
      <c r="E874" s="26"/>
      <c r="F874" s="39"/>
      <c r="G874" s="38"/>
      <c r="H874" s="26"/>
      <c r="I874" s="38"/>
      <c r="J874" s="3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</row>
    <row r="875">
      <c r="A875" s="19"/>
      <c r="B875" s="26"/>
      <c r="C875" s="26"/>
      <c r="D875" s="26"/>
      <c r="E875" s="26"/>
      <c r="F875" s="39"/>
      <c r="G875" s="38"/>
      <c r="H875" s="26"/>
      <c r="I875" s="38"/>
      <c r="J875" s="3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</row>
    <row r="876">
      <c r="A876" s="19"/>
      <c r="B876" s="26"/>
      <c r="C876" s="26"/>
      <c r="D876" s="26"/>
      <c r="E876" s="26"/>
      <c r="F876" s="39"/>
      <c r="G876" s="38"/>
      <c r="H876" s="26"/>
      <c r="I876" s="38"/>
      <c r="J876" s="3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</row>
    <row r="877">
      <c r="A877" s="19"/>
      <c r="B877" s="26"/>
      <c r="C877" s="26"/>
      <c r="D877" s="26"/>
      <c r="E877" s="26"/>
      <c r="F877" s="39"/>
      <c r="G877" s="38"/>
      <c r="H877" s="26"/>
      <c r="I877" s="38"/>
      <c r="J877" s="3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</row>
    <row r="878">
      <c r="A878" s="19"/>
      <c r="B878" s="26"/>
      <c r="C878" s="26"/>
      <c r="D878" s="26"/>
      <c r="E878" s="26"/>
      <c r="F878" s="39"/>
      <c r="G878" s="38"/>
      <c r="H878" s="26"/>
      <c r="I878" s="38"/>
      <c r="J878" s="3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</row>
    <row r="879">
      <c r="A879" s="19"/>
      <c r="B879" s="26"/>
      <c r="C879" s="26"/>
      <c r="D879" s="26"/>
      <c r="E879" s="26"/>
      <c r="F879" s="39"/>
      <c r="G879" s="38"/>
      <c r="H879" s="26"/>
      <c r="I879" s="38"/>
      <c r="J879" s="3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</row>
    <row r="880">
      <c r="A880" s="19"/>
      <c r="B880" s="26"/>
      <c r="C880" s="26"/>
      <c r="D880" s="26"/>
      <c r="E880" s="26"/>
      <c r="F880" s="39"/>
      <c r="G880" s="38"/>
      <c r="H880" s="26"/>
      <c r="I880" s="38"/>
      <c r="J880" s="3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</row>
    <row r="881">
      <c r="A881" s="19"/>
      <c r="B881" s="26"/>
      <c r="C881" s="26"/>
      <c r="D881" s="26"/>
      <c r="E881" s="26"/>
      <c r="F881" s="39"/>
      <c r="G881" s="38"/>
      <c r="H881" s="26"/>
      <c r="I881" s="38"/>
      <c r="J881" s="3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</row>
    <row r="882">
      <c r="A882" s="19"/>
      <c r="B882" s="26"/>
      <c r="C882" s="26"/>
      <c r="D882" s="26"/>
      <c r="E882" s="26"/>
      <c r="F882" s="39"/>
      <c r="G882" s="38"/>
      <c r="H882" s="26"/>
      <c r="I882" s="38"/>
      <c r="J882" s="3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</row>
    <row r="883">
      <c r="A883" s="19"/>
      <c r="B883" s="26"/>
      <c r="C883" s="26"/>
      <c r="D883" s="26"/>
      <c r="E883" s="26"/>
      <c r="F883" s="39"/>
      <c r="G883" s="38"/>
      <c r="H883" s="26"/>
      <c r="I883" s="38"/>
      <c r="J883" s="3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</row>
    <row r="884">
      <c r="A884" s="19"/>
      <c r="B884" s="26"/>
      <c r="C884" s="26"/>
      <c r="D884" s="26"/>
      <c r="E884" s="26"/>
      <c r="F884" s="39"/>
      <c r="G884" s="38"/>
      <c r="H884" s="26"/>
      <c r="I884" s="38"/>
      <c r="J884" s="3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</row>
    <row r="885">
      <c r="A885" s="19"/>
      <c r="B885" s="26"/>
      <c r="C885" s="26"/>
      <c r="D885" s="26"/>
      <c r="E885" s="26"/>
      <c r="F885" s="39"/>
      <c r="G885" s="38"/>
      <c r="H885" s="26"/>
      <c r="I885" s="38"/>
      <c r="J885" s="3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</row>
    <row r="886">
      <c r="A886" s="19"/>
      <c r="B886" s="26"/>
      <c r="C886" s="26"/>
      <c r="D886" s="26"/>
      <c r="E886" s="26"/>
      <c r="F886" s="39"/>
      <c r="G886" s="38"/>
      <c r="H886" s="26"/>
      <c r="I886" s="38"/>
      <c r="J886" s="3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</row>
    <row r="887">
      <c r="A887" s="19"/>
      <c r="B887" s="26"/>
      <c r="C887" s="26"/>
      <c r="D887" s="26"/>
      <c r="E887" s="26"/>
      <c r="F887" s="39"/>
      <c r="G887" s="38"/>
      <c r="H887" s="26"/>
      <c r="I887" s="38"/>
      <c r="J887" s="3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</row>
    <row r="888">
      <c r="A888" s="19"/>
      <c r="B888" s="26"/>
      <c r="C888" s="26"/>
      <c r="D888" s="26"/>
      <c r="E888" s="26"/>
      <c r="F888" s="39"/>
      <c r="G888" s="38"/>
      <c r="H888" s="26"/>
      <c r="I888" s="38"/>
      <c r="J888" s="3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</row>
    <row r="889">
      <c r="A889" s="19"/>
      <c r="B889" s="26"/>
      <c r="C889" s="26"/>
      <c r="D889" s="26"/>
      <c r="E889" s="26"/>
      <c r="F889" s="39"/>
      <c r="G889" s="38"/>
      <c r="H889" s="26"/>
      <c r="I889" s="38"/>
      <c r="J889" s="3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</row>
    <row r="890">
      <c r="A890" s="19"/>
      <c r="B890" s="26"/>
      <c r="C890" s="26"/>
      <c r="D890" s="26"/>
      <c r="E890" s="26"/>
      <c r="F890" s="39"/>
      <c r="G890" s="38"/>
      <c r="H890" s="26"/>
      <c r="I890" s="38"/>
      <c r="J890" s="3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</row>
    <row r="891">
      <c r="A891" s="19"/>
      <c r="B891" s="26"/>
      <c r="C891" s="26"/>
      <c r="D891" s="26"/>
      <c r="E891" s="26"/>
      <c r="F891" s="39"/>
      <c r="G891" s="38"/>
      <c r="H891" s="26"/>
      <c r="I891" s="38"/>
      <c r="J891" s="3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</row>
    <row r="892">
      <c r="A892" s="19"/>
      <c r="B892" s="26"/>
      <c r="C892" s="26"/>
      <c r="D892" s="26"/>
      <c r="E892" s="26"/>
      <c r="F892" s="39"/>
      <c r="G892" s="38"/>
      <c r="H892" s="26"/>
      <c r="I892" s="38"/>
      <c r="J892" s="3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</row>
    <row r="893">
      <c r="A893" s="19"/>
      <c r="B893" s="26"/>
      <c r="C893" s="26"/>
      <c r="D893" s="26"/>
      <c r="E893" s="26"/>
      <c r="F893" s="39"/>
      <c r="G893" s="38"/>
      <c r="H893" s="26"/>
      <c r="I893" s="38"/>
      <c r="J893" s="3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</row>
    <row r="894">
      <c r="A894" s="19"/>
      <c r="B894" s="26"/>
      <c r="C894" s="26"/>
      <c r="D894" s="26"/>
      <c r="E894" s="26"/>
      <c r="F894" s="39"/>
      <c r="G894" s="38"/>
      <c r="H894" s="26"/>
      <c r="I894" s="38"/>
      <c r="J894" s="3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</row>
    <row r="895">
      <c r="A895" s="19"/>
      <c r="B895" s="26"/>
      <c r="C895" s="26"/>
      <c r="D895" s="26"/>
      <c r="E895" s="26"/>
      <c r="F895" s="39"/>
      <c r="G895" s="38"/>
      <c r="H895" s="26"/>
      <c r="I895" s="38"/>
      <c r="J895" s="3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</row>
    <row r="896">
      <c r="A896" s="19"/>
      <c r="B896" s="26"/>
      <c r="C896" s="26"/>
      <c r="D896" s="26"/>
      <c r="E896" s="26"/>
      <c r="F896" s="39"/>
      <c r="G896" s="38"/>
      <c r="H896" s="26"/>
      <c r="I896" s="38"/>
      <c r="J896" s="3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</row>
    <row r="897">
      <c r="A897" s="19"/>
      <c r="B897" s="26"/>
      <c r="C897" s="26"/>
      <c r="D897" s="26"/>
      <c r="E897" s="26"/>
      <c r="F897" s="39"/>
      <c r="G897" s="38"/>
      <c r="H897" s="26"/>
      <c r="I897" s="38"/>
      <c r="J897" s="3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</row>
    <row r="898">
      <c r="A898" s="19"/>
      <c r="B898" s="26"/>
      <c r="C898" s="26"/>
      <c r="D898" s="26"/>
      <c r="E898" s="26"/>
      <c r="F898" s="39"/>
      <c r="G898" s="38"/>
      <c r="H898" s="26"/>
      <c r="I898" s="38"/>
      <c r="J898" s="3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</row>
    <row r="899">
      <c r="A899" s="19"/>
      <c r="B899" s="26"/>
      <c r="C899" s="26"/>
      <c r="D899" s="26"/>
      <c r="E899" s="26"/>
      <c r="F899" s="39"/>
      <c r="G899" s="38"/>
      <c r="H899" s="26"/>
      <c r="I899" s="38"/>
      <c r="J899" s="3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</row>
    <row r="900">
      <c r="A900" s="19"/>
      <c r="B900" s="26"/>
      <c r="C900" s="26"/>
      <c r="D900" s="26"/>
      <c r="E900" s="26"/>
      <c r="F900" s="39"/>
      <c r="G900" s="38"/>
      <c r="H900" s="26"/>
      <c r="I900" s="38"/>
      <c r="J900" s="3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</row>
    <row r="901">
      <c r="A901" s="19"/>
      <c r="B901" s="26"/>
      <c r="C901" s="26"/>
      <c r="D901" s="26"/>
      <c r="E901" s="26"/>
      <c r="F901" s="39"/>
      <c r="G901" s="38"/>
      <c r="H901" s="26"/>
      <c r="I901" s="38"/>
      <c r="J901" s="3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</row>
    <row r="902">
      <c r="A902" s="19"/>
      <c r="B902" s="26"/>
      <c r="C902" s="26"/>
      <c r="D902" s="26"/>
      <c r="E902" s="26"/>
      <c r="F902" s="39"/>
      <c r="G902" s="38"/>
      <c r="H902" s="26"/>
      <c r="I902" s="38"/>
      <c r="J902" s="3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</row>
    <row r="903">
      <c r="A903" s="19"/>
      <c r="B903" s="26"/>
      <c r="C903" s="26"/>
      <c r="D903" s="26"/>
      <c r="E903" s="26"/>
      <c r="F903" s="39"/>
      <c r="G903" s="38"/>
      <c r="H903" s="26"/>
      <c r="I903" s="38"/>
      <c r="J903" s="3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</row>
    <row r="904">
      <c r="A904" s="19"/>
      <c r="B904" s="26"/>
      <c r="C904" s="26"/>
      <c r="D904" s="26"/>
      <c r="E904" s="26"/>
      <c r="F904" s="39"/>
      <c r="G904" s="38"/>
      <c r="H904" s="26"/>
      <c r="I904" s="38"/>
      <c r="J904" s="3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</row>
    <row r="905">
      <c r="A905" s="19"/>
      <c r="B905" s="26"/>
      <c r="C905" s="26"/>
      <c r="D905" s="26"/>
      <c r="E905" s="26"/>
      <c r="F905" s="39"/>
      <c r="G905" s="38"/>
      <c r="H905" s="26"/>
      <c r="I905" s="38"/>
      <c r="J905" s="3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</row>
    <row r="906">
      <c r="A906" s="19"/>
      <c r="B906" s="26"/>
      <c r="C906" s="26"/>
      <c r="D906" s="26"/>
      <c r="E906" s="26"/>
      <c r="F906" s="39"/>
      <c r="G906" s="38"/>
      <c r="H906" s="26"/>
      <c r="I906" s="38"/>
      <c r="J906" s="3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</row>
    <row r="907">
      <c r="A907" s="19"/>
      <c r="B907" s="26"/>
      <c r="C907" s="26"/>
      <c r="D907" s="26"/>
      <c r="E907" s="26"/>
      <c r="F907" s="39"/>
      <c r="G907" s="38"/>
      <c r="H907" s="26"/>
      <c r="I907" s="38"/>
      <c r="J907" s="3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</row>
    <row r="908">
      <c r="A908" s="19"/>
      <c r="B908" s="26"/>
      <c r="C908" s="26"/>
      <c r="D908" s="26"/>
      <c r="E908" s="26"/>
      <c r="F908" s="39"/>
      <c r="G908" s="38"/>
      <c r="H908" s="26"/>
      <c r="I908" s="38"/>
      <c r="J908" s="3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</row>
    <row r="909">
      <c r="A909" s="19"/>
      <c r="B909" s="26"/>
      <c r="C909" s="26"/>
      <c r="D909" s="26"/>
      <c r="E909" s="26"/>
      <c r="F909" s="39"/>
      <c r="G909" s="38"/>
      <c r="H909" s="26"/>
      <c r="I909" s="38"/>
      <c r="J909" s="3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</row>
    <row r="910">
      <c r="A910" s="19"/>
      <c r="B910" s="26"/>
      <c r="C910" s="26"/>
      <c r="D910" s="26"/>
      <c r="E910" s="26"/>
      <c r="F910" s="39"/>
      <c r="G910" s="38"/>
      <c r="H910" s="26"/>
      <c r="I910" s="38"/>
      <c r="J910" s="3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</row>
    <row r="911">
      <c r="A911" s="19"/>
      <c r="B911" s="26"/>
      <c r="C911" s="26"/>
      <c r="D911" s="26"/>
      <c r="E911" s="26"/>
      <c r="F911" s="39"/>
      <c r="G911" s="38"/>
      <c r="H911" s="26"/>
      <c r="I911" s="38"/>
      <c r="J911" s="3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</row>
    <row r="912">
      <c r="A912" s="19"/>
      <c r="B912" s="26"/>
      <c r="C912" s="26"/>
      <c r="D912" s="26"/>
      <c r="E912" s="26"/>
      <c r="F912" s="39"/>
      <c r="G912" s="38"/>
      <c r="H912" s="26"/>
      <c r="I912" s="38"/>
      <c r="J912" s="3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</row>
    <row r="913">
      <c r="A913" s="19"/>
      <c r="B913" s="26"/>
      <c r="C913" s="26"/>
      <c r="D913" s="26"/>
      <c r="E913" s="26"/>
      <c r="F913" s="39"/>
      <c r="G913" s="38"/>
      <c r="H913" s="26"/>
      <c r="I913" s="38"/>
      <c r="J913" s="3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</row>
    <row r="914">
      <c r="A914" s="19"/>
      <c r="B914" s="26"/>
      <c r="C914" s="26"/>
      <c r="D914" s="26"/>
      <c r="E914" s="26"/>
      <c r="F914" s="39"/>
      <c r="G914" s="38"/>
      <c r="H914" s="26"/>
      <c r="I914" s="38"/>
      <c r="J914" s="3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</row>
    <row r="915">
      <c r="A915" s="19"/>
      <c r="B915" s="26"/>
      <c r="C915" s="26"/>
      <c r="D915" s="26"/>
      <c r="E915" s="26"/>
      <c r="F915" s="39"/>
      <c r="G915" s="38"/>
      <c r="H915" s="26"/>
      <c r="I915" s="38"/>
      <c r="J915" s="3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</row>
    <row r="916">
      <c r="A916" s="19"/>
      <c r="B916" s="26"/>
      <c r="C916" s="26"/>
      <c r="D916" s="26"/>
      <c r="E916" s="26"/>
      <c r="F916" s="39"/>
      <c r="G916" s="38"/>
      <c r="H916" s="26"/>
      <c r="I916" s="38"/>
      <c r="J916" s="3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</row>
    <row r="917">
      <c r="A917" s="19"/>
      <c r="B917" s="26"/>
      <c r="C917" s="26"/>
      <c r="D917" s="26"/>
      <c r="E917" s="26"/>
      <c r="F917" s="39"/>
      <c r="G917" s="38"/>
      <c r="H917" s="26"/>
      <c r="I917" s="38"/>
      <c r="J917" s="3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</row>
    <row r="918">
      <c r="A918" s="19"/>
      <c r="B918" s="26"/>
      <c r="C918" s="26"/>
      <c r="D918" s="26"/>
      <c r="E918" s="26"/>
      <c r="F918" s="39"/>
      <c r="G918" s="38"/>
      <c r="H918" s="26"/>
      <c r="I918" s="38"/>
      <c r="J918" s="3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</row>
    <row r="919">
      <c r="A919" s="19"/>
      <c r="B919" s="26"/>
      <c r="C919" s="26"/>
      <c r="D919" s="26"/>
      <c r="E919" s="26"/>
      <c r="F919" s="39"/>
      <c r="G919" s="38"/>
      <c r="H919" s="26"/>
      <c r="I919" s="38"/>
      <c r="J919" s="3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</row>
    <row r="920">
      <c r="A920" s="19"/>
      <c r="B920" s="26"/>
      <c r="C920" s="26"/>
      <c r="D920" s="26"/>
      <c r="E920" s="26"/>
      <c r="F920" s="39"/>
      <c r="G920" s="38"/>
      <c r="H920" s="26"/>
      <c r="I920" s="38"/>
      <c r="J920" s="3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</row>
    <row r="921">
      <c r="A921" s="19"/>
      <c r="B921" s="26"/>
      <c r="C921" s="26"/>
      <c r="D921" s="26"/>
      <c r="E921" s="26"/>
      <c r="F921" s="39"/>
      <c r="G921" s="38"/>
      <c r="H921" s="26"/>
      <c r="I921" s="38"/>
      <c r="J921" s="3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</row>
    <row r="922">
      <c r="A922" s="19"/>
      <c r="B922" s="26"/>
      <c r="C922" s="26"/>
      <c r="D922" s="26"/>
      <c r="E922" s="26"/>
      <c r="F922" s="39"/>
      <c r="G922" s="38"/>
      <c r="H922" s="26"/>
      <c r="I922" s="38"/>
      <c r="J922" s="3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</row>
    <row r="923">
      <c r="A923" s="19"/>
      <c r="B923" s="26"/>
      <c r="C923" s="26"/>
      <c r="D923" s="26"/>
      <c r="E923" s="26"/>
      <c r="F923" s="39"/>
      <c r="G923" s="38"/>
      <c r="H923" s="26"/>
      <c r="I923" s="38"/>
      <c r="J923" s="3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</row>
    <row r="924">
      <c r="A924" s="19"/>
      <c r="B924" s="26"/>
      <c r="C924" s="26"/>
      <c r="D924" s="26"/>
      <c r="E924" s="26"/>
      <c r="F924" s="39"/>
      <c r="G924" s="38"/>
      <c r="H924" s="26"/>
      <c r="I924" s="38"/>
      <c r="J924" s="3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</row>
    <row r="925">
      <c r="A925" s="19"/>
      <c r="B925" s="26"/>
      <c r="C925" s="26"/>
      <c r="D925" s="26"/>
      <c r="E925" s="26"/>
      <c r="F925" s="39"/>
      <c r="G925" s="38"/>
      <c r="H925" s="26"/>
      <c r="I925" s="38"/>
      <c r="J925" s="3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</row>
    <row r="926">
      <c r="A926" s="19"/>
      <c r="B926" s="26"/>
      <c r="C926" s="26"/>
      <c r="D926" s="26"/>
      <c r="E926" s="26"/>
      <c r="F926" s="39"/>
      <c r="G926" s="38"/>
      <c r="H926" s="26"/>
      <c r="I926" s="38"/>
      <c r="J926" s="3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</row>
    <row r="927">
      <c r="A927" s="19"/>
      <c r="B927" s="26"/>
      <c r="C927" s="26"/>
      <c r="D927" s="26"/>
      <c r="E927" s="26"/>
      <c r="F927" s="39"/>
      <c r="G927" s="38"/>
      <c r="H927" s="26"/>
      <c r="I927" s="38"/>
      <c r="J927" s="3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</row>
    <row r="928">
      <c r="A928" s="19"/>
      <c r="B928" s="26"/>
      <c r="C928" s="26"/>
      <c r="D928" s="26"/>
      <c r="E928" s="26"/>
      <c r="F928" s="39"/>
      <c r="G928" s="38"/>
      <c r="H928" s="26"/>
      <c r="I928" s="38"/>
      <c r="J928" s="3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</row>
    <row r="929">
      <c r="A929" s="19"/>
      <c r="B929" s="26"/>
      <c r="C929" s="26"/>
      <c r="D929" s="26"/>
      <c r="E929" s="26"/>
      <c r="F929" s="39"/>
      <c r="G929" s="38"/>
      <c r="H929" s="26"/>
      <c r="I929" s="38"/>
      <c r="J929" s="3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</row>
    <row r="930">
      <c r="A930" s="19"/>
      <c r="B930" s="26"/>
      <c r="C930" s="26"/>
      <c r="D930" s="26"/>
      <c r="E930" s="26"/>
      <c r="F930" s="39"/>
      <c r="G930" s="38"/>
      <c r="H930" s="26"/>
      <c r="I930" s="38"/>
      <c r="J930" s="3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</row>
    <row r="931">
      <c r="A931" s="19"/>
      <c r="B931" s="26"/>
      <c r="C931" s="26"/>
      <c r="D931" s="26"/>
      <c r="E931" s="26"/>
      <c r="F931" s="39"/>
      <c r="G931" s="38"/>
      <c r="H931" s="26"/>
      <c r="I931" s="38"/>
      <c r="J931" s="3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</row>
    <row r="932">
      <c r="A932" s="19"/>
      <c r="B932" s="26"/>
      <c r="C932" s="26"/>
      <c r="D932" s="26"/>
      <c r="E932" s="26"/>
      <c r="F932" s="39"/>
      <c r="G932" s="38"/>
      <c r="H932" s="26"/>
      <c r="I932" s="38"/>
      <c r="J932" s="3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</row>
    <row r="933">
      <c r="A933" s="19"/>
      <c r="B933" s="26"/>
      <c r="C933" s="26"/>
      <c r="D933" s="26"/>
      <c r="E933" s="26"/>
      <c r="F933" s="39"/>
      <c r="G933" s="38"/>
      <c r="H933" s="26"/>
      <c r="I933" s="38"/>
      <c r="J933" s="3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</row>
    <row r="934">
      <c r="A934" s="19"/>
      <c r="B934" s="26"/>
      <c r="C934" s="26"/>
      <c r="D934" s="26"/>
      <c r="E934" s="26"/>
      <c r="F934" s="39"/>
      <c r="G934" s="38"/>
      <c r="H934" s="26"/>
      <c r="I934" s="38"/>
      <c r="J934" s="3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</row>
    <row r="935">
      <c r="A935" s="19"/>
      <c r="B935" s="26"/>
      <c r="C935" s="26"/>
      <c r="D935" s="26"/>
      <c r="E935" s="26"/>
      <c r="F935" s="39"/>
      <c r="G935" s="38"/>
      <c r="H935" s="26"/>
      <c r="I935" s="38"/>
      <c r="J935" s="3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</row>
    <row r="936">
      <c r="A936" s="19"/>
      <c r="B936" s="26"/>
      <c r="C936" s="26"/>
      <c r="D936" s="26"/>
      <c r="E936" s="26"/>
      <c r="F936" s="39"/>
      <c r="G936" s="38"/>
      <c r="H936" s="26"/>
      <c r="I936" s="38"/>
      <c r="J936" s="3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</row>
    <row r="937">
      <c r="A937" s="19"/>
      <c r="B937" s="26"/>
      <c r="C937" s="26"/>
      <c r="D937" s="26"/>
      <c r="E937" s="26"/>
      <c r="F937" s="39"/>
      <c r="G937" s="38"/>
      <c r="H937" s="26"/>
      <c r="I937" s="38"/>
      <c r="J937" s="3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</row>
    <row r="938">
      <c r="A938" s="19"/>
      <c r="B938" s="26"/>
      <c r="C938" s="26"/>
      <c r="D938" s="26"/>
      <c r="E938" s="26"/>
      <c r="F938" s="39"/>
      <c r="G938" s="38"/>
      <c r="H938" s="26"/>
      <c r="I938" s="38"/>
      <c r="J938" s="3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</row>
    <row r="939">
      <c r="A939" s="19"/>
      <c r="B939" s="26"/>
      <c r="C939" s="26"/>
      <c r="D939" s="26"/>
      <c r="E939" s="26"/>
      <c r="F939" s="39"/>
      <c r="G939" s="38"/>
      <c r="H939" s="26"/>
      <c r="I939" s="38"/>
      <c r="J939" s="3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</row>
    <row r="940">
      <c r="A940" s="19"/>
      <c r="B940" s="26"/>
      <c r="C940" s="26"/>
      <c r="D940" s="26"/>
      <c r="E940" s="26"/>
      <c r="F940" s="39"/>
      <c r="G940" s="38"/>
      <c r="H940" s="26"/>
      <c r="I940" s="38"/>
      <c r="J940" s="3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</row>
    <row r="941">
      <c r="A941" s="19"/>
      <c r="B941" s="26"/>
      <c r="C941" s="26"/>
      <c r="D941" s="26"/>
      <c r="E941" s="26"/>
      <c r="F941" s="39"/>
      <c r="G941" s="38"/>
      <c r="H941" s="26"/>
      <c r="I941" s="38"/>
      <c r="J941" s="3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</row>
    <row r="942">
      <c r="A942" s="19"/>
      <c r="B942" s="26"/>
      <c r="C942" s="26"/>
      <c r="D942" s="26"/>
      <c r="E942" s="26"/>
      <c r="F942" s="39"/>
      <c r="G942" s="38"/>
      <c r="H942" s="26"/>
      <c r="I942" s="38"/>
      <c r="J942" s="3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</row>
    <row r="943">
      <c r="A943" s="19"/>
      <c r="B943" s="26"/>
      <c r="C943" s="26"/>
      <c r="D943" s="26"/>
      <c r="E943" s="26"/>
      <c r="F943" s="39"/>
      <c r="G943" s="38"/>
      <c r="H943" s="26"/>
      <c r="I943" s="38"/>
      <c r="J943" s="3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</row>
    <row r="944">
      <c r="A944" s="19"/>
      <c r="B944" s="26"/>
      <c r="C944" s="26"/>
      <c r="D944" s="26"/>
      <c r="E944" s="26"/>
      <c r="F944" s="39"/>
      <c r="G944" s="38"/>
      <c r="H944" s="26"/>
      <c r="I944" s="38"/>
      <c r="J944" s="3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</row>
    <row r="945">
      <c r="A945" s="19"/>
      <c r="B945" s="26"/>
      <c r="C945" s="26"/>
      <c r="D945" s="26"/>
      <c r="E945" s="26"/>
      <c r="F945" s="39"/>
      <c r="G945" s="38"/>
      <c r="H945" s="26"/>
      <c r="I945" s="38"/>
      <c r="J945" s="3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</row>
    <row r="946">
      <c r="A946" s="19"/>
      <c r="B946" s="26"/>
      <c r="C946" s="26"/>
      <c r="D946" s="26"/>
      <c r="E946" s="26"/>
      <c r="F946" s="39"/>
      <c r="G946" s="38"/>
      <c r="H946" s="26"/>
      <c r="I946" s="38"/>
      <c r="J946" s="3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</row>
    <row r="947">
      <c r="A947" s="19"/>
      <c r="B947" s="26"/>
      <c r="C947" s="26"/>
      <c r="D947" s="26"/>
      <c r="E947" s="26"/>
      <c r="F947" s="39"/>
      <c r="G947" s="38"/>
      <c r="H947" s="26"/>
      <c r="I947" s="38"/>
      <c r="J947" s="3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</row>
    <row r="948">
      <c r="A948" s="19"/>
      <c r="B948" s="26"/>
      <c r="C948" s="26"/>
      <c r="D948" s="26"/>
      <c r="E948" s="26"/>
      <c r="F948" s="39"/>
      <c r="G948" s="38"/>
      <c r="H948" s="26"/>
      <c r="I948" s="38"/>
      <c r="J948" s="3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</row>
    <row r="949">
      <c r="A949" s="19"/>
      <c r="B949" s="26"/>
      <c r="C949" s="26"/>
      <c r="D949" s="26"/>
      <c r="E949" s="26"/>
      <c r="F949" s="39"/>
      <c r="G949" s="38"/>
      <c r="H949" s="26"/>
      <c r="I949" s="38"/>
      <c r="J949" s="3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</row>
    <row r="950">
      <c r="A950" s="19"/>
      <c r="B950" s="26"/>
      <c r="C950" s="26"/>
      <c r="D950" s="26"/>
      <c r="E950" s="26"/>
      <c r="F950" s="39"/>
      <c r="G950" s="38"/>
      <c r="H950" s="26"/>
      <c r="I950" s="38"/>
      <c r="J950" s="3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</row>
    <row r="951">
      <c r="A951" s="19"/>
      <c r="B951" s="26"/>
      <c r="C951" s="26"/>
      <c r="D951" s="26"/>
      <c r="E951" s="26"/>
      <c r="F951" s="39"/>
      <c r="G951" s="38"/>
      <c r="H951" s="26"/>
      <c r="I951" s="38"/>
      <c r="J951" s="3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</row>
    <row r="952">
      <c r="A952" s="19"/>
      <c r="B952" s="26"/>
      <c r="C952" s="26"/>
      <c r="D952" s="26"/>
      <c r="E952" s="26"/>
      <c r="F952" s="39"/>
      <c r="G952" s="38"/>
      <c r="H952" s="26"/>
      <c r="I952" s="38"/>
      <c r="J952" s="3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</row>
    <row r="953">
      <c r="A953" s="19"/>
      <c r="B953" s="26"/>
      <c r="C953" s="26"/>
      <c r="D953" s="26"/>
      <c r="E953" s="26"/>
      <c r="F953" s="39"/>
      <c r="G953" s="38"/>
      <c r="H953" s="26"/>
      <c r="I953" s="38"/>
      <c r="J953" s="3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</row>
    <row r="954">
      <c r="A954" s="19"/>
      <c r="B954" s="26"/>
      <c r="C954" s="26"/>
      <c r="D954" s="26"/>
      <c r="E954" s="26"/>
      <c r="F954" s="39"/>
      <c r="G954" s="38"/>
      <c r="H954" s="26"/>
      <c r="I954" s="38"/>
      <c r="J954" s="3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</row>
    <row r="955">
      <c r="A955" s="19"/>
      <c r="B955" s="26"/>
      <c r="C955" s="26"/>
      <c r="D955" s="26"/>
      <c r="E955" s="26"/>
      <c r="F955" s="39"/>
      <c r="G955" s="38"/>
      <c r="H955" s="26"/>
      <c r="I955" s="38"/>
      <c r="J955" s="3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</row>
    <row r="956">
      <c r="A956" s="19"/>
      <c r="B956" s="26"/>
      <c r="C956" s="26"/>
      <c r="D956" s="26"/>
      <c r="E956" s="26"/>
      <c r="F956" s="39"/>
      <c r="G956" s="38"/>
      <c r="H956" s="26"/>
      <c r="I956" s="38"/>
      <c r="J956" s="3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</row>
    <row r="957">
      <c r="A957" s="19"/>
      <c r="B957" s="26"/>
      <c r="C957" s="26"/>
      <c r="D957" s="26"/>
      <c r="E957" s="26"/>
      <c r="F957" s="39"/>
      <c r="G957" s="38"/>
      <c r="H957" s="26"/>
      <c r="I957" s="38"/>
      <c r="J957" s="3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</row>
    <row r="958">
      <c r="A958" s="19"/>
      <c r="B958" s="26"/>
      <c r="C958" s="26"/>
      <c r="D958" s="26"/>
      <c r="E958" s="26"/>
      <c r="F958" s="39"/>
      <c r="G958" s="38"/>
      <c r="H958" s="26"/>
      <c r="I958" s="38"/>
      <c r="J958" s="3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</row>
    <row r="959">
      <c r="A959" s="19"/>
      <c r="B959" s="26"/>
      <c r="C959" s="26"/>
      <c r="D959" s="26"/>
      <c r="E959" s="26"/>
      <c r="F959" s="39"/>
      <c r="G959" s="38"/>
      <c r="H959" s="26"/>
      <c r="I959" s="38"/>
      <c r="J959" s="3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</row>
    <row r="960">
      <c r="A960" s="19"/>
      <c r="B960" s="26"/>
      <c r="C960" s="26"/>
      <c r="D960" s="26"/>
      <c r="E960" s="26"/>
      <c r="F960" s="39"/>
      <c r="G960" s="38"/>
      <c r="H960" s="26"/>
      <c r="I960" s="38"/>
      <c r="J960" s="3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</row>
    <row r="961">
      <c r="A961" s="19"/>
      <c r="B961" s="26"/>
      <c r="C961" s="26"/>
      <c r="D961" s="26"/>
      <c r="E961" s="26"/>
      <c r="F961" s="39"/>
      <c r="G961" s="38"/>
      <c r="H961" s="26"/>
      <c r="I961" s="38"/>
      <c r="J961" s="3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</row>
    <row r="962">
      <c r="A962" s="19"/>
      <c r="B962" s="26"/>
      <c r="C962" s="26"/>
      <c r="D962" s="26"/>
      <c r="E962" s="26"/>
      <c r="F962" s="39"/>
      <c r="G962" s="38"/>
      <c r="H962" s="26"/>
      <c r="I962" s="38"/>
      <c r="J962" s="3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</row>
    <row r="963">
      <c r="A963" s="19"/>
      <c r="B963" s="26"/>
      <c r="C963" s="26"/>
      <c r="D963" s="26"/>
      <c r="E963" s="26"/>
      <c r="F963" s="39"/>
      <c r="G963" s="38"/>
      <c r="H963" s="26"/>
      <c r="I963" s="38"/>
      <c r="J963" s="3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</row>
    <row r="964">
      <c r="A964" s="19"/>
      <c r="B964" s="26"/>
      <c r="C964" s="26"/>
      <c r="D964" s="26"/>
      <c r="E964" s="26"/>
      <c r="F964" s="39"/>
      <c r="G964" s="38"/>
      <c r="H964" s="26"/>
      <c r="I964" s="38"/>
      <c r="J964" s="3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</row>
    <row r="965">
      <c r="A965" s="19"/>
      <c r="B965" s="26"/>
      <c r="C965" s="26"/>
      <c r="D965" s="26"/>
      <c r="E965" s="26"/>
      <c r="F965" s="39"/>
      <c r="G965" s="38"/>
      <c r="H965" s="26"/>
      <c r="I965" s="38"/>
      <c r="J965" s="3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</row>
    <row r="966">
      <c r="A966" s="19"/>
      <c r="B966" s="26"/>
      <c r="C966" s="26"/>
      <c r="D966" s="26"/>
      <c r="E966" s="26"/>
      <c r="F966" s="39"/>
      <c r="G966" s="38"/>
      <c r="H966" s="26"/>
      <c r="I966" s="38"/>
      <c r="J966" s="3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</row>
    <row r="967">
      <c r="A967" s="19"/>
      <c r="B967" s="26"/>
      <c r="C967" s="26"/>
      <c r="D967" s="26"/>
      <c r="E967" s="26"/>
      <c r="F967" s="39"/>
      <c r="G967" s="38"/>
      <c r="H967" s="26"/>
      <c r="I967" s="38"/>
      <c r="J967" s="3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</row>
    <row r="968">
      <c r="A968" s="19"/>
      <c r="B968" s="26"/>
      <c r="C968" s="26"/>
      <c r="D968" s="26"/>
      <c r="E968" s="26"/>
      <c r="F968" s="39"/>
      <c r="G968" s="38"/>
      <c r="H968" s="26"/>
      <c r="I968" s="38"/>
      <c r="J968" s="3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</row>
    <row r="969">
      <c r="A969" s="19"/>
      <c r="B969" s="26"/>
      <c r="C969" s="26"/>
      <c r="D969" s="26"/>
      <c r="E969" s="26"/>
      <c r="F969" s="39"/>
      <c r="G969" s="38"/>
      <c r="H969" s="26"/>
      <c r="I969" s="38"/>
      <c r="J969" s="3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</row>
    <row r="970">
      <c r="A970" s="19"/>
      <c r="B970" s="26"/>
      <c r="C970" s="26"/>
      <c r="D970" s="26"/>
      <c r="E970" s="26"/>
      <c r="F970" s="39"/>
      <c r="G970" s="38"/>
      <c r="H970" s="26"/>
      <c r="I970" s="38"/>
      <c r="J970" s="3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</row>
    <row r="971">
      <c r="A971" s="19"/>
      <c r="B971" s="26"/>
      <c r="C971" s="26"/>
      <c r="D971" s="26"/>
      <c r="E971" s="26"/>
      <c r="F971" s="39"/>
      <c r="G971" s="38"/>
      <c r="H971" s="26"/>
      <c r="I971" s="38"/>
      <c r="J971" s="3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</row>
    <row r="972">
      <c r="A972" s="19"/>
      <c r="B972" s="26"/>
      <c r="C972" s="26"/>
      <c r="D972" s="26"/>
      <c r="E972" s="26"/>
      <c r="F972" s="39"/>
      <c r="G972" s="38"/>
      <c r="H972" s="26"/>
      <c r="I972" s="38"/>
      <c r="J972" s="3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</row>
    <row r="973">
      <c r="A973" s="19"/>
      <c r="B973" s="26"/>
      <c r="C973" s="26"/>
      <c r="D973" s="26"/>
      <c r="E973" s="26"/>
      <c r="F973" s="39"/>
      <c r="G973" s="38"/>
      <c r="H973" s="26"/>
      <c r="I973" s="38"/>
      <c r="J973" s="3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</row>
    <row r="974">
      <c r="A974" s="19"/>
      <c r="B974" s="26"/>
      <c r="C974" s="26"/>
      <c r="D974" s="26"/>
      <c r="E974" s="26"/>
      <c r="F974" s="39"/>
      <c r="G974" s="38"/>
      <c r="H974" s="26"/>
      <c r="I974" s="38"/>
      <c r="J974" s="3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</row>
    <row r="975">
      <c r="A975" s="19"/>
      <c r="B975" s="26"/>
      <c r="C975" s="26"/>
      <c r="D975" s="26"/>
      <c r="E975" s="26"/>
      <c r="F975" s="39"/>
      <c r="G975" s="38"/>
      <c r="H975" s="26"/>
      <c r="I975" s="38"/>
      <c r="J975" s="3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</row>
    <row r="976">
      <c r="A976" s="19"/>
      <c r="B976" s="26"/>
      <c r="C976" s="26"/>
      <c r="D976" s="26"/>
      <c r="E976" s="26"/>
      <c r="F976" s="39"/>
      <c r="G976" s="38"/>
      <c r="H976" s="26"/>
      <c r="I976" s="38"/>
      <c r="J976" s="3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</row>
    <row r="977">
      <c r="A977" s="19"/>
      <c r="B977" s="26"/>
      <c r="C977" s="26"/>
      <c r="D977" s="26"/>
      <c r="E977" s="26"/>
      <c r="F977" s="39"/>
      <c r="G977" s="38"/>
      <c r="H977" s="26"/>
      <c r="I977" s="38"/>
      <c r="J977" s="3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</row>
    <row r="978">
      <c r="A978" s="19"/>
      <c r="B978" s="26"/>
      <c r="C978" s="26"/>
      <c r="D978" s="26"/>
      <c r="E978" s="26"/>
      <c r="F978" s="39"/>
      <c r="G978" s="38"/>
      <c r="H978" s="26"/>
      <c r="I978" s="38"/>
      <c r="J978" s="3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</row>
    <row r="979">
      <c r="A979" s="19"/>
      <c r="B979" s="26"/>
      <c r="C979" s="26"/>
      <c r="D979" s="26"/>
      <c r="E979" s="26"/>
      <c r="F979" s="39"/>
      <c r="G979" s="38"/>
      <c r="H979" s="26"/>
      <c r="I979" s="38"/>
      <c r="J979" s="3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</row>
    <row r="980">
      <c r="A980" s="19"/>
      <c r="B980" s="26"/>
      <c r="C980" s="26"/>
      <c r="D980" s="26"/>
      <c r="E980" s="26"/>
      <c r="F980" s="39"/>
      <c r="G980" s="38"/>
      <c r="H980" s="26"/>
      <c r="I980" s="38"/>
      <c r="J980" s="3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</row>
    <row r="981">
      <c r="A981" s="19"/>
      <c r="B981" s="26"/>
      <c r="C981" s="26"/>
      <c r="D981" s="26"/>
      <c r="E981" s="26"/>
      <c r="F981" s="39"/>
      <c r="G981" s="38"/>
      <c r="H981" s="26"/>
      <c r="I981" s="38"/>
      <c r="J981" s="3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</row>
    <row r="982">
      <c r="A982" s="19"/>
      <c r="B982" s="26"/>
      <c r="C982" s="26"/>
      <c r="D982" s="26"/>
      <c r="E982" s="26"/>
      <c r="F982" s="39"/>
      <c r="G982" s="38"/>
      <c r="H982" s="26"/>
      <c r="I982" s="38"/>
      <c r="J982" s="3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</row>
    <row r="983">
      <c r="A983" s="19"/>
      <c r="B983" s="26"/>
      <c r="C983" s="26"/>
      <c r="D983" s="26"/>
      <c r="E983" s="26"/>
      <c r="F983" s="39"/>
      <c r="G983" s="38"/>
      <c r="H983" s="26"/>
      <c r="I983" s="38"/>
      <c r="J983" s="3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</row>
    <row r="984">
      <c r="A984" s="19"/>
      <c r="B984" s="26"/>
      <c r="C984" s="26"/>
      <c r="D984" s="26"/>
      <c r="E984" s="26"/>
      <c r="F984" s="39"/>
      <c r="G984" s="38"/>
      <c r="H984" s="26"/>
      <c r="I984" s="38"/>
      <c r="J984" s="3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</row>
    <row r="985">
      <c r="A985" s="19"/>
      <c r="B985" s="26"/>
      <c r="C985" s="26"/>
      <c r="D985" s="26"/>
      <c r="E985" s="26"/>
      <c r="F985" s="39"/>
      <c r="G985" s="38"/>
      <c r="H985" s="26"/>
      <c r="I985" s="38"/>
      <c r="J985" s="3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</row>
    <row r="986">
      <c r="A986" s="19"/>
      <c r="B986" s="26"/>
      <c r="C986" s="26"/>
      <c r="D986" s="26"/>
      <c r="E986" s="26"/>
      <c r="F986" s="39"/>
      <c r="G986" s="38"/>
      <c r="H986" s="26"/>
      <c r="I986" s="38"/>
      <c r="J986" s="3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</row>
    <row r="987">
      <c r="A987" s="19"/>
      <c r="B987" s="26"/>
      <c r="C987" s="26"/>
      <c r="D987" s="26"/>
      <c r="E987" s="26"/>
      <c r="F987" s="39"/>
      <c r="G987" s="38"/>
      <c r="H987" s="26"/>
      <c r="I987" s="38"/>
      <c r="J987" s="3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</row>
    <row r="988">
      <c r="A988" s="19"/>
      <c r="B988" s="26"/>
      <c r="C988" s="26"/>
      <c r="D988" s="26"/>
      <c r="E988" s="26"/>
      <c r="F988" s="39"/>
      <c r="G988" s="38"/>
      <c r="H988" s="26"/>
      <c r="I988" s="38"/>
      <c r="J988" s="3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</row>
    <row r="989">
      <c r="A989" s="19"/>
      <c r="B989" s="26"/>
      <c r="C989" s="26"/>
      <c r="D989" s="26"/>
      <c r="E989" s="26"/>
      <c r="F989" s="39"/>
      <c r="G989" s="38"/>
      <c r="H989" s="26"/>
      <c r="I989" s="38"/>
      <c r="J989" s="3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</row>
    <row r="990">
      <c r="A990" s="19"/>
      <c r="B990" s="26"/>
      <c r="C990" s="26"/>
      <c r="D990" s="26"/>
      <c r="E990" s="26"/>
      <c r="F990" s="39"/>
      <c r="G990" s="38"/>
      <c r="H990" s="26"/>
      <c r="I990" s="38"/>
      <c r="J990" s="3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</row>
    <row r="991">
      <c r="A991" s="19"/>
      <c r="B991" s="26"/>
      <c r="C991" s="26"/>
      <c r="D991" s="26"/>
      <c r="E991" s="26"/>
      <c r="F991" s="39"/>
      <c r="G991" s="38"/>
      <c r="H991" s="26"/>
      <c r="I991" s="38"/>
      <c r="J991" s="3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</row>
    <row r="992">
      <c r="A992" s="19"/>
      <c r="B992" s="26"/>
      <c r="C992" s="26"/>
      <c r="D992" s="26"/>
      <c r="E992" s="26"/>
      <c r="F992" s="39"/>
      <c r="G992" s="38"/>
      <c r="H992" s="26"/>
      <c r="I992" s="38"/>
      <c r="J992" s="3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</row>
    <row r="993">
      <c r="A993" s="19"/>
      <c r="B993" s="26"/>
      <c r="C993" s="26"/>
      <c r="D993" s="26"/>
      <c r="E993" s="26"/>
      <c r="F993" s="39"/>
      <c r="G993" s="38"/>
      <c r="H993" s="26"/>
      <c r="I993" s="38"/>
      <c r="J993" s="3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</row>
    <row r="994">
      <c r="A994" s="19"/>
      <c r="B994" s="26"/>
      <c r="C994" s="26"/>
      <c r="D994" s="26"/>
      <c r="E994" s="26"/>
      <c r="F994" s="39"/>
      <c r="G994" s="38"/>
      <c r="H994" s="26"/>
      <c r="I994" s="38"/>
      <c r="J994" s="3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</row>
    <row r="995">
      <c r="A995" s="19"/>
      <c r="B995" s="26"/>
      <c r="C995" s="26"/>
      <c r="D995" s="26"/>
      <c r="E995" s="26"/>
      <c r="F995" s="39"/>
      <c r="G995" s="38"/>
      <c r="H995" s="26"/>
      <c r="I995" s="38"/>
      <c r="J995" s="3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</row>
    <row r="996">
      <c r="A996" s="19"/>
      <c r="B996" s="26"/>
      <c r="C996" s="26"/>
      <c r="D996" s="26"/>
      <c r="E996" s="26"/>
      <c r="F996" s="39"/>
      <c r="G996" s="38"/>
      <c r="H996" s="26"/>
      <c r="I996" s="38"/>
      <c r="J996" s="3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</row>
    <row r="997">
      <c r="A997" s="19"/>
      <c r="B997" s="26"/>
      <c r="C997" s="26"/>
      <c r="D997" s="26"/>
      <c r="E997" s="26"/>
      <c r="F997" s="39"/>
      <c r="G997" s="38"/>
      <c r="H997" s="26"/>
      <c r="I997" s="38"/>
      <c r="J997" s="3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</row>
    <row r="998">
      <c r="A998" s="19"/>
      <c r="B998" s="26"/>
      <c r="C998" s="26"/>
      <c r="D998" s="26"/>
      <c r="E998" s="26"/>
      <c r="F998" s="39"/>
      <c r="G998" s="38"/>
      <c r="H998" s="26"/>
      <c r="I998" s="38"/>
      <c r="J998" s="3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</row>
    <row r="999">
      <c r="A999" s="19"/>
      <c r="B999" s="26"/>
      <c r="C999" s="26"/>
      <c r="D999" s="26"/>
      <c r="E999" s="26"/>
      <c r="F999" s="39"/>
      <c r="G999" s="38"/>
      <c r="H999" s="26"/>
      <c r="I999" s="38"/>
      <c r="J999" s="3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</row>
    <row r="1000">
      <c r="A1000" s="19"/>
      <c r="B1000" s="26"/>
      <c r="C1000" s="26"/>
      <c r="D1000" s="26"/>
      <c r="E1000" s="26"/>
      <c r="F1000" s="39"/>
      <c r="G1000" s="38"/>
      <c r="H1000" s="26"/>
      <c r="I1000" s="38"/>
      <c r="J1000" s="3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</row>
    <row r="1001">
      <c r="A1001" s="19"/>
      <c r="B1001" s="26"/>
      <c r="C1001" s="26"/>
      <c r="D1001" s="26"/>
      <c r="E1001" s="26"/>
      <c r="F1001" s="39"/>
      <c r="G1001" s="38"/>
      <c r="H1001" s="26"/>
      <c r="I1001" s="38"/>
      <c r="J1001" s="3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2" max="3" width="18.25"/>
    <col customWidth="1" min="4" max="4" width="16.63"/>
    <col customWidth="1" min="5" max="5" width="16.0"/>
    <col customWidth="1" min="7" max="7" width="20.25"/>
    <col customWidth="1" min="8" max="8" width="14.75"/>
    <col customWidth="1" min="9" max="9" width="14.0"/>
  </cols>
  <sheetData>
    <row r="1">
      <c r="A1" s="21" t="s">
        <v>32</v>
      </c>
      <c r="B1" s="21" t="s">
        <v>33</v>
      </c>
      <c r="C1" s="21" t="s">
        <v>27</v>
      </c>
      <c r="D1" s="21" t="s">
        <v>21</v>
      </c>
      <c r="E1" s="21" t="s">
        <v>34</v>
      </c>
      <c r="F1" s="21" t="s">
        <v>35</v>
      </c>
      <c r="G1" s="21" t="s">
        <v>36</v>
      </c>
      <c r="H1" s="21" t="s">
        <v>37</v>
      </c>
      <c r="I1" s="21" t="s">
        <v>38</v>
      </c>
      <c r="J1" s="21"/>
      <c r="K1" s="21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</row>
    <row r="2">
      <c r="A2" s="24">
        <v>153.7004687885517</v>
      </c>
      <c r="B2" s="24">
        <f t="shared" ref="B2:B11" si="1">C2/10</f>
        <v>451.3528728</v>
      </c>
      <c r="C2" s="24">
        <v>4513.528727782802</v>
      </c>
      <c r="D2" s="24">
        <v>-0.428252</v>
      </c>
      <c r="E2" s="21">
        <f t="shared" ref="E2:E11" si="2">0.7249+0.099*A2*exp(-0.032*A2)</f>
        <v>0.8361422827</v>
      </c>
      <c r="F2" s="24">
        <f t="shared" ref="F2:F11" si="3">-1.159+0.149*A2*exp(-0.019*A2)+((8.99*A2)/(10+A2^2))</f>
        <v>0.1342394701</v>
      </c>
      <c r="G2" s="21">
        <v>1.05</v>
      </c>
      <c r="H2" s="24">
        <f t="shared" ref="H2:H11" si="4">((1.883*10^4)/(G2^0.4*B2^(1/6)))*((E2/B2^(1/6))-D2)</f>
        <v>4868.190469</v>
      </c>
      <c r="I2" s="24">
        <f t="shared" ref="I2:I11" si="5">((3.78*10^4*F2)/(G2^0.4*B2^0.6))*(1-D2)</f>
        <v>181.5479811</v>
      </c>
      <c r="J2" s="21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>
      <c r="A3" s="24">
        <v>153.61756723414754</v>
      </c>
      <c r="B3" s="24">
        <f t="shared" si="1"/>
        <v>450.4715675</v>
      </c>
      <c r="C3" s="24">
        <v>4504.715675236706</v>
      </c>
      <c r="D3" s="24">
        <v>-0.427085</v>
      </c>
      <c r="E3" s="21">
        <f t="shared" si="2"/>
        <v>0.8363776233</v>
      </c>
      <c r="F3" s="24">
        <f t="shared" si="3"/>
        <v>0.1355504055</v>
      </c>
      <c r="G3" s="21">
        <v>1.05</v>
      </c>
      <c r="H3" s="24">
        <f t="shared" si="4"/>
        <v>4863.216092</v>
      </c>
      <c r="I3" s="24">
        <f t="shared" si="5"/>
        <v>183.3860565</v>
      </c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4">
      <c r="A4" s="24">
        <v>153.5346656797434</v>
      </c>
      <c r="B4" s="24">
        <f t="shared" si="1"/>
        <v>449.8613444</v>
      </c>
      <c r="C4" s="24">
        <v>4498.613443827172</v>
      </c>
      <c r="D4" s="24">
        <v>-0.425905</v>
      </c>
      <c r="E4" s="21">
        <f t="shared" si="2"/>
        <v>0.8366134293</v>
      </c>
      <c r="F4" s="24">
        <f t="shared" si="3"/>
        <v>0.1368623401</v>
      </c>
      <c r="G4" s="21">
        <v>1.05</v>
      </c>
      <c r="H4" s="24">
        <f t="shared" si="4"/>
        <v>4857.466715</v>
      </c>
      <c r="I4" s="24">
        <f t="shared" si="5"/>
        <v>185.1584035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</row>
    <row r="5">
      <c r="A5" s="24">
        <v>153.45176412533925</v>
      </c>
      <c r="B5" s="24">
        <f t="shared" si="1"/>
        <v>449.4391484</v>
      </c>
      <c r="C5" s="24">
        <v>4494.391484099592</v>
      </c>
      <c r="D5" s="24">
        <v>-0.424745</v>
      </c>
      <c r="E5" s="21">
        <f t="shared" si="2"/>
        <v>0.8368497014</v>
      </c>
      <c r="F5" s="24">
        <f t="shared" si="3"/>
        <v>0.138175274</v>
      </c>
      <c r="G5" s="21">
        <v>1.05</v>
      </c>
      <c r="H5" s="24">
        <f t="shared" si="4"/>
        <v>4851.372468</v>
      </c>
      <c r="I5" s="24">
        <f t="shared" si="5"/>
        <v>186.8878281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</row>
    <row r="6">
      <c r="A6" s="24">
        <v>153.3678756476684</v>
      </c>
      <c r="B6" s="24">
        <f t="shared" si="1"/>
        <v>449.1473026</v>
      </c>
      <c r="C6" s="24">
        <v>4491.47302559938</v>
      </c>
      <c r="D6" s="24">
        <v>-0.423599</v>
      </c>
      <c r="E6" s="21">
        <f t="shared" si="2"/>
        <v>0.8370892616</v>
      </c>
      <c r="F6" s="24">
        <f t="shared" si="3"/>
        <v>0.1395048551</v>
      </c>
      <c r="G6" s="21">
        <v>1.05</v>
      </c>
      <c r="H6" s="24">
        <f t="shared" si="4"/>
        <v>4845.04674</v>
      </c>
      <c r="I6" s="24">
        <f t="shared" si="5"/>
        <v>188.6078652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</row>
    <row r="7">
      <c r="A7" s="24">
        <v>153.28497409326425</v>
      </c>
      <c r="B7" s="24">
        <f t="shared" si="1"/>
        <v>448.9419723</v>
      </c>
      <c r="C7" s="24">
        <v>4489.419722781049</v>
      </c>
      <c r="D7" s="24">
        <v>-0.422459</v>
      </c>
      <c r="E7" s="21">
        <f t="shared" si="2"/>
        <v>0.837326474</v>
      </c>
      <c r="F7" s="24">
        <f t="shared" si="3"/>
        <v>0.1408197991</v>
      </c>
      <c r="G7" s="21">
        <v>1.05</v>
      </c>
      <c r="H7" s="24">
        <f t="shared" si="4"/>
        <v>4838.534307</v>
      </c>
      <c r="I7" s="24">
        <f t="shared" si="5"/>
        <v>190.2853844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8">
      <c r="A8" s="24">
        <v>153.2020725388601</v>
      </c>
      <c r="B8" s="24">
        <f t="shared" si="1"/>
        <v>448.8081615</v>
      </c>
      <c r="C8" s="24">
        <v>4488.081615326406</v>
      </c>
      <c r="D8" s="24">
        <v>-0.42132</v>
      </c>
      <c r="E8" s="21">
        <f t="shared" si="2"/>
        <v>0.8375641551</v>
      </c>
      <c r="F8" s="24">
        <f t="shared" si="3"/>
        <v>0.142135742</v>
      </c>
      <c r="G8" s="21">
        <v>1.05</v>
      </c>
      <c r="H8" s="24">
        <f t="shared" si="4"/>
        <v>4831.846995</v>
      </c>
      <c r="I8" s="24">
        <f t="shared" si="5"/>
        <v>191.9441149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</row>
    <row r="9">
      <c r="A9" s="24">
        <v>153.11917098445596</v>
      </c>
      <c r="B9" s="24">
        <f t="shared" si="1"/>
        <v>448.6881933</v>
      </c>
      <c r="C9" s="24">
        <v>4486.881932780864</v>
      </c>
      <c r="D9" s="24">
        <v>-0.420184</v>
      </c>
      <c r="E9" s="21">
        <f t="shared" si="2"/>
        <v>0.8378023056</v>
      </c>
      <c r="F9" s="24">
        <f t="shared" si="3"/>
        <v>0.1434526839</v>
      </c>
      <c r="G9" s="21">
        <v>1.05</v>
      </c>
      <c r="H9" s="24">
        <f t="shared" si="4"/>
        <v>4825.145123</v>
      </c>
      <c r="I9" s="24">
        <f t="shared" si="5"/>
        <v>193.5987677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</row>
    <row r="10">
      <c r="A10" s="24">
        <v>153.03528250678508</v>
      </c>
      <c r="B10" s="24">
        <f t="shared" si="1"/>
        <v>448.6974216</v>
      </c>
      <c r="C10" s="24">
        <v>4486.974216053598</v>
      </c>
      <c r="D10" s="24">
        <v>-0.419079</v>
      </c>
      <c r="E10" s="21">
        <f t="shared" si="2"/>
        <v>0.8380437698</v>
      </c>
      <c r="F10" s="24">
        <f t="shared" si="3"/>
        <v>0.1447863202</v>
      </c>
      <c r="G10" s="21">
        <v>1.05</v>
      </c>
      <c r="H10" s="24">
        <f t="shared" si="4"/>
        <v>4818.32938</v>
      </c>
      <c r="I10" s="24">
        <f t="shared" si="5"/>
        <v>195.2441543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</row>
    <row r="11">
      <c r="A11" s="24">
        <v>152.95238095238093</v>
      </c>
      <c r="B11" s="24">
        <f t="shared" si="1"/>
        <v>448.3859656</v>
      </c>
      <c r="C11" s="24">
        <v>4483.859655598826</v>
      </c>
      <c r="D11" s="24">
        <v>-0.418145</v>
      </c>
      <c r="E11" s="21">
        <f t="shared" si="2"/>
        <v>0.8382828672</v>
      </c>
      <c r="F11" s="24">
        <f t="shared" si="3"/>
        <v>0.1461052714</v>
      </c>
      <c r="G11" s="21">
        <v>1.05</v>
      </c>
      <c r="H11" s="24">
        <f t="shared" si="4"/>
        <v>4813.463683</v>
      </c>
      <c r="I11" s="24">
        <f t="shared" si="5"/>
        <v>196.9751307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>
      <c r="A12" s="26"/>
      <c r="B12" s="26"/>
      <c r="C12" s="26"/>
      <c r="D12" s="26"/>
      <c r="E12" s="26"/>
      <c r="F12" s="24"/>
      <c r="G12" s="38"/>
      <c r="H12" s="23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</row>
    <row r="13">
      <c r="A13" s="26"/>
      <c r="B13" s="26"/>
      <c r="C13" s="26"/>
      <c r="D13" s="26"/>
      <c r="E13" s="26"/>
      <c r="F13" s="26"/>
      <c r="G13" s="38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>
      <c r="A14" s="26"/>
      <c r="B14" s="26"/>
      <c r="C14" s="26"/>
      <c r="D14" s="29"/>
      <c r="E14" s="29"/>
      <c r="F14" s="26"/>
      <c r="G14" s="38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</row>
    <row r="15">
      <c r="A15" s="26"/>
      <c r="B15" s="26"/>
      <c r="C15" s="26"/>
      <c r="D15" s="29"/>
      <c r="E15" s="29"/>
      <c r="F15" s="26"/>
      <c r="G15" s="38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>
      <c r="A16" s="26"/>
      <c r="B16" s="26"/>
      <c r="C16" s="26"/>
      <c r="D16" s="29"/>
      <c r="E16" s="29"/>
      <c r="F16" s="26"/>
      <c r="G16" s="38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>
      <c r="A17" s="26"/>
      <c r="B17" s="26"/>
      <c r="C17" s="26"/>
      <c r="D17" s="29"/>
      <c r="E17" s="29"/>
      <c r="F17" s="26"/>
      <c r="G17" s="38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8">
      <c r="A18" s="26"/>
      <c r="B18" s="26"/>
      <c r="C18" s="26"/>
      <c r="D18" s="29"/>
      <c r="E18" s="29"/>
      <c r="F18" s="26"/>
      <c r="G18" s="38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>
      <c r="A19" s="26"/>
      <c r="B19" s="26"/>
      <c r="C19" s="26"/>
      <c r="D19" s="29"/>
      <c r="E19" s="29"/>
      <c r="F19" s="26"/>
      <c r="G19" s="38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</row>
    <row r="20">
      <c r="A20" s="26"/>
      <c r="B20" s="26"/>
      <c r="C20" s="24"/>
      <c r="D20" s="29"/>
      <c r="E20" s="29"/>
      <c r="F20" s="26"/>
      <c r="G20" s="38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</row>
    <row r="21">
      <c r="A21" s="26"/>
      <c r="B21" s="26"/>
      <c r="C21" s="24"/>
      <c r="D21" s="29"/>
      <c r="E21" s="29"/>
      <c r="F21" s="26"/>
      <c r="G21" s="38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</row>
    <row r="22">
      <c r="A22" s="26"/>
      <c r="B22" s="26"/>
      <c r="C22" s="24"/>
      <c r="D22" s="29"/>
      <c r="E22" s="29"/>
      <c r="F22" s="26"/>
      <c r="G22" s="38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>
      <c r="A23" s="26"/>
      <c r="B23" s="26"/>
      <c r="C23" s="24"/>
      <c r="D23" s="29"/>
      <c r="E23" s="29"/>
      <c r="F23" s="26"/>
      <c r="G23" s="38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>
      <c r="A24" s="26"/>
      <c r="B24" s="26"/>
      <c r="C24" s="24"/>
      <c r="D24" s="26"/>
      <c r="E24" s="26"/>
      <c r="F24" s="26"/>
      <c r="G24" s="38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>
      <c r="A25" s="26"/>
      <c r="B25" s="26"/>
      <c r="C25" s="24"/>
      <c r="D25" s="26"/>
      <c r="E25" s="26"/>
      <c r="F25" s="26"/>
      <c r="G25" s="38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>
      <c r="A26" s="26"/>
      <c r="B26" s="26"/>
      <c r="C26" s="24"/>
      <c r="D26" s="26"/>
      <c r="E26" s="26"/>
      <c r="F26" s="26"/>
      <c r="G26" s="38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>
      <c r="A27" s="26"/>
      <c r="B27" s="26"/>
      <c r="C27" s="24"/>
      <c r="D27" s="26"/>
      <c r="E27" s="26"/>
      <c r="F27" s="26"/>
      <c r="G27" s="38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>
      <c r="A28" s="26"/>
      <c r="B28" s="26"/>
      <c r="C28" s="24"/>
      <c r="D28" s="26"/>
      <c r="E28" s="26"/>
      <c r="F28" s="26"/>
      <c r="G28" s="38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>
      <c r="A29" s="26"/>
      <c r="B29" s="26"/>
      <c r="C29" s="24"/>
      <c r="D29" s="26"/>
      <c r="E29" s="26"/>
      <c r="F29" s="26"/>
      <c r="G29" s="38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>
      <c r="A30" s="26"/>
      <c r="B30" s="26"/>
      <c r="C30" s="26"/>
      <c r="D30" s="26"/>
      <c r="E30" s="26"/>
      <c r="F30" s="26"/>
      <c r="G30" s="38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</row>
    <row r="31">
      <c r="A31" s="26"/>
      <c r="B31" s="26"/>
      <c r="C31" s="26"/>
      <c r="D31" s="26"/>
      <c r="E31" s="26"/>
      <c r="F31" s="26"/>
      <c r="G31" s="38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>
      <c r="A32" s="26"/>
      <c r="B32" s="26"/>
      <c r="C32" s="26"/>
      <c r="D32" s="26"/>
      <c r="E32" s="26"/>
      <c r="F32" s="26"/>
      <c r="G32" s="38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</row>
    <row r="33">
      <c r="A33" s="26"/>
      <c r="B33" s="26"/>
      <c r="C33" s="26"/>
      <c r="D33" s="26"/>
      <c r="E33" s="26"/>
      <c r="F33" s="26"/>
      <c r="G33" s="38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</row>
    <row r="34">
      <c r="A34" s="26"/>
      <c r="B34" s="26"/>
      <c r="C34" s="26"/>
      <c r="D34" s="26"/>
      <c r="E34" s="26"/>
      <c r="F34" s="26"/>
      <c r="G34" s="38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</row>
    <row r="35">
      <c r="A35" s="26"/>
      <c r="B35" s="26"/>
      <c r="C35" s="26"/>
      <c r="D35" s="26"/>
      <c r="E35" s="26"/>
      <c r="F35" s="26"/>
      <c r="G35" s="38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</row>
    <row r="36">
      <c r="A36" s="26"/>
      <c r="B36" s="26"/>
      <c r="C36" s="26"/>
      <c r="D36" s="26"/>
      <c r="E36" s="26"/>
      <c r="F36" s="26"/>
      <c r="G36" s="38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</row>
    <row r="37">
      <c r="A37" s="26"/>
      <c r="B37" s="26"/>
      <c r="C37" s="26"/>
      <c r="D37" s="26"/>
      <c r="E37" s="26"/>
      <c r="F37" s="26"/>
      <c r="G37" s="38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</row>
    <row r="38">
      <c r="A38" s="26"/>
      <c r="B38" s="26"/>
      <c r="C38" s="26"/>
      <c r="D38" s="26"/>
      <c r="E38" s="26"/>
      <c r="F38" s="26"/>
      <c r="G38" s="38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</row>
    <row r="39">
      <c r="A39" s="26"/>
      <c r="B39" s="26"/>
      <c r="C39" s="26"/>
      <c r="D39" s="26"/>
      <c r="E39" s="26"/>
      <c r="F39" s="26"/>
      <c r="G39" s="38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>
      <c r="A40" s="26"/>
      <c r="B40" s="26"/>
      <c r="C40" s="26"/>
      <c r="D40" s="26"/>
      <c r="E40" s="26"/>
      <c r="F40" s="26"/>
      <c r="G40" s="38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</row>
    <row r="41">
      <c r="A41" s="26"/>
      <c r="B41" s="26"/>
      <c r="C41" s="26"/>
      <c r="D41" s="26"/>
      <c r="E41" s="26"/>
      <c r="F41" s="26"/>
      <c r="G41" s="38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</row>
    <row r="42">
      <c r="A42" s="26"/>
      <c r="B42" s="26"/>
      <c r="C42" s="26"/>
      <c r="D42" s="26"/>
      <c r="E42" s="26"/>
      <c r="F42" s="26"/>
      <c r="G42" s="38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</row>
    <row r="43">
      <c r="A43" s="26"/>
      <c r="B43" s="26"/>
      <c r="C43" s="26"/>
      <c r="D43" s="26"/>
      <c r="E43" s="26"/>
      <c r="F43" s="26"/>
      <c r="G43" s="38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</row>
    <row r="44">
      <c r="A44" s="26"/>
      <c r="B44" s="26"/>
      <c r="C44" s="26"/>
      <c r="D44" s="26"/>
      <c r="E44" s="26"/>
      <c r="F44" s="26"/>
      <c r="G44" s="38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</row>
    <row r="45">
      <c r="A45" s="26"/>
      <c r="B45" s="26"/>
      <c r="C45" s="26"/>
      <c r="D45" s="26"/>
      <c r="E45" s="26"/>
      <c r="F45" s="26"/>
      <c r="G45" s="38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</row>
    <row r="46">
      <c r="A46" s="26"/>
      <c r="B46" s="26"/>
      <c r="C46" s="26"/>
      <c r="D46" s="26"/>
      <c r="E46" s="26"/>
      <c r="F46" s="26"/>
      <c r="G46" s="38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</row>
    <row r="47">
      <c r="A47" s="26"/>
      <c r="B47" s="26"/>
      <c r="C47" s="26"/>
      <c r="D47" s="26"/>
      <c r="E47" s="26"/>
      <c r="F47" s="26"/>
      <c r="G47" s="38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>
      <c r="A48" s="26"/>
      <c r="B48" s="26"/>
      <c r="C48" s="26"/>
      <c r="D48" s="26"/>
      <c r="E48" s="26"/>
      <c r="F48" s="26"/>
      <c r="G48" s="38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</row>
    <row r="49">
      <c r="A49" s="26"/>
      <c r="B49" s="26"/>
      <c r="C49" s="26"/>
      <c r="D49" s="26"/>
      <c r="E49" s="26"/>
      <c r="F49" s="26"/>
      <c r="G49" s="38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</row>
    <row r="50">
      <c r="A50" s="26"/>
      <c r="B50" s="26"/>
      <c r="C50" s="26"/>
      <c r="D50" s="26"/>
      <c r="E50" s="26"/>
      <c r="F50" s="26"/>
      <c r="G50" s="38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</row>
    <row r="51">
      <c r="A51" s="26"/>
      <c r="B51" s="26"/>
      <c r="C51" s="26"/>
      <c r="D51" s="26"/>
      <c r="E51" s="26"/>
      <c r="F51" s="26"/>
      <c r="G51" s="38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</row>
    <row r="52">
      <c r="A52" s="26"/>
      <c r="B52" s="26"/>
      <c r="C52" s="26"/>
      <c r="D52" s="26"/>
      <c r="E52" s="26"/>
      <c r="F52" s="26"/>
      <c r="G52" s="38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</row>
    <row r="53">
      <c r="A53" s="26"/>
      <c r="B53" s="26"/>
      <c r="C53" s="26"/>
      <c r="D53" s="26"/>
      <c r="E53" s="26"/>
      <c r="F53" s="26"/>
      <c r="G53" s="38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</row>
    <row r="54">
      <c r="A54" s="26"/>
      <c r="B54" s="26"/>
      <c r="C54" s="26"/>
      <c r="D54" s="26"/>
      <c r="E54" s="26"/>
      <c r="F54" s="26"/>
      <c r="G54" s="38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</row>
    <row r="55">
      <c r="A55" s="26"/>
      <c r="B55" s="26"/>
      <c r="C55" s="26"/>
      <c r="D55" s="26"/>
      <c r="E55" s="26"/>
      <c r="F55" s="26"/>
      <c r="G55" s="38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</row>
    <row r="56">
      <c r="A56" s="26"/>
      <c r="B56" s="26"/>
      <c r="C56" s="26"/>
      <c r="D56" s="26"/>
      <c r="E56" s="26"/>
      <c r="F56" s="26"/>
      <c r="G56" s="38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</row>
    <row r="57">
      <c r="A57" s="26"/>
      <c r="B57" s="26"/>
      <c r="C57" s="26"/>
      <c r="D57" s="26"/>
      <c r="E57" s="26"/>
      <c r="F57" s="26"/>
      <c r="G57" s="38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</row>
    <row r="58">
      <c r="A58" s="26"/>
      <c r="B58" s="26"/>
      <c r="C58" s="26"/>
      <c r="D58" s="26"/>
      <c r="E58" s="26"/>
      <c r="F58" s="26"/>
      <c r="G58" s="38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</row>
    <row r="59">
      <c r="A59" s="26"/>
      <c r="B59" s="26"/>
      <c r="C59" s="26"/>
      <c r="D59" s="26"/>
      <c r="E59" s="26"/>
      <c r="F59" s="26"/>
      <c r="G59" s="38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</row>
    <row r="60">
      <c r="A60" s="26"/>
      <c r="B60" s="26"/>
      <c r="C60" s="26"/>
      <c r="D60" s="26"/>
      <c r="E60" s="26"/>
      <c r="F60" s="26"/>
      <c r="G60" s="38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</row>
    <row r="61">
      <c r="A61" s="26"/>
      <c r="B61" s="26"/>
      <c r="C61" s="26"/>
      <c r="D61" s="26"/>
      <c r="E61" s="26"/>
      <c r="F61" s="26"/>
      <c r="G61" s="38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</row>
    <row r="62">
      <c r="A62" s="26"/>
      <c r="B62" s="26"/>
      <c r="C62" s="26"/>
      <c r="D62" s="26"/>
      <c r="E62" s="26"/>
      <c r="F62" s="26"/>
      <c r="G62" s="38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</row>
    <row r="63">
      <c r="A63" s="26"/>
      <c r="B63" s="26"/>
      <c r="C63" s="26"/>
      <c r="D63" s="26"/>
      <c r="E63" s="26"/>
      <c r="F63" s="26"/>
      <c r="G63" s="38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</row>
    <row r="64">
      <c r="A64" s="26"/>
      <c r="B64" s="26"/>
      <c r="C64" s="26"/>
      <c r="D64" s="26"/>
      <c r="E64" s="26"/>
      <c r="F64" s="26"/>
      <c r="G64" s="38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  <row r="65">
      <c r="A65" s="26"/>
      <c r="B65" s="26"/>
      <c r="C65" s="26"/>
      <c r="D65" s="26"/>
      <c r="E65" s="26"/>
      <c r="F65" s="26"/>
      <c r="G65" s="38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</row>
    <row r="66">
      <c r="A66" s="26"/>
      <c r="B66" s="26"/>
      <c r="C66" s="26"/>
      <c r="D66" s="26"/>
      <c r="E66" s="26"/>
      <c r="F66" s="26"/>
      <c r="G66" s="38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</row>
    <row r="67">
      <c r="A67" s="26"/>
      <c r="B67" s="26"/>
      <c r="C67" s="26"/>
      <c r="D67" s="26"/>
      <c r="E67" s="26"/>
      <c r="F67" s="26"/>
      <c r="G67" s="38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</row>
    <row r="68">
      <c r="A68" s="26"/>
      <c r="B68" s="26"/>
      <c r="C68" s="26"/>
      <c r="D68" s="26"/>
      <c r="E68" s="26"/>
      <c r="F68" s="26"/>
      <c r="G68" s="38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</row>
    <row r="69">
      <c r="A69" s="26"/>
      <c r="B69" s="26"/>
      <c r="C69" s="26"/>
      <c r="D69" s="26"/>
      <c r="E69" s="26"/>
      <c r="F69" s="26"/>
      <c r="G69" s="38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</row>
    <row r="70">
      <c r="A70" s="26"/>
      <c r="B70" s="26"/>
      <c r="C70" s="26"/>
      <c r="D70" s="26"/>
      <c r="E70" s="26"/>
      <c r="F70" s="26"/>
      <c r="G70" s="38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</row>
    <row r="71">
      <c r="A71" s="26"/>
      <c r="B71" s="26"/>
      <c r="C71" s="26"/>
      <c r="D71" s="26"/>
      <c r="E71" s="26"/>
      <c r="F71" s="26"/>
      <c r="G71" s="38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</row>
    <row r="72">
      <c r="A72" s="26"/>
      <c r="B72" s="26"/>
      <c r="C72" s="26"/>
      <c r="D72" s="26"/>
      <c r="E72" s="26"/>
      <c r="F72" s="26"/>
      <c r="G72" s="38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</row>
    <row r="73">
      <c r="A73" s="26"/>
      <c r="B73" s="26"/>
      <c r="C73" s="26"/>
      <c r="D73" s="26"/>
      <c r="E73" s="26"/>
      <c r="F73" s="26"/>
      <c r="G73" s="38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</row>
    <row r="74">
      <c r="A74" s="26"/>
      <c r="B74" s="26"/>
      <c r="C74" s="26"/>
      <c r="D74" s="26"/>
      <c r="E74" s="26"/>
      <c r="F74" s="26"/>
      <c r="G74" s="38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</row>
    <row r="75">
      <c r="A75" s="26"/>
      <c r="B75" s="26"/>
      <c r="C75" s="26"/>
      <c r="D75" s="26"/>
      <c r="E75" s="26"/>
      <c r="F75" s="26"/>
      <c r="G75" s="38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</row>
    <row r="76">
      <c r="A76" s="26"/>
      <c r="B76" s="26"/>
      <c r="C76" s="26"/>
      <c r="D76" s="26"/>
      <c r="E76" s="26"/>
      <c r="F76" s="26"/>
      <c r="G76" s="38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</row>
    <row r="77">
      <c r="A77" s="26"/>
      <c r="B77" s="26"/>
      <c r="C77" s="26"/>
      <c r="D77" s="26"/>
      <c r="E77" s="26"/>
      <c r="F77" s="26"/>
      <c r="G77" s="38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</row>
    <row r="78">
      <c r="A78" s="26"/>
      <c r="B78" s="26"/>
      <c r="C78" s="26"/>
      <c r="D78" s="26"/>
      <c r="E78" s="26"/>
      <c r="F78" s="26"/>
      <c r="G78" s="38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</row>
    <row r="79">
      <c r="A79" s="26"/>
      <c r="B79" s="26"/>
      <c r="C79" s="26"/>
      <c r="D79" s="26"/>
      <c r="E79" s="26"/>
      <c r="F79" s="26"/>
      <c r="G79" s="38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</row>
    <row r="80">
      <c r="A80" s="26"/>
      <c r="B80" s="26"/>
      <c r="C80" s="26"/>
      <c r="D80" s="26"/>
      <c r="E80" s="26"/>
      <c r="F80" s="26"/>
      <c r="G80" s="38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</row>
    <row r="81">
      <c r="A81" s="26"/>
      <c r="B81" s="26"/>
      <c r="C81" s="26"/>
      <c r="D81" s="26"/>
      <c r="E81" s="26"/>
      <c r="F81" s="26"/>
      <c r="G81" s="38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</row>
    <row r="82">
      <c r="A82" s="26"/>
      <c r="B82" s="26"/>
      <c r="C82" s="26"/>
      <c r="D82" s="26"/>
      <c r="E82" s="26"/>
      <c r="F82" s="26"/>
      <c r="G82" s="38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</row>
    <row r="83">
      <c r="A83" s="26"/>
      <c r="B83" s="26"/>
      <c r="C83" s="26"/>
      <c r="D83" s="26"/>
      <c r="E83" s="26"/>
      <c r="F83" s="26"/>
      <c r="G83" s="38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</row>
    <row r="84">
      <c r="A84" s="26"/>
      <c r="B84" s="26"/>
      <c r="C84" s="26"/>
      <c r="D84" s="26"/>
      <c r="E84" s="26"/>
      <c r="F84" s="26"/>
      <c r="G84" s="38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</row>
    <row r="85">
      <c r="A85" s="26"/>
      <c r="B85" s="26"/>
      <c r="C85" s="26"/>
      <c r="D85" s="26"/>
      <c r="E85" s="26"/>
      <c r="F85" s="26"/>
      <c r="G85" s="38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</row>
    <row r="86">
      <c r="A86" s="26"/>
      <c r="B86" s="26"/>
      <c r="C86" s="26"/>
      <c r="D86" s="26"/>
      <c r="E86" s="26"/>
      <c r="F86" s="26"/>
      <c r="G86" s="38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</row>
    <row r="87">
      <c r="A87" s="26"/>
      <c r="B87" s="26"/>
      <c r="C87" s="26"/>
      <c r="D87" s="26"/>
      <c r="E87" s="26"/>
      <c r="F87" s="26"/>
      <c r="G87" s="38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</row>
    <row r="88">
      <c r="A88" s="26"/>
      <c r="B88" s="26"/>
      <c r="C88" s="26"/>
      <c r="D88" s="26"/>
      <c r="E88" s="26"/>
      <c r="F88" s="26"/>
      <c r="G88" s="38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</row>
    <row r="89">
      <c r="A89" s="26"/>
      <c r="B89" s="26"/>
      <c r="C89" s="26"/>
      <c r="D89" s="26"/>
      <c r="E89" s="26"/>
      <c r="F89" s="26"/>
      <c r="G89" s="38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</row>
    <row r="90">
      <c r="A90" s="26"/>
      <c r="B90" s="26"/>
      <c r="C90" s="26"/>
      <c r="D90" s="26"/>
      <c r="E90" s="26"/>
      <c r="F90" s="26"/>
      <c r="G90" s="38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</row>
    <row r="91">
      <c r="A91" s="26"/>
      <c r="B91" s="26"/>
      <c r="C91" s="26"/>
      <c r="D91" s="26"/>
      <c r="E91" s="26"/>
      <c r="F91" s="26"/>
      <c r="G91" s="38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</row>
    <row r="92">
      <c r="A92" s="26"/>
      <c r="B92" s="26"/>
      <c r="C92" s="26"/>
      <c r="D92" s="26"/>
      <c r="E92" s="26"/>
      <c r="F92" s="26"/>
      <c r="G92" s="38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</row>
    <row r="93">
      <c r="A93" s="26"/>
      <c r="B93" s="26"/>
      <c r="C93" s="26"/>
      <c r="D93" s="26"/>
      <c r="E93" s="26"/>
      <c r="F93" s="26"/>
      <c r="G93" s="38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</row>
    <row r="94">
      <c r="A94" s="26"/>
      <c r="B94" s="26"/>
      <c r="C94" s="26"/>
      <c r="D94" s="26"/>
      <c r="E94" s="26"/>
      <c r="F94" s="26"/>
      <c r="G94" s="38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</row>
    <row r="95">
      <c r="A95" s="26"/>
      <c r="B95" s="26"/>
      <c r="C95" s="26"/>
      <c r="D95" s="26"/>
      <c r="E95" s="26"/>
      <c r="F95" s="26"/>
      <c r="G95" s="38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</row>
    <row r="96">
      <c r="A96" s="26"/>
      <c r="B96" s="26"/>
      <c r="C96" s="26"/>
      <c r="D96" s="26"/>
      <c r="E96" s="26"/>
      <c r="F96" s="26"/>
      <c r="G96" s="38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</row>
    <row r="97">
      <c r="A97" s="26"/>
      <c r="B97" s="26"/>
      <c r="C97" s="26"/>
      <c r="D97" s="26"/>
      <c r="E97" s="26"/>
      <c r="F97" s="26"/>
      <c r="G97" s="38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</row>
    <row r="98">
      <c r="A98" s="26"/>
      <c r="B98" s="26"/>
      <c r="C98" s="26"/>
      <c r="D98" s="26"/>
      <c r="E98" s="26"/>
      <c r="F98" s="26"/>
      <c r="G98" s="38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</row>
    <row r="99">
      <c r="A99" s="26"/>
      <c r="B99" s="26"/>
      <c r="C99" s="26"/>
      <c r="D99" s="26"/>
      <c r="E99" s="26"/>
      <c r="F99" s="26"/>
      <c r="G99" s="38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</row>
    <row r="100">
      <c r="A100" s="26"/>
      <c r="B100" s="26"/>
      <c r="C100" s="26"/>
      <c r="D100" s="26"/>
      <c r="E100" s="26"/>
      <c r="F100" s="26"/>
      <c r="G100" s="38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</row>
    <row r="101">
      <c r="A101" s="26"/>
      <c r="B101" s="26"/>
      <c r="C101" s="26"/>
      <c r="D101" s="26"/>
      <c r="E101" s="26"/>
      <c r="F101" s="26"/>
      <c r="G101" s="38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</row>
    <row r="102">
      <c r="A102" s="26"/>
      <c r="B102" s="26"/>
      <c r="C102" s="26"/>
      <c r="D102" s="26"/>
      <c r="E102" s="26"/>
      <c r="F102" s="26"/>
      <c r="G102" s="38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</row>
    <row r="103">
      <c r="A103" s="26"/>
      <c r="B103" s="26"/>
      <c r="C103" s="26"/>
      <c r="D103" s="26"/>
      <c r="E103" s="26"/>
      <c r="F103" s="26"/>
      <c r="G103" s="38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</row>
    <row r="104">
      <c r="A104" s="26"/>
      <c r="B104" s="26"/>
      <c r="C104" s="26"/>
      <c r="D104" s="26"/>
      <c r="E104" s="26"/>
      <c r="F104" s="26"/>
      <c r="G104" s="38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</row>
    <row r="105">
      <c r="A105" s="26"/>
      <c r="B105" s="26"/>
      <c r="C105" s="26"/>
      <c r="D105" s="26"/>
      <c r="E105" s="26"/>
      <c r="F105" s="26"/>
      <c r="G105" s="38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</row>
    <row r="106">
      <c r="A106" s="26"/>
      <c r="B106" s="26"/>
      <c r="C106" s="26"/>
      <c r="D106" s="26"/>
      <c r="E106" s="26"/>
      <c r="F106" s="26"/>
      <c r="G106" s="38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</row>
    <row r="107">
      <c r="A107" s="26"/>
      <c r="B107" s="26"/>
      <c r="C107" s="26"/>
      <c r="D107" s="26"/>
      <c r="E107" s="26"/>
      <c r="F107" s="26"/>
      <c r="G107" s="38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</row>
    <row r="108">
      <c r="A108" s="26"/>
      <c r="B108" s="26"/>
      <c r="C108" s="26"/>
      <c r="D108" s="26"/>
      <c r="E108" s="26"/>
      <c r="F108" s="26"/>
      <c r="G108" s="38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</row>
    <row r="109">
      <c r="A109" s="26"/>
      <c r="B109" s="26"/>
      <c r="C109" s="26"/>
      <c r="D109" s="26"/>
      <c r="E109" s="26"/>
      <c r="F109" s="26"/>
      <c r="G109" s="38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</row>
    <row r="110">
      <c r="A110" s="26"/>
      <c r="B110" s="26"/>
      <c r="C110" s="26"/>
      <c r="D110" s="26"/>
      <c r="E110" s="26"/>
      <c r="F110" s="26"/>
      <c r="G110" s="38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</row>
    <row r="111">
      <c r="A111" s="26"/>
      <c r="B111" s="26"/>
      <c r="C111" s="26"/>
      <c r="D111" s="26"/>
      <c r="E111" s="26"/>
      <c r="F111" s="26"/>
      <c r="G111" s="38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</row>
    <row r="112">
      <c r="A112" s="26"/>
      <c r="B112" s="26"/>
      <c r="C112" s="26"/>
      <c r="D112" s="26"/>
      <c r="E112" s="26"/>
      <c r="F112" s="26"/>
      <c r="G112" s="38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</row>
    <row r="113">
      <c r="A113" s="26"/>
      <c r="B113" s="26"/>
      <c r="C113" s="26"/>
      <c r="D113" s="26"/>
      <c r="E113" s="26"/>
      <c r="F113" s="26"/>
      <c r="G113" s="38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</row>
    <row r="114">
      <c r="A114" s="26"/>
      <c r="B114" s="26"/>
      <c r="C114" s="26"/>
      <c r="D114" s="26"/>
      <c r="E114" s="26"/>
      <c r="F114" s="26"/>
      <c r="G114" s="38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</row>
    <row r="115">
      <c r="A115" s="26"/>
      <c r="B115" s="26"/>
      <c r="C115" s="26"/>
      <c r="D115" s="26"/>
      <c r="E115" s="26"/>
      <c r="F115" s="26"/>
      <c r="G115" s="38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</row>
    <row r="116">
      <c r="A116" s="26"/>
      <c r="B116" s="26"/>
      <c r="C116" s="26"/>
      <c r="D116" s="26"/>
      <c r="E116" s="26"/>
      <c r="F116" s="26"/>
      <c r="G116" s="38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</row>
    <row r="117">
      <c r="A117" s="26"/>
      <c r="B117" s="26"/>
      <c r="C117" s="26"/>
      <c r="D117" s="26"/>
      <c r="E117" s="26"/>
      <c r="F117" s="26"/>
      <c r="G117" s="38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</row>
    <row r="118">
      <c r="A118" s="26"/>
      <c r="B118" s="26"/>
      <c r="C118" s="26"/>
      <c r="D118" s="26"/>
      <c r="E118" s="26"/>
      <c r="F118" s="26"/>
      <c r="G118" s="38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</row>
    <row r="119">
      <c r="A119" s="26"/>
      <c r="B119" s="26"/>
      <c r="C119" s="26"/>
      <c r="D119" s="26"/>
      <c r="E119" s="26"/>
      <c r="F119" s="26"/>
      <c r="G119" s="38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</row>
    <row r="120">
      <c r="A120" s="26"/>
      <c r="B120" s="26"/>
      <c r="C120" s="26"/>
      <c r="D120" s="26"/>
      <c r="E120" s="26"/>
      <c r="F120" s="26"/>
      <c r="G120" s="38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</row>
    <row r="121">
      <c r="A121" s="26"/>
      <c r="B121" s="26"/>
      <c r="C121" s="26"/>
      <c r="D121" s="26"/>
      <c r="E121" s="26"/>
      <c r="F121" s="26"/>
      <c r="G121" s="38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</row>
    <row r="122">
      <c r="A122" s="26"/>
      <c r="B122" s="26"/>
      <c r="C122" s="26"/>
      <c r="D122" s="26"/>
      <c r="E122" s="26"/>
      <c r="F122" s="26"/>
      <c r="G122" s="38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</row>
    <row r="123">
      <c r="A123" s="26"/>
      <c r="B123" s="26"/>
      <c r="C123" s="26"/>
      <c r="D123" s="26"/>
      <c r="E123" s="26"/>
      <c r="F123" s="26"/>
      <c r="G123" s="38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</row>
    <row r="124">
      <c r="A124" s="26"/>
      <c r="B124" s="26"/>
      <c r="C124" s="26"/>
      <c r="D124" s="26"/>
      <c r="E124" s="26"/>
      <c r="F124" s="26"/>
      <c r="G124" s="38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</row>
    <row r="125">
      <c r="A125" s="26"/>
      <c r="B125" s="26"/>
      <c r="C125" s="26"/>
      <c r="D125" s="26"/>
      <c r="E125" s="26"/>
      <c r="F125" s="26"/>
      <c r="G125" s="38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</row>
    <row r="126">
      <c r="A126" s="26"/>
      <c r="B126" s="26"/>
      <c r="C126" s="26"/>
      <c r="D126" s="26"/>
      <c r="E126" s="26"/>
      <c r="F126" s="26"/>
      <c r="G126" s="38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</row>
    <row r="127">
      <c r="A127" s="26"/>
      <c r="B127" s="26"/>
      <c r="C127" s="26"/>
      <c r="D127" s="26"/>
      <c r="E127" s="26"/>
      <c r="F127" s="26"/>
      <c r="G127" s="38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</row>
    <row r="128">
      <c r="A128" s="26"/>
      <c r="B128" s="26"/>
      <c r="C128" s="26"/>
      <c r="D128" s="26"/>
      <c r="E128" s="26"/>
      <c r="F128" s="26"/>
      <c r="G128" s="38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</row>
    <row r="129">
      <c r="A129" s="26"/>
      <c r="B129" s="26"/>
      <c r="C129" s="26"/>
      <c r="D129" s="26"/>
      <c r="E129" s="26"/>
      <c r="F129" s="26"/>
      <c r="G129" s="38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</row>
    <row r="130">
      <c r="A130" s="26"/>
      <c r="B130" s="26"/>
      <c r="C130" s="26"/>
      <c r="D130" s="26"/>
      <c r="E130" s="26"/>
      <c r="F130" s="26"/>
      <c r="G130" s="38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</row>
    <row r="131">
      <c r="A131" s="26"/>
      <c r="B131" s="26"/>
      <c r="C131" s="26"/>
      <c r="D131" s="26"/>
      <c r="E131" s="26"/>
      <c r="F131" s="26"/>
      <c r="G131" s="38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</row>
    <row r="132">
      <c r="A132" s="26"/>
      <c r="B132" s="26"/>
      <c r="C132" s="26"/>
      <c r="D132" s="26"/>
      <c r="E132" s="26"/>
      <c r="F132" s="26"/>
      <c r="G132" s="38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</row>
    <row r="133">
      <c r="A133" s="26"/>
      <c r="B133" s="26"/>
      <c r="C133" s="26"/>
      <c r="D133" s="26"/>
      <c r="E133" s="26"/>
      <c r="F133" s="26"/>
      <c r="G133" s="38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</row>
    <row r="134">
      <c r="A134" s="26"/>
      <c r="B134" s="26"/>
      <c r="C134" s="26"/>
      <c r="D134" s="26"/>
      <c r="E134" s="26"/>
      <c r="F134" s="26"/>
      <c r="G134" s="38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</row>
    <row r="135">
      <c r="A135" s="26"/>
      <c r="B135" s="26"/>
      <c r="C135" s="26"/>
      <c r="D135" s="26"/>
      <c r="E135" s="26"/>
      <c r="F135" s="26"/>
      <c r="G135" s="38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</row>
    <row r="136">
      <c r="A136" s="26"/>
      <c r="B136" s="26"/>
      <c r="C136" s="26"/>
      <c r="D136" s="26"/>
      <c r="E136" s="26"/>
      <c r="F136" s="26"/>
      <c r="G136" s="38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</row>
    <row r="137">
      <c r="A137" s="26"/>
      <c r="B137" s="26"/>
      <c r="C137" s="26"/>
      <c r="D137" s="26"/>
      <c r="E137" s="26"/>
      <c r="F137" s="26"/>
      <c r="G137" s="38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</row>
    <row r="138">
      <c r="A138" s="26"/>
      <c r="B138" s="26"/>
      <c r="C138" s="26"/>
      <c r="D138" s="26"/>
      <c r="E138" s="26"/>
      <c r="F138" s="26"/>
      <c r="G138" s="38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</row>
    <row r="139">
      <c r="A139" s="26"/>
      <c r="B139" s="26"/>
      <c r="C139" s="26"/>
      <c r="D139" s="26"/>
      <c r="E139" s="26"/>
      <c r="F139" s="26"/>
      <c r="G139" s="38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</row>
    <row r="140">
      <c r="A140" s="26"/>
      <c r="B140" s="26"/>
      <c r="C140" s="26"/>
      <c r="D140" s="26"/>
      <c r="E140" s="26"/>
      <c r="F140" s="26"/>
      <c r="G140" s="38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</row>
    <row r="141">
      <c r="A141" s="26"/>
      <c r="B141" s="26"/>
      <c r="C141" s="26"/>
      <c r="D141" s="26"/>
      <c r="E141" s="26"/>
      <c r="F141" s="26"/>
      <c r="G141" s="38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</row>
    <row r="142">
      <c r="A142" s="26"/>
      <c r="B142" s="26"/>
      <c r="C142" s="26"/>
      <c r="D142" s="26"/>
      <c r="E142" s="26"/>
      <c r="F142" s="26"/>
      <c r="G142" s="38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</row>
    <row r="143">
      <c r="A143" s="26"/>
      <c r="B143" s="26"/>
      <c r="C143" s="26"/>
      <c r="D143" s="26"/>
      <c r="E143" s="26"/>
      <c r="F143" s="26"/>
      <c r="G143" s="38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</row>
    <row r="144">
      <c r="A144" s="26"/>
      <c r="B144" s="26"/>
      <c r="C144" s="26"/>
      <c r="D144" s="26"/>
      <c r="E144" s="26"/>
      <c r="F144" s="26"/>
      <c r="G144" s="38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</row>
    <row r="145">
      <c r="A145" s="26"/>
      <c r="B145" s="26"/>
      <c r="C145" s="26"/>
      <c r="D145" s="26"/>
      <c r="E145" s="26"/>
      <c r="F145" s="26"/>
      <c r="G145" s="38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</row>
    <row r="146">
      <c r="A146" s="26"/>
      <c r="B146" s="26"/>
      <c r="C146" s="26"/>
      <c r="D146" s="26"/>
      <c r="E146" s="26"/>
      <c r="F146" s="26"/>
      <c r="G146" s="38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</row>
    <row r="147">
      <c r="A147" s="26"/>
      <c r="B147" s="26"/>
      <c r="C147" s="26"/>
      <c r="D147" s="26"/>
      <c r="E147" s="26"/>
      <c r="F147" s="26"/>
      <c r="G147" s="38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</row>
    <row r="148">
      <c r="A148" s="26"/>
      <c r="B148" s="26"/>
      <c r="C148" s="26"/>
      <c r="D148" s="26"/>
      <c r="E148" s="26"/>
      <c r="F148" s="26"/>
      <c r="G148" s="38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</row>
    <row r="149">
      <c r="A149" s="26"/>
      <c r="B149" s="26"/>
      <c r="C149" s="26"/>
      <c r="D149" s="26"/>
      <c r="E149" s="26"/>
      <c r="F149" s="26"/>
      <c r="G149" s="38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</row>
    <row r="150">
      <c r="A150" s="26"/>
      <c r="B150" s="26"/>
      <c r="C150" s="26"/>
      <c r="D150" s="26"/>
      <c r="E150" s="26"/>
      <c r="F150" s="26"/>
      <c r="G150" s="38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</row>
    <row r="151">
      <c r="A151" s="26"/>
      <c r="B151" s="26"/>
      <c r="C151" s="26"/>
      <c r="D151" s="26"/>
      <c r="E151" s="26"/>
      <c r="F151" s="26"/>
      <c r="G151" s="38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</row>
    <row r="152">
      <c r="A152" s="26"/>
      <c r="B152" s="26"/>
      <c r="C152" s="26"/>
      <c r="D152" s="26"/>
      <c r="E152" s="26"/>
      <c r="F152" s="26"/>
      <c r="G152" s="38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</row>
    <row r="153">
      <c r="A153" s="26"/>
      <c r="B153" s="26"/>
      <c r="C153" s="26"/>
      <c r="D153" s="26"/>
      <c r="E153" s="26"/>
      <c r="F153" s="26"/>
      <c r="G153" s="38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</row>
    <row r="154">
      <c r="A154" s="26"/>
      <c r="B154" s="26"/>
      <c r="C154" s="26"/>
      <c r="D154" s="26"/>
      <c r="E154" s="26"/>
      <c r="F154" s="26"/>
      <c r="G154" s="38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</row>
    <row r="155">
      <c r="A155" s="26"/>
      <c r="B155" s="26"/>
      <c r="C155" s="26"/>
      <c r="D155" s="26"/>
      <c r="E155" s="26"/>
      <c r="F155" s="26"/>
      <c r="G155" s="38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</row>
    <row r="156">
      <c r="A156" s="26"/>
      <c r="B156" s="26"/>
      <c r="C156" s="26"/>
      <c r="D156" s="26"/>
      <c r="E156" s="26"/>
      <c r="F156" s="26"/>
      <c r="G156" s="38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</row>
    <row r="157">
      <c r="A157" s="26"/>
      <c r="B157" s="26"/>
      <c r="C157" s="26"/>
      <c r="D157" s="26"/>
      <c r="E157" s="26"/>
      <c r="F157" s="26"/>
      <c r="G157" s="38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</row>
    <row r="158">
      <c r="A158" s="26"/>
      <c r="B158" s="26"/>
      <c r="C158" s="26"/>
      <c r="D158" s="26"/>
      <c r="E158" s="26"/>
      <c r="F158" s="26"/>
      <c r="G158" s="38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</row>
    <row r="159">
      <c r="A159" s="26"/>
      <c r="B159" s="26"/>
      <c r="C159" s="26"/>
      <c r="D159" s="26"/>
      <c r="E159" s="26"/>
      <c r="F159" s="26"/>
      <c r="G159" s="38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</row>
    <row r="160">
      <c r="A160" s="26"/>
      <c r="B160" s="26"/>
      <c r="C160" s="26"/>
      <c r="D160" s="26"/>
      <c r="E160" s="26"/>
      <c r="F160" s="26"/>
      <c r="G160" s="38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</row>
    <row r="161">
      <c r="A161" s="26"/>
      <c r="B161" s="26"/>
      <c r="C161" s="26"/>
      <c r="D161" s="26"/>
      <c r="E161" s="26"/>
      <c r="F161" s="26"/>
      <c r="G161" s="38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</row>
    <row r="162">
      <c r="A162" s="26"/>
      <c r="B162" s="26"/>
      <c r="C162" s="26"/>
      <c r="D162" s="26"/>
      <c r="E162" s="26"/>
      <c r="F162" s="26"/>
      <c r="G162" s="38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</row>
    <row r="163">
      <c r="A163" s="26"/>
      <c r="B163" s="26"/>
      <c r="C163" s="26"/>
      <c r="D163" s="26"/>
      <c r="E163" s="26"/>
      <c r="F163" s="26"/>
      <c r="G163" s="38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</row>
    <row r="164">
      <c r="A164" s="26"/>
      <c r="B164" s="26"/>
      <c r="C164" s="26"/>
      <c r="D164" s="26"/>
      <c r="E164" s="26"/>
      <c r="F164" s="26"/>
      <c r="G164" s="38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</row>
    <row r="165">
      <c r="A165" s="26"/>
      <c r="B165" s="26"/>
      <c r="C165" s="26"/>
      <c r="D165" s="26"/>
      <c r="E165" s="26"/>
      <c r="F165" s="26"/>
      <c r="G165" s="38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</row>
    <row r="166">
      <c r="A166" s="26"/>
      <c r="B166" s="26"/>
      <c r="C166" s="26"/>
      <c r="D166" s="26"/>
      <c r="E166" s="26"/>
      <c r="F166" s="26"/>
      <c r="G166" s="38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</row>
    <row r="167">
      <c r="A167" s="26"/>
      <c r="B167" s="26"/>
      <c r="C167" s="26"/>
      <c r="D167" s="26"/>
      <c r="E167" s="26"/>
      <c r="F167" s="26"/>
      <c r="G167" s="38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</row>
    <row r="168">
      <c r="A168" s="26"/>
      <c r="B168" s="26"/>
      <c r="C168" s="26"/>
      <c r="D168" s="26"/>
      <c r="E168" s="26"/>
      <c r="F168" s="26"/>
      <c r="G168" s="38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</row>
    <row r="169">
      <c r="A169" s="26"/>
      <c r="B169" s="26"/>
      <c r="C169" s="26"/>
      <c r="D169" s="26"/>
      <c r="E169" s="26"/>
      <c r="F169" s="26"/>
      <c r="G169" s="38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</row>
    <row r="170">
      <c r="A170" s="26"/>
      <c r="B170" s="26"/>
      <c r="C170" s="26"/>
      <c r="D170" s="26"/>
      <c r="E170" s="26"/>
      <c r="F170" s="26"/>
      <c r="G170" s="38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</row>
    <row r="171">
      <c r="A171" s="26"/>
      <c r="B171" s="26"/>
      <c r="C171" s="26"/>
      <c r="D171" s="26"/>
      <c r="E171" s="26"/>
      <c r="F171" s="26"/>
      <c r="G171" s="38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</row>
    <row r="172">
      <c r="A172" s="26"/>
      <c r="B172" s="26"/>
      <c r="C172" s="26"/>
      <c r="D172" s="26"/>
      <c r="E172" s="26"/>
      <c r="F172" s="26"/>
      <c r="G172" s="38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</row>
    <row r="173">
      <c r="A173" s="26"/>
      <c r="B173" s="26"/>
      <c r="C173" s="26"/>
      <c r="D173" s="26"/>
      <c r="E173" s="26"/>
      <c r="F173" s="26"/>
      <c r="G173" s="38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</row>
    <row r="174">
      <c r="A174" s="26"/>
      <c r="B174" s="26"/>
      <c r="C174" s="26"/>
      <c r="D174" s="26"/>
      <c r="E174" s="26"/>
      <c r="F174" s="26"/>
      <c r="G174" s="38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</row>
    <row r="175">
      <c r="A175" s="26"/>
      <c r="B175" s="26"/>
      <c r="C175" s="26"/>
      <c r="D175" s="26"/>
      <c r="E175" s="26"/>
      <c r="F175" s="26"/>
      <c r="G175" s="38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</row>
    <row r="176">
      <c r="A176" s="26"/>
      <c r="B176" s="26"/>
      <c r="C176" s="26"/>
      <c r="D176" s="26"/>
      <c r="E176" s="26"/>
      <c r="F176" s="26"/>
      <c r="G176" s="38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</row>
    <row r="177">
      <c r="A177" s="26"/>
      <c r="B177" s="26"/>
      <c r="C177" s="26"/>
      <c r="D177" s="26"/>
      <c r="E177" s="26"/>
      <c r="F177" s="26"/>
      <c r="G177" s="38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</row>
    <row r="178">
      <c r="A178" s="26"/>
      <c r="B178" s="26"/>
      <c r="C178" s="26"/>
      <c r="D178" s="26"/>
      <c r="E178" s="26"/>
      <c r="F178" s="26"/>
      <c r="G178" s="38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</row>
    <row r="179">
      <c r="A179" s="26"/>
      <c r="B179" s="26"/>
      <c r="C179" s="26"/>
      <c r="D179" s="26"/>
      <c r="E179" s="26"/>
      <c r="F179" s="26"/>
      <c r="G179" s="38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</row>
    <row r="180">
      <c r="A180" s="26"/>
      <c r="B180" s="26"/>
      <c r="C180" s="26"/>
      <c r="D180" s="26"/>
      <c r="E180" s="26"/>
      <c r="F180" s="26"/>
      <c r="G180" s="38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</row>
    <row r="181">
      <c r="A181" s="26"/>
      <c r="B181" s="26"/>
      <c r="C181" s="26"/>
      <c r="D181" s="26"/>
      <c r="E181" s="26"/>
      <c r="F181" s="26"/>
      <c r="G181" s="38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</row>
    <row r="182">
      <c r="A182" s="26"/>
      <c r="B182" s="26"/>
      <c r="C182" s="26"/>
      <c r="D182" s="26"/>
      <c r="E182" s="26"/>
      <c r="F182" s="26"/>
      <c r="G182" s="38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</row>
    <row r="183">
      <c r="A183" s="26"/>
      <c r="B183" s="26"/>
      <c r="C183" s="26"/>
      <c r="D183" s="26"/>
      <c r="E183" s="26"/>
      <c r="F183" s="26"/>
      <c r="G183" s="38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</row>
    <row r="184">
      <c r="A184" s="26"/>
      <c r="B184" s="26"/>
      <c r="C184" s="26"/>
      <c r="D184" s="26"/>
      <c r="E184" s="26"/>
      <c r="F184" s="26"/>
      <c r="G184" s="38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</row>
    <row r="185">
      <c r="A185" s="26"/>
      <c r="B185" s="26"/>
      <c r="C185" s="26"/>
      <c r="D185" s="26"/>
      <c r="E185" s="26"/>
      <c r="F185" s="26"/>
      <c r="G185" s="38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</row>
    <row r="186">
      <c r="A186" s="26"/>
      <c r="B186" s="26"/>
      <c r="C186" s="26"/>
      <c r="D186" s="26"/>
      <c r="E186" s="26"/>
      <c r="F186" s="26"/>
      <c r="G186" s="38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</row>
    <row r="187">
      <c r="A187" s="26"/>
      <c r="B187" s="26"/>
      <c r="C187" s="26"/>
      <c r="D187" s="26"/>
      <c r="E187" s="26"/>
      <c r="F187" s="26"/>
      <c r="G187" s="38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</row>
    <row r="188">
      <c r="A188" s="26"/>
      <c r="B188" s="26"/>
      <c r="C188" s="26"/>
      <c r="D188" s="26"/>
      <c r="E188" s="26"/>
      <c r="F188" s="26"/>
      <c r="G188" s="38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</row>
    <row r="189">
      <c r="A189" s="26"/>
      <c r="B189" s="26"/>
      <c r="C189" s="26"/>
      <c r="D189" s="26"/>
      <c r="E189" s="26"/>
      <c r="F189" s="26"/>
      <c r="G189" s="38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</row>
    <row r="190">
      <c r="A190" s="26"/>
      <c r="B190" s="26"/>
      <c r="C190" s="26"/>
      <c r="D190" s="26"/>
      <c r="E190" s="26"/>
      <c r="F190" s="26"/>
      <c r="G190" s="38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</row>
    <row r="191">
      <c r="A191" s="26"/>
      <c r="B191" s="26"/>
      <c r="C191" s="26"/>
      <c r="D191" s="26"/>
      <c r="E191" s="26"/>
      <c r="F191" s="26"/>
      <c r="G191" s="38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</row>
    <row r="192">
      <c r="A192" s="26"/>
      <c r="B192" s="26"/>
      <c r="C192" s="26"/>
      <c r="D192" s="26"/>
      <c r="E192" s="26"/>
      <c r="F192" s="26"/>
      <c r="G192" s="38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</row>
    <row r="193">
      <c r="A193" s="26"/>
      <c r="B193" s="26"/>
      <c r="C193" s="26"/>
      <c r="D193" s="26"/>
      <c r="E193" s="26"/>
      <c r="F193" s="26"/>
      <c r="G193" s="38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</row>
    <row r="194">
      <c r="A194" s="26"/>
      <c r="B194" s="26"/>
      <c r="C194" s="26"/>
      <c r="D194" s="26"/>
      <c r="E194" s="26"/>
      <c r="F194" s="26"/>
      <c r="G194" s="38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</row>
    <row r="195">
      <c r="A195" s="26"/>
      <c r="B195" s="26"/>
      <c r="C195" s="26"/>
      <c r="D195" s="26"/>
      <c r="E195" s="26"/>
      <c r="F195" s="26"/>
      <c r="G195" s="38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</row>
    <row r="196">
      <c r="A196" s="26"/>
      <c r="B196" s="26"/>
      <c r="C196" s="26"/>
      <c r="D196" s="26"/>
      <c r="E196" s="26"/>
      <c r="F196" s="26"/>
      <c r="G196" s="38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</row>
    <row r="197">
      <c r="A197" s="26"/>
      <c r="B197" s="26"/>
      <c r="C197" s="26"/>
      <c r="D197" s="26"/>
      <c r="E197" s="26"/>
      <c r="F197" s="26"/>
      <c r="G197" s="38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</row>
    <row r="198">
      <c r="A198" s="26"/>
      <c r="B198" s="26"/>
      <c r="C198" s="26"/>
      <c r="D198" s="26"/>
      <c r="E198" s="26"/>
      <c r="F198" s="26"/>
      <c r="G198" s="38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</row>
    <row r="199">
      <c r="A199" s="26"/>
      <c r="B199" s="26"/>
      <c r="C199" s="26"/>
      <c r="D199" s="26"/>
      <c r="E199" s="26"/>
      <c r="F199" s="26"/>
      <c r="G199" s="38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</row>
    <row r="200">
      <c r="A200" s="26"/>
      <c r="B200" s="26"/>
      <c r="C200" s="26"/>
      <c r="D200" s="26"/>
      <c r="E200" s="26"/>
      <c r="F200" s="26"/>
      <c r="G200" s="38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</row>
    <row r="201">
      <c r="A201" s="26"/>
      <c r="B201" s="26"/>
      <c r="C201" s="26"/>
      <c r="D201" s="26"/>
      <c r="E201" s="26"/>
      <c r="F201" s="26"/>
      <c r="G201" s="38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</row>
    <row r="202">
      <c r="A202" s="26"/>
      <c r="B202" s="26"/>
      <c r="C202" s="26"/>
      <c r="D202" s="26"/>
      <c r="E202" s="26"/>
      <c r="F202" s="26"/>
      <c r="G202" s="38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</row>
    <row r="203">
      <c r="A203" s="26"/>
      <c r="B203" s="26"/>
      <c r="C203" s="26"/>
      <c r="D203" s="26"/>
      <c r="E203" s="26"/>
      <c r="F203" s="26"/>
      <c r="G203" s="38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</row>
    <row r="204">
      <c r="A204" s="26"/>
      <c r="B204" s="26"/>
      <c r="C204" s="26"/>
      <c r="D204" s="26"/>
      <c r="E204" s="26"/>
      <c r="F204" s="26"/>
      <c r="G204" s="38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</row>
    <row r="205">
      <c r="A205" s="26"/>
      <c r="B205" s="26"/>
      <c r="C205" s="26"/>
      <c r="D205" s="26"/>
      <c r="E205" s="26"/>
      <c r="F205" s="26"/>
      <c r="G205" s="38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</row>
    <row r="206">
      <c r="A206" s="26"/>
      <c r="B206" s="26"/>
      <c r="C206" s="26"/>
      <c r="D206" s="26"/>
      <c r="E206" s="26"/>
      <c r="F206" s="26"/>
      <c r="G206" s="38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</row>
    <row r="207">
      <c r="A207" s="26"/>
      <c r="B207" s="26"/>
      <c r="C207" s="26"/>
      <c r="D207" s="26"/>
      <c r="E207" s="26"/>
      <c r="F207" s="26"/>
      <c r="G207" s="38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</row>
    <row r="208">
      <c r="A208" s="26"/>
      <c r="B208" s="26"/>
      <c r="C208" s="26"/>
      <c r="D208" s="26"/>
      <c r="E208" s="26"/>
      <c r="F208" s="26"/>
      <c r="G208" s="38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</row>
    <row r="209">
      <c r="A209" s="26"/>
      <c r="B209" s="26"/>
      <c r="C209" s="26"/>
      <c r="D209" s="26"/>
      <c r="E209" s="26"/>
      <c r="F209" s="26"/>
      <c r="G209" s="38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</row>
    <row r="210">
      <c r="A210" s="26"/>
      <c r="B210" s="26"/>
      <c r="C210" s="26"/>
      <c r="D210" s="26"/>
      <c r="E210" s="26"/>
      <c r="F210" s="26"/>
      <c r="G210" s="38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</row>
    <row r="211">
      <c r="A211" s="26"/>
      <c r="B211" s="26"/>
      <c r="C211" s="26"/>
      <c r="D211" s="26"/>
      <c r="E211" s="26"/>
      <c r="F211" s="26"/>
      <c r="G211" s="38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</row>
    <row r="212">
      <c r="A212" s="26"/>
      <c r="B212" s="26"/>
      <c r="C212" s="26"/>
      <c r="D212" s="26"/>
      <c r="E212" s="26"/>
      <c r="F212" s="26"/>
      <c r="G212" s="38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</row>
    <row r="213">
      <c r="A213" s="26"/>
      <c r="B213" s="26"/>
      <c r="C213" s="26"/>
      <c r="D213" s="26"/>
      <c r="E213" s="26"/>
      <c r="F213" s="26"/>
      <c r="G213" s="38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</row>
    <row r="214">
      <c r="A214" s="26"/>
      <c r="B214" s="26"/>
      <c r="C214" s="26"/>
      <c r="D214" s="26"/>
      <c r="E214" s="26"/>
      <c r="F214" s="26"/>
      <c r="G214" s="38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</row>
    <row r="215">
      <c r="A215" s="26"/>
      <c r="B215" s="26"/>
      <c r="C215" s="26"/>
      <c r="D215" s="26"/>
      <c r="E215" s="26"/>
      <c r="F215" s="26"/>
      <c r="G215" s="38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</row>
    <row r="216">
      <c r="A216" s="26"/>
      <c r="B216" s="26"/>
      <c r="C216" s="26"/>
      <c r="D216" s="26"/>
      <c r="E216" s="26"/>
      <c r="F216" s="26"/>
      <c r="G216" s="38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</row>
    <row r="217">
      <c r="A217" s="26"/>
      <c r="B217" s="26"/>
      <c r="C217" s="26"/>
      <c r="D217" s="26"/>
      <c r="E217" s="26"/>
      <c r="F217" s="26"/>
      <c r="G217" s="38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</row>
    <row r="218">
      <c r="A218" s="26"/>
      <c r="B218" s="26"/>
      <c r="C218" s="26"/>
      <c r="D218" s="26"/>
      <c r="E218" s="26"/>
      <c r="F218" s="26"/>
      <c r="G218" s="38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</row>
    <row r="219">
      <c r="A219" s="26"/>
      <c r="B219" s="26"/>
      <c r="C219" s="26"/>
      <c r="D219" s="26"/>
      <c r="E219" s="26"/>
      <c r="F219" s="26"/>
      <c r="G219" s="38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</row>
    <row r="220">
      <c r="A220" s="26"/>
      <c r="B220" s="26"/>
      <c r="C220" s="26"/>
      <c r="D220" s="26"/>
      <c r="E220" s="26"/>
      <c r="F220" s="26"/>
      <c r="G220" s="38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</row>
    <row r="221">
      <c r="A221" s="26"/>
      <c r="B221" s="26"/>
      <c r="C221" s="26"/>
      <c r="D221" s="26"/>
      <c r="E221" s="26"/>
      <c r="F221" s="26"/>
      <c r="G221" s="38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</row>
    <row r="222">
      <c r="A222" s="26"/>
      <c r="B222" s="26"/>
      <c r="C222" s="26"/>
      <c r="D222" s="26"/>
      <c r="E222" s="26"/>
      <c r="F222" s="26"/>
      <c r="G222" s="38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</row>
    <row r="223">
      <c r="A223" s="26"/>
      <c r="B223" s="26"/>
      <c r="C223" s="26"/>
      <c r="D223" s="26"/>
      <c r="E223" s="26"/>
      <c r="F223" s="26"/>
      <c r="G223" s="38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</row>
    <row r="224">
      <c r="A224" s="26"/>
      <c r="B224" s="26"/>
      <c r="C224" s="26"/>
      <c r="D224" s="26"/>
      <c r="E224" s="26"/>
      <c r="F224" s="26"/>
      <c r="G224" s="38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</row>
    <row r="225">
      <c r="A225" s="26"/>
      <c r="B225" s="26"/>
      <c r="C225" s="26"/>
      <c r="D225" s="26"/>
      <c r="E225" s="26"/>
      <c r="F225" s="26"/>
      <c r="G225" s="38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</row>
    <row r="226">
      <c r="A226" s="26"/>
      <c r="B226" s="26"/>
      <c r="C226" s="26"/>
      <c r="D226" s="26"/>
      <c r="E226" s="26"/>
      <c r="F226" s="26"/>
      <c r="G226" s="38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</row>
    <row r="227">
      <c r="A227" s="26"/>
      <c r="B227" s="26"/>
      <c r="C227" s="26"/>
      <c r="D227" s="26"/>
      <c r="E227" s="26"/>
      <c r="F227" s="26"/>
      <c r="G227" s="38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</row>
    <row r="228">
      <c r="A228" s="26"/>
      <c r="B228" s="26"/>
      <c r="C228" s="26"/>
      <c r="D228" s="26"/>
      <c r="E228" s="26"/>
      <c r="F228" s="26"/>
      <c r="G228" s="38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</row>
    <row r="229">
      <c r="A229" s="26"/>
      <c r="B229" s="26"/>
      <c r="C229" s="26"/>
      <c r="D229" s="26"/>
      <c r="E229" s="26"/>
      <c r="F229" s="26"/>
      <c r="G229" s="38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</row>
    <row r="230">
      <c r="A230" s="26"/>
      <c r="B230" s="26"/>
      <c r="C230" s="26"/>
      <c r="D230" s="26"/>
      <c r="E230" s="26"/>
      <c r="F230" s="26"/>
      <c r="G230" s="38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</row>
    <row r="231">
      <c r="A231" s="26"/>
      <c r="B231" s="26"/>
      <c r="C231" s="26"/>
      <c r="D231" s="26"/>
      <c r="E231" s="26"/>
      <c r="F231" s="26"/>
      <c r="G231" s="38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</row>
    <row r="232">
      <c r="A232" s="26"/>
      <c r="B232" s="26"/>
      <c r="C232" s="26"/>
      <c r="D232" s="26"/>
      <c r="E232" s="26"/>
      <c r="F232" s="26"/>
      <c r="G232" s="38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</row>
    <row r="233">
      <c r="A233" s="26"/>
      <c r="B233" s="26"/>
      <c r="C233" s="26"/>
      <c r="D233" s="26"/>
      <c r="E233" s="26"/>
      <c r="F233" s="26"/>
      <c r="G233" s="38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</row>
    <row r="234">
      <c r="A234" s="26"/>
      <c r="B234" s="26"/>
      <c r="C234" s="26"/>
      <c r="D234" s="26"/>
      <c r="E234" s="26"/>
      <c r="F234" s="26"/>
      <c r="G234" s="38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</row>
    <row r="235">
      <c r="A235" s="26"/>
      <c r="B235" s="26"/>
      <c r="C235" s="26"/>
      <c r="D235" s="26"/>
      <c r="E235" s="26"/>
      <c r="F235" s="26"/>
      <c r="G235" s="38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</row>
    <row r="236">
      <c r="A236" s="26"/>
      <c r="B236" s="26"/>
      <c r="C236" s="26"/>
      <c r="D236" s="26"/>
      <c r="E236" s="26"/>
      <c r="F236" s="26"/>
      <c r="G236" s="38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</row>
    <row r="237">
      <c r="A237" s="26"/>
      <c r="B237" s="26"/>
      <c r="C237" s="26"/>
      <c r="D237" s="26"/>
      <c r="E237" s="26"/>
      <c r="F237" s="26"/>
      <c r="G237" s="38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</row>
    <row r="238">
      <c r="A238" s="26"/>
      <c r="B238" s="26"/>
      <c r="C238" s="26"/>
      <c r="D238" s="26"/>
      <c r="E238" s="26"/>
      <c r="F238" s="26"/>
      <c r="G238" s="38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</row>
    <row r="239">
      <c r="A239" s="26"/>
      <c r="B239" s="26"/>
      <c r="C239" s="26"/>
      <c r="D239" s="26"/>
      <c r="E239" s="26"/>
      <c r="F239" s="26"/>
      <c r="G239" s="38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</row>
    <row r="240">
      <c r="A240" s="26"/>
      <c r="B240" s="26"/>
      <c r="C240" s="26"/>
      <c r="D240" s="26"/>
      <c r="E240" s="26"/>
      <c r="F240" s="26"/>
      <c r="G240" s="38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</row>
    <row r="241">
      <c r="A241" s="26"/>
      <c r="B241" s="26"/>
      <c r="C241" s="26"/>
      <c r="D241" s="26"/>
      <c r="E241" s="26"/>
      <c r="F241" s="26"/>
      <c r="G241" s="38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</row>
    <row r="242">
      <c r="A242" s="26"/>
      <c r="B242" s="26"/>
      <c r="C242" s="26"/>
      <c r="D242" s="26"/>
      <c r="E242" s="26"/>
      <c r="F242" s="26"/>
      <c r="G242" s="38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</row>
    <row r="243">
      <c r="A243" s="26"/>
      <c r="B243" s="26"/>
      <c r="C243" s="26"/>
      <c r="D243" s="26"/>
      <c r="E243" s="26"/>
      <c r="F243" s="26"/>
      <c r="G243" s="38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</row>
    <row r="244">
      <c r="A244" s="26"/>
      <c r="B244" s="26"/>
      <c r="C244" s="26"/>
      <c r="D244" s="26"/>
      <c r="E244" s="26"/>
      <c r="F244" s="26"/>
      <c r="G244" s="38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</row>
    <row r="245">
      <c r="A245" s="26"/>
      <c r="B245" s="26"/>
      <c r="C245" s="26"/>
      <c r="D245" s="26"/>
      <c r="E245" s="26"/>
      <c r="F245" s="26"/>
      <c r="G245" s="38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</row>
    <row r="246">
      <c r="A246" s="26"/>
      <c r="B246" s="26"/>
      <c r="C246" s="26"/>
      <c r="D246" s="26"/>
      <c r="E246" s="26"/>
      <c r="F246" s="26"/>
      <c r="G246" s="38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</row>
    <row r="247">
      <c r="A247" s="26"/>
      <c r="B247" s="26"/>
      <c r="C247" s="26"/>
      <c r="D247" s="26"/>
      <c r="E247" s="26"/>
      <c r="F247" s="26"/>
      <c r="G247" s="38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</row>
    <row r="248">
      <c r="A248" s="26"/>
      <c r="B248" s="26"/>
      <c r="C248" s="26"/>
      <c r="D248" s="26"/>
      <c r="E248" s="26"/>
      <c r="F248" s="26"/>
      <c r="G248" s="38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</row>
    <row r="249">
      <c r="A249" s="26"/>
      <c r="B249" s="26"/>
      <c r="C249" s="26"/>
      <c r="D249" s="26"/>
      <c r="E249" s="26"/>
      <c r="F249" s="26"/>
      <c r="G249" s="38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</row>
    <row r="250">
      <c r="A250" s="26"/>
      <c r="B250" s="26"/>
      <c r="C250" s="26"/>
      <c r="D250" s="26"/>
      <c r="E250" s="26"/>
      <c r="F250" s="26"/>
      <c r="G250" s="38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</row>
    <row r="251">
      <c r="A251" s="26"/>
      <c r="B251" s="26"/>
      <c r="C251" s="26"/>
      <c r="D251" s="26"/>
      <c r="E251" s="26"/>
      <c r="F251" s="26"/>
      <c r="G251" s="38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</row>
    <row r="252">
      <c r="A252" s="26"/>
      <c r="B252" s="26"/>
      <c r="C252" s="26"/>
      <c r="D252" s="26"/>
      <c r="E252" s="26"/>
      <c r="F252" s="26"/>
      <c r="G252" s="38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</row>
    <row r="253">
      <c r="A253" s="26"/>
      <c r="B253" s="26"/>
      <c r="C253" s="26"/>
      <c r="D253" s="26"/>
      <c r="E253" s="26"/>
      <c r="F253" s="26"/>
      <c r="G253" s="38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</row>
    <row r="254">
      <c r="A254" s="26"/>
      <c r="B254" s="26"/>
      <c r="C254" s="26"/>
      <c r="D254" s="26"/>
      <c r="E254" s="26"/>
      <c r="F254" s="26"/>
      <c r="G254" s="38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</row>
    <row r="255">
      <c r="A255" s="26"/>
      <c r="B255" s="26"/>
      <c r="C255" s="26"/>
      <c r="D255" s="26"/>
      <c r="E255" s="26"/>
      <c r="F255" s="26"/>
      <c r="G255" s="38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</row>
    <row r="256">
      <c r="A256" s="26"/>
      <c r="B256" s="26"/>
      <c r="C256" s="26"/>
      <c r="D256" s="26"/>
      <c r="E256" s="26"/>
      <c r="F256" s="26"/>
      <c r="G256" s="38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</row>
    <row r="257">
      <c r="A257" s="26"/>
      <c r="B257" s="26"/>
      <c r="C257" s="26"/>
      <c r="D257" s="26"/>
      <c r="E257" s="26"/>
      <c r="F257" s="26"/>
      <c r="G257" s="38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</row>
    <row r="258">
      <c r="A258" s="26"/>
      <c r="B258" s="26"/>
      <c r="C258" s="26"/>
      <c r="D258" s="26"/>
      <c r="E258" s="26"/>
      <c r="F258" s="26"/>
      <c r="G258" s="38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</row>
    <row r="259">
      <c r="A259" s="26"/>
      <c r="B259" s="26"/>
      <c r="C259" s="26"/>
      <c r="D259" s="26"/>
      <c r="E259" s="26"/>
      <c r="F259" s="26"/>
      <c r="G259" s="38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</row>
    <row r="260">
      <c r="A260" s="26"/>
      <c r="B260" s="26"/>
      <c r="C260" s="26"/>
      <c r="D260" s="26"/>
      <c r="E260" s="26"/>
      <c r="F260" s="26"/>
      <c r="G260" s="38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</row>
    <row r="261">
      <c r="A261" s="26"/>
      <c r="B261" s="26"/>
      <c r="C261" s="26"/>
      <c r="D261" s="26"/>
      <c r="E261" s="26"/>
      <c r="F261" s="26"/>
      <c r="G261" s="38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</row>
    <row r="262">
      <c r="A262" s="26"/>
      <c r="B262" s="26"/>
      <c r="C262" s="26"/>
      <c r="D262" s="26"/>
      <c r="E262" s="26"/>
      <c r="F262" s="26"/>
      <c r="G262" s="38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</row>
    <row r="263">
      <c r="A263" s="26"/>
      <c r="B263" s="26"/>
      <c r="C263" s="26"/>
      <c r="D263" s="26"/>
      <c r="E263" s="26"/>
      <c r="F263" s="26"/>
      <c r="G263" s="38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</row>
    <row r="264">
      <c r="A264" s="26"/>
      <c r="B264" s="26"/>
      <c r="C264" s="26"/>
      <c r="D264" s="26"/>
      <c r="E264" s="26"/>
      <c r="F264" s="26"/>
      <c r="G264" s="38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</row>
    <row r="265">
      <c r="A265" s="26"/>
      <c r="B265" s="26"/>
      <c r="C265" s="26"/>
      <c r="D265" s="26"/>
      <c r="E265" s="26"/>
      <c r="F265" s="26"/>
      <c r="G265" s="38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</row>
    <row r="266">
      <c r="A266" s="26"/>
      <c r="B266" s="26"/>
      <c r="C266" s="26"/>
      <c r="D266" s="26"/>
      <c r="E266" s="26"/>
      <c r="F266" s="26"/>
      <c r="G266" s="38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</row>
    <row r="267">
      <c r="A267" s="26"/>
      <c r="B267" s="26"/>
      <c r="C267" s="26"/>
      <c r="D267" s="26"/>
      <c r="E267" s="26"/>
      <c r="F267" s="26"/>
      <c r="G267" s="38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</row>
    <row r="268">
      <c r="A268" s="26"/>
      <c r="B268" s="26"/>
      <c r="C268" s="26"/>
      <c r="D268" s="26"/>
      <c r="E268" s="26"/>
      <c r="F268" s="26"/>
      <c r="G268" s="38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</row>
    <row r="269">
      <c r="A269" s="26"/>
      <c r="B269" s="26"/>
      <c r="C269" s="26"/>
      <c r="D269" s="26"/>
      <c r="E269" s="26"/>
      <c r="F269" s="26"/>
      <c r="G269" s="38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</row>
    <row r="270">
      <c r="A270" s="26"/>
      <c r="B270" s="26"/>
      <c r="C270" s="26"/>
      <c r="D270" s="26"/>
      <c r="E270" s="26"/>
      <c r="F270" s="26"/>
      <c r="G270" s="38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</row>
    <row r="271">
      <c r="A271" s="26"/>
      <c r="B271" s="26"/>
      <c r="C271" s="26"/>
      <c r="D271" s="26"/>
      <c r="E271" s="26"/>
      <c r="F271" s="26"/>
      <c r="G271" s="38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</row>
    <row r="272">
      <c r="A272" s="26"/>
      <c r="B272" s="26"/>
      <c r="C272" s="26"/>
      <c r="D272" s="26"/>
      <c r="E272" s="26"/>
      <c r="F272" s="26"/>
      <c r="G272" s="38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</row>
    <row r="273">
      <c r="A273" s="26"/>
      <c r="B273" s="26"/>
      <c r="C273" s="26"/>
      <c r="D273" s="26"/>
      <c r="E273" s="26"/>
      <c r="F273" s="26"/>
      <c r="G273" s="38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</row>
    <row r="274">
      <c r="A274" s="26"/>
      <c r="B274" s="26"/>
      <c r="C274" s="26"/>
      <c r="D274" s="26"/>
      <c r="E274" s="26"/>
      <c r="F274" s="26"/>
      <c r="G274" s="38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</row>
    <row r="275">
      <c r="A275" s="26"/>
      <c r="B275" s="26"/>
      <c r="C275" s="26"/>
      <c r="D275" s="26"/>
      <c r="E275" s="26"/>
      <c r="F275" s="26"/>
      <c r="G275" s="38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</row>
    <row r="276">
      <c r="A276" s="26"/>
      <c r="B276" s="26"/>
      <c r="C276" s="26"/>
      <c r="D276" s="26"/>
      <c r="E276" s="26"/>
      <c r="F276" s="26"/>
      <c r="G276" s="38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</row>
    <row r="277">
      <c r="A277" s="26"/>
      <c r="B277" s="26"/>
      <c r="C277" s="26"/>
      <c r="D277" s="26"/>
      <c r="E277" s="26"/>
      <c r="F277" s="26"/>
      <c r="G277" s="38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</row>
    <row r="278">
      <c r="A278" s="26"/>
      <c r="B278" s="26"/>
      <c r="C278" s="26"/>
      <c r="D278" s="26"/>
      <c r="E278" s="26"/>
      <c r="F278" s="26"/>
      <c r="G278" s="38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</row>
    <row r="279">
      <c r="A279" s="26"/>
      <c r="B279" s="26"/>
      <c r="C279" s="26"/>
      <c r="D279" s="26"/>
      <c r="E279" s="26"/>
      <c r="F279" s="26"/>
      <c r="G279" s="38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</row>
    <row r="280">
      <c r="A280" s="26"/>
      <c r="B280" s="26"/>
      <c r="C280" s="26"/>
      <c r="D280" s="26"/>
      <c r="E280" s="26"/>
      <c r="F280" s="26"/>
      <c r="G280" s="38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</row>
    <row r="281">
      <c r="A281" s="26"/>
      <c r="B281" s="26"/>
      <c r="C281" s="26"/>
      <c r="D281" s="26"/>
      <c r="E281" s="26"/>
      <c r="F281" s="26"/>
      <c r="G281" s="38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</row>
    <row r="282">
      <c r="A282" s="26"/>
      <c r="B282" s="26"/>
      <c r="C282" s="26"/>
      <c r="D282" s="26"/>
      <c r="E282" s="26"/>
      <c r="F282" s="26"/>
      <c r="G282" s="38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</row>
    <row r="283">
      <c r="A283" s="26"/>
      <c r="B283" s="26"/>
      <c r="C283" s="26"/>
      <c r="D283" s="26"/>
      <c r="E283" s="26"/>
      <c r="F283" s="26"/>
      <c r="G283" s="38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</row>
    <row r="284">
      <c r="A284" s="26"/>
      <c r="B284" s="26"/>
      <c r="C284" s="26"/>
      <c r="D284" s="26"/>
      <c r="E284" s="26"/>
      <c r="F284" s="26"/>
      <c r="G284" s="38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</row>
    <row r="285">
      <c r="A285" s="26"/>
      <c r="B285" s="26"/>
      <c r="C285" s="26"/>
      <c r="D285" s="26"/>
      <c r="E285" s="26"/>
      <c r="F285" s="26"/>
      <c r="G285" s="38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</row>
    <row r="286">
      <c r="A286" s="26"/>
      <c r="B286" s="26"/>
      <c r="C286" s="26"/>
      <c r="D286" s="26"/>
      <c r="E286" s="26"/>
      <c r="F286" s="26"/>
      <c r="G286" s="38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</row>
    <row r="287">
      <c r="A287" s="26"/>
      <c r="B287" s="26"/>
      <c r="C287" s="26"/>
      <c r="D287" s="26"/>
      <c r="E287" s="26"/>
      <c r="F287" s="26"/>
      <c r="G287" s="38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</row>
    <row r="288">
      <c r="A288" s="26"/>
      <c r="B288" s="26"/>
      <c r="C288" s="26"/>
      <c r="D288" s="26"/>
      <c r="E288" s="26"/>
      <c r="F288" s="26"/>
      <c r="G288" s="38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</row>
    <row r="289">
      <c r="A289" s="26"/>
      <c r="B289" s="26"/>
      <c r="C289" s="26"/>
      <c r="D289" s="26"/>
      <c r="E289" s="26"/>
      <c r="F289" s="26"/>
      <c r="G289" s="38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</row>
    <row r="290">
      <c r="A290" s="26"/>
      <c r="B290" s="26"/>
      <c r="C290" s="26"/>
      <c r="D290" s="26"/>
      <c r="E290" s="26"/>
      <c r="F290" s="26"/>
      <c r="G290" s="38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</row>
    <row r="291">
      <c r="A291" s="26"/>
      <c r="B291" s="26"/>
      <c r="C291" s="26"/>
      <c r="D291" s="26"/>
      <c r="E291" s="26"/>
      <c r="F291" s="26"/>
      <c r="G291" s="38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</row>
    <row r="292">
      <c r="A292" s="26"/>
      <c r="B292" s="26"/>
      <c r="C292" s="26"/>
      <c r="D292" s="26"/>
      <c r="E292" s="26"/>
      <c r="F292" s="26"/>
      <c r="G292" s="38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</row>
    <row r="293">
      <c r="A293" s="26"/>
      <c r="B293" s="26"/>
      <c r="C293" s="26"/>
      <c r="D293" s="26"/>
      <c r="E293" s="26"/>
      <c r="F293" s="26"/>
      <c r="G293" s="38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</row>
    <row r="294">
      <c r="A294" s="26"/>
      <c r="B294" s="26"/>
      <c r="C294" s="26"/>
      <c r="D294" s="26"/>
      <c r="E294" s="26"/>
      <c r="F294" s="26"/>
      <c r="G294" s="38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</row>
    <row r="295">
      <c r="A295" s="26"/>
      <c r="B295" s="26"/>
      <c r="C295" s="26"/>
      <c r="D295" s="26"/>
      <c r="E295" s="26"/>
      <c r="F295" s="26"/>
      <c r="G295" s="38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</row>
    <row r="296">
      <c r="A296" s="26"/>
      <c r="B296" s="26"/>
      <c r="C296" s="26"/>
      <c r="D296" s="26"/>
      <c r="E296" s="26"/>
      <c r="F296" s="26"/>
      <c r="G296" s="38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</row>
    <row r="297">
      <c r="A297" s="26"/>
      <c r="B297" s="26"/>
      <c r="C297" s="26"/>
      <c r="D297" s="26"/>
      <c r="E297" s="26"/>
      <c r="F297" s="26"/>
      <c r="G297" s="38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</row>
    <row r="298">
      <c r="A298" s="26"/>
      <c r="B298" s="26"/>
      <c r="C298" s="26"/>
      <c r="D298" s="26"/>
      <c r="E298" s="26"/>
      <c r="F298" s="26"/>
      <c r="G298" s="38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</row>
    <row r="299">
      <c r="A299" s="26"/>
      <c r="B299" s="26"/>
      <c r="C299" s="26"/>
      <c r="D299" s="26"/>
      <c r="E299" s="26"/>
      <c r="F299" s="26"/>
      <c r="G299" s="38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</row>
    <row r="300">
      <c r="A300" s="26"/>
      <c r="B300" s="26"/>
      <c r="C300" s="26"/>
      <c r="D300" s="26"/>
      <c r="E300" s="26"/>
      <c r="F300" s="26"/>
      <c r="G300" s="38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</row>
    <row r="301">
      <c r="A301" s="26"/>
      <c r="B301" s="26"/>
      <c r="C301" s="26"/>
      <c r="D301" s="26"/>
      <c r="E301" s="26"/>
      <c r="F301" s="26"/>
      <c r="G301" s="38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</row>
    <row r="302">
      <c r="A302" s="26"/>
      <c r="B302" s="26"/>
      <c r="C302" s="26"/>
      <c r="D302" s="26"/>
      <c r="E302" s="26"/>
      <c r="F302" s="26"/>
      <c r="G302" s="38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</row>
    <row r="303">
      <c r="A303" s="26"/>
      <c r="B303" s="26"/>
      <c r="C303" s="26"/>
      <c r="D303" s="26"/>
      <c r="E303" s="26"/>
      <c r="F303" s="26"/>
      <c r="G303" s="38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</row>
    <row r="304">
      <c r="A304" s="26"/>
      <c r="B304" s="26"/>
      <c r="C304" s="26"/>
      <c r="D304" s="26"/>
      <c r="E304" s="26"/>
      <c r="F304" s="26"/>
      <c r="G304" s="38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</row>
    <row r="305">
      <c r="A305" s="26"/>
      <c r="B305" s="26"/>
      <c r="C305" s="26"/>
      <c r="D305" s="26"/>
      <c r="E305" s="26"/>
      <c r="F305" s="26"/>
      <c r="G305" s="38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</row>
    <row r="306">
      <c r="A306" s="26"/>
      <c r="B306" s="26"/>
      <c r="C306" s="26"/>
      <c r="D306" s="26"/>
      <c r="E306" s="26"/>
      <c r="F306" s="26"/>
      <c r="G306" s="38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</row>
    <row r="307">
      <c r="A307" s="26"/>
      <c r="B307" s="26"/>
      <c r="C307" s="26"/>
      <c r="D307" s="26"/>
      <c r="E307" s="26"/>
      <c r="F307" s="26"/>
      <c r="G307" s="38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</row>
    <row r="308">
      <c r="A308" s="26"/>
      <c r="B308" s="26"/>
      <c r="C308" s="26"/>
      <c r="D308" s="26"/>
      <c r="E308" s="26"/>
      <c r="F308" s="26"/>
      <c r="G308" s="38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</row>
    <row r="309">
      <c r="A309" s="26"/>
      <c r="B309" s="26"/>
      <c r="C309" s="26"/>
      <c r="D309" s="26"/>
      <c r="E309" s="26"/>
      <c r="F309" s="26"/>
      <c r="G309" s="38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</row>
    <row r="310">
      <c r="A310" s="26"/>
      <c r="B310" s="26"/>
      <c r="C310" s="26"/>
      <c r="D310" s="26"/>
      <c r="E310" s="26"/>
      <c r="F310" s="26"/>
      <c r="G310" s="38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</row>
    <row r="311">
      <c r="A311" s="26"/>
      <c r="B311" s="26"/>
      <c r="C311" s="26"/>
      <c r="D311" s="26"/>
      <c r="E311" s="26"/>
      <c r="F311" s="26"/>
      <c r="G311" s="38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</row>
    <row r="312">
      <c r="A312" s="26"/>
      <c r="B312" s="26"/>
      <c r="C312" s="26"/>
      <c r="D312" s="26"/>
      <c r="E312" s="26"/>
      <c r="F312" s="26"/>
      <c r="G312" s="38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</row>
    <row r="313">
      <c r="A313" s="26"/>
      <c r="B313" s="26"/>
      <c r="C313" s="26"/>
      <c r="D313" s="26"/>
      <c r="E313" s="26"/>
      <c r="F313" s="26"/>
      <c r="G313" s="38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</row>
    <row r="314">
      <c r="A314" s="26"/>
      <c r="B314" s="26"/>
      <c r="C314" s="26"/>
      <c r="D314" s="26"/>
      <c r="E314" s="26"/>
      <c r="F314" s="26"/>
      <c r="G314" s="38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</row>
    <row r="315">
      <c r="A315" s="26"/>
      <c r="B315" s="26"/>
      <c r="C315" s="26"/>
      <c r="D315" s="26"/>
      <c r="E315" s="26"/>
      <c r="F315" s="26"/>
      <c r="G315" s="38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</row>
    <row r="316">
      <c r="A316" s="26"/>
      <c r="B316" s="26"/>
      <c r="C316" s="26"/>
      <c r="D316" s="26"/>
      <c r="E316" s="26"/>
      <c r="F316" s="26"/>
      <c r="G316" s="38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</row>
    <row r="317">
      <c r="A317" s="26"/>
      <c r="B317" s="26"/>
      <c r="C317" s="26"/>
      <c r="D317" s="26"/>
      <c r="E317" s="26"/>
      <c r="F317" s="26"/>
      <c r="G317" s="38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</row>
    <row r="318">
      <c r="A318" s="26"/>
      <c r="B318" s="26"/>
      <c r="C318" s="26"/>
      <c r="D318" s="26"/>
      <c r="E318" s="26"/>
      <c r="F318" s="26"/>
      <c r="G318" s="38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</row>
    <row r="319">
      <c r="A319" s="26"/>
      <c r="B319" s="26"/>
      <c r="C319" s="26"/>
      <c r="D319" s="26"/>
      <c r="E319" s="26"/>
      <c r="F319" s="26"/>
      <c r="G319" s="38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</row>
    <row r="320">
      <c r="A320" s="26"/>
      <c r="B320" s="26"/>
      <c r="C320" s="26"/>
      <c r="D320" s="26"/>
      <c r="E320" s="26"/>
      <c r="F320" s="26"/>
      <c r="G320" s="38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</row>
    <row r="321">
      <c r="A321" s="26"/>
      <c r="B321" s="26"/>
      <c r="C321" s="26"/>
      <c r="D321" s="26"/>
      <c r="E321" s="26"/>
      <c r="F321" s="26"/>
      <c r="G321" s="38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</row>
    <row r="322">
      <c r="A322" s="26"/>
      <c r="B322" s="26"/>
      <c r="C322" s="26"/>
      <c r="D322" s="26"/>
      <c r="E322" s="26"/>
      <c r="F322" s="26"/>
      <c r="G322" s="38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</row>
    <row r="323">
      <c r="A323" s="26"/>
      <c r="B323" s="26"/>
      <c r="C323" s="26"/>
      <c r="D323" s="26"/>
      <c r="E323" s="26"/>
      <c r="F323" s="26"/>
      <c r="G323" s="38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</row>
    <row r="324">
      <c r="A324" s="26"/>
      <c r="B324" s="26"/>
      <c r="C324" s="26"/>
      <c r="D324" s="26"/>
      <c r="E324" s="26"/>
      <c r="F324" s="26"/>
      <c r="G324" s="38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</row>
    <row r="325">
      <c r="A325" s="26"/>
      <c r="B325" s="26"/>
      <c r="C325" s="26"/>
      <c r="D325" s="26"/>
      <c r="E325" s="26"/>
      <c r="F325" s="26"/>
      <c r="G325" s="38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</row>
    <row r="326">
      <c r="A326" s="26"/>
      <c r="B326" s="26"/>
      <c r="C326" s="26"/>
      <c r="D326" s="26"/>
      <c r="E326" s="26"/>
      <c r="F326" s="26"/>
      <c r="G326" s="38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</row>
    <row r="327">
      <c r="A327" s="26"/>
      <c r="B327" s="26"/>
      <c r="C327" s="26"/>
      <c r="D327" s="26"/>
      <c r="E327" s="26"/>
      <c r="F327" s="26"/>
      <c r="G327" s="38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</row>
    <row r="328">
      <c r="A328" s="26"/>
      <c r="B328" s="26"/>
      <c r="C328" s="26"/>
      <c r="D328" s="26"/>
      <c r="E328" s="26"/>
      <c r="F328" s="26"/>
      <c r="G328" s="38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</row>
    <row r="329">
      <c r="A329" s="26"/>
      <c r="B329" s="26"/>
      <c r="C329" s="26"/>
      <c r="D329" s="26"/>
      <c r="E329" s="26"/>
      <c r="F329" s="26"/>
      <c r="G329" s="38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</row>
    <row r="330">
      <c r="A330" s="26"/>
      <c r="B330" s="26"/>
      <c r="C330" s="26"/>
      <c r="D330" s="26"/>
      <c r="E330" s="26"/>
      <c r="F330" s="26"/>
      <c r="G330" s="38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</row>
    <row r="331">
      <c r="A331" s="26"/>
      <c r="B331" s="26"/>
      <c r="C331" s="26"/>
      <c r="D331" s="26"/>
      <c r="E331" s="26"/>
      <c r="F331" s="26"/>
      <c r="G331" s="38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</row>
    <row r="332">
      <c r="A332" s="26"/>
      <c r="B332" s="26"/>
      <c r="C332" s="26"/>
      <c r="D332" s="26"/>
      <c r="E332" s="26"/>
      <c r="F332" s="26"/>
      <c r="G332" s="38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</row>
    <row r="333">
      <c r="A333" s="26"/>
      <c r="B333" s="26"/>
      <c r="C333" s="26"/>
      <c r="D333" s="26"/>
      <c r="E333" s="26"/>
      <c r="F333" s="26"/>
      <c r="G333" s="38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</row>
    <row r="334">
      <c r="A334" s="26"/>
      <c r="B334" s="26"/>
      <c r="C334" s="26"/>
      <c r="D334" s="26"/>
      <c r="E334" s="26"/>
      <c r="F334" s="26"/>
      <c r="G334" s="38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</row>
    <row r="335">
      <c r="A335" s="26"/>
      <c r="B335" s="26"/>
      <c r="C335" s="26"/>
      <c r="D335" s="26"/>
      <c r="E335" s="26"/>
      <c r="F335" s="26"/>
      <c r="G335" s="38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</row>
    <row r="336">
      <c r="A336" s="26"/>
      <c r="B336" s="26"/>
      <c r="C336" s="26"/>
      <c r="D336" s="26"/>
      <c r="E336" s="26"/>
      <c r="F336" s="26"/>
      <c r="G336" s="38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</row>
    <row r="337">
      <c r="A337" s="26"/>
      <c r="B337" s="26"/>
      <c r="C337" s="26"/>
      <c r="D337" s="26"/>
      <c r="E337" s="26"/>
      <c r="F337" s="26"/>
      <c r="G337" s="38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</row>
    <row r="338">
      <c r="A338" s="26"/>
      <c r="B338" s="26"/>
      <c r="C338" s="26"/>
      <c r="D338" s="26"/>
      <c r="E338" s="26"/>
      <c r="F338" s="26"/>
      <c r="G338" s="38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</row>
    <row r="339">
      <c r="A339" s="26"/>
      <c r="B339" s="26"/>
      <c r="C339" s="26"/>
      <c r="D339" s="26"/>
      <c r="E339" s="26"/>
      <c r="F339" s="26"/>
      <c r="G339" s="38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</row>
    <row r="340">
      <c r="A340" s="26"/>
      <c r="B340" s="26"/>
      <c r="C340" s="26"/>
      <c r="D340" s="26"/>
      <c r="E340" s="26"/>
      <c r="F340" s="26"/>
      <c r="G340" s="38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</row>
    <row r="341">
      <c r="A341" s="26"/>
      <c r="B341" s="26"/>
      <c r="C341" s="26"/>
      <c r="D341" s="26"/>
      <c r="E341" s="26"/>
      <c r="F341" s="26"/>
      <c r="G341" s="38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</row>
    <row r="342">
      <c r="A342" s="26"/>
      <c r="B342" s="26"/>
      <c r="C342" s="26"/>
      <c r="D342" s="26"/>
      <c r="E342" s="26"/>
      <c r="F342" s="26"/>
      <c r="G342" s="38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</row>
    <row r="343">
      <c r="A343" s="26"/>
      <c r="B343" s="26"/>
      <c r="C343" s="26"/>
      <c r="D343" s="26"/>
      <c r="E343" s="26"/>
      <c r="F343" s="26"/>
      <c r="G343" s="38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</row>
    <row r="344">
      <c r="A344" s="26"/>
      <c r="B344" s="26"/>
      <c r="C344" s="26"/>
      <c r="D344" s="26"/>
      <c r="E344" s="26"/>
      <c r="F344" s="26"/>
      <c r="G344" s="38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</row>
    <row r="345">
      <c r="A345" s="26"/>
      <c r="B345" s="26"/>
      <c r="C345" s="26"/>
      <c r="D345" s="26"/>
      <c r="E345" s="26"/>
      <c r="F345" s="26"/>
      <c r="G345" s="38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</row>
    <row r="346">
      <c r="A346" s="26"/>
      <c r="B346" s="26"/>
      <c r="C346" s="26"/>
      <c r="D346" s="26"/>
      <c r="E346" s="26"/>
      <c r="F346" s="26"/>
      <c r="G346" s="38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</row>
    <row r="347">
      <c r="A347" s="26"/>
      <c r="B347" s="26"/>
      <c r="C347" s="26"/>
      <c r="D347" s="26"/>
      <c r="E347" s="26"/>
      <c r="F347" s="26"/>
      <c r="G347" s="38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</row>
    <row r="348">
      <c r="A348" s="26"/>
      <c r="B348" s="26"/>
      <c r="C348" s="26"/>
      <c r="D348" s="26"/>
      <c r="E348" s="26"/>
      <c r="F348" s="26"/>
      <c r="G348" s="38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</row>
    <row r="349">
      <c r="A349" s="26"/>
      <c r="B349" s="26"/>
      <c r="C349" s="26"/>
      <c r="D349" s="26"/>
      <c r="E349" s="26"/>
      <c r="F349" s="26"/>
      <c r="G349" s="38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</row>
    <row r="350">
      <c r="A350" s="26"/>
      <c r="B350" s="26"/>
      <c r="C350" s="26"/>
      <c r="D350" s="26"/>
      <c r="E350" s="26"/>
      <c r="F350" s="26"/>
      <c r="G350" s="38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</row>
    <row r="351">
      <c r="A351" s="26"/>
      <c r="B351" s="26"/>
      <c r="C351" s="26"/>
      <c r="D351" s="26"/>
      <c r="E351" s="26"/>
      <c r="F351" s="26"/>
      <c r="G351" s="38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</row>
    <row r="352">
      <c r="A352" s="26"/>
      <c r="B352" s="26"/>
      <c r="C352" s="26"/>
      <c r="D352" s="26"/>
      <c r="E352" s="26"/>
      <c r="F352" s="26"/>
      <c r="G352" s="38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</row>
    <row r="353">
      <c r="A353" s="26"/>
      <c r="B353" s="26"/>
      <c r="C353" s="26"/>
      <c r="D353" s="26"/>
      <c r="E353" s="26"/>
      <c r="F353" s="26"/>
      <c r="G353" s="38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</row>
    <row r="354">
      <c r="A354" s="26"/>
      <c r="B354" s="26"/>
      <c r="C354" s="26"/>
      <c r="D354" s="26"/>
      <c r="E354" s="26"/>
      <c r="F354" s="26"/>
      <c r="G354" s="38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</row>
    <row r="355">
      <c r="A355" s="26"/>
      <c r="B355" s="26"/>
      <c r="C355" s="26"/>
      <c r="D355" s="26"/>
      <c r="E355" s="26"/>
      <c r="F355" s="26"/>
      <c r="G355" s="38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</row>
    <row r="356">
      <c r="A356" s="26"/>
      <c r="B356" s="26"/>
      <c r="C356" s="26"/>
      <c r="D356" s="26"/>
      <c r="E356" s="26"/>
      <c r="F356" s="26"/>
      <c r="G356" s="38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</row>
    <row r="357">
      <c r="A357" s="26"/>
      <c r="B357" s="26"/>
      <c r="C357" s="26"/>
      <c r="D357" s="26"/>
      <c r="E357" s="26"/>
      <c r="F357" s="26"/>
      <c r="G357" s="38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</row>
    <row r="358">
      <c r="A358" s="26"/>
      <c r="B358" s="26"/>
      <c r="C358" s="26"/>
      <c r="D358" s="26"/>
      <c r="E358" s="26"/>
      <c r="F358" s="26"/>
      <c r="G358" s="38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</row>
    <row r="359">
      <c r="A359" s="26"/>
      <c r="B359" s="26"/>
      <c r="C359" s="26"/>
      <c r="D359" s="26"/>
      <c r="E359" s="26"/>
      <c r="F359" s="26"/>
      <c r="G359" s="38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</row>
    <row r="360">
      <c r="A360" s="26"/>
      <c r="B360" s="26"/>
      <c r="C360" s="26"/>
      <c r="D360" s="26"/>
      <c r="E360" s="26"/>
      <c r="F360" s="26"/>
      <c r="G360" s="38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</row>
    <row r="361">
      <c r="A361" s="26"/>
      <c r="B361" s="26"/>
      <c r="C361" s="26"/>
      <c r="D361" s="26"/>
      <c r="E361" s="26"/>
      <c r="F361" s="26"/>
      <c r="G361" s="38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</row>
    <row r="362">
      <c r="A362" s="26"/>
      <c r="B362" s="26"/>
      <c r="C362" s="26"/>
      <c r="D362" s="26"/>
      <c r="E362" s="26"/>
      <c r="F362" s="26"/>
      <c r="G362" s="38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</row>
    <row r="363">
      <c r="A363" s="26"/>
      <c r="B363" s="26"/>
      <c r="C363" s="26"/>
      <c r="D363" s="26"/>
      <c r="E363" s="26"/>
      <c r="F363" s="26"/>
      <c r="G363" s="38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</row>
    <row r="364">
      <c r="A364" s="26"/>
      <c r="B364" s="26"/>
      <c r="C364" s="26"/>
      <c r="D364" s="26"/>
      <c r="E364" s="26"/>
      <c r="F364" s="26"/>
      <c r="G364" s="38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</row>
    <row r="365">
      <c r="A365" s="26"/>
      <c r="B365" s="26"/>
      <c r="C365" s="26"/>
      <c r="D365" s="26"/>
      <c r="E365" s="26"/>
      <c r="F365" s="26"/>
      <c r="G365" s="38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</row>
    <row r="366">
      <c r="A366" s="26"/>
      <c r="B366" s="26"/>
      <c r="C366" s="26"/>
      <c r="D366" s="26"/>
      <c r="E366" s="26"/>
      <c r="F366" s="26"/>
      <c r="G366" s="38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</row>
    <row r="367">
      <c r="A367" s="26"/>
      <c r="B367" s="26"/>
      <c r="C367" s="26"/>
      <c r="D367" s="26"/>
      <c r="E367" s="26"/>
      <c r="F367" s="26"/>
      <c r="G367" s="38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</row>
    <row r="368">
      <c r="A368" s="26"/>
      <c r="B368" s="26"/>
      <c r="C368" s="26"/>
      <c r="D368" s="26"/>
      <c r="E368" s="26"/>
      <c r="F368" s="26"/>
      <c r="G368" s="38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</row>
    <row r="369">
      <c r="A369" s="26"/>
      <c r="B369" s="26"/>
      <c r="C369" s="26"/>
      <c r="D369" s="26"/>
      <c r="E369" s="26"/>
      <c r="F369" s="26"/>
      <c r="G369" s="38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</row>
    <row r="370">
      <c r="A370" s="26"/>
      <c r="B370" s="26"/>
      <c r="C370" s="26"/>
      <c r="D370" s="26"/>
      <c r="E370" s="26"/>
      <c r="F370" s="26"/>
      <c r="G370" s="38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</row>
    <row r="371">
      <c r="A371" s="26"/>
      <c r="B371" s="26"/>
      <c r="C371" s="26"/>
      <c r="D371" s="26"/>
      <c r="E371" s="26"/>
      <c r="F371" s="26"/>
      <c r="G371" s="38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</row>
    <row r="372">
      <c r="A372" s="26"/>
      <c r="B372" s="26"/>
      <c r="C372" s="26"/>
      <c r="D372" s="26"/>
      <c r="E372" s="26"/>
      <c r="F372" s="26"/>
      <c r="G372" s="38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</row>
    <row r="373">
      <c r="A373" s="26"/>
      <c r="B373" s="26"/>
      <c r="C373" s="26"/>
      <c r="D373" s="26"/>
      <c r="E373" s="26"/>
      <c r="F373" s="26"/>
      <c r="G373" s="38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</row>
    <row r="374">
      <c r="A374" s="26"/>
      <c r="B374" s="26"/>
      <c r="C374" s="26"/>
      <c r="D374" s="26"/>
      <c r="E374" s="26"/>
      <c r="F374" s="26"/>
      <c r="G374" s="38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</row>
    <row r="375">
      <c r="A375" s="26"/>
      <c r="B375" s="26"/>
      <c r="C375" s="26"/>
      <c r="D375" s="26"/>
      <c r="E375" s="26"/>
      <c r="F375" s="26"/>
      <c r="G375" s="38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</row>
    <row r="376">
      <c r="A376" s="26"/>
      <c r="B376" s="26"/>
      <c r="C376" s="26"/>
      <c r="D376" s="26"/>
      <c r="E376" s="26"/>
      <c r="F376" s="26"/>
      <c r="G376" s="38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</row>
    <row r="377">
      <c r="A377" s="26"/>
      <c r="B377" s="26"/>
      <c r="C377" s="26"/>
      <c r="D377" s="26"/>
      <c r="E377" s="26"/>
      <c r="F377" s="26"/>
      <c r="G377" s="38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</row>
    <row r="378">
      <c r="A378" s="26"/>
      <c r="B378" s="26"/>
      <c r="C378" s="26"/>
      <c r="D378" s="26"/>
      <c r="E378" s="26"/>
      <c r="F378" s="26"/>
      <c r="G378" s="38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</row>
    <row r="379">
      <c r="A379" s="26"/>
      <c r="B379" s="26"/>
      <c r="C379" s="26"/>
      <c r="D379" s="26"/>
      <c r="E379" s="26"/>
      <c r="F379" s="26"/>
      <c r="G379" s="38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</row>
    <row r="380">
      <c r="A380" s="26"/>
      <c r="B380" s="26"/>
      <c r="C380" s="26"/>
      <c r="D380" s="26"/>
      <c r="E380" s="26"/>
      <c r="F380" s="26"/>
      <c r="G380" s="38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</row>
    <row r="381">
      <c r="A381" s="26"/>
      <c r="B381" s="26"/>
      <c r="C381" s="26"/>
      <c r="D381" s="26"/>
      <c r="E381" s="26"/>
      <c r="F381" s="26"/>
      <c r="G381" s="38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</row>
    <row r="382">
      <c r="A382" s="26"/>
      <c r="B382" s="26"/>
      <c r="C382" s="26"/>
      <c r="D382" s="26"/>
      <c r="E382" s="26"/>
      <c r="F382" s="26"/>
      <c r="G382" s="38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</row>
    <row r="383">
      <c r="A383" s="26"/>
      <c r="B383" s="26"/>
      <c r="C383" s="26"/>
      <c r="D383" s="26"/>
      <c r="E383" s="26"/>
      <c r="F383" s="26"/>
      <c r="G383" s="38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</row>
    <row r="384">
      <c r="A384" s="26"/>
      <c r="B384" s="26"/>
      <c r="C384" s="26"/>
      <c r="D384" s="26"/>
      <c r="E384" s="26"/>
      <c r="F384" s="26"/>
      <c r="G384" s="38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</row>
    <row r="385">
      <c r="A385" s="26"/>
      <c r="B385" s="26"/>
      <c r="C385" s="26"/>
      <c r="D385" s="26"/>
      <c r="E385" s="26"/>
      <c r="F385" s="26"/>
      <c r="G385" s="38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</row>
    <row r="386">
      <c r="A386" s="26"/>
      <c r="B386" s="26"/>
      <c r="C386" s="26"/>
      <c r="D386" s="26"/>
      <c r="E386" s="26"/>
      <c r="F386" s="26"/>
      <c r="G386" s="38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</row>
    <row r="387">
      <c r="A387" s="26"/>
      <c r="B387" s="26"/>
      <c r="C387" s="26"/>
      <c r="D387" s="26"/>
      <c r="E387" s="26"/>
      <c r="F387" s="26"/>
      <c r="G387" s="38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</row>
    <row r="388">
      <c r="A388" s="26"/>
      <c r="B388" s="26"/>
      <c r="C388" s="26"/>
      <c r="D388" s="26"/>
      <c r="E388" s="26"/>
      <c r="F388" s="26"/>
      <c r="G388" s="38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</row>
    <row r="389">
      <c r="A389" s="26"/>
      <c r="B389" s="26"/>
      <c r="C389" s="26"/>
      <c r="D389" s="26"/>
      <c r="E389" s="26"/>
      <c r="F389" s="26"/>
      <c r="G389" s="38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</row>
    <row r="390">
      <c r="A390" s="26"/>
      <c r="B390" s="26"/>
      <c r="C390" s="26"/>
      <c r="D390" s="26"/>
      <c r="E390" s="26"/>
      <c r="F390" s="26"/>
      <c r="G390" s="38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</row>
    <row r="391">
      <c r="A391" s="26"/>
      <c r="B391" s="26"/>
      <c r="C391" s="26"/>
      <c r="D391" s="26"/>
      <c r="E391" s="26"/>
      <c r="F391" s="26"/>
      <c r="G391" s="38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</row>
    <row r="392">
      <c r="A392" s="26"/>
      <c r="B392" s="26"/>
      <c r="C392" s="26"/>
      <c r="D392" s="26"/>
      <c r="E392" s="26"/>
      <c r="F392" s="26"/>
      <c r="G392" s="38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</row>
    <row r="393">
      <c r="A393" s="26"/>
      <c r="B393" s="26"/>
      <c r="C393" s="26"/>
      <c r="D393" s="26"/>
      <c r="E393" s="26"/>
      <c r="F393" s="26"/>
      <c r="G393" s="38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</row>
    <row r="394">
      <c r="A394" s="26"/>
      <c r="B394" s="26"/>
      <c r="C394" s="26"/>
      <c r="D394" s="26"/>
      <c r="E394" s="26"/>
      <c r="F394" s="26"/>
      <c r="G394" s="38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</row>
    <row r="395">
      <c r="A395" s="26"/>
      <c r="B395" s="26"/>
      <c r="C395" s="26"/>
      <c r="D395" s="26"/>
      <c r="E395" s="26"/>
      <c r="F395" s="26"/>
      <c r="G395" s="38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</row>
    <row r="396">
      <c r="A396" s="26"/>
      <c r="B396" s="26"/>
      <c r="C396" s="26"/>
      <c r="D396" s="26"/>
      <c r="E396" s="26"/>
      <c r="F396" s="26"/>
      <c r="G396" s="38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</row>
    <row r="397">
      <c r="A397" s="26"/>
      <c r="B397" s="26"/>
      <c r="C397" s="26"/>
      <c r="D397" s="26"/>
      <c r="E397" s="26"/>
      <c r="F397" s="26"/>
      <c r="G397" s="38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</row>
    <row r="398">
      <c r="A398" s="26"/>
      <c r="B398" s="26"/>
      <c r="C398" s="26"/>
      <c r="D398" s="26"/>
      <c r="E398" s="26"/>
      <c r="F398" s="26"/>
      <c r="G398" s="38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</row>
    <row r="399">
      <c r="A399" s="26"/>
      <c r="B399" s="26"/>
      <c r="C399" s="26"/>
      <c r="D399" s="26"/>
      <c r="E399" s="26"/>
      <c r="F399" s="26"/>
      <c r="G399" s="38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</row>
    <row r="400">
      <c r="A400" s="26"/>
      <c r="B400" s="26"/>
      <c r="C400" s="26"/>
      <c r="D400" s="26"/>
      <c r="E400" s="26"/>
      <c r="F400" s="26"/>
      <c r="G400" s="38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</row>
    <row r="401">
      <c r="A401" s="26"/>
      <c r="B401" s="26"/>
      <c r="C401" s="26"/>
      <c r="D401" s="26"/>
      <c r="E401" s="26"/>
      <c r="F401" s="26"/>
      <c r="G401" s="38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</row>
    <row r="402">
      <c r="A402" s="26"/>
      <c r="B402" s="26"/>
      <c r="C402" s="26"/>
      <c r="D402" s="26"/>
      <c r="E402" s="26"/>
      <c r="F402" s="26"/>
      <c r="G402" s="38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</row>
    <row r="403">
      <c r="A403" s="26"/>
      <c r="B403" s="26"/>
      <c r="C403" s="26"/>
      <c r="D403" s="26"/>
      <c r="E403" s="26"/>
      <c r="F403" s="26"/>
      <c r="G403" s="38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</row>
    <row r="404">
      <c r="A404" s="26"/>
      <c r="B404" s="26"/>
      <c r="C404" s="26"/>
      <c r="D404" s="26"/>
      <c r="E404" s="26"/>
      <c r="F404" s="26"/>
      <c r="G404" s="38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</row>
    <row r="405">
      <c r="A405" s="26"/>
      <c r="B405" s="26"/>
      <c r="C405" s="26"/>
      <c r="D405" s="26"/>
      <c r="E405" s="26"/>
      <c r="F405" s="26"/>
      <c r="G405" s="38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</row>
    <row r="406">
      <c r="A406" s="26"/>
      <c r="B406" s="26"/>
      <c r="C406" s="26"/>
      <c r="D406" s="26"/>
      <c r="E406" s="26"/>
      <c r="F406" s="26"/>
      <c r="G406" s="38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</row>
    <row r="407">
      <c r="A407" s="26"/>
      <c r="B407" s="26"/>
      <c r="C407" s="26"/>
      <c r="D407" s="26"/>
      <c r="E407" s="26"/>
      <c r="F407" s="26"/>
      <c r="G407" s="38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</row>
    <row r="408">
      <c r="A408" s="26"/>
      <c r="B408" s="26"/>
      <c r="C408" s="26"/>
      <c r="D408" s="26"/>
      <c r="E408" s="26"/>
      <c r="F408" s="26"/>
      <c r="G408" s="38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</row>
    <row r="409">
      <c r="A409" s="26"/>
      <c r="B409" s="26"/>
      <c r="C409" s="26"/>
      <c r="D409" s="26"/>
      <c r="E409" s="26"/>
      <c r="F409" s="26"/>
      <c r="G409" s="38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</row>
    <row r="410">
      <c r="A410" s="26"/>
      <c r="B410" s="26"/>
      <c r="C410" s="26"/>
      <c r="D410" s="26"/>
      <c r="E410" s="26"/>
      <c r="F410" s="26"/>
      <c r="G410" s="38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</row>
    <row r="411">
      <c r="A411" s="26"/>
      <c r="B411" s="26"/>
      <c r="C411" s="26"/>
      <c r="D411" s="26"/>
      <c r="E411" s="26"/>
      <c r="F411" s="26"/>
      <c r="G411" s="38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</row>
    <row r="412">
      <c r="A412" s="26"/>
      <c r="B412" s="26"/>
      <c r="C412" s="26"/>
      <c r="D412" s="26"/>
      <c r="E412" s="26"/>
      <c r="F412" s="26"/>
      <c r="G412" s="38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</row>
    <row r="413">
      <c r="A413" s="26"/>
      <c r="B413" s="26"/>
      <c r="C413" s="26"/>
      <c r="D413" s="26"/>
      <c r="E413" s="26"/>
      <c r="F413" s="26"/>
      <c r="G413" s="38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</row>
    <row r="414">
      <c r="A414" s="26"/>
      <c r="B414" s="26"/>
      <c r="C414" s="26"/>
      <c r="D414" s="26"/>
      <c r="E414" s="26"/>
      <c r="F414" s="26"/>
      <c r="G414" s="38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</row>
    <row r="415">
      <c r="A415" s="26"/>
      <c r="B415" s="26"/>
      <c r="C415" s="26"/>
      <c r="D415" s="26"/>
      <c r="E415" s="26"/>
      <c r="F415" s="26"/>
      <c r="G415" s="38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</row>
    <row r="416">
      <c r="A416" s="26"/>
      <c r="B416" s="26"/>
      <c r="C416" s="26"/>
      <c r="D416" s="26"/>
      <c r="E416" s="26"/>
      <c r="F416" s="26"/>
      <c r="G416" s="38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</row>
    <row r="417">
      <c r="A417" s="26"/>
      <c r="B417" s="26"/>
      <c r="C417" s="26"/>
      <c r="D417" s="26"/>
      <c r="E417" s="26"/>
      <c r="F417" s="26"/>
      <c r="G417" s="38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</row>
    <row r="418">
      <c r="A418" s="26"/>
      <c r="B418" s="26"/>
      <c r="C418" s="26"/>
      <c r="D418" s="26"/>
      <c r="E418" s="26"/>
      <c r="F418" s="26"/>
      <c r="G418" s="38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</row>
    <row r="419">
      <c r="A419" s="26"/>
      <c r="B419" s="26"/>
      <c r="C419" s="26"/>
      <c r="D419" s="26"/>
      <c r="E419" s="26"/>
      <c r="F419" s="26"/>
      <c r="G419" s="38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</row>
    <row r="420">
      <c r="A420" s="26"/>
      <c r="B420" s="26"/>
      <c r="C420" s="26"/>
      <c r="D420" s="26"/>
      <c r="E420" s="26"/>
      <c r="F420" s="26"/>
      <c r="G420" s="38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</row>
    <row r="421">
      <c r="A421" s="26"/>
      <c r="B421" s="26"/>
      <c r="C421" s="26"/>
      <c r="D421" s="26"/>
      <c r="E421" s="26"/>
      <c r="F421" s="26"/>
      <c r="G421" s="38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</row>
    <row r="422">
      <c r="A422" s="26"/>
      <c r="B422" s="26"/>
      <c r="C422" s="26"/>
      <c r="D422" s="26"/>
      <c r="E422" s="26"/>
      <c r="F422" s="26"/>
      <c r="G422" s="38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</row>
    <row r="423">
      <c r="A423" s="26"/>
      <c r="B423" s="26"/>
      <c r="C423" s="26"/>
      <c r="D423" s="26"/>
      <c r="E423" s="26"/>
      <c r="F423" s="26"/>
      <c r="G423" s="38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</row>
    <row r="424">
      <c r="A424" s="26"/>
      <c r="B424" s="26"/>
      <c r="C424" s="26"/>
      <c r="D424" s="26"/>
      <c r="E424" s="26"/>
      <c r="F424" s="26"/>
      <c r="G424" s="38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</row>
    <row r="425">
      <c r="A425" s="26"/>
      <c r="B425" s="26"/>
      <c r="C425" s="26"/>
      <c r="D425" s="26"/>
      <c r="E425" s="26"/>
      <c r="F425" s="26"/>
      <c r="G425" s="38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</row>
    <row r="426">
      <c r="A426" s="26"/>
      <c r="B426" s="26"/>
      <c r="C426" s="26"/>
      <c r="D426" s="26"/>
      <c r="E426" s="26"/>
      <c r="F426" s="26"/>
      <c r="G426" s="38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</row>
    <row r="427">
      <c r="A427" s="26"/>
      <c r="B427" s="26"/>
      <c r="C427" s="26"/>
      <c r="D427" s="26"/>
      <c r="E427" s="26"/>
      <c r="F427" s="26"/>
      <c r="G427" s="38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</row>
    <row r="428">
      <c r="A428" s="26"/>
      <c r="B428" s="26"/>
      <c r="C428" s="26"/>
      <c r="D428" s="26"/>
      <c r="E428" s="26"/>
      <c r="F428" s="26"/>
      <c r="G428" s="38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</row>
    <row r="429">
      <c r="A429" s="26"/>
      <c r="B429" s="26"/>
      <c r="C429" s="26"/>
      <c r="D429" s="26"/>
      <c r="E429" s="26"/>
      <c r="F429" s="26"/>
      <c r="G429" s="38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</row>
    <row r="430">
      <c r="A430" s="26"/>
      <c r="B430" s="26"/>
      <c r="C430" s="26"/>
      <c r="D430" s="26"/>
      <c r="E430" s="26"/>
      <c r="F430" s="26"/>
      <c r="G430" s="38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</row>
    <row r="431">
      <c r="A431" s="26"/>
      <c r="B431" s="26"/>
      <c r="C431" s="26"/>
      <c r="D431" s="26"/>
      <c r="E431" s="26"/>
      <c r="F431" s="26"/>
      <c r="G431" s="38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</row>
    <row r="432">
      <c r="A432" s="26"/>
      <c r="B432" s="26"/>
      <c r="C432" s="26"/>
      <c r="D432" s="26"/>
      <c r="E432" s="26"/>
      <c r="F432" s="26"/>
      <c r="G432" s="38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</row>
    <row r="433">
      <c r="A433" s="26"/>
      <c r="B433" s="26"/>
      <c r="C433" s="26"/>
      <c r="D433" s="26"/>
      <c r="E433" s="26"/>
      <c r="F433" s="26"/>
      <c r="G433" s="38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</row>
    <row r="434">
      <c r="A434" s="26"/>
      <c r="B434" s="26"/>
      <c r="C434" s="26"/>
      <c r="D434" s="26"/>
      <c r="E434" s="26"/>
      <c r="F434" s="26"/>
      <c r="G434" s="38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</row>
    <row r="435">
      <c r="A435" s="26"/>
      <c r="B435" s="26"/>
      <c r="C435" s="26"/>
      <c r="D435" s="26"/>
      <c r="E435" s="26"/>
      <c r="F435" s="26"/>
      <c r="G435" s="38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</row>
    <row r="436">
      <c r="A436" s="26"/>
      <c r="B436" s="26"/>
      <c r="C436" s="26"/>
      <c r="D436" s="26"/>
      <c r="E436" s="26"/>
      <c r="F436" s="26"/>
      <c r="G436" s="38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</row>
    <row r="437">
      <c r="A437" s="26"/>
      <c r="B437" s="26"/>
      <c r="C437" s="26"/>
      <c r="D437" s="26"/>
      <c r="E437" s="26"/>
      <c r="F437" s="26"/>
      <c r="G437" s="38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</row>
    <row r="438">
      <c r="A438" s="26"/>
      <c r="B438" s="26"/>
      <c r="C438" s="26"/>
      <c r="D438" s="26"/>
      <c r="E438" s="26"/>
      <c r="F438" s="26"/>
      <c r="G438" s="38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</row>
    <row r="439">
      <c r="A439" s="26"/>
      <c r="B439" s="26"/>
      <c r="C439" s="26"/>
      <c r="D439" s="26"/>
      <c r="E439" s="26"/>
      <c r="F439" s="26"/>
      <c r="G439" s="38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</row>
    <row r="440">
      <c r="A440" s="26"/>
      <c r="B440" s="26"/>
      <c r="C440" s="26"/>
      <c r="D440" s="26"/>
      <c r="E440" s="26"/>
      <c r="F440" s="26"/>
      <c r="G440" s="38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</row>
    <row r="441">
      <c r="A441" s="26"/>
      <c r="B441" s="26"/>
      <c r="C441" s="26"/>
      <c r="D441" s="26"/>
      <c r="E441" s="26"/>
      <c r="F441" s="26"/>
      <c r="G441" s="38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</row>
    <row r="442">
      <c r="A442" s="26"/>
      <c r="B442" s="26"/>
      <c r="C442" s="26"/>
      <c r="D442" s="26"/>
      <c r="E442" s="26"/>
      <c r="F442" s="26"/>
      <c r="G442" s="38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</row>
    <row r="443">
      <c r="A443" s="26"/>
      <c r="B443" s="26"/>
      <c r="C443" s="26"/>
      <c r="D443" s="26"/>
      <c r="E443" s="26"/>
      <c r="F443" s="26"/>
      <c r="G443" s="38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</row>
    <row r="444">
      <c r="A444" s="26"/>
      <c r="B444" s="26"/>
      <c r="C444" s="26"/>
      <c r="D444" s="26"/>
      <c r="E444" s="26"/>
      <c r="F444" s="26"/>
      <c r="G444" s="38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</row>
    <row r="445">
      <c r="A445" s="26"/>
      <c r="B445" s="26"/>
      <c r="C445" s="26"/>
      <c r="D445" s="26"/>
      <c r="E445" s="26"/>
      <c r="F445" s="26"/>
      <c r="G445" s="38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</row>
    <row r="446">
      <c r="A446" s="26"/>
      <c r="B446" s="26"/>
      <c r="C446" s="26"/>
      <c r="D446" s="26"/>
      <c r="E446" s="26"/>
      <c r="F446" s="26"/>
      <c r="G446" s="38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</row>
    <row r="447">
      <c r="A447" s="26"/>
      <c r="B447" s="26"/>
      <c r="C447" s="26"/>
      <c r="D447" s="26"/>
      <c r="E447" s="26"/>
      <c r="F447" s="26"/>
      <c r="G447" s="38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</row>
    <row r="448">
      <c r="A448" s="26"/>
      <c r="B448" s="26"/>
      <c r="C448" s="26"/>
      <c r="D448" s="26"/>
      <c r="E448" s="26"/>
      <c r="F448" s="26"/>
      <c r="G448" s="38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</row>
    <row r="449">
      <c r="A449" s="26"/>
      <c r="B449" s="26"/>
      <c r="C449" s="26"/>
      <c r="D449" s="26"/>
      <c r="E449" s="26"/>
      <c r="F449" s="26"/>
      <c r="G449" s="38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</row>
    <row r="450">
      <c r="A450" s="26"/>
      <c r="B450" s="26"/>
      <c r="C450" s="26"/>
      <c r="D450" s="26"/>
      <c r="E450" s="26"/>
      <c r="F450" s="26"/>
      <c r="G450" s="38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</row>
    <row r="451">
      <c r="A451" s="26"/>
      <c r="B451" s="26"/>
      <c r="C451" s="26"/>
      <c r="D451" s="26"/>
      <c r="E451" s="26"/>
      <c r="F451" s="26"/>
      <c r="G451" s="38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</row>
    <row r="452">
      <c r="A452" s="26"/>
      <c r="B452" s="26"/>
      <c r="C452" s="26"/>
      <c r="D452" s="26"/>
      <c r="E452" s="26"/>
      <c r="F452" s="26"/>
      <c r="G452" s="38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</row>
    <row r="453">
      <c r="A453" s="26"/>
      <c r="B453" s="26"/>
      <c r="C453" s="26"/>
      <c r="D453" s="26"/>
      <c r="E453" s="26"/>
      <c r="F453" s="26"/>
      <c r="G453" s="38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</row>
    <row r="454">
      <c r="A454" s="26"/>
      <c r="B454" s="26"/>
      <c r="C454" s="26"/>
      <c r="D454" s="26"/>
      <c r="E454" s="26"/>
      <c r="F454" s="26"/>
      <c r="G454" s="38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</row>
    <row r="455">
      <c r="A455" s="26"/>
      <c r="B455" s="26"/>
      <c r="C455" s="26"/>
      <c r="D455" s="26"/>
      <c r="E455" s="26"/>
      <c r="F455" s="26"/>
      <c r="G455" s="38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</row>
    <row r="456">
      <c r="A456" s="26"/>
      <c r="B456" s="26"/>
      <c r="C456" s="26"/>
      <c r="D456" s="26"/>
      <c r="E456" s="26"/>
      <c r="F456" s="26"/>
      <c r="G456" s="38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</row>
    <row r="457">
      <c r="A457" s="26"/>
      <c r="B457" s="26"/>
      <c r="C457" s="26"/>
      <c r="D457" s="26"/>
      <c r="E457" s="26"/>
      <c r="F457" s="26"/>
      <c r="G457" s="38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</row>
    <row r="458">
      <c r="A458" s="26"/>
      <c r="B458" s="26"/>
      <c r="C458" s="26"/>
      <c r="D458" s="26"/>
      <c r="E458" s="26"/>
      <c r="F458" s="26"/>
      <c r="G458" s="38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</row>
    <row r="459">
      <c r="A459" s="26"/>
      <c r="B459" s="26"/>
      <c r="C459" s="26"/>
      <c r="D459" s="26"/>
      <c r="E459" s="26"/>
      <c r="F459" s="26"/>
      <c r="G459" s="38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</row>
    <row r="460">
      <c r="A460" s="26"/>
      <c r="B460" s="26"/>
      <c r="C460" s="26"/>
      <c r="D460" s="26"/>
      <c r="E460" s="26"/>
      <c r="F460" s="26"/>
      <c r="G460" s="38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</row>
    <row r="461">
      <c r="A461" s="26"/>
      <c r="B461" s="26"/>
      <c r="C461" s="26"/>
      <c r="D461" s="26"/>
      <c r="E461" s="26"/>
      <c r="F461" s="26"/>
      <c r="G461" s="38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</row>
    <row r="462">
      <c r="A462" s="26"/>
      <c r="B462" s="26"/>
      <c r="C462" s="26"/>
      <c r="D462" s="26"/>
      <c r="E462" s="26"/>
      <c r="F462" s="26"/>
      <c r="G462" s="38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</row>
    <row r="463">
      <c r="A463" s="26"/>
      <c r="B463" s="26"/>
      <c r="C463" s="26"/>
      <c r="D463" s="26"/>
      <c r="E463" s="26"/>
      <c r="F463" s="26"/>
      <c r="G463" s="38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</row>
    <row r="464">
      <c r="A464" s="26"/>
      <c r="B464" s="26"/>
      <c r="C464" s="26"/>
      <c r="D464" s="26"/>
      <c r="E464" s="26"/>
      <c r="F464" s="26"/>
      <c r="G464" s="38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</row>
    <row r="465">
      <c r="A465" s="26"/>
      <c r="B465" s="26"/>
      <c r="C465" s="26"/>
      <c r="D465" s="26"/>
      <c r="E465" s="26"/>
      <c r="F465" s="26"/>
      <c r="G465" s="38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</row>
    <row r="466">
      <c r="A466" s="26"/>
      <c r="B466" s="26"/>
      <c r="C466" s="26"/>
      <c r="D466" s="26"/>
      <c r="E466" s="26"/>
      <c r="F466" s="26"/>
      <c r="G466" s="38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</row>
    <row r="467">
      <c r="A467" s="26"/>
      <c r="B467" s="26"/>
      <c r="C467" s="26"/>
      <c r="D467" s="26"/>
      <c r="E467" s="26"/>
      <c r="F467" s="26"/>
      <c r="G467" s="38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</row>
    <row r="468">
      <c r="A468" s="26"/>
      <c r="B468" s="26"/>
      <c r="C468" s="26"/>
      <c r="D468" s="26"/>
      <c r="E468" s="26"/>
      <c r="F468" s="26"/>
      <c r="G468" s="38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</row>
    <row r="469">
      <c r="A469" s="26"/>
      <c r="B469" s="26"/>
      <c r="C469" s="26"/>
      <c r="D469" s="26"/>
      <c r="E469" s="26"/>
      <c r="F469" s="26"/>
      <c r="G469" s="38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</row>
    <row r="470">
      <c r="A470" s="26"/>
      <c r="B470" s="26"/>
      <c r="C470" s="26"/>
      <c r="D470" s="26"/>
      <c r="E470" s="26"/>
      <c r="F470" s="26"/>
      <c r="G470" s="38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</row>
    <row r="471">
      <c r="A471" s="26"/>
      <c r="B471" s="26"/>
      <c r="C471" s="26"/>
      <c r="D471" s="26"/>
      <c r="E471" s="26"/>
      <c r="F471" s="26"/>
      <c r="G471" s="38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</row>
    <row r="472">
      <c r="A472" s="26"/>
      <c r="B472" s="26"/>
      <c r="C472" s="26"/>
      <c r="D472" s="26"/>
      <c r="E472" s="26"/>
      <c r="F472" s="26"/>
      <c r="G472" s="38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</row>
    <row r="473">
      <c r="A473" s="26"/>
      <c r="B473" s="26"/>
      <c r="C473" s="26"/>
      <c r="D473" s="26"/>
      <c r="E473" s="26"/>
      <c r="F473" s="26"/>
      <c r="G473" s="38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</row>
    <row r="474">
      <c r="A474" s="26"/>
      <c r="B474" s="26"/>
      <c r="C474" s="26"/>
      <c r="D474" s="26"/>
      <c r="E474" s="26"/>
      <c r="F474" s="26"/>
      <c r="G474" s="38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</row>
    <row r="475">
      <c r="A475" s="26"/>
      <c r="B475" s="26"/>
      <c r="C475" s="26"/>
      <c r="D475" s="26"/>
      <c r="E475" s="26"/>
      <c r="F475" s="26"/>
      <c r="G475" s="38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</row>
    <row r="476">
      <c r="A476" s="26"/>
      <c r="B476" s="26"/>
      <c r="C476" s="26"/>
      <c r="D476" s="26"/>
      <c r="E476" s="26"/>
      <c r="F476" s="26"/>
      <c r="G476" s="38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</row>
    <row r="477">
      <c r="A477" s="26"/>
      <c r="B477" s="26"/>
      <c r="C477" s="26"/>
      <c r="D477" s="26"/>
      <c r="E477" s="26"/>
      <c r="F477" s="26"/>
      <c r="G477" s="38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</row>
    <row r="478">
      <c r="A478" s="26"/>
      <c r="B478" s="26"/>
      <c r="C478" s="26"/>
      <c r="D478" s="26"/>
      <c r="E478" s="26"/>
      <c r="F478" s="26"/>
      <c r="G478" s="38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</row>
    <row r="479">
      <c r="A479" s="26"/>
      <c r="B479" s="26"/>
      <c r="C479" s="26"/>
      <c r="D479" s="26"/>
      <c r="E479" s="26"/>
      <c r="F479" s="26"/>
      <c r="G479" s="38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</row>
    <row r="480">
      <c r="A480" s="26"/>
      <c r="B480" s="26"/>
      <c r="C480" s="26"/>
      <c r="D480" s="26"/>
      <c r="E480" s="26"/>
      <c r="F480" s="26"/>
      <c r="G480" s="38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</row>
    <row r="481">
      <c r="A481" s="26"/>
      <c r="B481" s="26"/>
      <c r="C481" s="26"/>
      <c r="D481" s="26"/>
      <c r="E481" s="26"/>
      <c r="F481" s="26"/>
      <c r="G481" s="38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</row>
    <row r="482">
      <c r="A482" s="26"/>
      <c r="B482" s="26"/>
      <c r="C482" s="26"/>
      <c r="D482" s="26"/>
      <c r="E482" s="26"/>
      <c r="F482" s="26"/>
      <c r="G482" s="38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</row>
    <row r="483">
      <c r="A483" s="26"/>
      <c r="B483" s="26"/>
      <c r="C483" s="26"/>
      <c r="D483" s="26"/>
      <c r="E483" s="26"/>
      <c r="F483" s="26"/>
      <c r="G483" s="38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</row>
    <row r="484">
      <c r="A484" s="26"/>
      <c r="B484" s="26"/>
      <c r="C484" s="26"/>
      <c r="D484" s="26"/>
      <c r="E484" s="26"/>
      <c r="F484" s="26"/>
      <c r="G484" s="38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</row>
    <row r="485">
      <c r="A485" s="26"/>
      <c r="B485" s="26"/>
      <c r="C485" s="26"/>
      <c r="D485" s="26"/>
      <c r="E485" s="26"/>
      <c r="F485" s="26"/>
      <c r="G485" s="38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</row>
    <row r="486">
      <c r="A486" s="26"/>
      <c r="B486" s="26"/>
      <c r="C486" s="26"/>
      <c r="D486" s="26"/>
      <c r="E486" s="26"/>
      <c r="F486" s="26"/>
      <c r="G486" s="38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</row>
    <row r="487">
      <c r="A487" s="26"/>
      <c r="B487" s="26"/>
      <c r="C487" s="26"/>
      <c r="D487" s="26"/>
      <c r="E487" s="26"/>
      <c r="F487" s="26"/>
      <c r="G487" s="38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</row>
    <row r="488">
      <c r="A488" s="26"/>
      <c r="B488" s="26"/>
      <c r="C488" s="26"/>
      <c r="D488" s="26"/>
      <c r="E488" s="26"/>
      <c r="F488" s="26"/>
      <c r="G488" s="38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</row>
    <row r="489">
      <c r="A489" s="26"/>
      <c r="B489" s="26"/>
      <c r="C489" s="26"/>
      <c r="D489" s="26"/>
      <c r="E489" s="26"/>
      <c r="F489" s="26"/>
      <c r="G489" s="38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</row>
    <row r="490">
      <c r="A490" s="26"/>
      <c r="B490" s="26"/>
      <c r="C490" s="26"/>
      <c r="D490" s="26"/>
      <c r="E490" s="26"/>
      <c r="F490" s="26"/>
      <c r="G490" s="38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</row>
    <row r="491">
      <c r="A491" s="26"/>
      <c r="B491" s="26"/>
      <c r="C491" s="26"/>
      <c r="D491" s="26"/>
      <c r="E491" s="26"/>
      <c r="F491" s="26"/>
      <c r="G491" s="38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</row>
    <row r="492">
      <c r="A492" s="26"/>
      <c r="B492" s="26"/>
      <c r="C492" s="26"/>
      <c r="D492" s="26"/>
      <c r="E492" s="26"/>
      <c r="F492" s="26"/>
      <c r="G492" s="38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</row>
    <row r="493">
      <c r="A493" s="26"/>
      <c r="B493" s="26"/>
      <c r="C493" s="26"/>
      <c r="D493" s="26"/>
      <c r="E493" s="26"/>
      <c r="F493" s="26"/>
      <c r="G493" s="38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</row>
    <row r="494">
      <c r="A494" s="26"/>
      <c r="B494" s="26"/>
      <c r="C494" s="26"/>
      <c r="D494" s="26"/>
      <c r="E494" s="26"/>
      <c r="F494" s="26"/>
      <c r="G494" s="38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</row>
    <row r="495">
      <c r="A495" s="26"/>
      <c r="B495" s="26"/>
      <c r="C495" s="26"/>
      <c r="D495" s="26"/>
      <c r="E495" s="26"/>
      <c r="F495" s="26"/>
      <c r="G495" s="38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</row>
    <row r="496">
      <c r="A496" s="26"/>
      <c r="B496" s="26"/>
      <c r="C496" s="26"/>
      <c r="D496" s="26"/>
      <c r="E496" s="26"/>
      <c r="F496" s="26"/>
      <c r="G496" s="38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</row>
    <row r="497">
      <c r="A497" s="26"/>
      <c r="B497" s="26"/>
      <c r="C497" s="26"/>
      <c r="D497" s="26"/>
      <c r="E497" s="26"/>
      <c r="F497" s="26"/>
      <c r="G497" s="38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</row>
    <row r="498">
      <c r="A498" s="26"/>
      <c r="B498" s="26"/>
      <c r="C498" s="26"/>
      <c r="D498" s="26"/>
      <c r="E498" s="26"/>
      <c r="F498" s="26"/>
      <c r="G498" s="38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</row>
    <row r="499">
      <c r="A499" s="26"/>
      <c r="B499" s="26"/>
      <c r="C499" s="26"/>
      <c r="D499" s="26"/>
      <c r="E499" s="26"/>
      <c r="F499" s="26"/>
      <c r="G499" s="38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</row>
    <row r="500">
      <c r="A500" s="26"/>
      <c r="B500" s="26"/>
      <c r="C500" s="26"/>
      <c r="D500" s="26"/>
      <c r="E500" s="26"/>
      <c r="F500" s="26"/>
      <c r="G500" s="38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</row>
    <row r="501">
      <c r="A501" s="26"/>
      <c r="B501" s="26"/>
      <c r="C501" s="26"/>
      <c r="D501" s="26"/>
      <c r="E501" s="26"/>
      <c r="F501" s="26"/>
      <c r="G501" s="38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</row>
    <row r="502">
      <c r="A502" s="26"/>
      <c r="B502" s="26"/>
      <c r="C502" s="26"/>
      <c r="D502" s="26"/>
      <c r="E502" s="26"/>
      <c r="F502" s="26"/>
      <c r="G502" s="38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</row>
    <row r="503">
      <c r="A503" s="26"/>
      <c r="B503" s="26"/>
      <c r="C503" s="26"/>
      <c r="D503" s="26"/>
      <c r="E503" s="26"/>
      <c r="F503" s="26"/>
      <c r="G503" s="38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</row>
    <row r="504">
      <c r="A504" s="26"/>
      <c r="B504" s="26"/>
      <c r="C504" s="26"/>
      <c r="D504" s="26"/>
      <c r="E504" s="26"/>
      <c r="F504" s="26"/>
      <c r="G504" s="38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</row>
    <row r="505">
      <c r="A505" s="26"/>
      <c r="B505" s="26"/>
      <c r="C505" s="26"/>
      <c r="D505" s="26"/>
      <c r="E505" s="26"/>
      <c r="F505" s="26"/>
      <c r="G505" s="38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</row>
    <row r="506">
      <c r="A506" s="26"/>
      <c r="B506" s="26"/>
      <c r="C506" s="26"/>
      <c r="D506" s="26"/>
      <c r="E506" s="26"/>
      <c r="F506" s="26"/>
      <c r="G506" s="38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</row>
    <row r="507">
      <c r="A507" s="26"/>
      <c r="B507" s="26"/>
      <c r="C507" s="26"/>
      <c r="D507" s="26"/>
      <c r="E507" s="26"/>
      <c r="F507" s="26"/>
      <c r="G507" s="38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</row>
    <row r="508">
      <c r="A508" s="26"/>
      <c r="B508" s="26"/>
      <c r="C508" s="26"/>
      <c r="D508" s="26"/>
      <c r="E508" s="26"/>
      <c r="F508" s="26"/>
      <c r="G508" s="38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</row>
    <row r="509">
      <c r="A509" s="26"/>
      <c r="B509" s="26"/>
      <c r="C509" s="26"/>
      <c r="D509" s="26"/>
      <c r="E509" s="26"/>
      <c r="F509" s="26"/>
      <c r="G509" s="38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</row>
    <row r="510">
      <c r="A510" s="26"/>
      <c r="B510" s="26"/>
      <c r="C510" s="26"/>
      <c r="D510" s="26"/>
      <c r="E510" s="26"/>
      <c r="F510" s="26"/>
      <c r="G510" s="38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</row>
    <row r="511">
      <c r="A511" s="26"/>
      <c r="B511" s="26"/>
      <c r="C511" s="26"/>
      <c r="D511" s="26"/>
      <c r="E511" s="26"/>
      <c r="F511" s="26"/>
      <c r="G511" s="38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</row>
    <row r="512">
      <c r="A512" s="26"/>
      <c r="B512" s="26"/>
      <c r="C512" s="26"/>
      <c r="D512" s="26"/>
      <c r="E512" s="26"/>
      <c r="F512" s="26"/>
      <c r="G512" s="38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</row>
    <row r="513">
      <c r="A513" s="26"/>
      <c r="B513" s="26"/>
      <c r="C513" s="26"/>
      <c r="D513" s="26"/>
      <c r="E513" s="26"/>
      <c r="F513" s="26"/>
      <c r="G513" s="38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</row>
    <row r="514">
      <c r="A514" s="26"/>
      <c r="B514" s="26"/>
      <c r="C514" s="26"/>
      <c r="D514" s="26"/>
      <c r="E514" s="26"/>
      <c r="F514" s="26"/>
      <c r="G514" s="38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</row>
    <row r="515">
      <c r="A515" s="26"/>
      <c r="B515" s="26"/>
      <c r="C515" s="26"/>
      <c r="D515" s="26"/>
      <c r="E515" s="26"/>
      <c r="F515" s="26"/>
      <c r="G515" s="38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</row>
    <row r="516">
      <c r="A516" s="26"/>
      <c r="B516" s="26"/>
      <c r="C516" s="26"/>
      <c r="D516" s="26"/>
      <c r="E516" s="26"/>
      <c r="F516" s="26"/>
      <c r="G516" s="38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</row>
    <row r="517">
      <c r="A517" s="26"/>
      <c r="B517" s="26"/>
      <c r="C517" s="26"/>
      <c r="D517" s="26"/>
      <c r="E517" s="26"/>
      <c r="F517" s="26"/>
      <c r="G517" s="38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</row>
    <row r="518">
      <c r="A518" s="26"/>
      <c r="B518" s="26"/>
      <c r="C518" s="26"/>
      <c r="D518" s="26"/>
      <c r="E518" s="26"/>
      <c r="F518" s="26"/>
      <c r="G518" s="38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</row>
    <row r="519">
      <c r="A519" s="26"/>
      <c r="B519" s="26"/>
      <c r="C519" s="26"/>
      <c r="D519" s="26"/>
      <c r="E519" s="26"/>
      <c r="F519" s="26"/>
      <c r="G519" s="38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</row>
    <row r="520">
      <c r="A520" s="26"/>
      <c r="B520" s="26"/>
      <c r="C520" s="26"/>
      <c r="D520" s="26"/>
      <c r="E520" s="26"/>
      <c r="F520" s="26"/>
      <c r="G520" s="38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</row>
    <row r="521">
      <c r="A521" s="26"/>
      <c r="B521" s="26"/>
      <c r="C521" s="26"/>
      <c r="D521" s="26"/>
      <c r="E521" s="26"/>
      <c r="F521" s="26"/>
      <c r="G521" s="38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</row>
    <row r="522">
      <c r="A522" s="26"/>
      <c r="B522" s="26"/>
      <c r="C522" s="26"/>
      <c r="D522" s="26"/>
      <c r="E522" s="26"/>
      <c r="F522" s="26"/>
      <c r="G522" s="38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</row>
    <row r="523">
      <c r="A523" s="26"/>
      <c r="B523" s="26"/>
      <c r="C523" s="26"/>
      <c r="D523" s="26"/>
      <c r="E523" s="26"/>
      <c r="F523" s="26"/>
      <c r="G523" s="38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</row>
    <row r="524">
      <c r="A524" s="26"/>
      <c r="B524" s="26"/>
      <c r="C524" s="26"/>
      <c r="D524" s="26"/>
      <c r="E524" s="26"/>
      <c r="F524" s="26"/>
      <c r="G524" s="38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</row>
    <row r="525">
      <c r="A525" s="26"/>
      <c r="B525" s="26"/>
      <c r="C525" s="26"/>
      <c r="D525" s="26"/>
      <c r="E525" s="26"/>
      <c r="F525" s="26"/>
      <c r="G525" s="38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</row>
    <row r="526">
      <c r="A526" s="26"/>
      <c r="B526" s="26"/>
      <c r="C526" s="26"/>
      <c r="D526" s="26"/>
      <c r="E526" s="26"/>
      <c r="F526" s="26"/>
      <c r="G526" s="38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</row>
    <row r="527">
      <c r="A527" s="26"/>
      <c r="B527" s="26"/>
      <c r="C527" s="26"/>
      <c r="D527" s="26"/>
      <c r="E527" s="26"/>
      <c r="F527" s="26"/>
      <c r="G527" s="38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</row>
    <row r="528">
      <c r="A528" s="26"/>
      <c r="B528" s="26"/>
      <c r="C528" s="26"/>
      <c r="D528" s="26"/>
      <c r="E528" s="26"/>
      <c r="F528" s="26"/>
      <c r="G528" s="38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</row>
    <row r="529">
      <c r="A529" s="26"/>
      <c r="B529" s="26"/>
      <c r="C529" s="26"/>
      <c r="D529" s="26"/>
      <c r="E529" s="26"/>
      <c r="F529" s="26"/>
      <c r="G529" s="38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</row>
    <row r="530">
      <c r="A530" s="26"/>
      <c r="B530" s="26"/>
      <c r="C530" s="26"/>
      <c r="D530" s="26"/>
      <c r="E530" s="26"/>
      <c r="F530" s="26"/>
      <c r="G530" s="38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</row>
    <row r="531">
      <c r="A531" s="26"/>
      <c r="B531" s="26"/>
      <c r="C531" s="26"/>
      <c r="D531" s="26"/>
      <c r="E531" s="26"/>
      <c r="F531" s="26"/>
      <c r="G531" s="38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</row>
    <row r="532">
      <c r="A532" s="26"/>
      <c r="B532" s="26"/>
      <c r="C532" s="26"/>
      <c r="D532" s="26"/>
      <c r="E532" s="26"/>
      <c r="F532" s="26"/>
      <c r="G532" s="38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</row>
    <row r="533">
      <c r="A533" s="26"/>
      <c r="B533" s="26"/>
      <c r="C533" s="26"/>
      <c r="D533" s="26"/>
      <c r="E533" s="26"/>
      <c r="F533" s="26"/>
      <c r="G533" s="38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</row>
    <row r="534">
      <c r="A534" s="26"/>
      <c r="B534" s="26"/>
      <c r="C534" s="26"/>
      <c r="D534" s="26"/>
      <c r="E534" s="26"/>
      <c r="F534" s="26"/>
      <c r="G534" s="38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</row>
    <row r="535">
      <c r="A535" s="26"/>
      <c r="B535" s="26"/>
      <c r="C535" s="26"/>
      <c r="D535" s="26"/>
      <c r="E535" s="26"/>
      <c r="F535" s="26"/>
      <c r="G535" s="38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</row>
    <row r="536">
      <c r="A536" s="26"/>
      <c r="B536" s="26"/>
      <c r="C536" s="26"/>
      <c r="D536" s="26"/>
      <c r="E536" s="26"/>
      <c r="F536" s="26"/>
      <c r="G536" s="38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</row>
    <row r="537">
      <c r="A537" s="26"/>
      <c r="B537" s="26"/>
      <c r="C537" s="26"/>
      <c r="D537" s="26"/>
      <c r="E537" s="26"/>
      <c r="F537" s="26"/>
      <c r="G537" s="38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</row>
    <row r="538">
      <c r="A538" s="26"/>
      <c r="B538" s="26"/>
      <c r="C538" s="26"/>
      <c r="D538" s="26"/>
      <c r="E538" s="26"/>
      <c r="F538" s="26"/>
      <c r="G538" s="38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</row>
    <row r="539">
      <c r="A539" s="26"/>
      <c r="B539" s="26"/>
      <c r="C539" s="26"/>
      <c r="D539" s="26"/>
      <c r="E539" s="26"/>
      <c r="F539" s="26"/>
      <c r="G539" s="38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</row>
    <row r="540">
      <c r="A540" s="26"/>
      <c r="B540" s="26"/>
      <c r="C540" s="26"/>
      <c r="D540" s="26"/>
      <c r="E540" s="26"/>
      <c r="F540" s="26"/>
      <c r="G540" s="38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</row>
    <row r="541">
      <c r="A541" s="26"/>
      <c r="B541" s="26"/>
      <c r="C541" s="26"/>
      <c r="D541" s="26"/>
      <c r="E541" s="26"/>
      <c r="F541" s="26"/>
      <c r="G541" s="38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</row>
    <row r="542">
      <c r="A542" s="26"/>
      <c r="B542" s="26"/>
      <c r="C542" s="26"/>
      <c r="D542" s="26"/>
      <c r="E542" s="26"/>
      <c r="F542" s="26"/>
      <c r="G542" s="38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</row>
    <row r="543">
      <c r="A543" s="26"/>
      <c r="B543" s="26"/>
      <c r="C543" s="26"/>
      <c r="D543" s="26"/>
      <c r="E543" s="26"/>
      <c r="F543" s="26"/>
      <c r="G543" s="38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</row>
    <row r="544">
      <c r="A544" s="26"/>
      <c r="B544" s="26"/>
      <c r="C544" s="26"/>
      <c r="D544" s="26"/>
      <c r="E544" s="26"/>
      <c r="F544" s="26"/>
      <c r="G544" s="38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</row>
    <row r="545">
      <c r="A545" s="26"/>
      <c r="B545" s="26"/>
      <c r="C545" s="26"/>
      <c r="D545" s="26"/>
      <c r="E545" s="26"/>
      <c r="F545" s="26"/>
      <c r="G545" s="38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</row>
    <row r="546">
      <c r="A546" s="26"/>
      <c r="B546" s="26"/>
      <c r="C546" s="26"/>
      <c r="D546" s="26"/>
      <c r="E546" s="26"/>
      <c r="F546" s="26"/>
      <c r="G546" s="38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</row>
    <row r="547">
      <c r="A547" s="26"/>
      <c r="B547" s="26"/>
      <c r="C547" s="26"/>
      <c r="D547" s="26"/>
      <c r="E547" s="26"/>
      <c r="F547" s="26"/>
      <c r="G547" s="38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</row>
    <row r="548">
      <c r="A548" s="26"/>
      <c r="B548" s="26"/>
      <c r="C548" s="26"/>
      <c r="D548" s="26"/>
      <c r="E548" s="26"/>
      <c r="F548" s="26"/>
      <c r="G548" s="38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</row>
    <row r="549">
      <c r="A549" s="26"/>
      <c r="B549" s="26"/>
      <c r="C549" s="26"/>
      <c r="D549" s="26"/>
      <c r="E549" s="26"/>
      <c r="F549" s="26"/>
      <c r="G549" s="38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</row>
    <row r="550">
      <c r="A550" s="26"/>
      <c r="B550" s="26"/>
      <c r="C550" s="26"/>
      <c r="D550" s="26"/>
      <c r="E550" s="26"/>
      <c r="F550" s="26"/>
      <c r="G550" s="38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</row>
    <row r="551">
      <c r="A551" s="26"/>
      <c r="B551" s="26"/>
      <c r="C551" s="26"/>
      <c r="D551" s="26"/>
      <c r="E551" s="26"/>
      <c r="F551" s="26"/>
      <c r="G551" s="38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</row>
    <row r="552">
      <c r="A552" s="26"/>
      <c r="B552" s="26"/>
      <c r="C552" s="26"/>
      <c r="D552" s="26"/>
      <c r="E552" s="26"/>
      <c r="F552" s="26"/>
      <c r="G552" s="38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</row>
    <row r="553">
      <c r="A553" s="26"/>
      <c r="B553" s="26"/>
      <c r="C553" s="26"/>
      <c r="D553" s="26"/>
      <c r="E553" s="26"/>
      <c r="F553" s="26"/>
      <c r="G553" s="38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</row>
    <row r="554">
      <c r="A554" s="26"/>
      <c r="B554" s="26"/>
      <c r="C554" s="26"/>
      <c r="D554" s="26"/>
      <c r="E554" s="26"/>
      <c r="F554" s="26"/>
      <c r="G554" s="38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</row>
    <row r="555">
      <c r="A555" s="26"/>
      <c r="B555" s="26"/>
      <c r="C555" s="26"/>
      <c r="D555" s="26"/>
      <c r="E555" s="26"/>
      <c r="F555" s="26"/>
      <c r="G555" s="38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</row>
    <row r="556">
      <c r="A556" s="26"/>
      <c r="B556" s="26"/>
      <c r="C556" s="26"/>
      <c r="D556" s="26"/>
      <c r="E556" s="26"/>
      <c r="F556" s="26"/>
      <c r="G556" s="38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</row>
    <row r="557">
      <c r="A557" s="26"/>
      <c r="B557" s="26"/>
      <c r="C557" s="26"/>
      <c r="D557" s="26"/>
      <c r="E557" s="26"/>
      <c r="F557" s="26"/>
      <c r="G557" s="38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</row>
    <row r="558">
      <c r="A558" s="26"/>
      <c r="B558" s="26"/>
      <c r="C558" s="26"/>
      <c r="D558" s="26"/>
      <c r="E558" s="26"/>
      <c r="F558" s="26"/>
      <c r="G558" s="38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</row>
    <row r="559">
      <c r="A559" s="26"/>
      <c r="B559" s="26"/>
      <c r="C559" s="26"/>
      <c r="D559" s="26"/>
      <c r="E559" s="26"/>
      <c r="F559" s="26"/>
      <c r="G559" s="38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</row>
    <row r="560">
      <c r="A560" s="26"/>
      <c r="B560" s="26"/>
      <c r="C560" s="26"/>
      <c r="D560" s="26"/>
      <c r="E560" s="26"/>
      <c r="F560" s="26"/>
      <c r="G560" s="38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</row>
    <row r="561">
      <c r="A561" s="26"/>
      <c r="B561" s="26"/>
      <c r="C561" s="26"/>
      <c r="D561" s="26"/>
      <c r="E561" s="26"/>
      <c r="F561" s="26"/>
      <c r="G561" s="38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</row>
    <row r="562">
      <c r="A562" s="26"/>
      <c r="B562" s="26"/>
      <c r="C562" s="26"/>
      <c r="D562" s="26"/>
      <c r="E562" s="26"/>
      <c r="F562" s="26"/>
      <c r="G562" s="38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</row>
    <row r="563">
      <c r="A563" s="26"/>
      <c r="B563" s="26"/>
      <c r="C563" s="26"/>
      <c r="D563" s="26"/>
      <c r="E563" s="26"/>
      <c r="F563" s="26"/>
      <c r="G563" s="38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</row>
    <row r="564">
      <c r="A564" s="26"/>
      <c r="B564" s="26"/>
      <c r="C564" s="26"/>
      <c r="D564" s="26"/>
      <c r="E564" s="26"/>
      <c r="F564" s="26"/>
      <c r="G564" s="38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</row>
    <row r="565">
      <c r="A565" s="26"/>
      <c r="B565" s="26"/>
      <c r="C565" s="26"/>
      <c r="D565" s="26"/>
      <c r="E565" s="26"/>
      <c r="F565" s="26"/>
      <c r="G565" s="38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</row>
    <row r="566">
      <c r="A566" s="26"/>
      <c r="B566" s="26"/>
      <c r="C566" s="26"/>
      <c r="D566" s="26"/>
      <c r="E566" s="26"/>
      <c r="F566" s="26"/>
      <c r="G566" s="38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</row>
    <row r="567">
      <c r="A567" s="26"/>
      <c r="B567" s="26"/>
      <c r="C567" s="26"/>
      <c r="D567" s="26"/>
      <c r="E567" s="26"/>
      <c r="F567" s="26"/>
      <c r="G567" s="38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</row>
    <row r="568">
      <c r="A568" s="26"/>
      <c r="B568" s="26"/>
      <c r="C568" s="26"/>
      <c r="D568" s="26"/>
      <c r="E568" s="26"/>
      <c r="F568" s="26"/>
      <c r="G568" s="38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</row>
    <row r="569">
      <c r="A569" s="26"/>
      <c r="B569" s="26"/>
      <c r="C569" s="26"/>
      <c r="D569" s="26"/>
      <c r="E569" s="26"/>
      <c r="F569" s="26"/>
      <c r="G569" s="38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</row>
    <row r="570">
      <c r="A570" s="26"/>
      <c r="B570" s="26"/>
      <c r="C570" s="26"/>
      <c r="D570" s="26"/>
      <c r="E570" s="26"/>
      <c r="F570" s="26"/>
      <c r="G570" s="38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</row>
    <row r="571">
      <c r="A571" s="26"/>
      <c r="B571" s="26"/>
      <c r="C571" s="26"/>
      <c r="D571" s="26"/>
      <c r="E571" s="26"/>
      <c r="F571" s="26"/>
      <c r="G571" s="38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</row>
    <row r="572">
      <c r="A572" s="26"/>
      <c r="B572" s="26"/>
      <c r="C572" s="26"/>
      <c r="D572" s="26"/>
      <c r="E572" s="26"/>
      <c r="F572" s="26"/>
      <c r="G572" s="38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</row>
    <row r="573">
      <c r="A573" s="26"/>
      <c r="B573" s="26"/>
      <c r="C573" s="26"/>
      <c r="D573" s="26"/>
      <c r="E573" s="26"/>
      <c r="F573" s="26"/>
      <c r="G573" s="38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</row>
    <row r="574">
      <c r="A574" s="26"/>
      <c r="B574" s="26"/>
      <c r="C574" s="26"/>
      <c r="D574" s="26"/>
      <c r="E574" s="26"/>
      <c r="F574" s="26"/>
      <c r="G574" s="38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</row>
    <row r="575">
      <c r="A575" s="26"/>
      <c r="B575" s="26"/>
      <c r="C575" s="26"/>
      <c r="D575" s="26"/>
      <c r="E575" s="26"/>
      <c r="F575" s="26"/>
      <c r="G575" s="38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</row>
    <row r="576">
      <c r="A576" s="26"/>
      <c r="B576" s="26"/>
      <c r="C576" s="26"/>
      <c r="D576" s="26"/>
      <c r="E576" s="26"/>
      <c r="F576" s="26"/>
      <c r="G576" s="38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</row>
    <row r="577">
      <c r="A577" s="26"/>
      <c r="B577" s="26"/>
      <c r="C577" s="26"/>
      <c r="D577" s="26"/>
      <c r="E577" s="26"/>
      <c r="F577" s="26"/>
      <c r="G577" s="38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</row>
    <row r="578">
      <c r="A578" s="26"/>
      <c r="B578" s="26"/>
      <c r="C578" s="26"/>
      <c r="D578" s="26"/>
      <c r="E578" s="26"/>
      <c r="F578" s="26"/>
      <c r="G578" s="38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</row>
    <row r="579">
      <c r="A579" s="26"/>
      <c r="B579" s="26"/>
      <c r="C579" s="26"/>
      <c r="D579" s="26"/>
      <c r="E579" s="26"/>
      <c r="F579" s="26"/>
      <c r="G579" s="38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</row>
    <row r="580">
      <c r="A580" s="26"/>
      <c r="B580" s="26"/>
      <c r="C580" s="26"/>
      <c r="D580" s="26"/>
      <c r="E580" s="26"/>
      <c r="F580" s="26"/>
      <c r="G580" s="38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</row>
    <row r="581">
      <c r="A581" s="26"/>
      <c r="B581" s="26"/>
      <c r="C581" s="26"/>
      <c r="D581" s="26"/>
      <c r="E581" s="26"/>
      <c r="F581" s="26"/>
      <c r="G581" s="38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</row>
    <row r="582">
      <c r="A582" s="26"/>
      <c r="B582" s="26"/>
      <c r="C582" s="26"/>
      <c r="D582" s="26"/>
      <c r="E582" s="26"/>
      <c r="F582" s="26"/>
      <c r="G582" s="38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</row>
    <row r="583">
      <c r="A583" s="26"/>
      <c r="B583" s="26"/>
      <c r="C583" s="26"/>
      <c r="D583" s="26"/>
      <c r="E583" s="26"/>
      <c r="F583" s="26"/>
      <c r="G583" s="38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</row>
    <row r="584">
      <c r="A584" s="26"/>
      <c r="B584" s="26"/>
      <c r="C584" s="26"/>
      <c r="D584" s="26"/>
      <c r="E584" s="26"/>
      <c r="F584" s="26"/>
      <c r="G584" s="38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</row>
    <row r="585">
      <c r="A585" s="26"/>
      <c r="B585" s="26"/>
      <c r="C585" s="26"/>
      <c r="D585" s="26"/>
      <c r="E585" s="26"/>
      <c r="F585" s="26"/>
      <c r="G585" s="38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</row>
    <row r="586">
      <c r="A586" s="26"/>
      <c r="B586" s="26"/>
      <c r="C586" s="26"/>
      <c r="D586" s="26"/>
      <c r="E586" s="26"/>
      <c r="F586" s="26"/>
      <c r="G586" s="38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</row>
    <row r="587">
      <c r="A587" s="26"/>
      <c r="B587" s="26"/>
      <c r="C587" s="26"/>
      <c r="D587" s="26"/>
      <c r="E587" s="26"/>
      <c r="F587" s="26"/>
      <c r="G587" s="38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</row>
    <row r="588">
      <c r="A588" s="26"/>
      <c r="B588" s="26"/>
      <c r="C588" s="26"/>
      <c r="D588" s="26"/>
      <c r="E588" s="26"/>
      <c r="F588" s="26"/>
      <c r="G588" s="38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</row>
    <row r="589">
      <c r="A589" s="26"/>
      <c r="B589" s="26"/>
      <c r="C589" s="26"/>
      <c r="D589" s="26"/>
      <c r="E589" s="26"/>
      <c r="F589" s="26"/>
      <c r="G589" s="38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</row>
    <row r="590">
      <c r="A590" s="26"/>
      <c r="B590" s="26"/>
      <c r="C590" s="26"/>
      <c r="D590" s="26"/>
      <c r="E590" s="26"/>
      <c r="F590" s="26"/>
      <c r="G590" s="38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</row>
    <row r="591">
      <c r="A591" s="26"/>
      <c r="B591" s="26"/>
      <c r="C591" s="26"/>
      <c r="D591" s="26"/>
      <c r="E591" s="26"/>
      <c r="F591" s="26"/>
      <c r="G591" s="38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</row>
    <row r="592">
      <c r="A592" s="26"/>
      <c r="B592" s="26"/>
      <c r="C592" s="26"/>
      <c r="D592" s="26"/>
      <c r="E592" s="26"/>
      <c r="F592" s="26"/>
      <c r="G592" s="38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</row>
    <row r="593">
      <c r="A593" s="26"/>
      <c r="B593" s="26"/>
      <c r="C593" s="26"/>
      <c r="D593" s="26"/>
      <c r="E593" s="26"/>
      <c r="F593" s="26"/>
      <c r="G593" s="38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</row>
    <row r="594">
      <c r="A594" s="26"/>
      <c r="B594" s="26"/>
      <c r="C594" s="26"/>
      <c r="D594" s="26"/>
      <c r="E594" s="26"/>
      <c r="F594" s="26"/>
      <c r="G594" s="38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</row>
    <row r="595">
      <c r="A595" s="26"/>
      <c r="B595" s="26"/>
      <c r="C595" s="26"/>
      <c r="D595" s="26"/>
      <c r="E595" s="26"/>
      <c r="F595" s="26"/>
      <c r="G595" s="38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</row>
    <row r="596">
      <c r="A596" s="26"/>
      <c r="B596" s="26"/>
      <c r="C596" s="26"/>
      <c r="D596" s="26"/>
      <c r="E596" s="26"/>
      <c r="F596" s="26"/>
      <c r="G596" s="38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</row>
    <row r="597">
      <c r="A597" s="26"/>
      <c r="B597" s="26"/>
      <c r="C597" s="26"/>
      <c r="D597" s="26"/>
      <c r="E597" s="26"/>
      <c r="F597" s="26"/>
      <c r="G597" s="38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</row>
    <row r="598">
      <c r="A598" s="26"/>
      <c r="B598" s="26"/>
      <c r="C598" s="26"/>
      <c r="D598" s="26"/>
      <c r="E598" s="26"/>
      <c r="F598" s="26"/>
      <c r="G598" s="38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</row>
    <row r="599">
      <c r="A599" s="26"/>
      <c r="B599" s="26"/>
      <c r="C599" s="26"/>
      <c r="D599" s="26"/>
      <c r="E599" s="26"/>
      <c r="F599" s="26"/>
      <c r="G599" s="38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</row>
    <row r="600">
      <c r="A600" s="26"/>
      <c r="B600" s="26"/>
      <c r="C600" s="26"/>
      <c r="D600" s="26"/>
      <c r="E600" s="26"/>
      <c r="F600" s="26"/>
      <c r="G600" s="38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</row>
    <row r="601">
      <c r="A601" s="26"/>
      <c r="B601" s="26"/>
      <c r="C601" s="26"/>
      <c r="D601" s="26"/>
      <c r="E601" s="26"/>
      <c r="F601" s="26"/>
      <c r="G601" s="38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</row>
    <row r="602">
      <c r="A602" s="26"/>
      <c r="B602" s="26"/>
      <c r="C602" s="26"/>
      <c r="D602" s="26"/>
      <c r="E602" s="26"/>
      <c r="F602" s="26"/>
      <c r="G602" s="38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</row>
    <row r="603">
      <c r="A603" s="26"/>
      <c r="B603" s="26"/>
      <c r="C603" s="26"/>
      <c r="D603" s="26"/>
      <c r="E603" s="26"/>
      <c r="F603" s="26"/>
      <c r="G603" s="38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</row>
    <row r="604">
      <c r="A604" s="26"/>
      <c r="B604" s="26"/>
      <c r="C604" s="26"/>
      <c r="D604" s="26"/>
      <c r="E604" s="26"/>
      <c r="F604" s="26"/>
      <c r="G604" s="38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</row>
    <row r="605">
      <c r="A605" s="26"/>
      <c r="B605" s="26"/>
      <c r="C605" s="26"/>
      <c r="D605" s="26"/>
      <c r="E605" s="26"/>
      <c r="F605" s="26"/>
      <c r="G605" s="38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</row>
    <row r="606">
      <c r="A606" s="26"/>
      <c r="B606" s="26"/>
      <c r="C606" s="26"/>
      <c r="D606" s="26"/>
      <c r="E606" s="26"/>
      <c r="F606" s="26"/>
      <c r="G606" s="38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</row>
    <row r="607">
      <c r="A607" s="26"/>
      <c r="B607" s="26"/>
      <c r="C607" s="26"/>
      <c r="D607" s="26"/>
      <c r="E607" s="26"/>
      <c r="F607" s="26"/>
      <c r="G607" s="38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</row>
    <row r="608">
      <c r="A608" s="26"/>
      <c r="B608" s="26"/>
      <c r="C608" s="26"/>
      <c r="D608" s="26"/>
      <c r="E608" s="26"/>
      <c r="F608" s="26"/>
      <c r="G608" s="38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</row>
    <row r="609">
      <c r="A609" s="26"/>
      <c r="B609" s="26"/>
      <c r="C609" s="26"/>
      <c r="D609" s="26"/>
      <c r="E609" s="26"/>
      <c r="F609" s="26"/>
      <c r="G609" s="38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</row>
    <row r="610">
      <c r="A610" s="26"/>
      <c r="B610" s="26"/>
      <c r="C610" s="26"/>
      <c r="D610" s="26"/>
      <c r="E610" s="26"/>
      <c r="F610" s="26"/>
      <c r="G610" s="38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</row>
    <row r="611">
      <c r="A611" s="26"/>
      <c r="B611" s="26"/>
      <c r="C611" s="26"/>
      <c r="D611" s="26"/>
      <c r="E611" s="26"/>
      <c r="F611" s="26"/>
      <c r="G611" s="38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</row>
    <row r="612">
      <c r="A612" s="26"/>
      <c r="B612" s="26"/>
      <c r="C612" s="26"/>
      <c r="D612" s="26"/>
      <c r="E612" s="26"/>
      <c r="F612" s="26"/>
      <c r="G612" s="38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</row>
    <row r="613">
      <c r="A613" s="26"/>
      <c r="B613" s="26"/>
      <c r="C613" s="26"/>
      <c r="D613" s="26"/>
      <c r="E613" s="26"/>
      <c r="F613" s="26"/>
      <c r="G613" s="38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</row>
    <row r="614">
      <c r="A614" s="26"/>
      <c r="B614" s="26"/>
      <c r="C614" s="26"/>
      <c r="D614" s="26"/>
      <c r="E614" s="26"/>
      <c r="F614" s="26"/>
      <c r="G614" s="38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</row>
    <row r="615">
      <c r="A615" s="26"/>
      <c r="B615" s="26"/>
      <c r="C615" s="26"/>
      <c r="D615" s="26"/>
      <c r="E615" s="26"/>
      <c r="F615" s="26"/>
      <c r="G615" s="38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</row>
    <row r="616">
      <c r="A616" s="26"/>
      <c r="B616" s="26"/>
      <c r="C616" s="26"/>
      <c r="D616" s="26"/>
      <c r="E616" s="26"/>
      <c r="F616" s="26"/>
      <c r="G616" s="38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</row>
    <row r="617">
      <c r="A617" s="26"/>
      <c r="B617" s="26"/>
      <c r="C617" s="26"/>
      <c r="D617" s="26"/>
      <c r="E617" s="26"/>
      <c r="F617" s="26"/>
      <c r="G617" s="38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</row>
    <row r="618">
      <c r="A618" s="26"/>
      <c r="B618" s="26"/>
      <c r="C618" s="26"/>
      <c r="D618" s="26"/>
      <c r="E618" s="26"/>
      <c r="F618" s="26"/>
      <c r="G618" s="38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</row>
    <row r="619">
      <c r="A619" s="26"/>
      <c r="B619" s="26"/>
      <c r="C619" s="26"/>
      <c r="D619" s="26"/>
      <c r="E619" s="26"/>
      <c r="F619" s="26"/>
      <c r="G619" s="38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</row>
    <row r="620">
      <c r="A620" s="26"/>
      <c r="B620" s="26"/>
      <c r="C620" s="26"/>
      <c r="D620" s="26"/>
      <c r="E620" s="26"/>
      <c r="F620" s="26"/>
      <c r="G620" s="38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</row>
    <row r="621">
      <c r="A621" s="26"/>
      <c r="B621" s="26"/>
      <c r="C621" s="26"/>
      <c r="D621" s="26"/>
      <c r="E621" s="26"/>
      <c r="F621" s="26"/>
      <c r="G621" s="38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</row>
    <row r="622">
      <c r="A622" s="26"/>
      <c r="B622" s="26"/>
      <c r="C622" s="26"/>
      <c r="D622" s="26"/>
      <c r="E622" s="26"/>
      <c r="F622" s="26"/>
      <c r="G622" s="38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</row>
    <row r="623">
      <c r="A623" s="26"/>
      <c r="B623" s="26"/>
      <c r="C623" s="26"/>
      <c r="D623" s="26"/>
      <c r="E623" s="26"/>
      <c r="F623" s="26"/>
      <c r="G623" s="38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</row>
    <row r="624">
      <c r="A624" s="26"/>
      <c r="B624" s="26"/>
      <c r="C624" s="26"/>
      <c r="D624" s="26"/>
      <c r="E624" s="26"/>
      <c r="F624" s="26"/>
      <c r="G624" s="38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</row>
    <row r="625">
      <c r="A625" s="26"/>
      <c r="B625" s="26"/>
      <c r="C625" s="26"/>
      <c r="D625" s="26"/>
      <c r="E625" s="26"/>
      <c r="F625" s="26"/>
      <c r="G625" s="38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</row>
    <row r="626">
      <c r="A626" s="26"/>
      <c r="B626" s="26"/>
      <c r="C626" s="26"/>
      <c r="D626" s="26"/>
      <c r="E626" s="26"/>
      <c r="F626" s="26"/>
      <c r="G626" s="38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</row>
    <row r="627">
      <c r="A627" s="26"/>
      <c r="B627" s="26"/>
      <c r="C627" s="26"/>
      <c r="D627" s="26"/>
      <c r="E627" s="26"/>
      <c r="F627" s="26"/>
      <c r="G627" s="38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</row>
    <row r="628">
      <c r="A628" s="26"/>
      <c r="B628" s="26"/>
      <c r="C628" s="26"/>
      <c r="D628" s="26"/>
      <c r="E628" s="26"/>
      <c r="F628" s="26"/>
      <c r="G628" s="38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</row>
    <row r="629">
      <c r="A629" s="26"/>
      <c r="B629" s="26"/>
      <c r="C629" s="26"/>
      <c r="D629" s="26"/>
      <c r="E629" s="26"/>
      <c r="F629" s="26"/>
      <c r="G629" s="38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</row>
    <row r="630">
      <c r="A630" s="26"/>
      <c r="B630" s="26"/>
      <c r="C630" s="26"/>
      <c r="D630" s="26"/>
      <c r="E630" s="26"/>
      <c r="F630" s="26"/>
      <c r="G630" s="38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</row>
    <row r="631">
      <c r="A631" s="26"/>
      <c r="B631" s="26"/>
      <c r="C631" s="26"/>
      <c r="D631" s="26"/>
      <c r="E631" s="26"/>
      <c r="F631" s="26"/>
      <c r="G631" s="38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</row>
    <row r="632">
      <c r="A632" s="26"/>
      <c r="B632" s="26"/>
      <c r="C632" s="26"/>
      <c r="D632" s="26"/>
      <c r="E632" s="26"/>
      <c r="F632" s="26"/>
      <c r="G632" s="38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</row>
    <row r="633">
      <c r="A633" s="26"/>
      <c r="B633" s="26"/>
      <c r="C633" s="26"/>
      <c r="D633" s="26"/>
      <c r="E633" s="26"/>
      <c r="F633" s="26"/>
      <c r="G633" s="38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</row>
    <row r="634">
      <c r="A634" s="26"/>
      <c r="B634" s="26"/>
      <c r="C634" s="26"/>
      <c r="D634" s="26"/>
      <c r="E634" s="26"/>
      <c r="F634" s="26"/>
      <c r="G634" s="38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</row>
    <row r="635">
      <c r="A635" s="26"/>
      <c r="B635" s="26"/>
      <c r="C635" s="26"/>
      <c r="D635" s="26"/>
      <c r="E635" s="26"/>
      <c r="F635" s="26"/>
      <c r="G635" s="38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</row>
    <row r="636">
      <c r="A636" s="26"/>
      <c r="B636" s="26"/>
      <c r="C636" s="26"/>
      <c r="D636" s="26"/>
      <c r="E636" s="26"/>
      <c r="F636" s="26"/>
      <c r="G636" s="38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</row>
    <row r="637">
      <c r="A637" s="26"/>
      <c r="B637" s="26"/>
      <c r="C637" s="26"/>
      <c r="D637" s="26"/>
      <c r="E637" s="26"/>
      <c r="F637" s="26"/>
      <c r="G637" s="38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</row>
    <row r="638">
      <c r="A638" s="26"/>
      <c r="B638" s="26"/>
      <c r="C638" s="26"/>
      <c r="D638" s="26"/>
      <c r="E638" s="26"/>
      <c r="F638" s="26"/>
      <c r="G638" s="38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</row>
    <row r="639">
      <c r="A639" s="26"/>
      <c r="B639" s="26"/>
      <c r="C639" s="26"/>
      <c r="D639" s="26"/>
      <c r="E639" s="26"/>
      <c r="F639" s="26"/>
      <c r="G639" s="38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</row>
    <row r="640">
      <c r="A640" s="26"/>
      <c r="B640" s="26"/>
      <c r="C640" s="26"/>
      <c r="D640" s="26"/>
      <c r="E640" s="26"/>
      <c r="F640" s="26"/>
      <c r="G640" s="38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</row>
    <row r="641">
      <c r="A641" s="26"/>
      <c r="B641" s="26"/>
      <c r="C641" s="26"/>
      <c r="D641" s="26"/>
      <c r="E641" s="26"/>
      <c r="F641" s="26"/>
      <c r="G641" s="38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</row>
    <row r="642">
      <c r="A642" s="26"/>
      <c r="B642" s="26"/>
      <c r="C642" s="26"/>
      <c r="D642" s="26"/>
      <c r="E642" s="26"/>
      <c r="F642" s="26"/>
      <c r="G642" s="38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</row>
    <row r="643">
      <c r="A643" s="26"/>
      <c r="B643" s="26"/>
      <c r="C643" s="26"/>
      <c r="D643" s="26"/>
      <c r="E643" s="26"/>
      <c r="F643" s="26"/>
      <c r="G643" s="38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</row>
    <row r="644">
      <c r="A644" s="26"/>
      <c r="B644" s="26"/>
      <c r="C644" s="26"/>
      <c r="D644" s="26"/>
      <c r="E644" s="26"/>
      <c r="F644" s="26"/>
      <c r="G644" s="38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</row>
    <row r="645">
      <c r="A645" s="26"/>
      <c r="B645" s="26"/>
      <c r="C645" s="26"/>
      <c r="D645" s="26"/>
      <c r="E645" s="26"/>
      <c r="F645" s="26"/>
      <c r="G645" s="38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</row>
    <row r="646">
      <c r="A646" s="26"/>
      <c r="B646" s="26"/>
      <c r="C646" s="26"/>
      <c r="D646" s="26"/>
      <c r="E646" s="26"/>
      <c r="F646" s="26"/>
      <c r="G646" s="38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</row>
    <row r="647">
      <c r="A647" s="26"/>
      <c r="B647" s="26"/>
      <c r="C647" s="26"/>
      <c r="D647" s="26"/>
      <c r="E647" s="26"/>
      <c r="F647" s="26"/>
      <c r="G647" s="38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</row>
    <row r="648">
      <c r="A648" s="26"/>
      <c r="B648" s="26"/>
      <c r="C648" s="26"/>
      <c r="D648" s="26"/>
      <c r="E648" s="26"/>
      <c r="F648" s="26"/>
      <c r="G648" s="38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</row>
    <row r="649">
      <c r="A649" s="26"/>
      <c r="B649" s="26"/>
      <c r="C649" s="26"/>
      <c r="D649" s="26"/>
      <c r="E649" s="26"/>
      <c r="F649" s="26"/>
      <c r="G649" s="38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</row>
    <row r="650">
      <c r="A650" s="26"/>
      <c r="B650" s="26"/>
      <c r="C650" s="26"/>
      <c r="D650" s="26"/>
      <c r="E650" s="26"/>
      <c r="F650" s="26"/>
      <c r="G650" s="38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</row>
    <row r="651">
      <c r="A651" s="26"/>
      <c r="B651" s="26"/>
      <c r="C651" s="26"/>
      <c r="D651" s="26"/>
      <c r="E651" s="26"/>
      <c r="F651" s="26"/>
      <c r="G651" s="38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</row>
    <row r="652">
      <c r="A652" s="26"/>
      <c r="B652" s="26"/>
      <c r="C652" s="26"/>
      <c r="D652" s="26"/>
      <c r="E652" s="26"/>
      <c r="F652" s="26"/>
      <c r="G652" s="38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</row>
    <row r="653">
      <c r="A653" s="26"/>
      <c r="B653" s="26"/>
      <c r="C653" s="26"/>
      <c r="D653" s="26"/>
      <c r="E653" s="26"/>
      <c r="F653" s="26"/>
      <c r="G653" s="38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</row>
    <row r="654">
      <c r="A654" s="26"/>
      <c r="B654" s="26"/>
      <c r="C654" s="26"/>
      <c r="D654" s="26"/>
      <c r="E654" s="26"/>
      <c r="F654" s="26"/>
      <c r="G654" s="38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</row>
    <row r="655">
      <c r="A655" s="26"/>
      <c r="B655" s="26"/>
      <c r="C655" s="26"/>
      <c r="D655" s="26"/>
      <c r="E655" s="26"/>
      <c r="F655" s="26"/>
      <c r="G655" s="38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</row>
    <row r="656">
      <c r="A656" s="26"/>
      <c r="B656" s="26"/>
      <c r="C656" s="26"/>
      <c r="D656" s="26"/>
      <c r="E656" s="26"/>
      <c r="F656" s="26"/>
      <c r="G656" s="38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</row>
    <row r="657">
      <c r="A657" s="26"/>
      <c r="B657" s="26"/>
      <c r="C657" s="26"/>
      <c r="D657" s="26"/>
      <c r="E657" s="26"/>
      <c r="F657" s="26"/>
      <c r="G657" s="38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</row>
    <row r="658">
      <c r="A658" s="26"/>
      <c r="B658" s="26"/>
      <c r="C658" s="26"/>
      <c r="D658" s="26"/>
      <c r="E658" s="26"/>
      <c r="F658" s="26"/>
      <c r="G658" s="38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</row>
    <row r="659">
      <c r="A659" s="26"/>
      <c r="B659" s="26"/>
      <c r="C659" s="26"/>
      <c r="D659" s="26"/>
      <c r="E659" s="26"/>
      <c r="F659" s="26"/>
      <c r="G659" s="38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</row>
    <row r="660">
      <c r="A660" s="26"/>
      <c r="B660" s="26"/>
      <c r="C660" s="26"/>
      <c r="D660" s="26"/>
      <c r="E660" s="26"/>
      <c r="F660" s="26"/>
      <c r="G660" s="38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</row>
    <row r="661">
      <c r="A661" s="26"/>
      <c r="B661" s="26"/>
      <c r="C661" s="26"/>
      <c r="D661" s="26"/>
      <c r="E661" s="26"/>
      <c r="F661" s="26"/>
      <c r="G661" s="38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</row>
    <row r="662">
      <c r="A662" s="26"/>
      <c r="B662" s="26"/>
      <c r="C662" s="26"/>
      <c r="D662" s="26"/>
      <c r="E662" s="26"/>
      <c r="F662" s="26"/>
      <c r="G662" s="38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</row>
    <row r="663">
      <c r="A663" s="26"/>
      <c r="B663" s="26"/>
      <c r="C663" s="26"/>
      <c r="D663" s="26"/>
      <c r="E663" s="26"/>
      <c r="F663" s="26"/>
      <c r="G663" s="38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</row>
    <row r="664">
      <c r="A664" s="26"/>
      <c r="B664" s="26"/>
      <c r="C664" s="26"/>
      <c r="D664" s="26"/>
      <c r="E664" s="26"/>
      <c r="F664" s="26"/>
      <c r="G664" s="38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</row>
    <row r="665">
      <c r="A665" s="26"/>
      <c r="B665" s="26"/>
      <c r="C665" s="26"/>
      <c r="D665" s="26"/>
      <c r="E665" s="26"/>
      <c r="F665" s="26"/>
      <c r="G665" s="38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</row>
    <row r="666">
      <c r="A666" s="26"/>
      <c r="B666" s="26"/>
      <c r="C666" s="26"/>
      <c r="D666" s="26"/>
      <c r="E666" s="26"/>
      <c r="F666" s="26"/>
      <c r="G666" s="38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</row>
    <row r="667">
      <c r="A667" s="26"/>
      <c r="B667" s="26"/>
      <c r="C667" s="26"/>
      <c r="D667" s="26"/>
      <c r="E667" s="26"/>
      <c r="F667" s="26"/>
      <c r="G667" s="38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</row>
    <row r="668">
      <c r="A668" s="26"/>
      <c r="B668" s="26"/>
      <c r="C668" s="26"/>
      <c r="D668" s="26"/>
      <c r="E668" s="26"/>
      <c r="F668" s="26"/>
      <c r="G668" s="38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</row>
    <row r="669">
      <c r="A669" s="26"/>
      <c r="B669" s="26"/>
      <c r="C669" s="26"/>
      <c r="D669" s="26"/>
      <c r="E669" s="26"/>
      <c r="F669" s="26"/>
      <c r="G669" s="38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</row>
    <row r="670">
      <c r="A670" s="26"/>
      <c r="B670" s="26"/>
      <c r="C670" s="26"/>
      <c r="D670" s="26"/>
      <c r="E670" s="26"/>
      <c r="F670" s="26"/>
      <c r="G670" s="38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</row>
    <row r="671">
      <c r="A671" s="26"/>
      <c r="B671" s="26"/>
      <c r="C671" s="26"/>
      <c r="D671" s="26"/>
      <c r="E671" s="26"/>
      <c r="F671" s="26"/>
      <c r="G671" s="38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</row>
    <row r="672">
      <c r="A672" s="26"/>
      <c r="B672" s="26"/>
      <c r="C672" s="26"/>
      <c r="D672" s="26"/>
      <c r="E672" s="26"/>
      <c r="F672" s="26"/>
      <c r="G672" s="38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</row>
    <row r="673">
      <c r="A673" s="26"/>
      <c r="B673" s="26"/>
      <c r="C673" s="26"/>
      <c r="D673" s="26"/>
      <c r="E673" s="26"/>
      <c r="F673" s="26"/>
      <c r="G673" s="38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</row>
    <row r="674">
      <c r="A674" s="26"/>
      <c r="B674" s="26"/>
      <c r="C674" s="26"/>
      <c r="D674" s="26"/>
      <c r="E674" s="26"/>
      <c r="F674" s="26"/>
      <c r="G674" s="38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</row>
    <row r="675">
      <c r="A675" s="26"/>
      <c r="B675" s="26"/>
      <c r="C675" s="26"/>
      <c r="D675" s="26"/>
      <c r="E675" s="26"/>
      <c r="F675" s="26"/>
      <c r="G675" s="38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</row>
    <row r="676">
      <c r="A676" s="26"/>
      <c r="B676" s="26"/>
      <c r="C676" s="26"/>
      <c r="D676" s="26"/>
      <c r="E676" s="26"/>
      <c r="F676" s="26"/>
      <c r="G676" s="38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</row>
    <row r="677">
      <c r="A677" s="26"/>
      <c r="B677" s="26"/>
      <c r="C677" s="26"/>
      <c r="D677" s="26"/>
      <c r="E677" s="26"/>
      <c r="F677" s="26"/>
      <c r="G677" s="38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</row>
    <row r="678">
      <c r="A678" s="26"/>
      <c r="B678" s="26"/>
      <c r="C678" s="26"/>
      <c r="D678" s="26"/>
      <c r="E678" s="26"/>
      <c r="F678" s="26"/>
      <c r="G678" s="38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</row>
    <row r="679">
      <c r="A679" s="26"/>
      <c r="B679" s="26"/>
      <c r="C679" s="26"/>
      <c r="D679" s="26"/>
      <c r="E679" s="26"/>
      <c r="F679" s="26"/>
      <c r="G679" s="38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</row>
    <row r="680">
      <c r="A680" s="26"/>
      <c r="B680" s="26"/>
      <c r="C680" s="26"/>
      <c r="D680" s="26"/>
      <c r="E680" s="26"/>
      <c r="F680" s="26"/>
      <c r="G680" s="38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</row>
    <row r="681">
      <c r="A681" s="26"/>
      <c r="B681" s="26"/>
      <c r="C681" s="26"/>
      <c r="D681" s="26"/>
      <c r="E681" s="26"/>
      <c r="F681" s="26"/>
      <c r="G681" s="38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</row>
    <row r="682">
      <c r="A682" s="26"/>
      <c r="B682" s="26"/>
      <c r="C682" s="26"/>
      <c r="D682" s="26"/>
      <c r="E682" s="26"/>
      <c r="F682" s="26"/>
      <c r="G682" s="38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</row>
    <row r="683">
      <c r="A683" s="26"/>
      <c r="B683" s="26"/>
      <c r="C683" s="26"/>
      <c r="D683" s="26"/>
      <c r="E683" s="26"/>
      <c r="F683" s="26"/>
      <c r="G683" s="38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</row>
    <row r="684">
      <c r="A684" s="26"/>
      <c r="B684" s="26"/>
      <c r="C684" s="26"/>
      <c r="D684" s="26"/>
      <c r="E684" s="26"/>
      <c r="F684" s="26"/>
      <c r="G684" s="38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</row>
    <row r="685">
      <c r="A685" s="26"/>
      <c r="B685" s="26"/>
      <c r="C685" s="26"/>
      <c r="D685" s="26"/>
      <c r="E685" s="26"/>
      <c r="F685" s="26"/>
      <c r="G685" s="38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</row>
    <row r="686">
      <c r="A686" s="26"/>
      <c r="B686" s="26"/>
      <c r="C686" s="26"/>
      <c r="D686" s="26"/>
      <c r="E686" s="26"/>
      <c r="F686" s="26"/>
      <c r="G686" s="38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</row>
    <row r="687">
      <c r="A687" s="26"/>
      <c r="B687" s="26"/>
      <c r="C687" s="26"/>
      <c r="D687" s="26"/>
      <c r="E687" s="26"/>
      <c r="F687" s="26"/>
      <c r="G687" s="38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</row>
    <row r="688">
      <c r="A688" s="26"/>
      <c r="B688" s="26"/>
      <c r="C688" s="26"/>
      <c r="D688" s="26"/>
      <c r="E688" s="26"/>
      <c r="F688" s="26"/>
      <c r="G688" s="38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</row>
    <row r="689">
      <c r="A689" s="26"/>
      <c r="B689" s="26"/>
      <c r="C689" s="26"/>
      <c r="D689" s="26"/>
      <c r="E689" s="26"/>
      <c r="F689" s="26"/>
      <c r="G689" s="38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</row>
    <row r="690">
      <c r="A690" s="26"/>
      <c r="B690" s="26"/>
      <c r="C690" s="26"/>
      <c r="D690" s="26"/>
      <c r="E690" s="26"/>
      <c r="F690" s="26"/>
      <c r="G690" s="38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</row>
    <row r="691">
      <c r="A691" s="26"/>
      <c r="B691" s="26"/>
      <c r="C691" s="26"/>
      <c r="D691" s="26"/>
      <c r="E691" s="26"/>
      <c r="F691" s="26"/>
      <c r="G691" s="38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</row>
    <row r="692">
      <c r="A692" s="26"/>
      <c r="B692" s="26"/>
      <c r="C692" s="26"/>
      <c r="D692" s="26"/>
      <c r="E692" s="26"/>
      <c r="F692" s="26"/>
      <c r="G692" s="38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</row>
    <row r="693">
      <c r="A693" s="26"/>
      <c r="B693" s="26"/>
      <c r="C693" s="26"/>
      <c r="D693" s="26"/>
      <c r="E693" s="26"/>
      <c r="F693" s="26"/>
      <c r="G693" s="38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</row>
    <row r="694">
      <c r="A694" s="26"/>
      <c r="B694" s="26"/>
      <c r="C694" s="26"/>
      <c r="D694" s="26"/>
      <c r="E694" s="26"/>
      <c r="F694" s="26"/>
      <c r="G694" s="38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</row>
    <row r="695">
      <c r="A695" s="26"/>
      <c r="B695" s="26"/>
      <c r="C695" s="26"/>
      <c r="D695" s="26"/>
      <c r="E695" s="26"/>
      <c r="F695" s="26"/>
      <c r="G695" s="38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</row>
    <row r="696">
      <c r="A696" s="26"/>
      <c r="B696" s="26"/>
      <c r="C696" s="26"/>
      <c r="D696" s="26"/>
      <c r="E696" s="26"/>
      <c r="F696" s="26"/>
      <c r="G696" s="38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</row>
    <row r="697">
      <c r="A697" s="26"/>
      <c r="B697" s="26"/>
      <c r="C697" s="26"/>
      <c r="D697" s="26"/>
      <c r="E697" s="26"/>
      <c r="F697" s="26"/>
      <c r="G697" s="38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</row>
    <row r="698">
      <c r="A698" s="26"/>
      <c r="B698" s="26"/>
      <c r="C698" s="26"/>
      <c r="D698" s="26"/>
      <c r="E698" s="26"/>
      <c r="F698" s="26"/>
      <c r="G698" s="38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</row>
    <row r="699">
      <c r="A699" s="26"/>
      <c r="B699" s="26"/>
      <c r="C699" s="26"/>
      <c r="D699" s="26"/>
      <c r="E699" s="26"/>
      <c r="F699" s="26"/>
      <c r="G699" s="38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</row>
    <row r="700">
      <c r="A700" s="26"/>
      <c r="B700" s="26"/>
      <c r="C700" s="26"/>
      <c r="D700" s="26"/>
      <c r="E700" s="26"/>
      <c r="F700" s="26"/>
      <c r="G700" s="38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</row>
    <row r="701">
      <c r="A701" s="26"/>
      <c r="B701" s="26"/>
      <c r="C701" s="26"/>
      <c r="D701" s="26"/>
      <c r="E701" s="26"/>
      <c r="F701" s="26"/>
      <c r="G701" s="38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</row>
    <row r="702">
      <c r="A702" s="26"/>
      <c r="B702" s="26"/>
      <c r="C702" s="26"/>
      <c r="D702" s="26"/>
      <c r="E702" s="26"/>
      <c r="F702" s="26"/>
      <c r="G702" s="38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</row>
    <row r="703">
      <c r="A703" s="26"/>
      <c r="B703" s="26"/>
      <c r="C703" s="26"/>
      <c r="D703" s="26"/>
      <c r="E703" s="26"/>
      <c r="F703" s="26"/>
      <c r="G703" s="38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</row>
    <row r="704">
      <c r="A704" s="26"/>
      <c r="B704" s="26"/>
      <c r="C704" s="26"/>
      <c r="D704" s="26"/>
      <c r="E704" s="26"/>
      <c r="F704" s="26"/>
      <c r="G704" s="38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</row>
    <row r="705">
      <c r="A705" s="26"/>
      <c r="B705" s="26"/>
      <c r="C705" s="26"/>
      <c r="D705" s="26"/>
      <c r="E705" s="26"/>
      <c r="F705" s="26"/>
      <c r="G705" s="38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</row>
    <row r="706">
      <c r="A706" s="26"/>
      <c r="B706" s="26"/>
      <c r="C706" s="26"/>
      <c r="D706" s="26"/>
      <c r="E706" s="26"/>
      <c r="F706" s="26"/>
      <c r="G706" s="38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</row>
    <row r="707">
      <c r="A707" s="26"/>
      <c r="B707" s="26"/>
      <c r="C707" s="26"/>
      <c r="D707" s="26"/>
      <c r="E707" s="26"/>
      <c r="F707" s="26"/>
      <c r="G707" s="38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</row>
    <row r="708">
      <c r="A708" s="26"/>
      <c r="B708" s="26"/>
      <c r="C708" s="26"/>
      <c r="D708" s="26"/>
      <c r="E708" s="26"/>
      <c r="F708" s="26"/>
      <c r="G708" s="38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</row>
    <row r="709">
      <c r="A709" s="26"/>
      <c r="B709" s="26"/>
      <c r="C709" s="26"/>
      <c r="D709" s="26"/>
      <c r="E709" s="26"/>
      <c r="F709" s="26"/>
      <c r="G709" s="38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</row>
    <row r="710">
      <c r="A710" s="26"/>
      <c r="B710" s="26"/>
      <c r="C710" s="26"/>
      <c r="D710" s="26"/>
      <c r="E710" s="26"/>
      <c r="F710" s="26"/>
      <c r="G710" s="38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</row>
    <row r="711">
      <c r="A711" s="26"/>
      <c r="B711" s="26"/>
      <c r="C711" s="26"/>
      <c r="D711" s="26"/>
      <c r="E711" s="26"/>
      <c r="F711" s="26"/>
      <c r="G711" s="38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</row>
    <row r="712">
      <c r="A712" s="26"/>
      <c r="B712" s="26"/>
      <c r="C712" s="26"/>
      <c r="D712" s="26"/>
      <c r="E712" s="26"/>
      <c r="F712" s="26"/>
      <c r="G712" s="38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</row>
    <row r="713">
      <c r="A713" s="26"/>
      <c r="B713" s="26"/>
      <c r="C713" s="26"/>
      <c r="D713" s="26"/>
      <c r="E713" s="26"/>
      <c r="F713" s="26"/>
      <c r="G713" s="38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</row>
    <row r="714">
      <c r="A714" s="26"/>
      <c r="B714" s="26"/>
      <c r="C714" s="26"/>
      <c r="D714" s="26"/>
      <c r="E714" s="26"/>
      <c r="F714" s="26"/>
      <c r="G714" s="38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</row>
    <row r="715">
      <c r="A715" s="26"/>
      <c r="B715" s="26"/>
      <c r="C715" s="26"/>
      <c r="D715" s="26"/>
      <c r="E715" s="26"/>
      <c r="F715" s="26"/>
      <c r="G715" s="38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</row>
    <row r="716">
      <c r="A716" s="26"/>
      <c r="B716" s="26"/>
      <c r="C716" s="26"/>
      <c r="D716" s="26"/>
      <c r="E716" s="26"/>
      <c r="F716" s="26"/>
      <c r="G716" s="38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</row>
    <row r="717">
      <c r="A717" s="26"/>
      <c r="B717" s="26"/>
      <c r="C717" s="26"/>
      <c r="D717" s="26"/>
      <c r="E717" s="26"/>
      <c r="F717" s="26"/>
      <c r="G717" s="38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</row>
    <row r="718">
      <c r="A718" s="26"/>
      <c r="B718" s="26"/>
      <c r="C718" s="26"/>
      <c r="D718" s="26"/>
      <c r="E718" s="26"/>
      <c r="F718" s="26"/>
      <c r="G718" s="38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</row>
    <row r="719">
      <c r="A719" s="26"/>
      <c r="B719" s="26"/>
      <c r="C719" s="26"/>
      <c r="D719" s="26"/>
      <c r="E719" s="26"/>
      <c r="F719" s="26"/>
      <c r="G719" s="38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</row>
    <row r="720">
      <c r="A720" s="26"/>
      <c r="B720" s="26"/>
      <c r="C720" s="26"/>
      <c r="D720" s="26"/>
      <c r="E720" s="26"/>
      <c r="F720" s="26"/>
      <c r="G720" s="38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</row>
    <row r="721">
      <c r="A721" s="26"/>
      <c r="B721" s="26"/>
      <c r="C721" s="26"/>
      <c r="D721" s="26"/>
      <c r="E721" s="26"/>
      <c r="F721" s="26"/>
      <c r="G721" s="38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</row>
    <row r="722">
      <c r="A722" s="26"/>
      <c r="B722" s="26"/>
      <c r="C722" s="26"/>
      <c r="D722" s="26"/>
      <c r="E722" s="26"/>
      <c r="F722" s="26"/>
      <c r="G722" s="38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</row>
    <row r="723">
      <c r="A723" s="26"/>
      <c r="B723" s="26"/>
      <c r="C723" s="26"/>
      <c r="D723" s="26"/>
      <c r="E723" s="26"/>
      <c r="F723" s="26"/>
      <c r="G723" s="38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</row>
    <row r="724">
      <c r="A724" s="26"/>
      <c r="B724" s="26"/>
      <c r="C724" s="26"/>
      <c r="D724" s="26"/>
      <c r="E724" s="26"/>
      <c r="F724" s="26"/>
      <c r="G724" s="38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</row>
    <row r="725">
      <c r="A725" s="26"/>
      <c r="B725" s="26"/>
      <c r="C725" s="26"/>
      <c r="D725" s="26"/>
      <c r="E725" s="26"/>
      <c r="F725" s="26"/>
      <c r="G725" s="38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</row>
    <row r="726">
      <c r="A726" s="26"/>
      <c r="B726" s="26"/>
      <c r="C726" s="26"/>
      <c r="D726" s="26"/>
      <c r="E726" s="26"/>
      <c r="F726" s="26"/>
      <c r="G726" s="38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</row>
    <row r="727">
      <c r="A727" s="26"/>
      <c r="B727" s="26"/>
      <c r="C727" s="26"/>
      <c r="D727" s="26"/>
      <c r="E727" s="26"/>
      <c r="F727" s="26"/>
      <c r="G727" s="38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</row>
    <row r="728">
      <c r="A728" s="26"/>
      <c r="B728" s="26"/>
      <c r="C728" s="26"/>
      <c r="D728" s="26"/>
      <c r="E728" s="26"/>
      <c r="F728" s="26"/>
      <c r="G728" s="38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</row>
    <row r="729">
      <c r="A729" s="26"/>
      <c r="B729" s="26"/>
      <c r="C729" s="26"/>
      <c r="D729" s="26"/>
      <c r="E729" s="26"/>
      <c r="F729" s="26"/>
      <c r="G729" s="38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</row>
    <row r="730">
      <c r="A730" s="26"/>
      <c r="B730" s="26"/>
      <c r="C730" s="26"/>
      <c r="D730" s="26"/>
      <c r="E730" s="26"/>
      <c r="F730" s="26"/>
      <c r="G730" s="38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</row>
    <row r="731">
      <c r="A731" s="26"/>
      <c r="B731" s="26"/>
      <c r="C731" s="26"/>
      <c r="D731" s="26"/>
      <c r="E731" s="26"/>
      <c r="F731" s="26"/>
      <c r="G731" s="38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</row>
    <row r="732">
      <c r="A732" s="26"/>
      <c r="B732" s="26"/>
      <c r="C732" s="26"/>
      <c r="D732" s="26"/>
      <c r="E732" s="26"/>
      <c r="F732" s="26"/>
      <c r="G732" s="38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</row>
    <row r="733">
      <c r="A733" s="26"/>
      <c r="B733" s="26"/>
      <c r="C733" s="26"/>
      <c r="D733" s="26"/>
      <c r="E733" s="26"/>
      <c r="F733" s="26"/>
      <c r="G733" s="38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</row>
    <row r="734">
      <c r="A734" s="26"/>
      <c r="B734" s="26"/>
      <c r="C734" s="26"/>
      <c r="D734" s="26"/>
      <c r="E734" s="26"/>
      <c r="F734" s="26"/>
      <c r="G734" s="38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</row>
    <row r="735">
      <c r="A735" s="26"/>
      <c r="B735" s="26"/>
      <c r="C735" s="26"/>
      <c r="D735" s="26"/>
      <c r="E735" s="26"/>
      <c r="F735" s="26"/>
      <c r="G735" s="38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</row>
    <row r="736">
      <c r="A736" s="26"/>
      <c r="B736" s="26"/>
      <c r="C736" s="26"/>
      <c r="D736" s="26"/>
      <c r="E736" s="26"/>
      <c r="F736" s="26"/>
      <c r="G736" s="38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</row>
    <row r="737">
      <c r="A737" s="26"/>
      <c r="B737" s="26"/>
      <c r="C737" s="26"/>
      <c r="D737" s="26"/>
      <c r="E737" s="26"/>
      <c r="F737" s="26"/>
      <c r="G737" s="38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</row>
    <row r="738">
      <c r="A738" s="26"/>
      <c r="B738" s="26"/>
      <c r="C738" s="26"/>
      <c r="D738" s="26"/>
      <c r="E738" s="26"/>
      <c r="F738" s="26"/>
      <c r="G738" s="38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</row>
    <row r="739">
      <c r="A739" s="26"/>
      <c r="B739" s="26"/>
      <c r="C739" s="26"/>
      <c r="D739" s="26"/>
      <c r="E739" s="26"/>
      <c r="F739" s="26"/>
      <c r="G739" s="38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</row>
    <row r="740">
      <c r="A740" s="26"/>
      <c r="B740" s="26"/>
      <c r="C740" s="26"/>
      <c r="D740" s="26"/>
      <c r="E740" s="26"/>
      <c r="F740" s="26"/>
      <c r="G740" s="38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</row>
    <row r="741">
      <c r="A741" s="26"/>
      <c r="B741" s="26"/>
      <c r="C741" s="26"/>
      <c r="D741" s="26"/>
      <c r="E741" s="26"/>
      <c r="F741" s="26"/>
      <c r="G741" s="38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</row>
    <row r="742">
      <c r="A742" s="26"/>
      <c r="B742" s="26"/>
      <c r="C742" s="26"/>
      <c r="D742" s="26"/>
      <c r="E742" s="26"/>
      <c r="F742" s="26"/>
      <c r="G742" s="38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</row>
    <row r="743">
      <c r="A743" s="26"/>
      <c r="B743" s="26"/>
      <c r="C743" s="26"/>
      <c r="D743" s="26"/>
      <c r="E743" s="26"/>
      <c r="F743" s="26"/>
      <c r="G743" s="38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</row>
    <row r="744">
      <c r="A744" s="26"/>
      <c r="B744" s="26"/>
      <c r="C744" s="26"/>
      <c r="D744" s="26"/>
      <c r="E744" s="26"/>
      <c r="F744" s="26"/>
      <c r="G744" s="38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</row>
    <row r="745">
      <c r="A745" s="26"/>
      <c r="B745" s="26"/>
      <c r="C745" s="26"/>
      <c r="D745" s="26"/>
      <c r="E745" s="26"/>
      <c r="F745" s="26"/>
      <c r="G745" s="38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</row>
    <row r="746">
      <c r="A746" s="26"/>
      <c r="B746" s="26"/>
      <c r="C746" s="26"/>
      <c r="D746" s="26"/>
      <c r="E746" s="26"/>
      <c r="F746" s="26"/>
      <c r="G746" s="38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</row>
    <row r="747">
      <c r="A747" s="26"/>
      <c r="B747" s="26"/>
      <c r="C747" s="26"/>
      <c r="D747" s="26"/>
      <c r="E747" s="26"/>
      <c r="F747" s="26"/>
      <c r="G747" s="38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</row>
    <row r="748">
      <c r="A748" s="26"/>
      <c r="B748" s="26"/>
      <c r="C748" s="26"/>
      <c r="D748" s="26"/>
      <c r="E748" s="26"/>
      <c r="F748" s="26"/>
      <c r="G748" s="38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</row>
    <row r="749">
      <c r="A749" s="26"/>
      <c r="B749" s="26"/>
      <c r="C749" s="26"/>
      <c r="D749" s="26"/>
      <c r="E749" s="26"/>
      <c r="F749" s="26"/>
      <c r="G749" s="38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</row>
    <row r="750">
      <c r="A750" s="26"/>
      <c r="B750" s="26"/>
      <c r="C750" s="26"/>
      <c r="D750" s="26"/>
      <c r="E750" s="26"/>
      <c r="F750" s="26"/>
      <c r="G750" s="38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</row>
    <row r="751">
      <c r="A751" s="26"/>
      <c r="B751" s="26"/>
      <c r="C751" s="26"/>
      <c r="D751" s="26"/>
      <c r="E751" s="26"/>
      <c r="F751" s="26"/>
      <c r="G751" s="38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</row>
    <row r="752">
      <c r="A752" s="26"/>
      <c r="B752" s="26"/>
      <c r="C752" s="26"/>
      <c r="D752" s="26"/>
      <c r="E752" s="26"/>
      <c r="F752" s="26"/>
      <c r="G752" s="38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</row>
    <row r="753">
      <c r="A753" s="26"/>
      <c r="B753" s="26"/>
      <c r="C753" s="26"/>
      <c r="D753" s="26"/>
      <c r="E753" s="26"/>
      <c r="F753" s="26"/>
      <c r="G753" s="38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</row>
    <row r="754">
      <c r="A754" s="26"/>
      <c r="B754" s="26"/>
      <c r="C754" s="26"/>
      <c r="D754" s="26"/>
      <c r="E754" s="26"/>
      <c r="F754" s="26"/>
      <c r="G754" s="38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</row>
    <row r="755">
      <c r="A755" s="26"/>
      <c r="B755" s="26"/>
      <c r="C755" s="26"/>
      <c r="D755" s="26"/>
      <c r="E755" s="26"/>
      <c r="F755" s="26"/>
      <c r="G755" s="38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</row>
    <row r="756">
      <c r="A756" s="26"/>
      <c r="B756" s="26"/>
      <c r="C756" s="26"/>
      <c r="D756" s="26"/>
      <c r="E756" s="26"/>
      <c r="F756" s="26"/>
      <c r="G756" s="38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</row>
    <row r="757">
      <c r="A757" s="26"/>
      <c r="B757" s="26"/>
      <c r="C757" s="26"/>
      <c r="D757" s="26"/>
      <c r="E757" s="26"/>
      <c r="F757" s="26"/>
      <c r="G757" s="38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</row>
    <row r="758">
      <c r="A758" s="26"/>
      <c r="B758" s="26"/>
      <c r="C758" s="26"/>
      <c r="D758" s="26"/>
      <c r="E758" s="26"/>
      <c r="F758" s="26"/>
      <c r="G758" s="38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</row>
    <row r="759">
      <c r="A759" s="26"/>
      <c r="B759" s="26"/>
      <c r="C759" s="26"/>
      <c r="D759" s="26"/>
      <c r="E759" s="26"/>
      <c r="F759" s="26"/>
      <c r="G759" s="38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</row>
    <row r="760">
      <c r="A760" s="26"/>
      <c r="B760" s="26"/>
      <c r="C760" s="26"/>
      <c r="D760" s="26"/>
      <c r="E760" s="26"/>
      <c r="F760" s="26"/>
      <c r="G760" s="38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</row>
    <row r="761">
      <c r="A761" s="26"/>
      <c r="B761" s="26"/>
      <c r="C761" s="26"/>
      <c r="D761" s="26"/>
      <c r="E761" s="26"/>
      <c r="F761" s="26"/>
      <c r="G761" s="38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</row>
    <row r="762">
      <c r="A762" s="26"/>
      <c r="B762" s="26"/>
      <c r="C762" s="26"/>
      <c r="D762" s="26"/>
      <c r="E762" s="26"/>
      <c r="F762" s="26"/>
      <c r="G762" s="38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</row>
    <row r="763">
      <c r="A763" s="26"/>
      <c r="B763" s="26"/>
      <c r="C763" s="26"/>
      <c r="D763" s="26"/>
      <c r="E763" s="26"/>
      <c r="F763" s="26"/>
      <c r="G763" s="38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</row>
    <row r="764">
      <c r="A764" s="26"/>
      <c r="B764" s="26"/>
      <c r="C764" s="26"/>
      <c r="D764" s="26"/>
      <c r="E764" s="26"/>
      <c r="F764" s="26"/>
      <c r="G764" s="38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</row>
    <row r="765">
      <c r="A765" s="26"/>
      <c r="B765" s="26"/>
      <c r="C765" s="26"/>
      <c r="D765" s="26"/>
      <c r="E765" s="26"/>
      <c r="F765" s="26"/>
      <c r="G765" s="38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</row>
    <row r="766">
      <c r="A766" s="26"/>
      <c r="B766" s="26"/>
      <c r="C766" s="26"/>
      <c r="D766" s="26"/>
      <c r="E766" s="26"/>
      <c r="F766" s="26"/>
      <c r="G766" s="38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</row>
    <row r="767">
      <c r="A767" s="26"/>
      <c r="B767" s="26"/>
      <c r="C767" s="26"/>
      <c r="D767" s="26"/>
      <c r="E767" s="26"/>
      <c r="F767" s="26"/>
      <c r="G767" s="38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</row>
    <row r="768">
      <c r="A768" s="26"/>
      <c r="B768" s="26"/>
      <c r="C768" s="26"/>
      <c r="D768" s="26"/>
      <c r="E768" s="26"/>
      <c r="F768" s="26"/>
      <c r="G768" s="38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</row>
    <row r="769">
      <c r="A769" s="26"/>
      <c r="B769" s="26"/>
      <c r="C769" s="26"/>
      <c r="D769" s="26"/>
      <c r="E769" s="26"/>
      <c r="F769" s="26"/>
      <c r="G769" s="38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</row>
    <row r="770">
      <c r="A770" s="26"/>
      <c r="B770" s="26"/>
      <c r="C770" s="26"/>
      <c r="D770" s="26"/>
      <c r="E770" s="26"/>
      <c r="F770" s="26"/>
      <c r="G770" s="38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</row>
    <row r="771">
      <c r="A771" s="26"/>
      <c r="B771" s="26"/>
      <c r="C771" s="26"/>
      <c r="D771" s="26"/>
      <c r="E771" s="26"/>
      <c r="F771" s="26"/>
      <c r="G771" s="38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</row>
    <row r="772">
      <c r="A772" s="26"/>
      <c r="B772" s="26"/>
      <c r="C772" s="26"/>
      <c r="D772" s="26"/>
      <c r="E772" s="26"/>
      <c r="F772" s="26"/>
      <c r="G772" s="38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</row>
    <row r="773">
      <c r="A773" s="26"/>
      <c r="B773" s="26"/>
      <c r="C773" s="26"/>
      <c r="D773" s="26"/>
      <c r="E773" s="26"/>
      <c r="F773" s="26"/>
      <c r="G773" s="38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</row>
    <row r="774">
      <c r="A774" s="26"/>
      <c r="B774" s="26"/>
      <c r="C774" s="26"/>
      <c r="D774" s="26"/>
      <c r="E774" s="26"/>
      <c r="F774" s="26"/>
      <c r="G774" s="38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</row>
    <row r="775">
      <c r="A775" s="26"/>
      <c r="B775" s="26"/>
      <c r="C775" s="26"/>
      <c r="D775" s="26"/>
      <c r="E775" s="26"/>
      <c r="F775" s="26"/>
      <c r="G775" s="38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</row>
    <row r="776">
      <c r="A776" s="26"/>
      <c r="B776" s="26"/>
      <c r="C776" s="26"/>
      <c r="D776" s="26"/>
      <c r="E776" s="26"/>
      <c r="F776" s="26"/>
      <c r="G776" s="38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</row>
    <row r="777">
      <c r="A777" s="26"/>
      <c r="B777" s="26"/>
      <c r="C777" s="26"/>
      <c r="D777" s="26"/>
      <c r="E777" s="26"/>
      <c r="F777" s="26"/>
      <c r="G777" s="38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</row>
    <row r="778">
      <c r="A778" s="26"/>
      <c r="B778" s="26"/>
      <c r="C778" s="26"/>
      <c r="D778" s="26"/>
      <c r="E778" s="26"/>
      <c r="F778" s="26"/>
      <c r="G778" s="38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</row>
    <row r="779">
      <c r="A779" s="26"/>
      <c r="B779" s="26"/>
      <c r="C779" s="26"/>
      <c r="D779" s="26"/>
      <c r="E779" s="26"/>
      <c r="F779" s="26"/>
      <c r="G779" s="38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</row>
    <row r="780">
      <c r="A780" s="26"/>
      <c r="B780" s="26"/>
      <c r="C780" s="26"/>
      <c r="D780" s="26"/>
      <c r="E780" s="26"/>
      <c r="F780" s="26"/>
      <c r="G780" s="38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</row>
    <row r="781">
      <c r="A781" s="26"/>
      <c r="B781" s="26"/>
      <c r="C781" s="26"/>
      <c r="D781" s="26"/>
      <c r="E781" s="26"/>
      <c r="F781" s="26"/>
      <c r="G781" s="38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</row>
    <row r="782">
      <c r="A782" s="26"/>
      <c r="B782" s="26"/>
      <c r="C782" s="26"/>
      <c r="D782" s="26"/>
      <c r="E782" s="26"/>
      <c r="F782" s="26"/>
      <c r="G782" s="38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</row>
    <row r="783">
      <c r="A783" s="26"/>
      <c r="B783" s="26"/>
      <c r="C783" s="26"/>
      <c r="D783" s="26"/>
      <c r="E783" s="26"/>
      <c r="F783" s="26"/>
      <c r="G783" s="38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</row>
    <row r="784">
      <c r="A784" s="26"/>
      <c r="B784" s="26"/>
      <c r="C784" s="26"/>
      <c r="D784" s="26"/>
      <c r="E784" s="26"/>
      <c r="F784" s="26"/>
      <c r="G784" s="38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</row>
    <row r="785">
      <c r="A785" s="26"/>
      <c r="B785" s="26"/>
      <c r="C785" s="26"/>
      <c r="D785" s="26"/>
      <c r="E785" s="26"/>
      <c r="F785" s="26"/>
      <c r="G785" s="38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</row>
    <row r="786">
      <c r="A786" s="26"/>
      <c r="B786" s="26"/>
      <c r="C786" s="26"/>
      <c r="D786" s="26"/>
      <c r="E786" s="26"/>
      <c r="F786" s="26"/>
      <c r="G786" s="38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</row>
    <row r="787">
      <c r="A787" s="26"/>
      <c r="B787" s="26"/>
      <c r="C787" s="26"/>
      <c r="D787" s="26"/>
      <c r="E787" s="26"/>
      <c r="F787" s="26"/>
      <c r="G787" s="38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</row>
    <row r="788">
      <c r="A788" s="26"/>
      <c r="B788" s="26"/>
      <c r="C788" s="26"/>
      <c r="D788" s="26"/>
      <c r="E788" s="26"/>
      <c r="F788" s="26"/>
      <c r="G788" s="38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</row>
    <row r="789">
      <c r="A789" s="26"/>
      <c r="B789" s="26"/>
      <c r="C789" s="26"/>
      <c r="D789" s="26"/>
      <c r="E789" s="26"/>
      <c r="F789" s="26"/>
      <c r="G789" s="38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</row>
    <row r="790">
      <c r="A790" s="26"/>
      <c r="B790" s="26"/>
      <c r="C790" s="26"/>
      <c r="D790" s="26"/>
      <c r="E790" s="26"/>
      <c r="F790" s="26"/>
      <c r="G790" s="38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</row>
    <row r="791">
      <c r="A791" s="26"/>
      <c r="B791" s="26"/>
      <c r="C791" s="26"/>
      <c r="D791" s="26"/>
      <c r="E791" s="26"/>
      <c r="F791" s="26"/>
      <c r="G791" s="38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</row>
    <row r="792">
      <c r="A792" s="26"/>
      <c r="B792" s="26"/>
      <c r="C792" s="26"/>
      <c r="D792" s="26"/>
      <c r="E792" s="26"/>
      <c r="F792" s="26"/>
      <c r="G792" s="38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</row>
    <row r="793">
      <c r="A793" s="26"/>
      <c r="B793" s="26"/>
      <c r="C793" s="26"/>
      <c r="D793" s="26"/>
      <c r="E793" s="26"/>
      <c r="F793" s="26"/>
      <c r="G793" s="38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</row>
    <row r="794">
      <c r="A794" s="26"/>
      <c r="B794" s="26"/>
      <c r="C794" s="26"/>
      <c r="D794" s="26"/>
      <c r="E794" s="26"/>
      <c r="F794" s="26"/>
      <c r="G794" s="38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</row>
    <row r="795">
      <c r="A795" s="26"/>
      <c r="B795" s="26"/>
      <c r="C795" s="26"/>
      <c r="D795" s="26"/>
      <c r="E795" s="26"/>
      <c r="F795" s="26"/>
      <c r="G795" s="38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</row>
    <row r="796">
      <c r="A796" s="26"/>
      <c r="B796" s="26"/>
      <c r="C796" s="26"/>
      <c r="D796" s="26"/>
      <c r="E796" s="26"/>
      <c r="F796" s="26"/>
      <c r="G796" s="38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</row>
    <row r="797">
      <c r="A797" s="26"/>
      <c r="B797" s="26"/>
      <c r="C797" s="26"/>
      <c r="D797" s="26"/>
      <c r="E797" s="26"/>
      <c r="F797" s="26"/>
      <c r="G797" s="38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</row>
    <row r="798">
      <c r="A798" s="26"/>
      <c r="B798" s="26"/>
      <c r="C798" s="26"/>
      <c r="D798" s="26"/>
      <c r="E798" s="26"/>
      <c r="F798" s="26"/>
      <c r="G798" s="38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</row>
    <row r="799">
      <c r="A799" s="26"/>
      <c r="B799" s="26"/>
      <c r="C799" s="26"/>
      <c r="D799" s="26"/>
      <c r="E799" s="26"/>
      <c r="F799" s="26"/>
      <c r="G799" s="38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</row>
    <row r="800">
      <c r="A800" s="26"/>
      <c r="B800" s="26"/>
      <c r="C800" s="26"/>
      <c r="D800" s="26"/>
      <c r="E800" s="26"/>
      <c r="F800" s="26"/>
      <c r="G800" s="38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</row>
    <row r="801">
      <c r="A801" s="26"/>
      <c r="B801" s="26"/>
      <c r="C801" s="26"/>
      <c r="D801" s="26"/>
      <c r="E801" s="26"/>
      <c r="F801" s="26"/>
      <c r="G801" s="38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</row>
    <row r="802">
      <c r="A802" s="26"/>
      <c r="B802" s="26"/>
      <c r="C802" s="26"/>
      <c r="D802" s="26"/>
      <c r="E802" s="26"/>
      <c r="F802" s="26"/>
      <c r="G802" s="38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</row>
    <row r="803">
      <c r="A803" s="26"/>
      <c r="B803" s="26"/>
      <c r="C803" s="26"/>
      <c r="D803" s="26"/>
      <c r="E803" s="26"/>
      <c r="F803" s="26"/>
      <c r="G803" s="38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</row>
    <row r="804">
      <c r="A804" s="26"/>
      <c r="B804" s="26"/>
      <c r="C804" s="26"/>
      <c r="D804" s="26"/>
      <c r="E804" s="26"/>
      <c r="F804" s="26"/>
      <c r="G804" s="38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</row>
    <row r="805">
      <c r="A805" s="26"/>
      <c r="B805" s="26"/>
      <c r="C805" s="26"/>
      <c r="D805" s="26"/>
      <c r="E805" s="26"/>
      <c r="F805" s="26"/>
      <c r="G805" s="38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</row>
    <row r="806">
      <c r="A806" s="26"/>
      <c r="B806" s="26"/>
      <c r="C806" s="26"/>
      <c r="D806" s="26"/>
      <c r="E806" s="26"/>
      <c r="F806" s="26"/>
      <c r="G806" s="38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</row>
    <row r="807">
      <c r="A807" s="26"/>
      <c r="B807" s="26"/>
      <c r="C807" s="26"/>
      <c r="D807" s="26"/>
      <c r="E807" s="26"/>
      <c r="F807" s="26"/>
      <c r="G807" s="38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</row>
    <row r="808">
      <c r="A808" s="26"/>
      <c r="B808" s="26"/>
      <c r="C808" s="26"/>
      <c r="D808" s="26"/>
      <c r="E808" s="26"/>
      <c r="F808" s="26"/>
      <c r="G808" s="38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</row>
    <row r="809">
      <c r="A809" s="26"/>
      <c r="B809" s="26"/>
      <c r="C809" s="26"/>
      <c r="D809" s="26"/>
      <c r="E809" s="26"/>
      <c r="F809" s="26"/>
      <c r="G809" s="38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</row>
    <row r="810">
      <c r="A810" s="26"/>
      <c r="B810" s="26"/>
      <c r="C810" s="26"/>
      <c r="D810" s="26"/>
      <c r="E810" s="26"/>
      <c r="F810" s="26"/>
      <c r="G810" s="38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</row>
    <row r="811">
      <c r="A811" s="26"/>
      <c r="B811" s="26"/>
      <c r="C811" s="26"/>
      <c r="D811" s="26"/>
      <c r="E811" s="26"/>
      <c r="F811" s="26"/>
      <c r="G811" s="38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</row>
    <row r="812">
      <c r="A812" s="26"/>
      <c r="B812" s="26"/>
      <c r="C812" s="26"/>
      <c r="D812" s="26"/>
      <c r="E812" s="26"/>
      <c r="F812" s="26"/>
      <c r="G812" s="38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</row>
    <row r="813">
      <c r="A813" s="26"/>
      <c r="B813" s="26"/>
      <c r="C813" s="26"/>
      <c r="D813" s="26"/>
      <c r="E813" s="26"/>
      <c r="F813" s="26"/>
      <c r="G813" s="38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</row>
    <row r="814">
      <c r="A814" s="26"/>
      <c r="B814" s="26"/>
      <c r="C814" s="26"/>
      <c r="D814" s="26"/>
      <c r="E814" s="26"/>
      <c r="F814" s="26"/>
      <c r="G814" s="38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</row>
    <row r="815">
      <c r="A815" s="26"/>
      <c r="B815" s="26"/>
      <c r="C815" s="26"/>
      <c r="D815" s="26"/>
      <c r="E815" s="26"/>
      <c r="F815" s="26"/>
      <c r="G815" s="38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</row>
    <row r="816">
      <c r="A816" s="26"/>
      <c r="B816" s="26"/>
      <c r="C816" s="26"/>
      <c r="D816" s="26"/>
      <c r="E816" s="26"/>
      <c r="F816" s="26"/>
      <c r="G816" s="38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</row>
    <row r="817">
      <c r="A817" s="26"/>
      <c r="B817" s="26"/>
      <c r="C817" s="26"/>
      <c r="D817" s="26"/>
      <c r="E817" s="26"/>
      <c r="F817" s="26"/>
      <c r="G817" s="38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</row>
    <row r="818">
      <c r="A818" s="26"/>
      <c r="B818" s="26"/>
      <c r="C818" s="26"/>
      <c r="D818" s="26"/>
      <c r="E818" s="26"/>
      <c r="F818" s="26"/>
      <c r="G818" s="38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</row>
    <row r="819">
      <c r="A819" s="26"/>
      <c r="B819" s="26"/>
      <c r="C819" s="26"/>
      <c r="D819" s="26"/>
      <c r="E819" s="26"/>
      <c r="F819" s="26"/>
      <c r="G819" s="38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</row>
    <row r="820">
      <c r="A820" s="26"/>
      <c r="B820" s="26"/>
      <c r="C820" s="26"/>
      <c r="D820" s="26"/>
      <c r="E820" s="26"/>
      <c r="F820" s="26"/>
      <c r="G820" s="38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</row>
    <row r="821">
      <c r="A821" s="26"/>
      <c r="B821" s="26"/>
      <c r="C821" s="26"/>
      <c r="D821" s="26"/>
      <c r="E821" s="26"/>
      <c r="F821" s="26"/>
      <c r="G821" s="38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</row>
    <row r="822">
      <c r="A822" s="26"/>
      <c r="B822" s="26"/>
      <c r="C822" s="26"/>
      <c r="D822" s="26"/>
      <c r="E822" s="26"/>
      <c r="F822" s="26"/>
      <c r="G822" s="38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</row>
    <row r="823">
      <c r="A823" s="26"/>
      <c r="B823" s="26"/>
      <c r="C823" s="26"/>
      <c r="D823" s="26"/>
      <c r="E823" s="26"/>
      <c r="F823" s="26"/>
      <c r="G823" s="38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</row>
    <row r="824">
      <c r="A824" s="26"/>
      <c r="B824" s="26"/>
      <c r="C824" s="26"/>
      <c r="D824" s="26"/>
      <c r="E824" s="26"/>
      <c r="F824" s="26"/>
      <c r="G824" s="38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</row>
    <row r="825">
      <c r="A825" s="26"/>
      <c r="B825" s="26"/>
      <c r="C825" s="26"/>
      <c r="D825" s="26"/>
      <c r="E825" s="26"/>
      <c r="F825" s="26"/>
      <c r="G825" s="38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</row>
    <row r="826">
      <c r="A826" s="26"/>
      <c r="B826" s="26"/>
      <c r="C826" s="26"/>
      <c r="D826" s="26"/>
      <c r="E826" s="26"/>
      <c r="F826" s="26"/>
      <c r="G826" s="38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</row>
    <row r="827">
      <c r="A827" s="26"/>
      <c r="B827" s="26"/>
      <c r="C827" s="26"/>
      <c r="D827" s="26"/>
      <c r="E827" s="26"/>
      <c r="F827" s="26"/>
      <c r="G827" s="38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</row>
    <row r="828">
      <c r="A828" s="26"/>
      <c r="B828" s="26"/>
      <c r="C828" s="26"/>
      <c r="D828" s="26"/>
      <c r="E828" s="26"/>
      <c r="F828" s="26"/>
      <c r="G828" s="38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</row>
    <row r="829">
      <c r="A829" s="26"/>
      <c r="B829" s="26"/>
      <c r="C829" s="26"/>
      <c r="D829" s="26"/>
      <c r="E829" s="26"/>
      <c r="F829" s="26"/>
      <c r="G829" s="38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</row>
    <row r="830">
      <c r="A830" s="26"/>
      <c r="B830" s="26"/>
      <c r="C830" s="26"/>
      <c r="D830" s="26"/>
      <c r="E830" s="26"/>
      <c r="F830" s="26"/>
      <c r="G830" s="38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</row>
    <row r="831">
      <c r="A831" s="26"/>
      <c r="B831" s="26"/>
      <c r="C831" s="26"/>
      <c r="D831" s="26"/>
      <c r="E831" s="26"/>
      <c r="F831" s="26"/>
      <c r="G831" s="38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</row>
    <row r="832">
      <c r="A832" s="26"/>
      <c r="B832" s="26"/>
      <c r="C832" s="26"/>
      <c r="D832" s="26"/>
      <c r="E832" s="26"/>
      <c r="F832" s="26"/>
      <c r="G832" s="38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</row>
    <row r="833">
      <c r="A833" s="26"/>
      <c r="B833" s="26"/>
      <c r="C833" s="26"/>
      <c r="D833" s="26"/>
      <c r="E833" s="26"/>
      <c r="F833" s="26"/>
      <c r="G833" s="38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</row>
    <row r="834">
      <c r="A834" s="26"/>
      <c r="B834" s="26"/>
      <c r="C834" s="26"/>
      <c r="D834" s="26"/>
      <c r="E834" s="26"/>
      <c r="F834" s="26"/>
      <c r="G834" s="38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</row>
    <row r="835">
      <c r="A835" s="26"/>
      <c r="B835" s="26"/>
      <c r="C835" s="26"/>
      <c r="D835" s="26"/>
      <c r="E835" s="26"/>
      <c r="F835" s="26"/>
      <c r="G835" s="38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</row>
    <row r="836">
      <c r="A836" s="26"/>
      <c r="B836" s="26"/>
      <c r="C836" s="26"/>
      <c r="D836" s="26"/>
      <c r="E836" s="26"/>
      <c r="F836" s="26"/>
      <c r="G836" s="38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</row>
    <row r="837">
      <c r="A837" s="26"/>
      <c r="B837" s="26"/>
      <c r="C837" s="26"/>
      <c r="D837" s="26"/>
      <c r="E837" s="26"/>
      <c r="F837" s="26"/>
      <c r="G837" s="38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</row>
    <row r="838">
      <c r="A838" s="26"/>
      <c r="B838" s="26"/>
      <c r="C838" s="26"/>
      <c r="D838" s="26"/>
      <c r="E838" s="26"/>
      <c r="F838" s="26"/>
      <c r="G838" s="38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</row>
    <row r="839">
      <c r="A839" s="26"/>
      <c r="B839" s="26"/>
      <c r="C839" s="26"/>
      <c r="D839" s="26"/>
      <c r="E839" s="26"/>
      <c r="F839" s="26"/>
      <c r="G839" s="38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</row>
    <row r="840">
      <c r="A840" s="26"/>
      <c r="B840" s="26"/>
      <c r="C840" s="26"/>
      <c r="D840" s="26"/>
      <c r="E840" s="26"/>
      <c r="F840" s="26"/>
      <c r="G840" s="38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</row>
    <row r="841">
      <c r="A841" s="26"/>
      <c r="B841" s="26"/>
      <c r="C841" s="26"/>
      <c r="D841" s="26"/>
      <c r="E841" s="26"/>
      <c r="F841" s="26"/>
      <c r="G841" s="38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</row>
    <row r="842">
      <c r="A842" s="26"/>
      <c r="B842" s="26"/>
      <c r="C842" s="26"/>
      <c r="D842" s="26"/>
      <c r="E842" s="26"/>
      <c r="F842" s="26"/>
      <c r="G842" s="38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</row>
    <row r="843">
      <c r="A843" s="26"/>
      <c r="B843" s="26"/>
      <c r="C843" s="26"/>
      <c r="D843" s="26"/>
      <c r="E843" s="26"/>
      <c r="F843" s="26"/>
      <c r="G843" s="38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</row>
    <row r="844">
      <c r="A844" s="26"/>
      <c r="B844" s="26"/>
      <c r="C844" s="26"/>
      <c r="D844" s="26"/>
      <c r="E844" s="26"/>
      <c r="F844" s="26"/>
      <c r="G844" s="38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</row>
    <row r="845">
      <c r="A845" s="26"/>
      <c r="B845" s="26"/>
      <c r="C845" s="26"/>
      <c r="D845" s="26"/>
      <c r="E845" s="26"/>
      <c r="F845" s="26"/>
      <c r="G845" s="38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</row>
    <row r="846">
      <c r="A846" s="26"/>
      <c r="B846" s="26"/>
      <c r="C846" s="26"/>
      <c r="D846" s="26"/>
      <c r="E846" s="26"/>
      <c r="F846" s="26"/>
      <c r="G846" s="38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</row>
    <row r="847">
      <c r="A847" s="26"/>
      <c r="B847" s="26"/>
      <c r="C847" s="26"/>
      <c r="D847" s="26"/>
      <c r="E847" s="26"/>
      <c r="F847" s="26"/>
      <c r="G847" s="38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</row>
    <row r="848">
      <c r="A848" s="26"/>
      <c r="B848" s="26"/>
      <c r="C848" s="26"/>
      <c r="D848" s="26"/>
      <c r="E848" s="26"/>
      <c r="F848" s="26"/>
      <c r="G848" s="38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</row>
    <row r="849">
      <c r="A849" s="26"/>
      <c r="B849" s="26"/>
      <c r="C849" s="26"/>
      <c r="D849" s="26"/>
      <c r="E849" s="26"/>
      <c r="F849" s="26"/>
      <c r="G849" s="38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</row>
    <row r="850">
      <c r="A850" s="26"/>
      <c r="B850" s="26"/>
      <c r="C850" s="26"/>
      <c r="D850" s="26"/>
      <c r="E850" s="26"/>
      <c r="F850" s="26"/>
      <c r="G850" s="38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</row>
    <row r="851">
      <c r="A851" s="26"/>
      <c r="B851" s="26"/>
      <c r="C851" s="26"/>
      <c r="D851" s="26"/>
      <c r="E851" s="26"/>
      <c r="F851" s="26"/>
      <c r="G851" s="38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</row>
    <row r="852">
      <c r="A852" s="26"/>
      <c r="B852" s="26"/>
      <c r="C852" s="26"/>
      <c r="D852" s="26"/>
      <c r="E852" s="26"/>
      <c r="F852" s="26"/>
      <c r="G852" s="38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</row>
    <row r="853">
      <c r="A853" s="26"/>
      <c r="B853" s="26"/>
      <c r="C853" s="26"/>
      <c r="D853" s="26"/>
      <c r="E853" s="26"/>
      <c r="F853" s="26"/>
      <c r="G853" s="38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</row>
    <row r="854">
      <c r="A854" s="26"/>
      <c r="B854" s="26"/>
      <c r="C854" s="26"/>
      <c r="D854" s="26"/>
      <c r="E854" s="26"/>
      <c r="F854" s="26"/>
      <c r="G854" s="38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</row>
    <row r="855">
      <c r="A855" s="26"/>
      <c r="B855" s="26"/>
      <c r="C855" s="26"/>
      <c r="D855" s="26"/>
      <c r="E855" s="26"/>
      <c r="F855" s="26"/>
      <c r="G855" s="38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</row>
    <row r="856">
      <c r="A856" s="26"/>
      <c r="B856" s="26"/>
      <c r="C856" s="26"/>
      <c r="D856" s="26"/>
      <c r="E856" s="26"/>
      <c r="F856" s="26"/>
      <c r="G856" s="38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</row>
    <row r="857">
      <c r="A857" s="26"/>
      <c r="B857" s="26"/>
      <c r="C857" s="26"/>
      <c r="D857" s="26"/>
      <c r="E857" s="26"/>
      <c r="F857" s="26"/>
      <c r="G857" s="38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</row>
    <row r="858">
      <c r="A858" s="26"/>
      <c r="B858" s="26"/>
      <c r="C858" s="26"/>
      <c r="D858" s="26"/>
      <c r="E858" s="26"/>
      <c r="F858" s="26"/>
      <c r="G858" s="38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</row>
    <row r="859">
      <c r="A859" s="26"/>
      <c r="B859" s="26"/>
      <c r="C859" s="26"/>
      <c r="D859" s="26"/>
      <c r="E859" s="26"/>
      <c r="F859" s="26"/>
      <c r="G859" s="38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</row>
    <row r="860">
      <c r="A860" s="26"/>
      <c r="B860" s="26"/>
      <c r="C860" s="26"/>
      <c r="D860" s="26"/>
      <c r="E860" s="26"/>
      <c r="F860" s="26"/>
      <c r="G860" s="38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</row>
    <row r="861">
      <c r="A861" s="26"/>
      <c r="B861" s="26"/>
      <c r="C861" s="26"/>
      <c r="D861" s="26"/>
      <c r="E861" s="26"/>
      <c r="F861" s="26"/>
      <c r="G861" s="38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</row>
    <row r="862">
      <c r="A862" s="26"/>
      <c r="B862" s="26"/>
      <c r="C862" s="26"/>
      <c r="D862" s="26"/>
      <c r="E862" s="26"/>
      <c r="F862" s="26"/>
      <c r="G862" s="38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</row>
    <row r="863">
      <c r="A863" s="26"/>
      <c r="B863" s="26"/>
      <c r="C863" s="26"/>
      <c r="D863" s="26"/>
      <c r="E863" s="26"/>
      <c r="F863" s="26"/>
      <c r="G863" s="38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</row>
    <row r="864">
      <c r="A864" s="26"/>
      <c r="B864" s="26"/>
      <c r="C864" s="26"/>
      <c r="D864" s="26"/>
      <c r="E864" s="26"/>
      <c r="F864" s="26"/>
      <c r="G864" s="38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</row>
    <row r="865">
      <c r="A865" s="26"/>
      <c r="B865" s="26"/>
      <c r="C865" s="26"/>
      <c r="D865" s="26"/>
      <c r="E865" s="26"/>
      <c r="F865" s="26"/>
      <c r="G865" s="38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</row>
    <row r="866">
      <c r="A866" s="26"/>
      <c r="B866" s="26"/>
      <c r="C866" s="26"/>
      <c r="D866" s="26"/>
      <c r="E866" s="26"/>
      <c r="F866" s="26"/>
      <c r="G866" s="38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</row>
    <row r="867">
      <c r="A867" s="26"/>
      <c r="B867" s="26"/>
      <c r="C867" s="26"/>
      <c r="D867" s="26"/>
      <c r="E867" s="26"/>
      <c r="F867" s="26"/>
      <c r="G867" s="38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</row>
    <row r="868">
      <c r="A868" s="26"/>
      <c r="B868" s="26"/>
      <c r="C868" s="26"/>
      <c r="D868" s="26"/>
      <c r="E868" s="26"/>
      <c r="F868" s="26"/>
      <c r="G868" s="38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</row>
    <row r="869">
      <c r="A869" s="26"/>
      <c r="B869" s="26"/>
      <c r="C869" s="26"/>
      <c r="D869" s="26"/>
      <c r="E869" s="26"/>
      <c r="F869" s="26"/>
      <c r="G869" s="38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</row>
    <row r="870">
      <c r="A870" s="26"/>
      <c r="B870" s="26"/>
      <c r="C870" s="26"/>
      <c r="D870" s="26"/>
      <c r="E870" s="26"/>
      <c r="F870" s="26"/>
      <c r="G870" s="38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</row>
    <row r="871">
      <c r="A871" s="26"/>
      <c r="B871" s="26"/>
      <c r="C871" s="26"/>
      <c r="D871" s="26"/>
      <c r="E871" s="26"/>
      <c r="F871" s="26"/>
      <c r="G871" s="38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</row>
    <row r="872">
      <c r="A872" s="26"/>
      <c r="B872" s="26"/>
      <c r="C872" s="26"/>
      <c r="D872" s="26"/>
      <c r="E872" s="26"/>
      <c r="F872" s="26"/>
      <c r="G872" s="38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</row>
    <row r="873">
      <c r="A873" s="26"/>
      <c r="B873" s="26"/>
      <c r="C873" s="26"/>
      <c r="D873" s="26"/>
      <c r="E873" s="26"/>
      <c r="F873" s="26"/>
      <c r="G873" s="38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</row>
    <row r="874">
      <c r="A874" s="26"/>
      <c r="B874" s="26"/>
      <c r="C874" s="26"/>
      <c r="D874" s="26"/>
      <c r="E874" s="26"/>
      <c r="F874" s="26"/>
      <c r="G874" s="38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</row>
    <row r="875">
      <c r="A875" s="26"/>
      <c r="B875" s="26"/>
      <c r="C875" s="26"/>
      <c r="D875" s="26"/>
      <c r="E875" s="26"/>
      <c r="F875" s="26"/>
      <c r="G875" s="38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</row>
    <row r="876">
      <c r="A876" s="26"/>
      <c r="B876" s="26"/>
      <c r="C876" s="26"/>
      <c r="D876" s="26"/>
      <c r="E876" s="26"/>
      <c r="F876" s="26"/>
      <c r="G876" s="38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</row>
    <row r="877">
      <c r="A877" s="26"/>
      <c r="B877" s="26"/>
      <c r="C877" s="26"/>
      <c r="D877" s="26"/>
      <c r="E877" s="26"/>
      <c r="F877" s="26"/>
      <c r="G877" s="38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</row>
    <row r="878">
      <c r="A878" s="26"/>
      <c r="B878" s="26"/>
      <c r="C878" s="26"/>
      <c r="D878" s="26"/>
      <c r="E878" s="26"/>
      <c r="F878" s="26"/>
      <c r="G878" s="38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</row>
    <row r="879">
      <c r="A879" s="26"/>
      <c r="B879" s="26"/>
      <c r="C879" s="26"/>
      <c r="D879" s="26"/>
      <c r="E879" s="26"/>
      <c r="F879" s="26"/>
      <c r="G879" s="38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</row>
    <row r="880">
      <c r="A880" s="26"/>
      <c r="B880" s="26"/>
      <c r="C880" s="26"/>
      <c r="D880" s="26"/>
      <c r="E880" s="26"/>
      <c r="F880" s="26"/>
      <c r="G880" s="38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</row>
    <row r="881">
      <c r="A881" s="26"/>
      <c r="B881" s="26"/>
      <c r="C881" s="26"/>
      <c r="D881" s="26"/>
      <c r="E881" s="26"/>
      <c r="F881" s="26"/>
      <c r="G881" s="38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</row>
    <row r="882">
      <c r="A882" s="26"/>
      <c r="B882" s="26"/>
      <c r="C882" s="26"/>
      <c r="D882" s="26"/>
      <c r="E882" s="26"/>
      <c r="F882" s="26"/>
      <c r="G882" s="38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</row>
    <row r="883">
      <c r="A883" s="26"/>
      <c r="B883" s="26"/>
      <c r="C883" s="26"/>
      <c r="D883" s="26"/>
      <c r="E883" s="26"/>
      <c r="F883" s="26"/>
      <c r="G883" s="38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</row>
    <row r="884">
      <c r="A884" s="26"/>
      <c r="B884" s="26"/>
      <c r="C884" s="26"/>
      <c r="D884" s="26"/>
      <c r="E884" s="26"/>
      <c r="F884" s="26"/>
      <c r="G884" s="38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</row>
    <row r="885">
      <c r="A885" s="26"/>
      <c r="B885" s="26"/>
      <c r="C885" s="26"/>
      <c r="D885" s="26"/>
      <c r="E885" s="26"/>
      <c r="F885" s="26"/>
      <c r="G885" s="38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</row>
    <row r="886">
      <c r="A886" s="26"/>
      <c r="B886" s="26"/>
      <c r="C886" s="26"/>
      <c r="D886" s="26"/>
      <c r="E886" s="26"/>
      <c r="F886" s="26"/>
      <c r="G886" s="38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</row>
    <row r="887">
      <c r="A887" s="26"/>
      <c r="B887" s="26"/>
      <c r="C887" s="26"/>
      <c r="D887" s="26"/>
      <c r="E887" s="26"/>
      <c r="F887" s="26"/>
      <c r="G887" s="38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</row>
    <row r="888">
      <c r="A888" s="26"/>
      <c r="B888" s="26"/>
      <c r="C888" s="26"/>
      <c r="D888" s="26"/>
      <c r="E888" s="26"/>
      <c r="F888" s="26"/>
      <c r="G888" s="38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</row>
    <row r="889">
      <c r="A889" s="26"/>
      <c r="B889" s="26"/>
      <c r="C889" s="26"/>
      <c r="D889" s="26"/>
      <c r="E889" s="26"/>
      <c r="F889" s="26"/>
      <c r="G889" s="38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</row>
    <row r="890">
      <c r="A890" s="26"/>
      <c r="B890" s="26"/>
      <c r="C890" s="26"/>
      <c r="D890" s="26"/>
      <c r="E890" s="26"/>
      <c r="F890" s="26"/>
      <c r="G890" s="38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</row>
    <row r="891">
      <c r="A891" s="26"/>
      <c r="B891" s="26"/>
      <c r="C891" s="26"/>
      <c r="D891" s="26"/>
      <c r="E891" s="26"/>
      <c r="F891" s="26"/>
      <c r="G891" s="38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</row>
    <row r="892">
      <c r="A892" s="26"/>
      <c r="B892" s="26"/>
      <c r="C892" s="26"/>
      <c r="D892" s="26"/>
      <c r="E892" s="26"/>
      <c r="F892" s="26"/>
      <c r="G892" s="38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</row>
    <row r="893">
      <c r="A893" s="26"/>
      <c r="B893" s="26"/>
      <c r="C893" s="26"/>
      <c r="D893" s="26"/>
      <c r="E893" s="26"/>
      <c r="F893" s="26"/>
      <c r="G893" s="38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</row>
    <row r="894">
      <c r="A894" s="26"/>
      <c r="B894" s="26"/>
      <c r="C894" s="26"/>
      <c r="D894" s="26"/>
      <c r="E894" s="26"/>
      <c r="F894" s="26"/>
      <c r="G894" s="38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</row>
    <row r="895">
      <c r="A895" s="26"/>
      <c r="B895" s="26"/>
      <c r="C895" s="26"/>
      <c r="D895" s="26"/>
      <c r="E895" s="26"/>
      <c r="F895" s="26"/>
      <c r="G895" s="38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</row>
    <row r="896">
      <c r="A896" s="26"/>
      <c r="B896" s="26"/>
      <c r="C896" s="26"/>
      <c r="D896" s="26"/>
      <c r="E896" s="26"/>
      <c r="F896" s="26"/>
      <c r="G896" s="38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</row>
    <row r="897">
      <c r="A897" s="26"/>
      <c r="B897" s="26"/>
      <c r="C897" s="26"/>
      <c r="D897" s="26"/>
      <c r="E897" s="26"/>
      <c r="F897" s="26"/>
      <c r="G897" s="38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</row>
    <row r="898">
      <c r="A898" s="26"/>
      <c r="B898" s="26"/>
      <c r="C898" s="26"/>
      <c r="D898" s="26"/>
      <c r="E898" s="26"/>
      <c r="F898" s="26"/>
      <c r="G898" s="38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</row>
    <row r="899">
      <c r="A899" s="26"/>
      <c r="B899" s="26"/>
      <c r="C899" s="26"/>
      <c r="D899" s="26"/>
      <c r="E899" s="26"/>
      <c r="F899" s="26"/>
      <c r="G899" s="38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</row>
    <row r="900">
      <c r="A900" s="26"/>
      <c r="B900" s="26"/>
      <c r="C900" s="26"/>
      <c r="D900" s="26"/>
      <c r="E900" s="26"/>
      <c r="F900" s="26"/>
      <c r="G900" s="38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</row>
    <row r="901">
      <c r="A901" s="26"/>
      <c r="B901" s="26"/>
      <c r="C901" s="26"/>
      <c r="D901" s="26"/>
      <c r="E901" s="26"/>
      <c r="F901" s="26"/>
      <c r="G901" s="38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</row>
    <row r="902">
      <c r="A902" s="26"/>
      <c r="B902" s="26"/>
      <c r="C902" s="26"/>
      <c r="D902" s="26"/>
      <c r="E902" s="26"/>
      <c r="F902" s="26"/>
      <c r="G902" s="38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</row>
    <row r="903">
      <c r="A903" s="26"/>
      <c r="B903" s="26"/>
      <c r="C903" s="26"/>
      <c r="D903" s="26"/>
      <c r="E903" s="26"/>
      <c r="F903" s="26"/>
      <c r="G903" s="38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</row>
    <row r="904">
      <c r="A904" s="26"/>
      <c r="B904" s="26"/>
      <c r="C904" s="26"/>
      <c r="D904" s="26"/>
      <c r="E904" s="26"/>
      <c r="F904" s="26"/>
      <c r="G904" s="38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</row>
    <row r="905">
      <c r="A905" s="26"/>
      <c r="B905" s="26"/>
      <c r="C905" s="26"/>
      <c r="D905" s="26"/>
      <c r="E905" s="26"/>
      <c r="F905" s="26"/>
      <c r="G905" s="38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</row>
    <row r="906">
      <c r="A906" s="26"/>
      <c r="B906" s="26"/>
      <c r="C906" s="26"/>
      <c r="D906" s="26"/>
      <c r="E906" s="26"/>
      <c r="F906" s="26"/>
      <c r="G906" s="38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</row>
    <row r="907">
      <c r="A907" s="26"/>
      <c r="B907" s="26"/>
      <c r="C907" s="26"/>
      <c r="D907" s="26"/>
      <c r="E907" s="26"/>
      <c r="F907" s="26"/>
      <c r="G907" s="38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</row>
    <row r="908">
      <c r="A908" s="26"/>
      <c r="B908" s="26"/>
      <c r="C908" s="26"/>
      <c r="D908" s="26"/>
      <c r="E908" s="26"/>
      <c r="F908" s="26"/>
      <c r="G908" s="38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</row>
    <row r="909">
      <c r="A909" s="26"/>
      <c r="B909" s="26"/>
      <c r="C909" s="26"/>
      <c r="D909" s="26"/>
      <c r="E909" s="26"/>
      <c r="F909" s="26"/>
      <c r="G909" s="38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</row>
    <row r="910">
      <c r="A910" s="26"/>
      <c r="B910" s="26"/>
      <c r="C910" s="26"/>
      <c r="D910" s="26"/>
      <c r="E910" s="26"/>
      <c r="F910" s="26"/>
      <c r="G910" s="38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</row>
    <row r="911">
      <c r="A911" s="26"/>
      <c r="B911" s="26"/>
      <c r="C911" s="26"/>
      <c r="D911" s="26"/>
      <c r="E911" s="26"/>
      <c r="F911" s="26"/>
      <c r="G911" s="38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</row>
    <row r="912">
      <c r="A912" s="26"/>
      <c r="B912" s="26"/>
      <c r="C912" s="26"/>
      <c r="D912" s="26"/>
      <c r="E912" s="26"/>
      <c r="F912" s="26"/>
      <c r="G912" s="38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</row>
    <row r="913">
      <c r="A913" s="26"/>
      <c r="B913" s="26"/>
      <c r="C913" s="26"/>
      <c r="D913" s="26"/>
      <c r="E913" s="26"/>
      <c r="F913" s="26"/>
      <c r="G913" s="38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</row>
    <row r="914">
      <c r="A914" s="26"/>
      <c r="B914" s="26"/>
      <c r="C914" s="26"/>
      <c r="D914" s="26"/>
      <c r="E914" s="26"/>
      <c r="F914" s="26"/>
      <c r="G914" s="38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</row>
    <row r="915">
      <c r="A915" s="26"/>
      <c r="B915" s="26"/>
      <c r="C915" s="26"/>
      <c r="D915" s="26"/>
      <c r="E915" s="26"/>
      <c r="F915" s="26"/>
      <c r="G915" s="38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</row>
    <row r="916">
      <c r="A916" s="26"/>
      <c r="B916" s="26"/>
      <c r="C916" s="26"/>
      <c r="D916" s="26"/>
      <c r="E916" s="26"/>
      <c r="F916" s="26"/>
      <c r="G916" s="38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</row>
    <row r="917">
      <c r="A917" s="26"/>
      <c r="B917" s="26"/>
      <c r="C917" s="26"/>
      <c r="D917" s="26"/>
      <c r="E917" s="26"/>
      <c r="F917" s="26"/>
      <c r="G917" s="38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</row>
    <row r="918">
      <c r="A918" s="26"/>
      <c r="B918" s="26"/>
      <c r="C918" s="26"/>
      <c r="D918" s="26"/>
      <c r="E918" s="26"/>
      <c r="F918" s="26"/>
      <c r="G918" s="38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</row>
    <row r="919">
      <c r="A919" s="26"/>
      <c r="B919" s="26"/>
      <c r="C919" s="26"/>
      <c r="D919" s="26"/>
      <c r="E919" s="26"/>
      <c r="F919" s="26"/>
      <c r="G919" s="38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</row>
    <row r="920">
      <c r="A920" s="26"/>
      <c r="B920" s="26"/>
      <c r="C920" s="26"/>
      <c r="D920" s="26"/>
      <c r="E920" s="26"/>
      <c r="F920" s="26"/>
      <c r="G920" s="38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</row>
    <row r="921">
      <c r="A921" s="26"/>
      <c r="B921" s="26"/>
      <c r="C921" s="26"/>
      <c r="D921" s="26"/>
      <c r="E921" s="26"/>
      <c r="F921" s="26"/>
      <c r="G921" s="38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</row>
    <row r="922">
      <c r="A922" s="26"/>
      <c r="B922" s="26"/>
      <c r="C922" s="26"/>
      <c r="D922" s="26"/>
      <c r="E922" s="26"/>
      <c r="F922" s="26"/>
      <c r="G922" s="38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</row>
    <row r="923">
      <c r="A923" s="26"/>
      <c r="B923" s="26"/>
      <c r="C923" s="26"/>
      <c r="D923" s="26"/>
      <c r="E923" s="26"/>
      <c r="F923" s="26"/>
      <c r="G923" s="38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</row>
    <row r="924">
      <c r="A924" s="26"/>
      <c r="B924" s="26"/>
      <c r="C924" s="26"/>
      <c r="D924" s="26"/>
      <c r="E924" s="26"/>
      <c r="F924" s="26"/>
      <c r="G924" s="38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</row>
    <row r="925">
      <c r="A925" s="26"/>
      <c r="B925" s="26"/>
      <c r="C925" s="26"/>
      <c r="D925" s="26"/>
      <c r="E925" s="26"/>
      <c r="F925" s="26"/>
      <c r="G925" s="38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</row>
    <row r="926">
      <c r="A926" s="26"/>
      <c r="B926" s="26"/>
      <c r="C926" s="26"/>
      <c r="D926" s="26"/>
      <c r="E926" s="26"/>
      <c r="F926" s="26"/>
      <c r="G926" s="38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</row>
    <row r="927">
      <c r="A927" s="26"/>
      <c r="B927" s="26"/>
      <c r="C927" s="26"/>
      <c r="D927" s="26"/>
      <c r="E927" s="26"/>
      <c r="F927" s="26"/>
      <c r="G927" s="38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</row>
    <row r="928">
      <c r="A928" s="26"/>
      <c r="B928" s="26"/>
      <c r="C928" s="26"/>
      <c r="D928" s="26"/>
      <c r="E928" s="26"/>
      <c r="F928" s="26"/>
      <c r="G928" s="38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</row>
    <row r="929">
      <c r="A929" s="26"/>
      <c r="B929" s="26"/>
      <c r="C929" s="26"/>
      <c r="D929" s="26"/>
      <c r="E929" s="26"/>
      <c r="F929" s="26"/>
      <c r="G929" s="38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</row>
    <row r="930">
      <c r="A930" s="26"/>
      <c r="B930" s="26"/>
      <c r="C930" s="26"/>
      <c r="D930" s="26"/>
      <c r="E930" s="26"/>
      <c r="F930" s="26"/>
      <c r="G930" s="38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</row>
    <row r="931">
      <c r="A931" s="26"/>
      <c r="B931" s="26"/>
      <c r="C931" s="26"/>
      <c r="D931" s="26"/>
      <c r="E931" s="26"/>
      <c r="F931" s="26"/>
      <c r="G931" s="38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</row>
    <row r="932">
      <c r="A932" s="26"/>
      <c r="B932" s="26"/>
      <c r="C932" s="26"/>
      <c r="D932" s="26"/>
      <c r="E932" s="26"/>
      <c r="F932" s="26"/>
      <c r="G932" s="38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</row>
    <row r="933">
      <c r="A933" s="26"/>
      <c r="B933" s="26"/>
      <c r="C933" s="26"/>
      <c r="D933" s="26"/>
      <c r="E933" s="26"/>
      <c r="F933" s="26"/>
      <c r="G933" s="38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</row>
    <row r="934">
      <c r="A934" s="26"/>
      <c r="B934" s="26"/>
      <c r="C934" s="26"/>
      <c r="D934" s="26"/>
      <c r="E934" s="26"/>
      <c r="F934" s="26"/>
      <c r="G934" s="38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</row>
    <row r="935">
      <c r="A935" s="26"/>
      <c r="B935" s="26"/>
      <c r="C935" s="26"/>
      <c r="D935" s="26"/>
      <c r="E935" s="26"/>
      <c r="F935" s="26"/>
      <c r="G935" s="38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</row>
    <row r="936">
      <c r="A936" s="26"/>
      <c r="B936" s="26"/>
      <c r="C936" s="26"/>
      <c r="D936" s="26"/>
      <c r="E936" s="26"/>
      <c r="F936" s="26"/>
      <c r="G936" s="38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</row>
    <row r="937">
      <c r="A937" s="26"/>
      <c r="B937" s="26"/>
      <c r="C937" s="26"/>
      <c r="D937" s="26"/>
      <c r="E937" s="26"/>
      <c r="F937" s="26"/>
      <c r="G937" s="38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</row>
    <row r="938">
      <c r="A938" s="26"/>
      <c r="B938" s="26"/>
      <c r="C938" s="26"/>
      <c r="D938" s="26"/>
      <c r="E938" s="26"/>
      <c r="F938" s="26"/>
      <c r="G938" s="38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</row>
    <row r="939">
      <c r="A939" s="26"/>
      <c r="B939" s="26"/>
      <c r="C939" s="26"/>
      <c r="D939" s="26"/>
      <c r="E939" s="26"/>
      <c r="F939" s="26"/>
      <c r="G939" s="38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</row>
    <row r="940">
      <c r="A940" s="26"/>
      <c r="B940" s="26"/>
      <c r="C940" s="26"/>
      <c r="D940" s="26"/>
      <c r="E940" s="26"/>
      <c r="F940" s="26"/>
      <c r="G940" s="38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</row>
    <row r="941">
      <c r="A941" s="26"/>
      <c r="B941" s="26"/>
      <c r="C941" s="26"/>
      <c r="D941" s="26"/>
      <c r="E941" s="26"/>
      <c r="F941" s="26"/>
      <c r="G941" s="38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</row>
    <row r="942">
      <c r="A942" s="26"/>
      <c r="B942" s="26"/>
      <c r="C942" s="26"/>
      <c r="D942" s="26"/>
      <c r="E942" s="26"/>
      <c r="F942" s="26"/>
      <c r="G942" s="38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</row>
    <row r="943">
      <c r="A943" s="26"/>
      <c r="B943" s="26"/>
      <c r="C943" s="26"/>
      <c r="D943" s="26"/>
      <c r="E943" s="26"/>
      <c r="F943" s="26"/>
      <c r="G943" s="38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</row>
    <row r="944">
      <c r="A944" s="26"/>
      <c r="B944" s="26"/>
      <c r="C944" s="26"/>
      <c r="D944" s="26"/>
      <c r="E944" s="26"/>
      <c r="F944" s="26"/>
      <c r="G944" s="38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</row>
    <row r="945">
      <c r="A945" s="26"/>
      <c r="B945" s="26"/>
      <c r="C945" s="26"/>
      <c r="D945" s="26"/>
      <c r="E945" s="26"/>
      <c r="F945" s="26"/>
      <c r="G945" s="38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</row>
    <row r="946">
      <c r="A946" s="26"/>
      <c r="B946" s="26"/>
      <c r="C946" s="26"/>
      <c r="D946" s="26"/>
      <c r="E946" s="26"/>
      <c r="F946" s="26"/>
      <c r="G946" s="38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</row>
    <row r="947">
      <c r="A947" s="26"/>
      <c r="B947" s="26"/>
      <c r="C947" s="26"/>
      <c r="D947" s="26"/>
      <c r="E947" s="26"/>
      <c r="F947" s="26"/>
      <c r="G947" s="38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</row>
    <row r="948">
      <c r="A948" s="26"/>
      <c r="B948" s="26"/>
      <c r="C948" s="26"/>
      <c r="D948" s="26"/>
      <c r="E948" s="26"/>
      <c r="F948" s="26"/>
      <c r="G948" s="38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</row>
    <row r="949">
      <c r="A949" s="26"/>
      <c r="B949" s="26"/>
      <c r="C949" s="26"/>
      <c r="D949" s="26"/>
      <c r="E949" s="26"/>
      <c r="F949" s="26"/>
      <c r="G949" s="38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</row>
    <row r="950">
      <c r="A950" s="26"/>
      <c r="B950" s="26"/>
      <c r="C950" s="26"/>
      <c r="D950" s="26"/>
      <c r="E950" s="26"/>
      <c r="F950" s="26"/>
      <c r="G950" s="38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</row>
    <row r="951">
      <c r="A951" s="26"/>
      <c r="B951" s="26"/>
      <c r="C951" s="26"/>
      <c r="D951" s="26"/>
      <c r="E951" s="26"/>
      <c r="F951" s="26"/>
      <c r="G951" s="38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</row>
    <row r="952">
      <c r="A952" s="26"/>
      <c r="B952" s="26"/>
      <c r="C952" s="26"/>
      <c r="D952" s="26"/>
      <c r="E952" s="26"/>
      <c r="F952" s="26"/>
      <c r="G952" s="38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</row>
    <row r="953">
      <c r="A953" s="26"/>
      <c r="B953" s="26"/>
      <c r="C953" s="26"/>
      <c r="D953" s="26"/>
      <c r="E953" s="26"/>
      <c r="F953" s="26"/>
      <c r="G953" s="38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</row>
    <row r="954">
      <c r="A954" s="26"/>
      <c r="B954" s="26"/>
      <c r="C954" s="26"/>
      <c r="D954" s="26"/>
      <c r="E954" s="26"/>
      <c r="F954" s="26"/>
      <c r="G954" s="38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</row>
    <row r="955">
      <c r="A955" s="26"/>
      <c r="B955" s="26"/>
      <c r="C955" s="26"/>
      <c r="D955" s="26"/>
      <c r="E955" s="26"/>
      <c r="F955" s="26"/>
      <c r="G955" s="38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</row>
    <row r="956">
      <c r="A956" s="26"/>
      <c r="B956" s="26"/>
      <c r="C956" s="26"/>
      <c r="D956" s="26"/>
      <c r="E956" s="26"/>
      <c r="F956" s="26"/>
      <c r="G956" s="38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</row>
    <row r="957">
      <c r="A957" s="26"/>
      <c r="B957" s="26"/>
      <c r="C957" s="26"/>
      <c r="D957" s="26"/>
      <c r="E957" s="26"/>
      <c r="F957" s="26"/>
      <c r="G957" s="38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</row>
    <row r="958">
      <c r="A958" s="26"/>
      <c r="B958" s="26"/>
      <c r="C958" s="26"/>
      <c r="D958" s="26"/>
      <c r="E958" s="26"/>
      <c r="F958" s="26"/>
      <c r="G958" s="38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</row>
    <row r="959">
      <c r="A959" s="26"/>
      <c r="B959" s="26"/>
      <c r="C959" s="26"/>
      <c r="D959" s="26"/>
      <c r="E959" s="26"/>
      <c r="F959" s="26"/>
      <c r="G959" s="38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</row>
    <row r="960">
      <c r="A960" s="26"/>
      <c r="B960" s="26"/>
      <c r="C960" s="26"/>
      <c r="D960" s="26"/>
      <c r="E960" s="26"/>
      <c r="F960" s="26"/>
      <c r="G960" s="38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</row>
    <row r="961">
      <c r="A961" s="26"/>
      <c r="B961" s="26"/>
      <c r="C961" s="26"/>
      <c r="D961" s="26"/>
      <c r="E961" s="26"/>
      <c r="F961" s="26"/>
      <c r="G961" s="38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</row>
    <row r="962">
      <c r="A962" s="26"/>
      <c r="B962" s="26"/>
      <c r="C962" s="26"/>
      <c r="D962" s="26"/>
      <c r="E962" s="26"/>
      <c r="F962" s="26"/>
      <c r="G962" s="38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</row>
    <row r="963">
      <c r="A963" s="26"/>
      <c r="B963" s="26"/>
      <c r="C963" s="26"/>
      <c r="D963" s="26"/>
      <c r="E963" s="26"/>
      <c r="F963" s="26"/>
      <c r="G963" s="38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</row>
    <row r="964">
      <c r="A964" s="26"/>
      <c r="B964" s="26"/>
      <c r="C964" s="26"/>
      <c r="D964" s="26"/>
      <c r="E964" s="26"/>
      <c r="F964" s="26"/>
      <c r="G964" s="38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</row>
    <row r="965">
      <c r="A965" s="26"/>
      <c r="B965" s="26"/>
      <c r="C965" s="26"/>
      <c r="D965" s="26"/>
      <c r="E965" s="26"/>
      <c r="F965" s="26"/>
      <c r="G965" s="38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</row>
    <row r="966">
      <c r="A966" s="26"/>
      <c r="B966" s="26"/>
      <c r="C966" s="26"/>
      <c r="D966" s="26"/>
      <c r="E966" s="26"/>
      <c r="F966" s="26"/>
      <c r="G966" s="38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</row>
    <row r="967">
      <c r="A967" s="26"/>
      <c r="B967" s="26"/>
      <c r="C967" s="26"/>
      <c r="D967" s="26"/>
      <c r="E967" s="26"/>
      <c r="F967" s="26"/>
      <c r="G967" s="38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</row>
    <row r="968">
      <c r="A968" s="26"/>
      <c r="B968" s="26"/>
      <c r="C968" s="26"/>
      <c r="D968" s="26"/>
      <c r="E968" s="26"/>
      <c r="F968" s="26"/>
      <c r="G968" s="38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</row>
    <row r="969">
      <c r="A969" s="26"/>
      <c r="B969" s="26"/>
      <c r="C969" s="26"/>
      <c r="D969" s="26"/>
      <c r="E969" s="26"/>
      <c r="F969" s="26"/>
      <c r="G969" s="38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</row>
    <row r="970">
      <c r="A970" s="26"/>
      <c r="B970" s="26"/>
      <c r="C970" s="26"/>
      <c r="D970" s="26"/>
      <c r="E970" s="26"/>
      <c r="F970" s="26"/>
      <c r="G970" s="38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</row>
    <row r="971">
      <c r="A971" s="26"/>
      <c r="B971" s="26"/>
      <c r="C971" s="26"/>
      <c r="D971" s="26"/>
      <c r="E971" s="26"/>
      <c r="F971" s="26"/>
      <c r="G971" s="38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</row>
    <row r="972">
      <c r="A972" s="26"/>
      <c r="B972" s="26"/>
      <c r="C972" s="26"/>
      <c r="D972" s="26"/>
      <c r="E972" s="26"/>
      <c r="F972" s="26"/>
      <c r="G972" s="38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</row>
    <row r="973">
      <c r="A973" s="26"/>
      <c r="B973" s="26"/>
      <c r="C973" s="26"/>
      <c r="D973" s="26"/>
      <c r="E973" s="26"/>
      <c r="F973" s="26"/>
      <c r="G973" s="38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</row>
    <row r="974">
      <c r="A974" s="26"/>
      <c r="B974" s="26"/>
      <c r="C974" s="26"/>
      <c r="D974" s="26"/>
      <c r="E974" s="26"/>
      <c r="F974" s="26"/>
      <c r="G974" s="38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</row>
    <row r="975">
      <c r="A975" s="26"/>
      <c r="B975" s="26"/>
      <c r="C975" s="26"/>
      <c r="D975" s="26"/>
      <c r="E975" s="26"/>
      <c r="F975" s="26"/>
      <c r="G975" s="38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</row>
    <row r="976">
      <c r="A976" s="26"/>
      <c r="B976" s="26"/>
      <c r="C976" s="26"/>
      <c r="D976" s="26"/>
      <c r="E976" s="26"/>
      <c r="F976" s="26"/>
      <c r="G976" s="38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</row>
    <row r="977">
      <c r="A977" s="26"/>
      <c r="B977" s="26"/>
      <c r="C977" s="26"/>
      <c r="D977" s="26"/>
      <c r="E977" s="26"/>
      <c r="F977" s="26"/>
      <c r="G977" s="38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</row>
    <row r="978">
      <c r="A978" s="26"/>
      <c r="B978" s="26"/>
      <c r="C978" s="26"/>
      <c r="D978" s="26"/>
      <c r="E978" s="26"/>
      <c r="F978" s="26"/>
      <c r="G978" s="38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</row>
    <row r="979">
      <c r="A979" s="26"/>
      <c r="B979" s="26"/>
      <c r="C979" s="26"/>
      <c r="D979" s="26"/>
      <c r="E979" s="26"/>
      <c r="F979" s="26"/>
      <c r="G979" s="38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</row>
    <row r="980">
      <c r="A980" s="26"/>
      <c r="B980" s="26"/>
      <c r="C980" s="26"/>
      <c r="D980" s="26"/>
      <c r="E980" s="26"/>
      <c r="F980" s="26"/>
      <c r="G980" s="38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</row>
    <row r="981">
      <c r="A981" s="26"/>
      <c r="B981" s="26"/>
      <c r="C981" s="26"/>
      <c r="D981" s="26"/>
      <c r="E981" s="26"/>
      <c r="F981" s="26"/>
      <c r="G981" s="38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</row>
    <row r="982">
      <c r="A982" s="26"/>
      <c r="B982" s="26"/>
      <c r="C982" s="26"/>
      <c r="D982" s="26"/>
      <c r="E982" s="26"/>
      <c r="F982" s="26"/>
      <c r="G982" s="38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</row>
    <row r="983">
      <c r="A983" s="26"/>
      <c r="B983" s="26"/>
      <c r="C983" s="26"/>
      <c r="D983" s="26"/>
      <c r="E983" s="26"/>
      <c r="F983" s="26"/>
      <c r="G983" s="38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</row>
    <row r="984">
      <c r="A984" s="26"/>
      <c r="B984" s="26"/>
      <c r="C984" s="26"/>
      <c r="D984" s="26"/>
      <c r="E984" s="26"/>
      <c r="F984" s="26"/>
      <c r="G984" s="38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</row>
    <row r="985">
      <c r="A985" s="26"/>
      <c r="B985" s="26"/>
      <c r="C985" s="26"/>
      <c r="D985" s="26"/>
      <c r="E985" s="26"/>
      <c r="F985" s="26"/>
      <c r="G985" s="38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</row>
    <row r="986">
      <c r="A986" s="26"/>
      <c r="B986" s="26"/>
      <c r="C986" s="26"/>
      <c r="D986" s="26"/>
      <c r="E986" s="26"/>
      <c r="F986" s="26"/>
      <c r="G986" s="38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</row>
    <row r="987">
      <c r="A987" s="26"/>
      <c r="B987" s="26"/>
      <c r="C987" s="26"/>
      <c r="D987" s="26"/>
      <c r="E987" s="26"/>
      <c r="F987" s="26"/>
      <c r="G987" s="38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</row>
    <row r="988">
      <c r="A988" s="26"/>
      <c r="B988" s="26"/>
      <c r="C988" s="26"/>
      <c r="D988" s="26"/>
      <c r="E988" s="26"/>
      <c r="F988" s="26"/>
      <c r="G988" s="38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</row>
    <row r="989">
      <c r="A989" s="26"/>
      <c r="B989" s="26"/>
      <c r="C989" s="26"/>
      <c r="D989" s="26"/>
      <c r="E989" s="26"/>
      <c r="F989" s="26"/>
      <c r="G989" s="38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</row>
    <row r="990">
      <c r="A990" s="26"/>
      <c r="B990" s="26"/>
      <c r="C990" s="26"/>
      <c r="D990" s="26"/>
      <c r="E990" s="26"/>
      <c r="F990" s="26"/>
      <c r="G990" s="38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</row>
    <row r="991">
      <c r="A991" s="26"/>
      <c r="B991" s="26"/>
      <c r="C991" s="26"/>
      <c r="D991" s="26"/>
      <c r="E991" s="26"/>
      <c r="F991" s="26"/>
      <c r="G991" s="38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</row>
    <row r="992">
      <c r="A992" s="26"/>
      <c r="B992" s="26"/>
      <c r="C992" s="26"/>
      <c r="D992" s="26"/>
      <c r="E992" s="26"/>
      <c r="F992" s="26"/>
      <c r="G992" s="38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</row>
    <row r="993">
      <c r="A993" s="26"/>
      <c r="B993" s="26"/>
      <c r="C993" s="26"/>
      <c r="D993" s="26"/>
      <c r="E993" s="26"/>
      <c r="F993" s="26"/>
      <c r="G993" s="38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</row>
    <row r="994">
      <c r="A994" s="26"/>
      <c r="B994" s="26"/>
      <c r="C994" s="26"/>
      <c r="D994" s="26"/>
      <c r="E994" s="26"/>
      <c r="F994" s="26"/>
      <c r="G994" s="38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</row>
    <row r="995">
      <c r="A995" s="26"/>
      <c r="B995" s="26"/>
      <c r="C995" s="26"/>
      <c r="D995" s="26"/>
      <c r="E995" s="26"/>
      <c r="F995" s="26"/>
      <c r="G995" s="38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</row>
    <row r="996">
      <c r="A996" s="26"/>
      <c r="B996" s="26"/>
      <c r="C996" s="26"/>
      <c r="D996" s="26"/>
      <c r="E996" s="26"/>
      <c r="F996" s="26"/>
      <c r="G996" s="38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</row>
    <row r="997">
      <c r="A997" s="26"/>
      <c r="B997" s="26"/>
      <c r="C997" s="26"/>
      <c r="D997" s="26"/>
      <c r="E997" s="26"/>
      <c r="F997" s="26"/>
      <c r="G997" s="38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</row>
    <row r="998">
      <c r="A998" s="26"/>
      <c r="B998" s="26"/>
      <c r="C998" s="26"/>
      <c r="D998" s="26"/>
      <c r="E998" s="26"/>
      <c r="F998" s="26"/>
      <c r="G998" s="38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</row>
    <row r="999">
      <c r="A999" s="26"/>
      <c r="B999" s="26"/>
      <c r="C999" s="26"/>
      <c r="D999" s="26"/>
      <c r="E999" s="26"/>
      <c r="F999" s="26"/>
      <c r="G999" s="38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</row>
    <row r="1000">
      <c r="A1000" s="26"/>
      <c r="B1000" s="26"/>
      <c r="C1000" s="26"/>
      <c r="D1000" s="26"/>
      <c r="E1000" s="26"/>
      <c r="F1000" s="26"/>
      <c r="G1000" s="38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</row>
    <row r="1001">
      <c r="A1001" s="26"/>
      <c r="B1001" s="26"/>
      <c r="C1001" s="26"/>
      <c r="D1001" s="26"/>
      <c r="E1001" s="26"/>
      <c r="F1001" s="26"/>
      <c r="G1001" s="38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5" max="15" width="19.38"/>
  </cols>
  <sheetData>
    <row r="1">
      <c r="A1" s="40" t="s">
        <v>19</v>
      </c>
      <c r="B1" s="40" t="s">
        <v>27</v>
      </c>
      <c r="C1" s="41" t="s">
        <v>39</v>
      </c>
      <c r="D1" s="41" t="s">
        <v>40</v>
      </c>
      <c r="E1" s="42" t="s">
        <v>36</v>
      </c>
      <c r="F1" s="42" t="s">
        <v>41</v>
      </c>
      <c r="G1" s="42" t="s">
        <v>42</v>
      </c>
      <c r="H1" s="42" t="s">
        <v>43</v>
      </c>
      <c r="I1" s="42" t="s">
        <v>44</v>
      </c>
      <c r="J1" s="42" t="s">
        <v>45</v>
      </c>
      <c r="K1" s="42" t="s">
        <v>46</v>
      </c>
      <c r="L1" s="42" t="s">
        <v>47</v>
      </c>
      <c r="M1" s="42" t="s">
        <v>48</v>
      </c>
      <c r="N1" s="42" t="s">
        <v>49</v>
      </c>
      <c r="O1" s="42" t="s">
        <v>50</v>
      </c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>
      <c r="A2" s="40">
        <v>15.5737</v>
      </c>
      <c r="B2" s="40">
        <v>4513.528727782802</v>
      </c>
      <c r="C2" s="40">
        <v>-0.428252</v>
      </c>
      <c r="D2" s="41">
        <f>961.2*1000</f>
        <v>961200</v>
      </c>
      <c r="E2" s="42">
        <v>0.0105</v>
      </c>
      <c r="F2" s="42">
        <f t="shared" ref="F2:F11" si="1">0.145*A2</f>
        <v>2.2581865</v>
      </c>
      <c r="G2" s="43">
        <f t="shared" ref="G2:G11" si="2">2-0.5*F2</f>
        <v>0.87090675</v>
      </c>
      <c r="H2" s="43">
        <f t="shared" ref="H2:H11" si="3">F2^(-0.368)*exp(0.648*(1-F2))</f>
        <v>0.3278943949</v>
      </c>
      <c r="I2" s="43">
        <f t="shared" ref="I2:I11" si="4">H2/(F2^(-0.448)*exp(0.245*(1-F2)))</f>
        <v>0.6428240735</v>
      </c>
      <c r="J2" s="43">
        <f t="shared" ref="J2:J11" si="5">F2^0.219</f>
        <v>1.195290307</v>
      </c>
      <c r="K2" s="43">
        <f t="shared" ref="K2:K11" si="6">J2*F2^(1.649)</f>
        <v>4.57955542</v>
      </c>
      <c r="L2" s="43">
        <f t="shared" ref="L2:L11" si="7">(0.57925*H2*D2*E2*B2)/(1+0.0143*I2*E2^(0.5)*B2)</f>
        <v>1647549.57</v>
      </c>
      <c r="M2" s="43">
        <f t="shared" ref="M2:M11" si="8">0.25*E2*B2</f>
        <v>11.84801291</v>
      </c>
      <c r="N2" s="43">
        <f t="shared" ref="N2:N11" si="9">(0.077*J2*E2*B2)/(1+0.347*K2*(B2/1356)^(G2))</f>
        <v>0.7889210163</v>
      </c>
      <c r="O2" s="43">
        <f t="shared" ref="O2:O11" si="10">0.001*(L2-M2*D2*C2)/N2</f>
        <v>8270.30333</v>
      </c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>
      <c r="A3" s="40">
        <v>15.5653</v>
      </c>
      <c r="B3" s="40">
        <v>4504.715675236706</v>
      </c>
      <c r="C3" s="40">
        <v>-0.427085</v>
      </c>
      <c r="D3" s="42">
        <f>961.8*1000</f>
        <v>961800</v>
      </c>
      <c r="E3" s="42">
        <v>0.0105</v>
      </c>
      <c r="F3" s="42">
        <f t="shared" si="1"/>
        <v>2.2569685</v>
      </c>
      <c r="G3" s="43">
        <f t="shared" si="2"/>
        <v>0.87151575</v>
      </c>
      <c r="H3" s="43">
        <f t="shared" si="3"/>
        <v>0.328218451</v>
      </c>
      <c r="I3" s="43">
        <f t="shared" si="4"/>
        <v>0.6431119255</v>
      </c>
      <c r="J3" s="43">
        <f t="shared" si="5"/>
        <v>1.195149087</v>
      </c>
      <c r="K3" s="43">
        <f t="shared" si="6"/>
        <v>4.574942393</v>
      </c>
      <c r="L3" s="43">
        <f t="shared" si="7"/>
        <v>1648995.16</v>
      </c>
      <c r="M3" s="43">
        <f t="shared" si="8"/>
        <v>11.82487865</v>
      </c>
      <c r="N3" s="43">
        <f t="shared" si="9"/>
        <v>0.7885644987</v>
      </c>
      <c r="O3" s="43">
        <f t="shared" si="10"/>
        <v>8250.821268</v>
      </c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>
      <c r="A4" s="40">
        <v>15.5569</v>
      </c>
      <c r="B4" s="40">
        <v>4498.613443827172</v>
      </c>
      <c r="C4" s="40">
        <v>-0.425905</v>
      </c>
      <c r="D4" s="42">
        <f>962.4*1000</f>
        <v>962400</v>
      </c>
      <c r="E4" s="42">
        <v>0.0105</v>
      </c>
      <c r="F4" s="42">
        <f t="shared" si="1"/>
        <v>2.2557505</v>
      </c>
      <c r="G4" s="43">
        <f t="shared" si="2"/>
        <v>0.87212475</v>
      </c>
      <c r="H4" s="43">
        <f t="shared" si="3"/>
        <v>0.3285428626</v>
      </c>
      <c r="I4" s="43">
        <f t="shared" si="4"/>
        <v>0.6433998915</v>
      </c>
      <c r="J4" s="43">
        <f t="shared" si="5"/>
        <v>1.195007807</v>
      </c>
      <c r="K4" s="43">
        <f t="shared" si="6"/>
        <v>4.570331526</v>
      </c>
      <c r="L4" s="43">
        <f t="shared" si="7"/>
        <v>1650629.669</v>
      </c>
      <c r="M4" s="43">
        <f t="shared" si="8"/>
        <v>11.80886029</v>
      </c>
      <c r="N4" s="43">
        <f t="shared" si="9"/>
        <v>0.7883445958</v>
      </c>
      <c r="O4" s="43">
        <f t="shared" si="10"/>
        <v>8233.677158</v>
      </c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>
      <c r="A5" s="40">
        <v>15.5485</v>
      </c>
      <c r="B5" s="40">
        <v>4494.391484099592</v>
      </c>
      <c r="C5" s="40">
        <v>-0.424745</v>
      </c>
      <c r="D5" s="42">
        <f>963*1000</f>
        <v>963000</v>
      </c>
      <c r="E5" s="42">
        <v>0.0105</v>
      </c>
      <c r="F5" s="42">
        <f t="shared" si="1"/>
        <v>2.2545325</v>
      </c>
      <c r="G5" s="43">
        <f t="shared" si="2"/>
        <v>0.87273375</v>
      </c>
      <c r="H5" s="43">
        <f t="shared" si="3"/>
        <v>0.32886763</v>
      </c>
      <c r="I5" s="43">
        <f t="shared" si="4"/>
        <v>0.6436879714</v>
      </c>
      <c r="J5" s="43">
        <f t="shared" si="5"/>
        <v>1.194866468</v>
      </c>
      <c r="K5" s="43">
        <f t="shared" si="6"/>
        <v>4.56572282</v>
      </c>
      <c r="L5" s="43">
        <f t="shared" si="7"/>
        <v>1652396.566</v>
      </c>
      <c r="M5" s="43">
        <f t="shared" si="8"/>
        <v>11.79777765</v>
      </c>
      <c r="N5" s="43">
        <f t="shared" si="9"/>
        <v>0.7882196919</v>
      </c>
      <c r="O5" s="43">
        <f t="shared" si="10"/>
        <v>8218.56515</v>
      </c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>
      <c r="A6" s="40">
        <v>15.54</v>
      </c>
      <c r="B6" s="40">
        <v>4491.47302559938</v>
      </c>
      <c r="C6" s="40">
        <v>-0.423599</v>
      </c>
      <c r="D6" s="42">
        <f>963.6*1000</f>
        <v>963600</v>
      </c>
      <c r="E6" s="42">
        <v>0.0105</v>
      </c>
      <c r="F6" s="42">
        <f t="shared" si="1"/>
        <v>2.2533</v>
      </c>
      <c r="G6" s="43">
        <f t="shared" si="2"/>
        <v>0.87335</v>
      </c>
      <c r="H6" s="43">
        <f t="shared" si="3"/>
        <v>0.3291966266</v>
      </c>
      <c r="I6" s="43">
        <f t="shared" si="4"/>
        <v>0.6439795968</v>
      </c>
      <c r="J6" s="43">
        <f t="shared" si="5"/>
        <v>1.194723386</v>
      </c>
      <c r="K6" s="43">
        <f t="shared" si="6"/>
        <v>4.561061448</v>
      </c>
      <c r="L6" s="43">
        <f t="shared" si="7"/>
        <v>1654268.582</v>
      </c>
      <c r="M6" s="43">
        <f t="shared" si="8"/>
        <v>11.79011669</v>
      </c>
      <c r="N6" s="43">
        <f t="shared" si="9"/>
        <v>0.7881618218</v>
      </c>
      <c r="O6" s="43">
        <f t="shared" si="10"/>
        <v>8204.861225</v>
      </c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>
      <c r="A7" s="40">
        <v>15.5316</v>
      </c>
      <c r="B7" s="40">
        <v>4489.419722781049</v>
      </c>
      <c r="C7" s="40">
        <v>-0.422459</v>
      </c>
      <c r="D7" s="42">
        <f>964.2*1000</f>
        <v>964200</v>
      </c>
      <c r="E7" s="42">
        <v>0.0105</v>
      </c>
      <c r="F7" s="42">
        <f t="shared" si="1"/>
        <v>2.252082</v>
      </c>
      <c r="G7" s="43">
        <f t="shared" si="2"/>
        <v>0.873959</v>
      </c>
      <c r="H7" s="43">
        <f t="shared" si="3"/>
        <v>0.3295221116</v>
      </c>
      <c r="I7" s="43">
        <f t="shared" si="4"/>
        <v>0.644267906</v>
      </c>
      <c r="J7" s="43">
        <f t="shared" si="5"/>
        <v>1.194581926</v>
      </c>
      <c r="K7" s="43">
        <f t="shared" si="6"/>
        <v>4.556457089</v>
      </c>
      <c r="L7" s="43">
        <f t="shared" si="7"/>
        <v>1656190.741</v>
      </c>
      <c r="M7" s="43">
        <f t="shared" si="8"/>
        <v>11.78472677</v>
      </c>
      <c r="N7" s="43">
        <f t="shared" si="9"/>
        <v>0.7881468295</v>
      </c>
      <c r="O7" s="43">
        <f t="shared" si="10"/>
        <v>8192.029454</v>
      </c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>
      <c r="A8" s="40">
        <v>15.5232</v>
      </c>
      <c r="B8" s="40">
        <v>4488.081615326406</v>
      </c>
      <c r="C8" s="40">
        <v>-0.42132</v>
      </c>
      <c r="D8" s="42">
        <f>964.8*1000</f>
        <v>964800</v>
      </c>
      <c r="E8" s="42">
        <v>0.0105</v>
      </c>
      <c r="F8" s="42">
        <f t="shared" si="1"/>
        <v>2.250864</v>
      </c>
      <c r="G8" s="43">
        <f t="shared" si="2"/>
        <v>0.874568</v>
      </c>
      <c r="H8" s="43">
        <f t="shared" si="3"/>
        <v>0.3298479539</v>
      </c>
      <c r="I8" s="43">
        <f t="shared" si="4"/>
        <v>0.6445563292</v>
      </c>
      <c r="J8" s="43">
        <f t="shared" si="5"/>
        <v>1.194440407</v>
      </c>
      <c r="K8" s="43">
        <f t="shared" si="6"/>
        <v>4.551854891</v>
      </c>
      <c r="L8" s="43">
        <f t="shared" si="7"/>
        <v>1658165.079</v>
      </c>
      <c r="M8" s="43">
        <f t="shared" si="8"/>
        <v>11.78121424</v>
      </c>
      <c r="N8" s="43">
        <f t="shared" si="9"/>
        <v>0.7881681296</v>
      </c>
      <c r="O8" s="43">
        <f t="shared" si="10"/>
        <v>8179.860549</v>
      </c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>
      <c r="A9" s="40">
        <v>15.5148</v>
      </c>
      <c r="B9" s="40">
        <v>4486.881932780864</v>
      </c>
      <c r="C9" s="40">
        <v>-0.420184</v>
      </c>
      <c r="D9" s="42">
        <f>965.3*1000</f>
        <v>965300</v>
      </c>
      <c r="E9" s="42">
        <v>0.0105</v>
      </c>
      <c r="F9" s="42">
        <f t="shared" si="1"/>
        <v>2.249646</v>
      </c>
      <c r="G9" s="43">
        <f t="shared" si="2"/>
        <v>0.875177</v>
      </c>
      <c r="H9" s="43">
        <f t="shared" si="3"/>
        <v>0.330174154</v>
      </c>
      <c r="I9" s="43">
        <f t="shared" si="4"/>
        <v>0.6448448664</v>
      </c>
      <c r="J9" s="43">
        <f t="shared" si="5"/>
        <v>1.194298828</v>
      </c>
      <c r="K9" s="43">
        <f t="shared" si="6"/>
        <v>4.547254854</v>
      </c>
      <c r="L9" s="43">
        <f t="shared" si="7"/>
        <v>1659979.115</v>
      </c>
      <c r="M9" s="43">
        <f t="shared" si="8"/>
        <v>11.77806507</v>
      </c>
      <c r="N9" s="43">
        <f t="shared" si="9"/>
        <v>0.7881968192</v>
      </c>
      <c r="O9" s="43">
        <f t="shared" si="10"/>
        <v>8167.001861</v>
      </c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>
      <c r="A10" s="40">
        <v>15.5063</v>
      </c>
      <c r="B10" s="40">
        <v>4486.974216053598</v>
      </c>
      <c r="C10" s="40">
        <v>-0.419079</v>
      </c>
      <c r="D10" s="42">
        <f>965.9*1000</f>
        <v>965900</v>
      </c>
      <c r="E10" s="42">
        <v>0.0105</v>
      </c>
      <c r="F10" s="42">
        <f t="shared" si="1"/>
        <v>2.2484135</v>
      </c>
      <c r="G10" s="43">
        <f t="shared" si="2"/>
        <v>0.87579325</v>
      </c>
      <c r="H10" s="43">
        <f t="shared" si="3"/>
        <v>0.3305046021</v>
      </c>
      <c r="I10" s="43">
        <f t="shared" si="4"/>
        <v>0.6451369546</v>
      </c>
      <c r="J10" s="43">
        <f t="shared" si="5"/>
        <v>1.194155503</v>
      </c>
      <c r="K10" s="43">
        <f t="shared" si="6"/>
        <v>4.542602255</v>
      </c>
      <c r="L10" s="43">
        <f t="shared" si="7"/>
        <v>1662070.652</v>
      </c>
      <c r="M10" s="43">
        <f t="shared" si="8"/>
        <v>11.77830732</v>
      </c>
      <c r="N10" s="43">
        <f t="shared" si="9"/>
        <v>0.7882914118</v>
      </c>
      <c r="O10" s="43">
        <f t="shared" si="10"/>
        <v>8156.619242</v>
      </c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>
      <c r="A11" s="40">
        <v>15.4979</v>
      </c>
      <c r="B11" s="40">
        <v>4483.859655598826</v>
      </c>
      <c r="C11" s="40">
        <v>-0.418145</v>
      </c>
      <c r="D11" s="42">
        <f>966.5*1000</f>
        <v>966500</v>
      </c>
      <c r="E11" s="42">
        <v>0.0105</v>
      </c>
      <c r="F11" s="42">
        <f t="shared" si="1"/>
        <v>2.2471955</v>
      </c>
      <c r="G11" s="43">
        <f t="shared" si="2"/>
        <v>0.87640225</v>
      </c>
      <c r="H11" s="43">
        <f t="shared" si="3"/>
        <v>0.3308315234</v>
      </c>
      <c r="I11" s="43">
        <f t="shared" si="4"/>
        <v>0.6454257213</v>
      </c>
      <c r="J11" s="43">
        <f t="shared" si="5"/>
        <v>1.194013804</v>
      </c>
      <c r="K11" s="43">
        <f t="shared" si="6"/>
        <v>4.538006567</v>
      </c>
      <c r="L11" s="43">
        <f t="shared" si="7"/>
        <v>1663924.98</v>
      </c>
      <c r="M11" s="43">
        <f t="shared" si="8"/>
        <v>11.7701316</v>
      </c>
      <c r="N11" s="43">
        <f t="shared" si="9"/>
        <v>0.788225656</v>
      </c>
      <c r="O11" s="43">
        <f t="shared" si="10"/>
        <v>8145.728677</v>
      </c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>
      <c r="A12" s="40"/>
      <c r="B12" s="40"/>
      <c r="C12" s="40"/>
      <c r="D12" s="40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>
      <c r="A13" s="40"/>
      <c r="B13" s="40"/>
      <c r="C13" s="40"/>
      <c r="D13" s="40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>
      <c r="A14" s="40"/>
      <c r="B14" s="40"/>
      <c r="C14" s="40"/>
      <c r="D14" s="40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>
      <c r="A15" s="40"/>
      <c r="B15" s="40"/>
      <c r="C15" s="40"/>
      <c r="D15" s="40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>
      <c r="A16" s="40"/>
      <c r="B16" s="40"/>
      <c r="C16" s="40"/>
      <c r="D16" s="40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>
      <c r="A17" s="40"/>
      <c r="B17" s="40"/>
      <c r="C17" s="40"/>
      <c r="D17" s="40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>
      <c r="A18" s="40"/>
      <c r="B18" s="40"/>
      <c r="C18" s="40"/>
      <c r="D18" s="40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>
      <c r="A19" s="40"/>
      <c r="B19" s="40"/>
      <c r="C19" s="40"/>
      <c r="D19" s="40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>
      <c r="A20" s="40"/>
      <c r="B20" s="40"/>
      <c r="C20" s="40"/>
      <c r="D20" s="40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>
      <c r="A21" s="40"/>
      <c r="B21" s="40"/>
      <c r="C21" s="40"/>
      <c r="D21" s="40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>
      <c r="A22" s="40"/>
      <c r="B22" s="40"/>
      <c r="C22" s="40"/>
      <c r="D22" s="40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>
      <c r="A23" s="40"/>
      <c r="B23" s="40"/>
      <c r="C23" s="40"/>
      <c r="D23" s="40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>
      <c r="A24" s="40"/>
      <c r="B24" s="40"/>
      <c r="C24" s="40"/>
      <c r="D24" s="40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>
      <c r="A25" s="40"/>
      <c r="B25" s="40"/>
      <c r="C25" s="40"/>
      <c r="D25" s="40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>
      <c r="A26" s="40"/>
      <c r="B26" s="40"/>
      <c r="C26" s="40"/>
      <c r="D26" s="40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>
      <c r="A27" s="40"/>
      <c r="B27" s="40"/>
      <c r="C27" s="40"/>
      <c r="D27" s="40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>
      <c r="A28" s="40"/>
      <c r="B28" s="40"/>
      <c r="C28" s="40"/>
      <c r="D28" s="40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>
      <c r="A29" s="40"/>
      <c r="B29" s="40"/>
      <c r="C29" s="40"/>
      <c r="D29" s="40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>
      <c r="A30" s="40"/>
      <c r="B30" s="40"/>
      <c r="C30" s="40"/>
      <c r="D30" s="40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>
      <c r="A31" s="40"/>
      <c r="B31" s="40"/>
      <c r="C31" s="40"/>
      <c r="D31" s="40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>
      <c r="A32" s="40"/>
      <c r="B32" s="40"/>
      <c r="C32" s="40"/>
      <c r="D32" s="40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>
      <c r="A33" s="40"/>
      <c r="B33" s="40"/>
      <c r="C33" s="40"/>
      <c r="D33" s="40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>
      <c r="A34" s="40"/>
      <c r="B34" s="40"/>
      <c r="C34" s="40"/>
      <c r="D34" s="40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>
      <c r="A35" s="40"/>
      <c r="B35" s="40"/>
      <c r="C35" s="40"/>
      <c r="D35" s="40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>
      <c r="A36" s="40"/>
      <c r="B36" s="40"/>
      <c r="C36" s="40"/>
      <c r="D36" s="40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>
      <c r="A37" s="40"/>
      <c r="B37" s="40"/>
      <c r="C37" s="40"/>
      <c r="D37" s="40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>
      <c r="A38" s="40"/>
      <c r="B38" s="40"/>
      <c r="C38" s="40"/>
      <c r="D38" s="40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>
      <c r="A39" s="40"/>
      <c r="B39" s="40"/>
      <c r="C39" s="40"/>
      <c r="D39" s="40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>
      <c r="A40" s="40"/>
      <c r="B40" s="40"/>
      <c r="C40" s="40"/>
      <c r="D40" s="40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>
      <c r="A41" s="40"/>
      <c r="B41" s="40"/>
      <c r="C41" s="40"/>
      <c r="D41" s="40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>
      <c r="A42" s="40"/>
      <c r="B42" s="40"/>
      <c r="C42" s="40"/>
      <c r="D42" s="40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>
      <c r="A43" s="40"/>
      <c r="B43" s="40"/>
      <c r="C43" s="40"/>
      <c r="D43" s="40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>
      <c r="A44" s="40"/>
      <c r="B44" s="40"/>
      <c r="C44" s="40"/>
      <c r="D44" s="40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>
      <c r="A45" s="40"/>
      <c r="B45" s="40"/>
      <c r="C45" s="40"/>
      <c r="D45" s="40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>
      <c r="A46" s="40"/>
      <c r="B46" s="40"/>
      <c r="C46" s="40"/>
      <c r="D46" s="40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>
      <c r="A47" s="40"/>
      <c r="B47" s="40"/>
      <c r="C47" s="40"/>
      <c r="D47" s="40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>
      <c r="A48" s="40"/>
      <c r="B48" s="40"/>
      <c r="C48" s="40"/>
      <c r="D48" s="40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>
      <c r="A49" s="40"/>
      <c r="B49" s="40"/>
      <c r="C49" s="40"/>
      <c r="D49" s="40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>
      <c r="A50" s="40"/>
      <c r="B50" s="40"/>
      <c r="C50" s="40"/>
      <c r="D50" s="40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>
      <c r="A51" s="40"/>
      <c r="B51" s="40"/>
      <c r="C51" s="40"/>
      <c r="D51" s="40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>
      <c r="A52" s="40"/>
      <c r="B52" s="40"/>
      <c r="C52" s="40"/>
      <c r="D52" s="40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>
      <c r="A53" s="40"/>
      <c r="B53" s="40"/>
      <c r="C53" s="40"/>
      <c r="D53" s="40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>
      <c r="A54" s="40"/>
      <c r="B54" s="40"/>
      <c r="C54" s="40"/>
      <c r="D54" s="40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>
      <c r="A55" s="40"/>
      <c r="B55" s="40"/>
      <c r="C55" s="40"/>
      <c r="D55" s="40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>
      <c r="A56" s="40"/>
      <c r="B56" s="40"/>
      <c r="C56" s="40"/>
      <c r="D56" s="40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>
      <c r="A57" s="40"/>
      <c r="B57" s="40"/>
      <c r="C57" s="40"/>
      <c r="D57" s="40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>
      <c r="A58" s="40"/>
      <c r="B58" s="40"/>
      <c r="C58" s="40"/>
      <c r="D58" s="40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>
      <c r="A59" s="40"/>
      <c r="B59" s="40"/>
      <c r="C59" s="40"/>
      <c r="D59" s="40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>
      <c r="A60" s="40"/>
      <c r="B60" s="40"/>
      <c r="C60" s="40"/>
      <c r="D60" s="40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>
      <c r="A61" s="40"/>
      <c r="B61" s="40"/>
      <c r="C61" s="40"/>
      <c r="D61" s="40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>
      <c r="A62" s="40"/>
      <c r="B62" s="40"/>
      <c r="C62" s="40"/>
      <c r="D62" s="40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>
      <c r="A63" s="40"/>
      <c r="B63" s="40"/>
      <c r="C63" s="40"/>
      <c r="D63" s="40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>
      <c r="A64" s="40"/>
      <c r="B64" s="40"/>
      <c r="C64" s="40"/>
      <c r="D64" s="40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>
      <c r="A65" s="40"/>
      <c r="B65" s="40"/>
      <c r="C65" s="40"/>
      <c r="D65" s="40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>
      <c r="A66" s="40"/>
      <c r="B66" s="40"/>
      <c r="C66" s="40"/>
      <c r="D66" s="40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>
      <c r="A67" s="40"/>
      <c r="B67" s="40"/>
      <c r="C67" s="40"/>
      <c r="D67" s="40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>
      <c r="A68" s="40"/>
      <c r="B68" s="40"/>
      <c r="C68" s="40"/>
      <c r="D68" s="40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>
      <c r="A69" s="40"/>
      <c r="B69" s="40"/>
      <c r="C69" s="40"/>
      <c r="D69" s="40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>
      <c r="A70" s="40"/>
      <c r="B70" s="40"/>
      <c r="C70" s="40"/>
      <c r="D70" s="40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>
      <c r="A71" s="40"/>
      <c r="B71" s="40"/>
      <c r="C71" s="40"/>
      <c r="D71" s="40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>
      <c r="A72" s="40"/>
      <c r="B72" s="40"/>
      <c r="C72" s="40"/>
      <c r="D72" s="40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>
      <c r="A73" s="40"/>
      <c r="B73" s="40"/>
      <c r="C73" s="40"/>
      <c r="D73" s="40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>
      <c r="A74" s="40"/>
      <c r="B74" s="40"/>
      <c r="C74" s="40"/>
      <c r="D74" s="40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>
      <c r="A75" s="40"/>
      <c r="B75" s="40"/>
      <c r="C75" s="40"/>
      <c r="D75" s="40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>
      <c r="A76" s="40"/>
      <c r="B76" s="40"/>
      <c r="C76" s="40"/>
      <c r="D76" s="40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>
      <c r="A77" s="40"/>
      <c r="B77" s="40"/>
      <c r="C77" s="40"/>
      <c r="D77" s="40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>
      <c r="A78" s="40"/>
      <c r="B78" s="40"/>
      <c r="C78" s="40"/>
      <c r="D78" s="40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>
      <c r="A79" s="40"/>
      <c r="B79" s="40"/>
      <c r="C79" s="40"/>
      <c r="D79" s="40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>
      <c r="A80" s="40"/>
      <c r="B80" s="40"/>
      <c r="C80" s="40"/>
      <c r="D80" s="40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>
      <c r="A81" s="40"/>
      <c r="B81" s="40"/>
      <c r="C81" s="40"/>
      <c r="D81" s="40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>
      <c r="A82" s="40"/>
      <c r="B82" s="40"/>
      <c r="C82" s="40"/>
      <c r="D82" s="40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>
      <c r="A83" s="40"/>
      <c r="B83" s="40"/>
      <c r="C83" s="40"/>
      <c r="D83" s="40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>
      <c r="A84" s="40"/>
      <c r="B84" s="40"/>
      <c r="C84" s="40"/>
      <c r="D84" s="40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>
      <c r="A85" s="40"/>
      <c r="B85" s="40"/>
      <c r="C85" s="40"/>
      <c r="D85" s="40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>
      <c r="A86" s="40"/>
      <c r="B86" s="40"/>
      <c r="C86" s="40"/>
      <c r="D86" s="40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>
      <c r="A87" s="40"/>
      <c r="B87" s="40"/>
      <c r="C87" s="40"/>
      <c r="D87" s="40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>
      <c r="A88" s="40"/>
      <c r="B88" s="40"/>
      <c r="C88" s="40"/>
      <c r="D88" s="40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>
      <c r="A89" s="40"/>
      <c r="B89" s="40"/>
      <c r="C89" s="40"/>
      <c r="D89" s="40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>
      <c r="A90" s="40"/>
      <c r="B90" s="40"/>
      <c r="C90" s="40"/>
      <c r="D90" s="40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>
      <c r="A91" s="40"/>
      <c r="B91" s="40"/>
      <c r="C91" s="40"/>
      <c r="D91" s="40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>
      <c r="A92" s="40"/>
      <c r="B92" s="40"/>
      <c r="C92" s="40"/>
      <c r="D92" s="40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>
      <c r="A93" s="40"/>
      <c r="B93" s="40"/>
      <c r="C93" s="40"/>
      <c r="D93" s="40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>
      <c r="A94" s="40"/>
      <c r="B94" s="40"/>
      <c r="C94" s="40"/>
      <c r="D94" s="40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>
      <c r="A95" s="40"/>
      <c r="B95" s="40"/>
      <c r="C95" s="40"/>
      <c r="D95" s="40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>
      <c r="A96" s="40"/>
      <c r="B96" s="40"/>
      <c r="C96" s="40"/>
      <c r="D96" s="40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>
      <c r="A97" s="40"/>
      <c r="B97" s="40"/>
      <c r="C97" s="40"/>
      <c r="D97" s="40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>
      <c r="A98" s="40"/>
      <c r="B98" s="40"/>
      <c r="C98" s="40"/>
      <c r="D98" s="40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>
      <c r="A99" s="40"/>
      <c r="B99" s="40"/>
      <c r="C99" s="40"/>
      <c r="D99" s="40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>
      <c r="A100" s="40"/>
      <c r="B100" s="40"/>
      <c r="C100" s="40"/>
      <c r="D100" s="40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>
      <c r="A101" s="40"/>
      <c r="B101" s="40"/>
      <c r="C101" s="40"/>
      <c r="D101" s="40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>
      <c r="A102" s="40"/>
      <c r="B102" s="40"/>
      <c r="C102" s="40"/>
      <c r="D102" s="40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>
      <c r="A103" s="40"/>
      <c r="B103" s="40"/>
      <c r="C103" s="40"/>
      <c r="D103" s="40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>
      <c r="A104" s="40"/>
      <c r="B104" s="40"/>
      <c r="C104" s="40"/>
      <c r="D104" s="40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>
      <c r="A105" s="40"/>
      <c r="B105" s="40"/>
      <c r="C105" s="40"/>
      <c r="D105" s="40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>
      <c r="A106" s="40"/>
      <c r="B106" s="40"/>
      <c r="C106" s="40"/>
      <c r="D106" s="40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>
      <c r="A107" s="40"/>
      <c r="B107" s="40"/>
      <c r="C107" s="40"/>
      <c r="D107" s="40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>
      <c r="A108" s="40"/>
      <c r="B108" s="40"/>
      <c r="C108" s="40"/>
      <c r="D108" s="40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>
      <c r="A109" s="40"/>
      <c r="B109" s="40"/>
      <c r="C109" s="40"/>
      <c r="D109" s="40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>
      <c r="A110" s="40"/>
      <c r="B110" s="40"/>
      <c r="C110" s="40"/>
      <c r="D110" s="40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>
      <c r="A111" s="40"/>
      <c r="B111" s="40"/>
      <c r="C111" s="40"/>
      <c r="D111" s="40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>
      <c r="A112" s="40"/>
      <c r="B112" s="40"/>
      <c r="C112" s="40"/>
      <c r="D112" s="40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>
      <c r="A113" s="40"/>
      <c r="B113" s="40"/>
      <c r="C113" s="40"/>
      <c r="D113" s="40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>
      <c r="A114" s="40"/>
      <c r="B114" s="40"/>
      <c r="C114" s="40"/>
      <c r="D114" s="40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>
      <c r="A115" s="40"/>
      <c r="B115" s="40"/>
      <c r="C115" s="40"/>
      <c r="D115" s="40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>
      <c r="A116" s="40"/>
      <c r="B116" s="40"/>
      <c r="C116" s="40"/>
      <c r="D116" s="40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>
      <c r="A117" s="40"/>
      <c r="B117" s="40"/>
      <c r="C117" s="40"/>
      <c r="D117" s="40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>
      <c r="A118" s="40"/>
      <c r="B118" s="40"/>
      <c r="C118" s="40"/>
      <c r="D118" s="40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>
      <c r="A119" s="40"/>
      <c r="B119" s="40"/>
      <c r="C119" s="40"/>
      <c r="D119" s="40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>
      <c r="A120" s="40"/>
      <c r="B120" s="40"/>
      <c r="C120" s="40"/>
      <c r="D120" s="40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>
      <c r="A121" s="40"/>
      <c r="B121" s="40"/>
      <c r="C121" s="40"/>
      <c r="D121" s="40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>
      <c r="A122" s="40"/>
      <c r="B122" s="40"/>
      <c r="C122" s="40"/>
      <c r="D122" s="40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>
      <c r="A123" s="40"/>
      <c r="B123" s="40"/>
      <c r="C123" s="40"/>
      <c r="D123" s="40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>
      <c r="A124" s="40"/>
      <c r="B124" s="40"/>
      <c r="C124" s="40"/>
      <c r="D124" s="40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>
      <c r="A125" s="40"/>
      <c r="B125" s="40"/>
      <c r="C125" s="40"/>
      <c r="D125" s="40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>
      <c r="A126" s="40"/>
      <c r="B126" s="40"/>
      <c r="C126" s="40"/>
      <c r="D126" s="40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>
      <c r="A127" s="40"/>
      <c r="B127" s="40"/>
      <c r="C127" s="40"/>
      <c r="D127" s="40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>
      <c r="A128" s="40"/>
      <c r="B128" s="40"/>
      <c r="C128" s="40"/>
      <c r="D128" s="40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>
      <c r="A129" s="40"/>
      <c r="B129" s="40"/>
      <c r="C129" s="40"/>
      <c r="D129" s="40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>
      <c r="A130" s="40"/>
      <c r="B130" s="40"/>
      <c r="C130" s="40"/>
      <c r="D130" s="40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>
      <c r="A131" s="40"/>
      <c r="B131" s="40"/>
      <c r="C131" s="40"/>
      <c r="D131" s="40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>
      <c r="A132" s="40"/>
      <c r="B132" s="40"/>
      <c r="C132" s="40"/>
      <c r="D132" s="40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>
      <c r="A133" s="40"/>
      <c r="B133" s="40"/>
      <c r="C133" s="40"/>
      <c r="D133" s="40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>
      <c r="A134" s="40"/>
      <c r="B134" s="40"/>
      <c r="C134" s="40"/>
      <c r="D134" s="40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>
      <c r="A135" s="40"/>
      <c r="B135" s="40"/>
      <c r="C135" s="40"/>
      <c r="D135" s="40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>
      <c r="A136" s="40"/>
      <c r="B136" s="40"/>
      <c r="C136" s="40"/>
      <c r="D136" s="40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>
      <c r="A137" s="40"/>
      <c r="B137" s="40"/>
      <c r="C137" s="40"/>
      <c r="D137" s="40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>
      <c r="A138" s="40"/>
      <c r="B138" s="40"/>
      <c r="C138" s="40"/>
      <c r="D138" s="40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>
      <c r="A139" s="40"/>
      <c r="B139" s="40"/>
      <c r="C139" s="40"/>
      <c r="D139" s="40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>
      <c r="A140" s="40"/>
      <c r="B140" s="40"/>
      <c r="C140" s="40"/>
      <c r="D140" s="40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>
      <c r="A141" s="40"/>
      <c r="B141" s="40"/>
      <c r="C141" s="40"/>
      <c r="D141" s="40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>
      <c r="A142" s="40"/>
      <c r="B142" s="40"/>
      <c r="C142" s="40"/>
      <c r="D142" s="40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>
      <c r="A143" s="40"/>
      <c r="B143" s="40"/>
      <c r="C143" s="40"/>
      <c r="D143" s="40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>
      <c r="A144" s="40"/>
      <c r="B144" s="40"/>
      <c r="C144" s="40"/>
      <c r="D144" s="40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>
      <c r="A145" s="40"/>
      <c r="B145" s="40"/>
      <c r="C145" s="40"/>
      <c r="D145" s="40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>
      <c r="A146" s="40"/>
      <c r="B146" s="40"/>
      <c r="C146" s="40"/>
      <c r="D146" s="40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>
      <c r="A147" s="40"/>
      <c r="B147" s="40"/>
      <c r="C147" s="40"/>
      <c r="D147" s="40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>
      <c r="A148" s="40"/>
      <c r="B148" s="40"/>
      <c r="C148" s="40"/>
      <c r="D148" s="40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>
      <c r="A149" s="40"/>
      <c r="B149" s="40"/>
      <c r="C149" s="40"/>
      <c r="D149" s="40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>
      <c r="A150" s="40"/>
      <c r="B150" s="40"/>
      <c r="C150" s="40"/>
      <c r="D150" s="40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>
      <c r="A151" s="40"/>
      <c r="B151" s="40"/>
      <c r="C151" s="40"/>
      <c r="D151" s="40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>
      <c r="A152" s="40"/>
      <c r="B152" s="40"/>
      <c r="C152" s="40"/>
      <c r="D152" s="40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>
      <c r="A153" s="40"/>
      <c r="B153" s="40"/>
      <c r="C153" s="40"/>
      <c r="D153" s="40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>
      <c r="A154" s="40"/>
      <c r="B154" s="40"/>
      <c r="C154" s="40"/>
      <c r="D154" s="40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>
      <c r="A155" s="40"/>
      <c r="B155" s="40"/>
      <c r="C155" s="40"/>
      <c r="D155" s="40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>
      <c r="A156" s="40"/>
      <c r="B156" s="40"/>
      <c r="C156" s="40"/>
      <c r="D156" s="40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>
      <c r="A157" s="40"/>
      <c r="B157" s="40"/>
      <c r="C157" s="40"/>
      <c r="D157" s="40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>
      <c r="A158" s="40"/>
      <c r="B158" s="40"/>
      <c r="C158" s="40"/>
      <c r="D158" s="40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>
      <c r="A159" s="40"/>
      <c r="B159" s="40"/>
      <c r="C159" s="40"/>
      <c r="D159" s="40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>
      <c r="A160" s="40"/>
      <c r="B160" s="40"/>
      <c r="C160" s="40"/>
      <c r="D160" s="40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>
      <c r="A161" s="40"/>
      <c r="B161" s="40"/>
      <c r="C161" s="40"/>
      <c r="D161" s="40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>
      <c r="A162" s="40"/>
      <c r="B162" s="40"/>
      <c r="C162" s="40"/>
      <c r="D162" s="40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>
      <c r="A163" s="40"/>
      <c r="B163" s="40"/>
      <c r="C163" s="40"/>
      <c r="D163" s="40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>
      <c r="A164" s="40"/>
      <c r="B164" s="40"/>
      <c r="C164" s="40"/>
      <c r="D164" s="40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>
      <c r="A165" s="40"/>
      <c r="B165" s="40"/>
      <c r="C165" s="40"/>
      <c r="D165" s="40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>
      <c r="A166" s="40"/>
      <c r="B166" s="40"/>
      <c r="C166" s="40"/>
      <c r="D166" s="40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>
      <c r="A167" s="40"/>
      <c r="B167" s="40"/>
      <c r="C167" s="40"/>
      <c r="D167" s="40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>
      <c r="A168" s="40"/>
      <c r="B168" s="40"/>
      <c r="C168" s="40"/>
      <c r="D168" s="40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>
      <c r="A169" s="40"/>
      <c r="B169" s="40"/>
      <c r="C169" s="40"/>
      <c r="D169" s="40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>
      <c r="A170" s="40"/>
      <c r="B170" s="40"/>
      <c r="C170" s="40"/>
      <c r="D170" s="40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>
      <c r="A171" s="40"/>
      <c r="B171" s="40"/>
      <c r="C171" s="40"/>
      <c r="D171" s="40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>
      <c r="A172" s="40"/>
      <c r="B172" s="40"/>
      <c r="C172" s="40"/>
      <c r="D172" s="40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>
      <c r="A173" s="40"/>
      <c r="B173" s="40"/>
      <c r="C173" s="40"/>
      <c r="D173" s="40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>
      <c r="A174" s="40"/>
      <c r="B174" s="40"/>
      <c r="C174" s="40"/>
      <c r="D174" s="40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>
      <c r="A175" s="40"/>
      <c r="B175" s="40"/>
      <c r="C175" s="40"/>
      <c r="D175" s="40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>
      <c r="A176" s="40"/>
      <c r="B176" s="40"/>
      <c r="C176" s="40"/>
      <c r="D176" s="40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>
      <c r="A177" s="40"/>
      <c r="B177" s="40"/>
      <c r="C177" s="40"/>
      <c r="D177" s="40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>
      <c r="A178" s="40"/>
      <c r="B178" s="40"/>
      <c r="C178" s="40"/>
      <c r="D178" s="40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>
      <c r="A179" s="40"/>
      <c r="B179" s="40"/>
      <c r="C179" s="40"/>
      <c r="D179" s="40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>
      <c r="A180" s="40"/>
      <c r="B180" s="40"/>
      <c r="C180" s="40"/>
      <c r="D180" s="40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>
      <c r="A181" s="40"/>
      <c r="B181" s="40"/>
      <c r="C181" s="40"/>
      <c r="D181" s="40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>
      <c r="A182" s="40"/>
      <c r="B182" s="40"/>
      <c r="C182" s="40"/>
      <c r="D182" s="40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>
      <c r="A183" s="40"/>
      <c r="B183" s="40"/>
      <c r="C183" s="40"/>
      <c r="D183" s="40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>
      <c r="A184" s="40"/>
      <c r="B184" s="40"/>
      <c r="C184" s="40"/>
      <c r="D184" s="40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>
      <c r="A185" s="40"/>
      <c r="B185" s="40"/>
      <c r="C185" s="40"/>
      <c r="D185" s="40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>
      <c r="A186" s="40"/>
      <c r="B186" s="40"/>
      <c r="C186" s="40"/>
      <c r="D186" s="40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>
      <c r="A187" s="40"/>
      <c r="B187" s="40"/>
      <c r="C187" s="40"/>
      <c r="D187" s="40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>
      <c r="A188" s="40"/>
      <c r="B188" s="40"/>
      <c r="C188" s="40"/>
      <c r="D188" s="40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>
      <c r="A189" s="40"/>
      <c r="B189" s="40"/>
      <c r="C189" s="40"/>
      <c r="D189" s="40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>
      <c r="A190" s="40"/>
      <c r="B190" s="40"/>
      <c r="C190" s="40"/>
      <c r="D190" s="40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>
      <c r="A191" s="40"/>
      <c r="B191" s="40"/>
      <c r="C191" s="40"/>
      <c r="D191" s="40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>
      <c r="A192" s="40"/>
      <c r="B192" s="40"/>
      <c r="C192" s="40"/>
      <c r="D192" s="40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>
      <c r="A193" s="40"/>
      <c r="B193" s="40"/>
      <c r="C193" s="40"/>
      <c r="D193" s="40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>
      <c r="A194" s="40"/>
      <c r="B194" s="40"/>
      <c r="C194" s="40"/>
      <c r="D194" s="40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>
      <c r="A195" s="40"/>
      <c r="B195" s="40"/>
      <c r="C195" s="40"/>
      <c r="D195" s="40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>
      <c r="A196" s="40"/>
      <c r="B196" s="40"/>
      <c r="C196" s="40"/>
      <c r="D196" s="40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>
      <c r="A197" s="40"/>
      <c r="B197" s="40"/>
      <c r="C197" s="40"/>
      <c r="D197" s="40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>
      <c r="A198" s="40"/>
      <c r="B198" s="40"/>
      <c r="C198" s="40"/>
      <c r="D198" s="40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>
      <c r="A199" s="40"/>
      <c r="B199" s="40"/>
      <c r="C199" s="40"/>
      <c r="D199" s="40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>
      <c r="A200" s="40"/>
      <c r="B200" s="40"/>
      <c r="C200" s="40"/>
      <c r="D200" s="40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>
      <c r="A201" s="40"/>
      <c r="B201" s="40"/>
      <c r="C201" s="40"/>
      <c r="D201" s="40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>
      <c r="A202" s="40"/>
      <c r="B202" s="40"/>
      <c r="C202" s="40"/>
      <c r="D202" s="40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>
      <c r="A203" s="40"/>
      <c r="B203" s="40"/>
      <c r="C203" s="40"/>
      <c r="D203" s="40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>
      <c r="A204" s="40"/>
      <c r="B204" s="40"/>
      <c r="C204" s="40"/>
      <c r="D204" s="40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>
      <c r="A205" s="40"/>
      <c r="B205" s="40"/>
      <c r="C205" s="40"/>
      <c r="D205" s="40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>
      <c r="A206" s="40"/>
      <c r="B206" s="40"/>
      <c r="C206" s="40"/>
      <c r="D206" s="40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>
      <c r="A207" s="40"/>
      <c r="B207" s="40"/>
      <c r="C207" s="40"/>
      <c r="D207" s="40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>
      <c r="A208" s="40"/>
      <c r="B208" s="40"/>
      <c r="C208" s="40"/>
      <c r="D208" s="40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>
      <c r="A209" s="40"/>
      <c r="B209" s="40"/>
      <c r="C209" s="40"/>
      <c r="D209" s="40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>
      <c r="A210" s="40"/>
      <c r="B210" s="40"/>
      <c r="C210" s="40"/>
      <c r="D210" s="40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>
      <c r="A211" s="40"/>
      <c r="B211" s="40"/>
      <c r="C211" s="40"/>
      <c r="D211" s="40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>
      <c r="A212" s="40"/>
      <c r="B212" s="40"/>
      <c r="C212" s="40"/>
      <c r="D212" s="40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>
      <c r="A213" s="40"/>
      <c r="B213" s="40"/>
      <c r="C213" s="40"/>
      <c r="D213" s="40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>
      <c r="A214" s="40"/>
      <c r="B214" s="40"/>
      <c r="C214" s="40"/>
      <c r="D214" s="40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>
      <c r="A215" s="40"/>
      <c r="B215" s="40"/>
      <c r="C215" s="40"/>
      <c r="D215" s="40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>
      <c r="A216" s="40"/>
      <c r="B216" s="40"/>
      <c r="C216" s="40"/>
      <c r="D216" s="40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>
      <c r="A217" s="40"/>
      <c r="B217" s="40"/>
      <c r="C217" s="40"/>
      <c r="D217" s="40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>
      <c r="A218" s="40"/>
      <c r="B218" s="40"/>
      <c r="C218" s="40"/>
      <c r="D218" s="40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>
      <c r="A219" s="40"/>
      <c r="B219" s="40"/>
      <c r="C219" s="40"/>
      <c r="D219" s="40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>
      <c r="A220" s="40"/>
      <c r="B220" s="40"/>
      <c r="C220" s="40"/>
      <c r="D220" s="40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>
      <c r="A221" s="40"/>
      <c r="B221" s="40"/>
      <c r="C221" s="40"/>
      <c r="D221" s="40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>
      <c r="A222" s="40"/>
      <c r="B222" s="40"/>
      <c r="C222" s="40"/>
      <c r="D222" s="40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>
      <c r="A223" s="40"/>
      <c r="B223" s="40"/>
      <c r="C223" s="40"/>
      <c r="D223" s="40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>
      <c r="A224" s="40"/>
      <c r="B224" s="40"/>
      <c r="C224" s="40"/>
      <c r="D224" s="40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>
      <c r="A225" s="40"/>
      <c r="B225" s="40"/>
      <c r="C225" s="40"/>
      <c r="D225" s="40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>
      <c r="A226" s="40"/>
      <c r="B226" s="40"/>
      <c r="C226" s="40"/>
      <c r="D226" s="40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>
      <c r="A227" s="40"/>
      <c r="B227" s="40"/>
      <c r="C227" s="40"/>
      <c r="D227" s="40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>
      <c r="A228" s="40"/>
      <c r="B228" s="40"/>
      <c r="C228" s="40"/>
      <c r="D228" s="40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>
      <c r="A229" s="40"/>
      <c r="B229" s="40"/>
      <c r="C229" s="40"/>
      <c r="D229" s="40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>
      <c r="A230" s="40"/>
      <c r="B230" s="40"/>
      <c r="C230" s="40"/>
      <c r="D230" s="40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>
      <c r="A231" s="40"/>
      <c r="B231" s="40"/>
      <c r="C231" s="40"/>
      <c r="D231" s="40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>
      <c r="A232" s="40"/>
      <c r="B232" s="40"/>
      <c r="C232" s="40"/>
      <c r="D232" s="40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>
      <c r="A233" s="40"/>
      <c r="B233" s="40"/>
      <c r="C233" s="40"/>
      <c r="D233" s="40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>
      <c r="A234" s="40"/>
      <c r="B234" s="40"/>
      <c r="C234" s="40"/>
      <c r="D234" s="40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>
      <c r="A235" s="40"/>
      <c r="B235" s="40"/>
      <c r="C235" s="40"/>
      <c r="D235" s="40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>
      <c r="A236" s="40"/>
      <c r="B236" s="40"/>
      <c r="C236" s="40"/>
      <c r="D236" s="40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>
      <c r="A237" s="40"/>
      <c r="B237" s="40"/>
      <c r="C237" s="40"/>
      <c r="D237" s="40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>
      <c r="A238" s="40"/>
      <c r="B238" s="40"/>
      <c r="C238" s="40"/>
      <c r="D238" s="40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>
      <c r="A239" s="40"/>
      <c r="B239" s="40"/>
      <c r="C239" s="40"/>
      <c r="D239" s="40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>
      <c r="A240" s="40"/>
      <c r="B240" s="40"/>
      <c r="C240" s="40"/>
      <c r="D240" s="40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>
      <c r="A241" s="40"/>
      <c r="B241" s="40"/>
      <c r="C241" s="40"/>
      <c r="D241" s="40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>
      <c r="A242" s="40"/>
      <c r="B242" s="40"/>
      <c r="C242" s="40"/>
      <c r="D242" s="40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>
      <c r="A243" s="40"/>
      <c r="B243" s="40"/>
      <c r="C243" s="40"/>
      <c r="D243" s="40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>
      <c r="A244" s="40"/>
      <c r="B244" s="40"/>
      <c r="C244" s="40"/>
      <c r="D244" s="40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>
      <c r="A245" s="40"/>
      <c r="B245" s="40"/>
      <c r="C245" s="40"/>
      <c r="D245" s="40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>
      <c r="A246" s="40"/>
      <c r="B246" s="40"/>
      <c r="C246" s="40"/>
      <c r="D246" s="40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>
      <c r="A247" s="40"/>
      <c r="B247" s="40"/>
      <c r="C247" s="40"/>
      <c r="D247" s="40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>
      <c r="A248" s="40"/>
      <c r="B248" s="40"/>
      <c r="C248" s="40"/>
      <c r="D248" s="40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>
      <c r="A249" s="40"/>
      <c r="B249" s="40"/>
      <c r="C249" s="40"/>
      <c r="D249" s="40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>
      <c r="A250" s="40"/>
      <c r="B250" s="40"/>
      <c r="C250" s="40"/>
      <c r="D250" s="40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>
      <c r="A251" s="40"/>
      <c r="B251" s="40"/>
      <c r="C251" s="40"/>
      <c r="D251" s="40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>
      <c r="A252" s="40"/>
      <c r="B252" s="40"/>
      <c r="C252" s="40"/>
      <c r="D252" s="40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>
      <c r="A253" s="40"/>
      <c r="B253" s="40"/>
      <c r="C253" s="40"/>
      <c r="D253" s="40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>
      <c r="A254" s="40"/>
      <c r="B254" s="40"/>
      <c r="C254" s="40"/>
      <c r="D254" s="40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>
      <c r="A255" s="40"/>
      <c r="B255" s="40"/>
      <c r="C255" s="40"/>
      <c r="D255" s="40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>
      <c r="A256" s="40"/>
      <c r="B256" s="40"/>
      <c r="C256" s="40"/>
      <c r="D256" s="40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>
      <c r="A257" s="40"/>
      <c r="B257" s="40"/>
      <c r="C257" s="40"/>
      <c r="D257" s="40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>
      <c r="A258" s="40"/>
      <c r="B258" s="40"/>
      <c r="C258" s="40"/>
      <c r="D258" s="40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>
      <c r="A259" s="40"/>
      <c r="B259" s="40"/>
      <c r="C259" s="40"/>
      <c r="D259" s="40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>
      <c r="A260" s="40"/>
      <c r="B260" s="40"/>
      <c r="C260" s="40"/>
      <c r="D260" s="40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>
      <c r="A261" s="40"/>
      <c r="B261" s="40"/>
      <c r="C261" s="40"/>
      <c r="D261" s="40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>
      <c r="A262" s="40"/>
      <c r="B262" s="40"/>
      <c r="C262" s="40"/>
      <c r="D262" s="40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>
      <c r="A263" s="40"/>
      <c r="B263" s="40"/>
      <c r="C263" s="40"/>
      <c r="D263" s="40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>
      <c r="A264" s="40"/>
      <c r="B264" s="40"/>
      <c r="C264" s="40"/>
      <c r="D264" s="40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>
      <c r="A265" s="40"/>
      <c r="B265" s="40"/>
      <c r="C265" s="40"/>
      <c r="D265" s="40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>
      <c r="A266" s="40"/>
      <c r="B266" s="40"/>
      <c r="C266" s="40"/>
      <c r="D266" s="40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>
      <c r="A267" s="40"/>
      <c r="B267" s="40"/>
      <c r="C267" s="40"/>
      <c r="D267" s="40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>
      <c r="A268" s="40"/>
      <c r="B268" s="40"/>
      <c r="C268" s="40"/>
      <c r="D268" s="40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>
      <c r="A269" s="40"/>
      <c r="B269" s="40"/>
      <c r="C269" s="40"/>
      <c r="D269" s="40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>
      <c r="A270" s="40"/>
      <c r="B270" s="40"/>
      <c r="C270" s="40"/>
      <c r="D270" s="40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>
      <c r="A271" s="40"/>
      <c r="B271" s="40"/>
      <c r="C271" s="40"/>
      <c r="D271" s="40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>
      <c r="A272" s="40"/>
      <c r="B272" s="40"/>
      <c r="C272" s="40"/>
      <c r="D272" s="40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>
      <c r="A273" s="40"/>
      <c r="B273" s="40"/>
      <c r="C273" s="40"/>
      <c r="D273" s="40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>
      <c r="A274" s="40"/>
      <c r="B274" s="40"/>
      <c r="C274" s="40"/>
      <c r="D274" s="40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>
      <c r="A275" s="40"/>
      <c r="B275" s="40"/>
      <c r="C275" s="40"/>
      <c r="D275" s="40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>
      <c r="A276" s="40"/>
      <c r="B276" s="40"/>
      <c r="C276" s="40"/>
      <c r="D276" s="40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>
      <c r="A277" s="40"/>
      <c r="B277" s="40"/>
      <c r="C277" s="40"/>
      <c r="D277" s="40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>
      <c r="A278" s="40"/>
      <c r="B278" s="40"/>
      <c r="C278" s="40"/>
      <c r="D278" s="40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>
      <c r="A279" s="40"/>
      <c r="B279" s="40"/>
      <c r="C279" s="40"/>
      <c r="D279" s="40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>
      <c r="A280" s="40"/>
      <c r="B280" s="40"/>
      <c r="C280" s="40"/>
      <c r="D280" s="40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>
      <c r="A281" s="40"/>
      <c r="B281" s="40"/>
      <c r="C281" s="40"/>
      <c r="D281" s="40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>
      <c r="A282" s="40"/>
      <c r="B282" s="40"/>
      <c r="C282" s="40"/>
      <c r="D282" s="40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>
      <c r="A283" s="40"/>
      <c r="B283" s="40"/>
      <c r="C283" s="40"/>
      <c r="D283" s="40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>
      <c r="A284" s="40"/>
      <c r="B284" s="40"/>
      <c r="C284" s="40"/>
      <c r="D284" s="40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>
      <c r="A285" s="40"/>
      <c r="B285" s="40"/>
      <c r="C285" s="40"/>
      <c r="D285" s="40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>
      <c r="A286" s="40"/>
      <c r="B286" s="40"/>
      <c r="C286" s="40"/>
      <c r="D286" s="40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>
      <c r="A287" s="40"/>
      <c r="B287" s="40"/>
      <c r="C287" s="40"/>
      <c r="D287" s="40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>
      <c r="A288" s="40"/>
      <c r="B288" s="40"/>
      <c r="C288" s="40"/>
      <c r="D288" s="40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>
      <c r="A289" s="40"/>
      <c r="B289" s="40"/>
      <c r="C289" s="40"/>
      <c r="D289" s="40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>
      <c r="A290" s="40"/>
      <c r="B290" s="40"/>
      <c r="C290" s="40"/>
      <c r="D290" s="40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>
      <c r="A291" s="40"/>
      <c r="B291" s="40"/>
      <c r="C291" s="40"/>
      <c r="D291" s="40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>
      <c r="A292" s="40"/>
      <c r="B292" s="40"/>
      <c r="C292" s="40"/>
      <c r="D292" s="40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>
      <c r="A293" s="40"/>
      <c r="B293" s="40"/>
      <c r="C293" s="40"/>
      <c r="D293" s="40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>
      <c r="A294" s="40"/>
      <c r="B294" s="40"/>
      <c r="C294" s="40"/>
      <c r="D294" s="40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>
      <c r="A295" s="40"/>
      <c r="B295" s="40"/>
      <c r="C295" s="40"/>
      <c r="D295" s="40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>
      <c r="A296" s="40"/>
      <c r="B296" s="40"/>
      <c r="C296" s="40"/>
      <c r="D296" s="40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>
      <c r="A297" s="40"/>
      <c r="B297" s="40"/>
      <c r="C297" s="40"/>
      <c r="D297" s="40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>
      <c r="A298" s="40"/>
      <c r="B298" s="40"/>
      <c r="C298" s="40"/>
      <c r="D298" s="40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>
      <c r="A299" s="40"/>
      <c r="B299" s="40"/>
      <c r="C299" s="40"/>
      <c r="D299" s="40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>
      <c r="A300" s="40"/>
      <c r="B300" s="40"/>
      <c r="C300" s="40"/>
      <c r="D300" s="40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>
      <c r="A301" s="40"/>
      <c r="B301" s="40"/>
      <c r="C301" s="40"/>
      <c r="D301" s="40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>
      <c r="A302" s="40"/>
      <c r="B302" s="40"/>
      <c r="C302" s="40"/>
      <c r="D302" s="40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>
      <c r="A303" s="40"/>
      <c r="B303" s="40"/>
      <c r="C303" s="40"/>
      <c r="D303" s="40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>
      <c r="A304" s="40"/>
      <c r="B304" s="40"/>
      <c r="C304" s="40"/>
      <c r="D304" s="40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>
      <c r="A305" s="40"/>
      <c r="B305" s="40"/>
      <c r="C305" s="40"/>
      <c r="D305" s="40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>
      <c r="A306" s="40"/>
      <c r="B306" s="40"/>
      <c r="C306" s="40"/>
      <c r="D306" s="40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>
      <c r="A307" s="40"/>
      <c r="B307" s="40"/>
      <c r="C307" s="40"/>
      <c r="D307" s="40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>
      <c r="A308" s="40"/>
      <c r="B308" s="40"/>
      <c r="C308" s="40"/>
      <c r="D308" s="40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>
      <c r="A309" s="40"/>
      <c r="B309" s="40"/>
      <c r="C309" s="40"/>
      <c r="D309" s="40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>
      <c r="A310" s="40"/>
      <c r="B310" s="40"/>
      <c r="C310" s="40"/>
      <c r="D310" s="40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>
      <c r="A311" s="40"/>
      <c r="B311" s="40"/>
      <c r="C311" s="40"/>
      <c r="D311" s="40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>
      <c r="A312" s="40"/>
      <c r="B312" s="40"/>
      <c r="C312" s="40"/>
      <c r="D312" s="40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>
      <c r="A313" s="40"/>
      <c r="B313" s="40"/>
      <c r="C313" s="40"/>
      <c r="D313" s="40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>
      <c r="A314" s="40"/>
      <c r="B314" s="40"/>
      <c r="C314" s="40"/>
      <c r="D314" s="40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>
      <c r="A315" s="40"/>
      <c r="B315" s="40"/>
      <c r="C315" s="40"/>
      <c r="D315" s="40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>
      <c r="A316" s="40"/>
      <c r="B316" s="40"/>
      <c r="C316" s="40"/>
      <c r="D316" s="40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>
      <c r="A317" s="40"/>
      <c r="B317" s="40"/>
      <c r="C317" s="40"/>
      <c r="D317" s="40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>
      <c r="A318" s="40"/>
      <c r="B318" s="40"/>
      <c r="C318" s="40"/>
      <c r="D318" s="40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>
      <c r="A319" s="40"/>
      <c r="B319" s="40"/>
      <c r="C319" s="40"/>
      <c r="D319" s="40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>
      <c r="A320" s="40"/>
      <c r="B320" s="40"/>
      <c r="C320" s="40"/>
      <c r="D320" s="40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>
      <c r="A321" s="40"/>
      <c r="B321" s="40"/>
      <c r="C321" s="40"/>
      <c r="D321" s="40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>
      <c r="A322" s="40"/>
      <c r="B322" s="40"/>
      <c r="C322" s="40"/>
      <c r="D322" s="40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>
      <c r="A323" s="40"/>
      <c r="B323" s="40"/>
      <c r="C323" s="40"/>
      <c r="D323" s="40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>
      <c r="A324" s="40"/>
      <c r="B324" s="40"/>
      <c r="C324" s="40"/>
      <c r="D324" s="40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>
      <c r="A325" s="40"/>
      <c r="B325" s="40"/>
      <c r="C325" s="40"/>
      <c r="D325" s="40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>
      <c r="A326" s="40"/>
      <c r="B326" s="40"/>
      <c r="C326" s="40"/>
      <c r="D326" s="40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>
      <c r="A327" s="40"/>
      <c r="B327" s="40"/>
      <c r="C327" s="40"/>
      <c r="D327" s="40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>
      <c r="A328" s="40"/>
      <c r="B328" s="40"/>
      <c r="C328" s="40"/>
      <c r="D328" s="40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>
      <c r="A329" s="40"/>
      <c r="B329" s="40"/>
      <c r="C329" s="40"/>
      <c r="D329" s="40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>
      <c r="A330" s="40"/>
      <c r="B330" s="40"/>
      <c r="C330" s="40"/>
      <c r="D330" s="40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>
      <c r="A331" s="40"/>
      <c r="B331" s="40"/>
      <c r="C331" s="40"/>
      <c r="D331" s="40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>
      <c r="A332" s="40"/>
      <c r="B332" s="40"/>
      <c r="C332" s="40"/>
      <c r="D332" s="40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>
      <c r="A333" s="40"/>
      <c r="B333" s="40"/>
      <c r="C333" s="40"/>
      <c r="D333" s="40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>
      <c r="A334" s="40"/>
      <c r="B334" s="40"/>
      <c r="C334" s="40"/>
      <c r="D334" s="40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>
      <c r="A335" s="40"/>
      <c r="B335" s="40"/>
      <c r="C335" s="40"/>
      <c r="D335" s="40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>
      <c r="A336" s="40"/>
      <c r="B336" s="40"/>
      <c r="C336" s="40"/>
      <c r="D336" s="40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>
      <c r="A337" s="40"/>
      <c r="B337" s="40"/>
      <c r="C337" s="40"/>
      <c r="D337" s="40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>
      <c r="A338" s="40"/>
      <c r="B338" s="40"/>
      <c r="C338" s="40"/>
      <c r="D338" s="40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>
      <c r="A339" s="40"/>
      <c r="B339" s="40"/>
      <c r="C339" s="40"/>
      <c r="D339" s="40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>
      <c r="A340" s="40"/>
      <c r="B340" s="40"/>
      <c r="C340" s="40"/>
      <c r="D340" s="40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>
      <c r="A341" s="40"/>
      <c r="B341" s="40"/>
      <c r="C341" s="40"/>
      <c r="D341" s="40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>
      <c r="A342" s="40"/>
      <c r="B342" s="40"/>
      <c r="C342" s="40"/>
      <c r="D342" s="40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>
      <c r="A343" s="40"/>
      <c r="B343" s="40"/>
      <c r="C343" s="40"/>
      <c r="D343" s="40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>
      <c r="A344" s="40"/>
      <c r="B344" s="40"/>
      <c r="C344" s="40"/>
      <c r="D344" s="40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>
      <c r="A345" s="40"/>
      <c r="B345" s="40"/>
      <c r="C345" s="40"/>
      <c r="D345" s="40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>
      <c r="A346" s="40"/>
      <c r="B346" s="40"/>
      <c r="C346" s="40"/>
      <c r="D346" s="40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>
      <c r="A347" s="40"/>
      <c r="B347" s="40"/>
      <c r="C347" s="40"/>
      <c r="D347" s="40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>
      <c r="A348" s="40"/>
      <c r="B348" s="40"/>
      <c r="C348" s="40"/>
      <c r="D348" s="40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>
      <c r="A349" s="40"/>
      <c r="B349" s="40"/>
      <c r="C349" s="40"/>
      <c r="D349" s="40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>
      <c r="A350" s="40"/>
      <c r="B350" s="40"/>
      <c r="C350" s="40"/>
      <c r="D350" s="40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>
      <c r="A351" s="40"/>
      <c r="B351" s="40"/>
      <c r="C351" s="40"/>
      <c r="D351" s="40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>
      <c r="A352" s="40"/>
      <c r="B352" s="40"/>
      <c r="C352" s="40"/>
      <c r="D352" s="40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>
      <c r="A353" s="40"/>
      <c r="B353" s="40"/>
      <c r="C353" s="40"/>
      <c r="D353" s="40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>
      <c r="A354" s="40"/>
      <c r="B354" s="40"/>
      <c r="C354" s="40"/>
      <c r="D354" s="40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>
      <c r="A355" s="40"/>
      <c r="B355" s="40"/>
      <c r="C355" s="40"/>
      <c r="D355" s="40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>
      <c r="A356" s="40"/>
      <c r="B356" s="40"/>
      <c r="C356" s="40"/>
      <c r="D356" s="40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>
      <c r="A357" s="40"/>
      <c r="B357" s="40"/>
      <c r="C357" s="40"/>
      <c r="D357" s="40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>
      <c r="A358" s="40"/>
      <c r="B358" s="40"/>
      <c r="C358" s="40"/>
      <c r="D358" s="40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>
      <c r="A359" s="40"/>
      <c r="B359" s="40"/>
      <c r="C359" s="40"/>
      <c r="D359" s="40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>
      <c r="A360" s="40"/>
      <c r="B360" s="40"/>
      <c r="C360" s="40"/>
      <c r="D360" s="40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>
      <c r="A361" s="40"/>
      <c r="B361" s="40"/>
      <c r="C361" s="40"/>
      <c r="D361" s="40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>
      <c r="A362" s="40"/>
      <c r="B362" s="40"/>
      <c r="C362" s="40"/>
      <c r="D362" s="40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>
      <c r="A363" s="40"/>
      <c r="B363" s="40"/>
      <c r="C363" s="40"/>
      <c r="D363" s="40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>
      <c r="A364" s="40"/>
      <c r="B364" s="40"/>
      <c r="C364" s="40"/>
      <c r="D364" s="40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>
      <c r="A365" s="40"/>
      <c r="B365" s="40"/>
      <c r="C365" s="40"/>
      <c r="D365" s="40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>
      <c r="A366" s="40"/>
      <c r="B366" s="40"/>
      <c r="C366" s="40"/>
      <c r="D366" s="40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>
      <c r="A367" s="40"/>
      <c r="B367" s="40"/>
      <c r="C367" s="40"/>
      <c r="D367" s="40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>
      <c r="A368" s="40"/>
      <c r="B368" s="40"/>
      <c r="C368" s="40"/>
      <c r="D368" s="40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>
      <c r="A369" s="40"/>
      <c r="B369" s="40"/>
      <c r="C369" s="40"/>
      <c r="D369" s="40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>
      <c r="A370" s="40"/>
      <c r="B370" s="40"/>
      <c r="C370" s="40"/>
      <c r="D370" s="40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>
      <c r="A371" s="40"/>
      <c r="B371" s="40"/>
      <c r="C371" s="40"/>
      <c r="D371" s="40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>
      <c r="A372" s="40"/>
      <c r="B372" s="40"/>
      <c r="C372" s="40"/>
      <c r="D372" s="40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>
      <c r="A373" s="40"/>
      <c r="B373" s="40"/>
      <c r="C373" s="40"/>
      <c r="D373" s="40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>
      <c r="A374" s="40"/>
      <c r="B374" s="40"/>
      <c r="C374" s="40"/>
      <c r="D374" s="40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>
      <c r="A375" s="40"/>
      <c r="B375" s="40"/>
      <c r="C375" s="40"/>
      <c r="D375" s="40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>
      <c r="A376" s="40"/>
      <c r="B376" s="40"/>
      <c r="C376" s="40"/>
      <c r="D376" s="40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>
      <c r="A377" s="40"/>
      <c r="B377" s="40"/>
      <c r="C377" s="40"/>
      <c r="D377" s="40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>
      <c r="A378" s="40"/>
      <c r="B378" s="40"/>
      <c r="C378" s="40"/>
      <c r="D378" s="40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>
      <c r="A379" s="40"/>
      <c r="B379" s="40"/>
      <c r="C379" s="40"/>
      <c r="D379" s="40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>
      <c r="A380" s="40"/>
      <c r="B380" s="40"/>
      <c r="C380" s="40"/>
      <c r="D380" s="40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>
      <c r="A381" s="40"/>
      <c r="B381" s="40"/>
      <c r="C381" s="40"/>
      <c r="D381" s="40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>
      <c r="A382" s="40"/>
      <c r="B382" s="40"/>
      <c r="C382" s="40"/>
      <c r="D382" s="40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>
      <c r="A383" s="40"/>
      <c r="B383" s="40"/>
      <c r="C383" s="40"/>
      <c r="D383" s="40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>
      <c r="A384" s="40"/>
      <c r="B384" s="40"/>
      <c r="C384" s="40"/>
      <c r="D384" s="40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>
      <c r="A385" s="40"/>
      <c r="B385" s="40"/>
      <c r="C385" s="40"/>
      <c r="D385" s="40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>
      <c r="A386" s="40"/>
      <c r="B386" s="40"/>
      <c r="C386" s="40"/>
      <c r="D386" s="40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>
      <c r="A387" s="40"/>
      <c r="B387" s="40"/>
      <c r="C387" s="40"/>
      <c r="D387" s="40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>
      <c r="A388" s="40"/>
      <c r="B388" s="40"/>
      <c r="C388" s="40"/>
      <c r="D388" s="40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>
      <c r="A389" s="40"/>
      <c r="B389" s="40"/>
      <c r="C389" s="40"/>
      <c r="D389" s="40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>
      <c r="A390" s="40"/>
      <c r="B390" s="40"/>
      <c r="C390" s="40"/>
      <c r="D390" s="40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>
      <c r="A391" s="40"/>
      <c r="B391" s="40"/>
      <c r="C391" s="40"/>
      <c r="D391" s="40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>
      <c r="A392" s="40"/>
      <c r="B392" s="40"/>
      <c r="C392" s="40"/>
      <c r="D392" s="40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>
      <c r="A393" s="40"/>
      <c r="B393" s="40"/>
      <c r="C393" s="40"/>
      <c r="D393" s="40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>
      <c r="A394" s="40"/>
      <c r="B394" s="40"/>
      <c r="C394" s="40"/>
      <c r="D394" s="40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>
      <c r="A395" s="40"/>
      <c r="B395" s="40"/>
      <c r="C395" s="40"/>
      <c r="D395" s="40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>
      <c r="A396" s="40"/>
      <c r="B396" s="40"/>
      <c r="C396" s="40"/>
      <c r="D396" s="40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>
      <c r="A397" s="40"/>
      <c r="B397" s="40"/>
      <c r="C397" s="40"/>
      <c r="D397" s="40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>
      <c r="A398" s="40"/>
      <c r="B398" s="40"/>
      <c r="C398" s="40"/>
      <c r="D398" s="40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>
      <c r="A399" s="40"/>
      <c r="B399" s="40"/>
      <c r="C399" s="40"/>
      <c r="D399" s="40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>
      <c r="A400" s="40"/>
      <c r="B400" s="40"/>
      <c r="C400" s="40"/>
      <c r="D400" s="40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>
      <c r="A401" s="40"/>
      <c r="B401" s="40"/>
      <c r="C401" s="40"/>
      <c r="D401" s="40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>
      <c r="A402" s="40"/>
      <c r="B402" s="40"/>
      <c r="C402" s="40"/>
      <c r="D402" s="40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>
      <c r="A403" s="40"/>
      <c r="B403" s="40"/>
      <c r="C403" s="40"/>
      <c r="D403" s="40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>
      <c r="A404" s="40"/>
      <c r="B404" s="40"/>
      <c r="C404" s="40"/>
      <c r="D404" s="40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>
      <c r="A405" s="40"/>
      <c r="B405" s="40"/>
      <c r="C405" s="40"/>
      <c r="D405" s="40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>
      <c r="A406" s="40"/>
      <c r="B406" s="40"/>
      <c r="C406" s="40"/>
      <c r="D406" s="40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>
      <c r="A407" s="40"/>
      <c r="B407" s="40"/>
      <c r="C407" s="40"/>
      <c r="D407" s="40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>
      <c r="A408" s="40"/>
      <c r="B408" s="40"/>
      <c r="C408" s="40"/>
      <c r="D408" s="40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>
      <c r="A409" s="40"/>
      <c r="B409" s="40"/>
      <c r="C409" s="40"/>
      <c r="D409" s="40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>
      <c r="A410" s="40"/>
      <c r="B410" s="40"/>
      <c r="C410" s="40"/>
      <c r="D410" s="40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>
      <c r="A411" s="40"/>
      <c r="B411" s="40"/>
      <c r="C411" s="40"/>
      <c r="D411" s="40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>
      <c r="A412" s="40"/>
      <c r="B412" s="40"/>
      <c r="C412" s="40"/>
      <c r="D412" s="40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>
      <c r="A413" s="40"/>
      <c r="B413" s="40"/>
      <c r="C413" s="40"/>
      <c r="D413" s="40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>
      <c r="A414" s="40"/>
      <c r="B414" s="40"/>
      <c r="C414" s="40"/>
      <c r="D414" s="40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>
      <c r="A415" s="40"/>
      <c r="B415" s="40"/>
      <c r="C415" s="40"/>
      <c r="D415" s="40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>
      <c r="A416" s="40"/>
      <c r="B416" s="40"/>
      <c r="C416" s="40"/>
      <c r="D416" s="40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>
      <c r="A417" s="40"/>
      <c r="B417" s="40"/>
      <c r="C417" s="40"/>
      <c r="D417" s="40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>
      <c r="A418" s="40"/>
      <c r="B418" s="40"/>
      <c r="C418" s="40"/>
      <c r="D418" s="40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>
      <c r="A419" s="40"/>
      <c r="B419" s="40"/>
      <c r="C419" s="40"/>
      <c r="D419" s="40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>
      <c r="A420" s="40"/>
      <c r="B420" s="40"/>
      <c r="C420" s="40"/>
      <c r="D420" s="40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>
      <c r="A421" s="40"/>
      <c r="B421" s="40"/>
      <c r="C421" s="40"/>
      <c r="D421" s="40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>
      <c r="A422" s="40"/>
      <c r="B422" s="40"/>
      <c r="C422" s="40"/>
      <c r="D422" s="40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>
      <c r="A423" s="40"/>
      <c r="B423" s="40"/>
      <c r="C423" s="40"/>
      <c r="D423" s="40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>
      <c r="A424" s="40"/>
      <c r="B424" s="40"/>
      <c r="C424" s="40"/>
      <c r="D424" s="40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>
      <c r="A425" s="40"/>
      <c r="B425" s="40"/>
      <c r="C425" s="40"/>
      <c r="D425" s="40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>
      <c r="A426" s="40"/>
      <c r="B426" s="40"/>
      <c r="C426" s="40"/>
      <c r="D426" s="40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>
      <c r="A427" s="40"/>
      <c r="B427" s="40"/>
      <c r="C427" s="40"/>
      <c r="D427" s="40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>
      <c r="A428" s="40"/>
      <c r="B428" s="40"/>
      <c r="C428" s="40"/>
      <c r="D428" s="40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>
      <c r="A429" s="40"/>
      <c r="B429" s="40"/>
      <c r="C429" s="40"/>
      <c r="D429" s="40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>
      <c r="A430" s="40"/>
      <c r="B430" s="40"/>
      <c r="C430" s="40"/>
      <c r="D430" s="40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>
      <c r="A431" s="40"/>
      <c r="B431" s="40"/>
      <c r="C431" s="40"/>
      <c r="D431" s="40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>
      <c r="A432" s="40"/>
      <c r="B432" s="40"/>
      <c r="C432" s="40"/>
      <c r="D432" s="40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>
      <c r="A433" s="40"/>
      <c r="B433" s="40"/>
      <c r="C433" s="40"/>
      <c r="D433" s="40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>
      <c r="A434" s="40"/>
      <c r="B434" s="40"/>
      <c r="C434" s="40"/>
      <c r="D434" s="40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>
      <c r="A435" s="40"/>
      <c r="B435" s="40"/>
      <c r="C435" s="40"/>
      <c r="D435" s="40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>
      <c r="A436" s="40"/>
      <c r="B436" s="40"/>
      <c r="C436" s="40"/>
      <c r="D436" s="40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>
      <c r="A437" s="40"/>
      <c r="B437" s="40"/>
      <c r="C437" s="40"/>
      <c r="D437" s="40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>
      <c r="A438" s="40"/>
      <c r="B438" s="40"/>
      <c r="C438" s="40"/>
      <c r="D438" s="40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>
      <c r="A439" s="40"/>
      <c r="B439" s="40"/>
      <c r="C439" s="40"/>
      <c r="D439" s="40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>
      <c r="A440" s="40"/>
      <c r="B440" s="40"/>
      <c r="C440" s="40"/>
      <c r="D440" s="40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>
      <c r="A441" s="40"/>
      <c r="B441" s="40"/>
      <c r="C441" s="40"/>
      <c r="D441" s="40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>
      <c r="A442" s="40"/>
      <c r="B442" s="40"/>
      <c r="C442" s="40"/>
      <c r="D442" s="40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>
      <c r="A443" s="40"/>
      <c r="B443" s="40"/>
      <c r="C443" s="40"/>
      <c r="D443" s="40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>
      <c r="A444" s="40"/>
      <c r="B444" s="40"/>
      <c r="C444" s="40"/>
      <c r="D444" s="40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>
      <c r="A445" s="40"/>
      <c r="B445" s="40"/>
      <c r="C445" s="40"/>
      <c r="D445" s="40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>
      <c r="A446" s="40"/>
      <c r="B446" s="40"/>
      <c r="C446" s="40"/>
      <c r="D446" s="40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>
      <c r="A447" s="40"/>
      <c r="B447" s="40"/>
      <c r="C447" s="40"/>
      <c r="D447" s="40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>
      <c r="A448" s="40"/>
      <c r="B448" s="40"/>
      <c r="C448" s="40"/>
      <c r="D448" s="40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>
      <c r="A449" s="40"/>
      <c r="B449" s="40"/>
      <c r="C449" s="40"/>
      <c r="D449" s="40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>
      <c r="A450" s="40"/>
      <c r="B450" s="40"/>
      <c r="C450" s="40"/>
      <c r="D450" s="40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>
      <c r="A451" s="40"/>
      <c r="B451" s="40"/>
      <c r="C451" s="40"/>
      <c r="D451" s="40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>
      <c r="A452" s="40"/>
      <c r="B452" s="40"/>
      <c r="C452" s="40"/>
      <c r="D452" s="40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>
      <c r="A453" s="40"/>
      <c r="B453" s="40"/>
      <c r="C453" s="40"/>
      <c r="D453" s="40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>
      <c r="A454" s="40"/>
      <c r="B454" s="40"/>
      <c r="C454" s="40"/>
      <c r="D454" s="40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>
      <c r="A455" s="40"/>
      <c r="B455" s="40"/>
      <c r="C455" s="40"/>
      <c r="D455" s="40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>
      <c r="A456" s="40"/>
      <c r="B456" s="40"/>
      <c r="C456" s="40"/>
      <c r="D456" s="40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>
      <c r="A457" s="40"/>
      <c r="B457" s="40"/>
      <c r="C457" s="40"/>
      <c r="D457" s="40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>
      <c r="A458" s="40"/>
      <c r="B458" s="40"/>
      <c r="C458" s="40"/>
      <c r="D458" s="40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>
      <c r="A459" s="40"/>
      <c r="B459" s="40"/>
      <c r="C459" s="40"/>
      <c r="D459" s="40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>
      <c r="A460" s="40"/>
      <c r="B460" s="40"/>
      <c r="C460" s="40"/>
      <c r="D460" s="40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>
      <c r="A461" s="40"/>
      <c r="B461" s="40"/>
      <c r="C461" s="40"/>
      <c r="D461" s="40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>
      <c r="A462" s="40"/>
      <c r="B462" s="40"/>
      <c r="C462" s="40"/>
      <c r="D462" s="40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>
      <c r="A463" s="40"/>
      <c r="B463" s="40"/>
      <c r="C463" s="40"/>
      <c r="D463" s="40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>
      <c r="A464" s="40"/>
      <c r="B464" s="40"/>
      <c r="C464" s="40"/>
      <c r="D464" s="40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>
      <c r="A465" s="40"/>
      <c r="B465" s="40"/>
      <c r="C465" s="40"/>
      <c r="D465" s="40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>
      <c r="A466" s="40"/>
      <c r="B466" s="40"/>
      <c r="C466" s="40"/>
      <c r="D466" s="40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>
      <c r="A467" s="40"/>
      <c r="B467" s="40"/>
      <c r="C467" s="40"/>
      <c r="D467" s="40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>
      <c r="A468" s="40"/>
      <c r="B468" s="40"/>
      <c r="C468" s="40"/>
      <c r="D468" s="40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>
      <c r="A469" s="40"/>
      <c r="B469" s="40"/>
      <c r="C469" s="40"/>
      <c r="D469" s="40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>
      <c r="A470" s="40"/>
      <c r="B470" s="40"/>
      <c r="C470" s="40"/>
      <c r="D470" s="40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>
      <c r="A471" s="40"/>
      <c r="B471" s="40"/>
      <c r="C471" s="40"/>
      <c r="D471" s="40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>
      <c r="A472" s="40"/>
      <c r="B472" s="40"/>
      <c r="C472" s="40"/>
      <c r="D472" s="40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>
      <c r="A473" s="40"/>
      <c r="B473" s="40"/>
      <c r="C473" s="40"/>
      <c r="D473" s="40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>
      <c r="A474" s="40"/>
      <c r="B474" s="40"/>
      <c r="C474" s="40"/>
      <c r="D474" s="40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>
      <c r="A475" s="40"/>
      <c r="B475" s="40"/>
      <c r="C475" s="40"/>
      <c r="D475" s="40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>
      <c r="A476" s="40"/>
      <c r="B476" s="40"/>
      <c r="C476" s="40"/>
      <c r="D476" s="40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>
      <c r="A477" s="40"/>
      <c r="B477" s="40"/>
      <c r="C477" s="40"/>
      <c r="D477" s="40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>
      <c r="A478" s="40"/>
      <c r="B478" s="40"/>
      <c r="C478" s="40"/>
      <c r="D478" s="40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>
      <c r="A479" s="40"/>
      <c r="B479" s="40"/>
      <c r="C479" s="40"/>
      <c r="D479" s="40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>
      <c r="A480" s="40"/>
      <c r="B480" s="40"/>
      <c r="C480" s="40"/>
      <c r="D480" s="40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>
      <c r="A481" s="40"/>
      <c r="B481" s="40"/>
      <c r="C481" s="40"/>
      <c r="D481" s="40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>
      <c r="A482" s="40"/>
      <c r="B482" s="40"/>
      <c r="C482" s="40"/>
      <c r="D482" s="40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>
      <c r="A483" s="40"/>
      <c r="B483" s="40"/>
      <c r="C483" s="40"/>
      <c r="D483" s="40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>
      <c r="A484" s="40"/>
      <c r="B484" s="40"/>
      <c r="C484" s="40"/>
      <c r="D484" s="40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>
      <c r="A485" s="40"/>
      <c r="B485" s="40"/>
      <c r="C485" s="40"/>
      <c r="D485" s="40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>
      <c r="A486" s="40"/>
      <c r="B486" s="40"/>
      <c r="C486" s="40"/>
      <c r="D486" s="40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>
      <c r="A487" s="40"/>
      <c r="B487" s="40"/>
      <c r="C487" s="40"/>
      <c r="D487" s="40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>
      <c r="A488" s="40"/>
      <c r="B488" s="40"/>
      <c r="C488" s="40"/>
      <c r="D488" s="40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>
      <c r="A489" s="40"/>
      <c r="B489" s="40"/>
      <c r="C489" s="40"/>
      <c r="D489" s="40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>
      <c r="A490" s="40"/>
      <c r="B490" s="40"/>
      <c r="C490" s="40"/>
      <c r="D490" s="40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>
      <c r="A491" s="40"/>
      <c r="B491" s="40"/>
      <c r="C491" s="40"/>
      <c r="D491" s="40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>
      <c r="A492" s="40"/>
      <c r="B492" s="40"/>
      <c r="C492" s="40"/>
      <c r="D492" s="40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>
      <c r="A493" s="40"/>
      <c r="B493" s="40"/>
      <c r="C493" s="40"/>
      <c r="D493" s="40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>
      <c r="A494" s="40"/>
      <c r="B494" s="40"/>
      <c r="C494" s="40"/>
      <c r="D494" s="40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>
      <c r="A495" s="40"/>
      <c r="B495" s="40"/>
      <c r="C495" s="40"/>
      <c r="D495" s="40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>
      <c r="A496" s="40"/>
      <c r="B496" s="40"/>
      <c r="C496" s="40"/>
      <c r="D496" s="40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>
      <c r="A497" s="40"/>
      <c r="B497" s="40"/>
      <c r="C497" s="40"/>
      <c r="D497" s="40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>
      <c r="A498" s="40"/>
      <c r="B498" s="40"/>
      <c r="C498" s="40"/>
      <c r="D498" s="40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>
      <c r="A499" s="40"/>
      <c r="B499" s="40"/>
      <c r="C499" s="40"/>
      <c r="D499" s="40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>
      <c r="A500" s="40"/>
      <c r="B500" s="40"/>
      <c r="C500" s="40"/>
      <c r="D500" s="40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>
      <c r="A501" s="40"/>
      <c r="B501" s="40"/>
      <c r="C501" s="40"/>
      <c r="D501" s="40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>
      <c r="A502" s="40"/>
      <c r="B502" s="40"/>
      <c r="C502" s="40"/>
      <c r="D502" s="40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>
      <c r="A503" s="40"/>
      <c r="B503" s="40"/>
      <c r="C503" s="40"/>
      <c r="D503" s="40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>
      <c r="A504" s="40"/>
      <c r="B504" s="40"/>
      <c r="C504" s="40"/>
      <c r="D504" s="40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>
      <c r="A505" s="40"/>
      <c r="B505" s="40"/>
      <c r="C505" s="40"/>
      <c r="D505" s="40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>
      <c r="A506" s="40"/>
      <c r="B506" s="40"/>
      <c r="C506" s="40"/>
      <c r="D506" s="40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>
      <c r="A507" s="40"/>
      <c r="B507" s="40"/>
      <c r="C507" s="40"/>
      <c r="D507" s="40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>
      <c r="A508" s="40"/>
      <c r="B508" s="40"/>
      <c r="C508" s="40"/>
      <c r="D508" s="40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>
      <c r="A509" s="40"/>
      <c r="B509" s="40"/>
      <c r="C509" s="40"/>
      <c r="D509" s="40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>
      <c r="A510" s="40"/>
      <c r="B510" s="40"/>
      <c r="C510" s="40"/>
      <c r="D510" s="40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>
      <c r="A511" s="40"/>
      <c r="B511" s="40"/>
      <c r="C511" s="40"/>
      <c r="D511" s="40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>
      <c r="A512" s="40"/>
      <c r="B512" s="40"/>
      <c r="C512" s="40"/>
      <c r="D512" s="40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>
      <c r="A513" s="40"/>
      <c r="B513" s="40"/>
      <c r="C513" s="40"/>
      <c r="D513" s="40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>
      <c r="A514" s="40"/>
      <c r="B514" s="40"/>
      <c r="C514" s="40"/>
      <c r="D514" s="40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>
      <c r="A515" s="40"/>
      <c r="B515" s="40"/>
      <c r="C515" s="40"/>
      <c r="D515" s="40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>
      <c r="A516" s="40"/>
      <c r="B516" s="40"/>
      <c r="C516" s="40"/>
      <c r="D516" s="40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>
      <c r="A517" s="40"/>
      <c r="B517" s="40"/>
      <c r="C517" s="40"/>
      <c r="D517" s="40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>
      <c r="A518" s="40"/>
      <c r="B518" s="40"/>
      <c r="C518" s="40"/>
      <c r="D518" s="40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>
      <c r="A519" s="40"/>
      <c r="B519" s="40"/>
      <c r="C519" s="40"/>
      <c r="D519" s="40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>
      <c r="A520" s="40"/>
      <c r="B520" s="40"/>
      <c r="C520" s="40"/>
      <c r="D520" s="40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>
      <c r="A521" s="40"/>
      <c r="B521" s="40"/>
      <c r="C521" s="40"/>
      <c r="D521" s="40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>
      <c r="A522" s="40"/>
      <c r="B522" s="40"/>
      <c r="C522" s="40"/>
      <c r="D522" s="40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>
      <c r="A523" s="40"/>
      <c r="B523" s="40"/>
      <c r="C523" s="40"/>
      <c r="D523" s="40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>
      <c r="A524" s="40"/>
      <c r="B524" s="40"/>
      <c r="C524" s="40"/>
      <c r="D524" s="40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>
      <c r="A525" s="40"/>
      <c r="B525" s="40"/>
      <c r="C525" s="40"/>
      <c r="D525" s="40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>
      <c r="A526" s="40"/>
      <c r="B526" s="40"/>
      <c r="C526" s="40"/>
      <c r="D526" s="40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>
      <c r="A527" s="40"/>
      <c r="B527" s="40"/>
      <c r="C527" s="40"/>
      <c r="D527" s="40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>
      <c r="A528" s="40"/>
      <c r="B528" s="40"/>
      <c r="C528" s="40"/>
      <c r="D528" s="40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>
      <c r="A529" s="40"/>
      <c r="B529" s="40"/>
      <c r="C529" s="40"/>
      <c r="D529" s="40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>
      <c r="A530" s="40"/>
      <c r="B530" s="40"/>
      <c r="C530" s="40"/>
      <c r="D530" s="40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>
      <c r="A531" s="40"/>
      <c r="B531" s="40"/>
      <c r="C531" s="40"/>
      <c r="D531" s="40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>
      <c r="A532" s="40"/>
      <c r="B532" s="40"/>
      <c r="C532" s="40"/>
      <c r="D532" s="40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>
      <c r="A533" s="40"/>
      <c r="B533" s="40"/>
      <c r="C533" s="40"/>
      <c r="D533" s="40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>
      <c r="A534" s="40"/>
      <c r="B534" s="40"/>
      <c r="C534" s="40"/>
      <c r="D534" s="40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>
      <c r="A535" s="40"/>
      <c r="B535" s="40"/>
      <c r="C535" s="40"/>
      <c r="D535" s="40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>
      <c r="A536" s="40"/>
      <c r="B536" s="40"/>
      <c r="C536" s="40"/>
      <c r="D536" s="40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>
      <c r="A537" s="40"/>
      <c r="B537" s="40"/>
      <c r="C537" s="40"/>
      <c r="D537" s="40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>
      <c r="A538" s="40"/>
      <c r="B538" s="40"/>
      <c r="C538" s="40"/>
      <c r="D538" s="40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>
      <c r="A539" s="40"/>
      <c r="B539" s="40"/>
      <c r="C539" s="40"/>
      <c r="D539" s="40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>
      <c r="A540" s="40"/>
      <c r="B540" s="40"/>
      <c r="C540" s="40"/>
      <c r="D540" s="40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>
      <c r="A541" s="40"/>
      <c r="B541" s="40"/>
      <c r="C541" s="40"/>
      <c r="D541" s="40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>
      <c r="A542" s="40"/>
      <c r="B542" s="40"/>
      <c r="C542" s="40"/>
      <c r="D542" s="40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>
      <c r="A543" s="40"/>
      <c r="B543" s="40"/>
      <c r="C543" s="40"/>
      <c r="D543" s="40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>
      <c r="A544" s="40"/>
      <c r="B544" s="40"/>
      <c r="C544" s="40"/>
      <c r="D544" s="40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>
      <c r="A545" s="40"/>
      <c r="B545" s="40"/>
      <c r="C545" s="40"/>
      <c r="D545" s="40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>
      <c r="A546" s="40"/>
      <c r="B546" s="40"/>
      <c r="C546" s="40"/>
      <c r="D546" s="40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>
      <c r="A547" s="40"/>
      <c r="B547" s="40"/>
      <c r="C547" s="40"/>
      <c r="D547" s="40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>
      <c r="A548" s="40"/>
      <c r="B548" s="40"/>
      <c r="C548" s="40"/>
      <c r="D548" s="40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>
      <c r="A549" s="40"/>
      <c r="B549" s="40"/>
      <c r="C549" s="40"/>
      <c r="D549" s="40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>
      <c r="A550" s="40"/>
      <c r="B550" s="40"/>
      <c r="C550" s="40"/>
      <c r="D550" s="40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>
      <c r="A551" s="40"/>
      <c r="B551" s="40"/>
      <c r="C551" s="40"/>
      <c r="D551" s="40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>
      <c r="A552" s="40"/>
      <c r="B552" s="40"/>
      <c r="C552" s="40"/>
      <c r="D552" s="40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>
      <c r="A553" s="40"/>
      <c r="B553" s="40"/>
      <c r="C553" s="40"/>
      <c r="D553" s="40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>
      <c r="A554" s="40"/>
      <c r="B554" s="40"/>
      <c r="C554" s="40"/>
      <c r="D554" s="40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>
      <c r="A555" s="40"/>
      <c r="B555" s="40"/>
      <c r="C555" s="40"/>
      <c r="D555" s="40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>
      <c r="A556" s="40"/>
      <c r="B556" s="40"/>
      <c r="C556" s="40"/>
      <c r="D556" s="40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>
      <c r="A557" s="40"/>
      <c r="B557" s="40"/>
      <c r="C557" s="40"/>
      <c r="D557" s="40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>
      <c r="A558" s="40"/>
      <c r="B558" s="40"/>
      <c r="C558" s="40"/>
      <c r="D558" s="40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>
      <c r="A559" s="40"/>
      <c r="B559" s="40"/>
      <c r="C559" s="40"/>
      <c r="D559" s="40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>
      <c r="A560" s="40"/>
      <c r="B560" s="40"/>
      <c r="C560" s="40"/>
      <c r="D560" s="40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>
      <c r="A561" s="40"/>
      <c r="B561" s="40"/>
      <c r="C561" s="40"/>
      <c r="D561" s="40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>
      <c r="A562" s="40"/>
      <c r="B562" s="40"/>
      <c r="C562" s="40"/>
      <c r="D562" s="40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>
      <c r="A563" s="40"/>
      <c r="B563" s="40"/>
      <c r="C563" s="40"/>
      <c r="D563" s="40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>
      <c r="A564" s="40"/>
      <c r="B564" s="40"/>
      <c r="C564" s="40"/>
      <c r="D564" s="40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>
      <c r="A565" s="40"/>
      <c r="B565" s="40"/>
      <c r="C565" s="40"/>
      <c r="D565" s="40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>
      <c r="A566" s="40"/>
      <c r="B566" s="40"/>
      <c r="C566" s="40"/>
      <c r="D566" s="40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>
      <c r="A567" s="40"/>
      <c r="B567" s="40"/>
      <c r="C567" s="40"/>
      <c r="D567" s="40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>
      <c r="A568" s="40"/>
      <c r="B568" s="40"/>
      <c r="C568" s="40"/>
      <c r="D568" s="40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>
      <c r="A569" s="40"/>
      <c r="B569" s="40"/>
      <c r="C569" s="40"/>
      <c r="D569" s="40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>
      <c r="A570" s="40"/>
      <c r="B570" s="40"/>
      <c r="C570" s="40"/>
      <c r="D570" s="40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>
      <c r="A571" s="40"/>
      <c r="B571" s="40"/>
      <c r="C571" s="40"/>
      <c r="D571" s="40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>
      <c r="A572" s="40"/>
      <c r="B572" s="40"/>
      <c r="C572" s="40"/>
      <c r="D572" s="40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>
      <c r="A573" s="40"/>
      <c r="B573" s="40"/>
      <c r="C573" s="40"/>
      <c r="D573" s="40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>
      <c r="A574" s="40"/>
      <c r="B574" s="40"/>
      <c r="C574" s="40"/>
      <c r="D574" s="40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>
      <c r="A575" s="40"/>
      <c r="B575" s="40"/>
      <c r="C575" s="40"/>
      <c r="D575" s="40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>
      <c r="A576" s="40"/>
      <c r="B576" s="40"/>
      <c r="C576" s="40"/>
      <c r="D576" s="40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>
      <c r="A577" s="40"/>
      <c r="B577" s="40"/>
      <c r="C577" s="40"/>
      <c r="D577" s="40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>
      <c r="A578" s="40"/>
      <c r="B578" s="40"/>
      <c r="C578" s="40"/>
      <c r="D578" s="40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>
      <c r="A579" s="40"/>
      <c r="B579" s="40"/>
      <c r="C579" s="40"/>
      <c r="D579" s="40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>
      <c r="A580" s="40"/>
      <c r="B580" s="40"/>
      <c r="C580" s="40"/>
      <c r="D580" s="40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>
      <c r="A581" s="40"/>
      <c r="B581" s="40"/>
      <c r="C581" s="40"/>
      <c r="D581" s="40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>
      <c r="A582" s="40"/>
      <c r="B582" s="40"/>
      <c r="C582" s="40"/>
      <c r="D582" s="40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>
      <c r="A583" s="40"/>
      <c r="B583" s="40"/>
      <c r="C583" s="40"/>
      <c r="D583" s="40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>
      <c r="A584" s="40"/>
      <c r="B584" s="40"/>
      <c r="C584" s="40"/>
      <c r="D584" s="40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>
      <c r="A585" s="40"/>
      <c r="B585" s="40"/>
      <c r="C585" s="40"/>
      <c r="D585" s="40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>
      <c r="A586" s="40"/>
      <c r="B586" s="40"/>
      <c r="C586" s="40"/>
      <c r="D586" s="40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>
      <c r="A587" s="40"/>
      <c r="B587" s="40"/>
      <c r="C587" s="40"/>
      <c r="D587" s="40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>
      <c r="A588" s="40"/>
      <c r="B588" s="40"/>
      <c r="C588" s="40"/>
      <c r="D588" s="40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>
      <c r="A589" s="40"/>
      <c r="B589" s="40"/>
      <c r="C589" s="40"/>
      <c r="D589" s="40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>
      <c r="A590" s="40"/>
      <c r="B590" s="40"/>
      <c r="C590" s="40"/>
      <c r="D590" s="40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>
      <c r="A591" s="40"/>
      <c r="B591" s="40"/>
      <c r="C591" s="40"/>
      <c r="D591" s="40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>
      <c r="A592" s="40"/>
      <c r="B592" s="40"/>
      <c r="C592" s="40"/>
      <c r="D592" s="40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>
      <c r="A593" s="40"/>
      <c r="B593" s="40"/>
      <c r="C593" s="40"/>
      <c r="D593" s="40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>
      <c r="A594" s="40"/>
      <c r="B594" s="40"/>
      <c r="C594" s="40"/>
      <c r="D594" s="40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>
      <c r="A595" s="40"/>
      <c r="B595" s="40"/>
      <c r="C595" s="40"/>
      <c r="D595" s="40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>
      <c r="A596" s="40"/>
      <c r="B596" s="40"/>
      <c r="C596" s="40"/>
      <c r="D596" s="40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>
      <c r="A597" s="40"/>
      <c r="B597" s="40"/>
      <c r="C597" s="40"/>
      <c r="D597" s="40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>
      <c r="A598" s="40"/>
      <c r="B598" s="40"/>
      <c r="C598" s="40"/>
      <c r="D598" s="40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>
      <c r="A599" s="40"/>
      <c r="B599" s="40"/>
      <c r="C599" s="40"/>
      <c r="D599" s="40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>
      <c r="A600" s="40"/>
      <c r="B600" s="40"/>
      <c r="C600" s="40"/>
      <c r="D600" s="40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>
      <c r="A601" s="40"/>
      <c r="B601" s="40"/>
      <c r="C601" s="40"/>
      <c r="D601" s="40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>
      <c r="A602" s="40"/>
      <c r="B602" s="40"/>
      <c r="C602" s="40"/>
      <c r="D602" s="40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>
      <c r="A603" s="40"/>
      <c r="B603" s="40"/>
      <c r="C603" s="40"/>
      <c r="D603" s="40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>
      <c r="A604" s="40"/>
      <c r="B604" s="40"/>
      <c r="C604" s="40"/>
      <c r="D604" s="40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>
      <c r="A605" s="40"/>
      <c r="B605" s="40"/>
      <c r="C605" s="40"/>
      <c r="D605" s="40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>
      <c r="A606" s="40"/>
      <c r="B606" s="40"/>
      <c r="C606" s="40"/>
      <c r="D606" s="40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>
      <c r="A607" s="40"/>
      <c r="B607" s="40"/>
      <c r="C607" s="40"/>
      <c r="D607" s="40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>
      <c r="A608" s="40"/>
      <c r="B608" s="40"/>
      <c r="C608" s="40"/>
      <c r="D608" s="40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>
      <c r="A609" s="40"/>
      <c r="B609" s="40"/>
      <c r="C609" s="40"/>
      <c r="D609" s="40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>
      <c r="A610" s="40"/>
      <c r="B610" s="40"/>
      <c r="C610" s="40"/>
      <c r="D610" s="40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>
      <c r="A611" s="40"/>
      <c r="B611" s="40"/>
      <c r="C611" s="40"/>
      <c r="D611" s="40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>
      <c r="A612" s="40"/>
      <c r="B612" s="40"/>
      <c r="C612" s="40"/>
      <c r="D612" s="40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>
      <c r="A613" s="40"/>
      <c r="B613" s="40"/>
      <c r="C613" s="40"/>
      <c r="D613" s="40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>
      <c r="A614" s="40"/>
      <c r="B614" s="40"/>
      <c r="C614" s="40"/>
      <c r="D614" s="40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>
      <c r="A615" s="40"/>
      <c r="B615" s="40"/>
      <c r="C615" s="40"/>
      <c r="D615" s="40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>
      <c r="A616" s="40"/>
      <c r="B616" s="40"/>
      <c r="C616" s="40"/>
      <c r="D616" s="40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>
      <c r="A617" s="40"/>
      <c r="B617" s="40"/>
      <c r="C617" s="40"/>
      <c r="D617" s="40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>
      <c r="A618" s="40"/>
      <c r="B618" s="40"/>
      <c r="C618" s="40"/>
      <c r="D618" s="40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>
      <c r="A619" s="40"/>
      <c r="B619" s="40"/>
      <c r="C619" s="40"/>
      <c r="D619" s="40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>
      <c r="A620" s="40"/>
      <c r="B620" s="40"/>
      <c r="C620" s="40"/>
      <c r="D620" s="40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>
      <c r="A621" s="40"/>
      <c r="B621" s="40"/>
      <c r="C621" s="40"/>
      <c r="D621" s="40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>
      <c r="A622" s="40"/>
      <c r="B622" s="40"/>
      <c r="C622" s="40"/>
      <c r="D622" s="40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>
      <c r="A623" s="40"/>
      <c r="B623" s="40"/>
      <c r="C623" s="40"/>
      <c r="D623" s="40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>
      <c r="A624" s="40"/>
      <c r="B624" s="40"/>
      <c r="C624" s="40"/>
      <c r="D624" s="40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>
      <c r="A625" s="40"/>
      <c r="B625" s="40"/>
      <c r="C625" s="40"/>
      <c r="D625" s="40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>
      <c r="A626" s="40"/>
      <c r="B626" s="40"/>
      <c r="C626" s="40"/>
      <c r="D626" s="40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>
      <c r="A627" s="40"/>
      <c r="B627" s="40"/>
      <c r="C627" s="40"/>
      <c r="D627" s="40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>
      <c r="A628" s="40"/>
      <c r="B628" s="40"/>
      <c r="C628" s="40"/>
      <c r="D628" s="40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>
      <c r="A629" s="40"/>
      <c r="B629" s="40"/>
      <c r="C629" s="40"/>
      <c r="D629" s="40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>
      <c r="A630" s="40"/>
      <c r="B630" s="40"/>
      <c r="C630" s="40"/>
      <c r="D630" s="40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>
      <c r="A631" s="40"/>
      <c r="B631" s="40"/>
      <c r="C631" s="40"/>
      <c r="D631" s="40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>
      <c r="A632" s="40"/>
      <c r="B632" s="40"/>
      <c r="C632" s="40"/>
      <c r="D632" s="40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>
      <c r="A633" s="40"/>
      <c r="B633" s="40"/>
      <c r="C633" s="40"/>
      <c r="D633" s="40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>
      <c r="A634" s="40"/>
      <c r="B634" s="40"/>
      <c r="C634" s="40"/>
      <c r="D634" s="40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>
      <c r="A635" s="40"/>
      <c r="B635" s="40"/>
      <c r="C635" s="40"/>
      <c r="D635" s="40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>
      <c r="A636" s="40"/>
      <c r="B636" s="40"/>
      <c r="C636" s="40"/>
      <c r="D636" s="40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>
      <c r="A637" s="40"/>
      <c r="B637" s="40"/>
      <c r="C637" s="40"/>
      <c r="D637" s="40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>
      <c r="A638" s="40"/>
      <c r="B638" s="40"/>
      <c r="C638" s="40"/>
      <c r="D638" s="40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>
      <c r="A639" s="40"/>
      <c r="B639" s="40"/>
      <c r="C639" s="40"/>
      <c r="D639" s="40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>
      <c r="A640" s="40"/>
      <c r="B640" s="40"/>
      <c r="C640" s="40"/>
      <c r="D640" s="40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>
      <c r="A641" s="40"/>
      <c r="B641" s="40"/>
      <c r="C641" s="40"/>
      <c r="D641" s="40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>
      <c r="A642" s="40"/>
      <c r="B642" s="40"/>
      <c r="C642" s="40"/>
      <c r="D642" s="40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>
      <c r="A643" s="40"/>
      <c r="B643" s="40"/>
      <c r="C643" s="40"/>
      <c r="D643" s="40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>
      <c r="A644" s="40"/>
      <c r="B644" s="40"/>
      <c r="C644" s="40"/>
      <c r="D644" s="40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>
      <c r="A645" s="40"/>
      <c r="B645" s="40"/>
      <c r="C645" s="40"/>
      <c r="D645" s="40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>
      <c r="A646" s="40"/>
      <c r="B646" s="40"/>
      <c r="C646" s="40"/>
      <c r="D646" s="40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>
      <c r="A647" s="40"/>
      <c r="B647" s="40"/>
      <c r="C647" s="40"/>
      <c r="D647" s="40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>
      <c r="A648" s="40"/>
      <c r="B648" s="40"/>
      <c r="C648" s="40"/>
      <c r="D648" s="40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>
      <c r="A649" s="40"/>
      <c r="B649" s="40"/>
      <c r="C649" s="40"/>
      <c r="D649" s="40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>
      <c r="A650" s="40"/>
      <c r="B650" s="40"/>
      <c r="C650" s="40"/>
      <c r="D650" s="40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>
      <c r="A651" s="40"/>
      <c r="B651" s="40"/>
      <c r="C651" s="40"/>
      <c r="D651" s="40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>
      <c r="A652" s="40"/>
      <c r="B652" s="40"/>
      <c r="C652" s="40"/>
      <c r="D652" s="40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>
      <c r="A653" s="40"/>
      <c r="B653" s="40"/>
      <c r="C653" s="40"/>
      <c r="D653" s="40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>
      <c r="A654" s="40"/>
      <c r="B654" s="40"/>
      <c r="C654" s="40"/>
      <c r="D654" s="40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>
      <c r="A655" s="40"/>
      <c r="B655" s="40"/>
      <c r="C655" s="40"/>
      <c r="D655" s="40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>
      <c r="A656" s="40"/>
      <c r="B656" s="40"/>
      <c r="C656" s="40"/>
      <c r="D656" s="40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>
      <c r="A657" s="40"/>
      <c r="B657" s="40"/>
      <c r="C657" s="40"/>
      <c r="D657" s="40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>
      <c r="A658" s="40"/>
      <c r="B658" s="40"/>
      <c r="C658" s="40"/>
      <c r="D658" s="40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>
      <c r="A659" s="40"/>
      <c r="B659" s="40"/>
      <c r="C659" s="40"/>
      <c r="D659" s="40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>
      <c r="A660" s="40"/>
      <c r="B660" s="40"/>
      <c r="C660" s="40"/>
      <c r="D660" s="40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>
      <c r="A661" s="40"/>
      <c r="B661" s="40"/>
      <c r="C661" s="40"/>
      <c r="D661" s="40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>
      <c r="A662" s="40"/>
      <c r="B662" s="40"/>
      <c r="C662" s="40"/>
      <c r="D662" s="40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>
      <c r="A663" s="40"/>
      <c r="B663" s="40"/>
      <c r="C663" s="40"/>
      <c r="D663" s="40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>
      <c r="A664" s="40"/>
      <c r="B664" s="40"/>
      <c r="C664" s="40"/>
      <c r="D664" s="40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>
      <c r="A665" s="40"/>
      <c r="B665" s="40"/>
      <c r="C665" s="40"/>
      <c r="D665" s="40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>
      <c r="A666" s="40"/>
      <c r="B666" s="40"/>
      <c r="C666" s="40"/>
      <c r="D666" s="40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>
      <c r="A667" s="40"/>
      <c r="B667" s="40"/>
      <c r="C667" s="40"/>
      <c r="D667" s="40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>
      <c r="A668" s="40"/>
      <c r="B668" s="40"/>
      <c r="C668" s="40"/>
      <c r="D668" s="40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>
      <c r="A669" s="40"/>
      <c r="B669" s="40"/>
      <c r="C669" s="40"/>
      <c r="D669" s="40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>
      <c r="A670" s="40"/>
      <c r="B670" s="40"/>
      <c r="C670" s="40"/>
      <c r="D670" s="40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>
      <c r="A671" s="40"/>
      <c r="B671" s="40"/>
      <c r="C671" s="40"/>
      <c r="D671" s="40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>
      <c r="A672" s="40"/>
      <c r="B672" s="40"/>
      <c r="C672" s="40"/>
      <c r="D672" s="40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>
      <c r="A673" s="40"/>
      <c r="B673" s="40"/>
      <c r="C673" s="40"/>
      <c r="D673" s="40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>
      <c r="A674" s="40"/>
      <c r="B674" s="40"/>
      <c r="C674" s="40"/>
      <c r="D674" s="40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>
      <c r="A675" s="40"/>
      <c r="B675" s="40"/>
      <c r="C675" s="40"/>
      <c r="D675" s="40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>
      <c r="A676" s="40"/>
      <c r="B676" s="40"/>
      <c r="C676" s="40"/>
      <c r="D676" s="40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>
      <c r="A677" s="40"/>
      <c r="B677" s="40"/>
      <c r="C677" s="40"/>
      <c r="D677" s="40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>
      <c r="A678" s="40"/>
      <c r="B678" s="40"/>
      <c r="C678" s="40"/>
      <c r="D678" s="40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>
      <c r="A679" s="40"/>
      <c r="B679" s="40"/>
      <c r="C679" s="40"/>
      <c r="D679" s="40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>
      <c r="A680" s="40"/>
      <c r="B680" s="40"/>
      <c r="C680" s="40"/>
      <c r="D680" s="40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>
      <c r="A681" s="40"/>
      <c r="B681" s="40"/>
      <c r="C681" s="40"/>
      <c r="D681" s="40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>
      <c r="A682" s="40"/>
      <c r="B682" s="40"/>
      <c r="C682" s="40"/>
      <c r="D682" s="40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>
      <c r="A683" s="40"/>
      <c r="B683" s="40"/>
      <c r="C683" s="40"/>
      <c r="D683" s="40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>
      <c r="A684" s="40"/>
      <c r="B684" s="40"/>
      <c r="C684" s="40"/>
      <c r="D684" s="40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>
      <c r="A685" s="40"/>
      <c r="B685" s="40"/>
      <c r="C685" s="40"/>
      <c r="D685" s="40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>
      <c r="A686" s="40"/>
      <c r="B686" s="40"/>
      <c r="C686" s="40"/>
      <c r="D686" s="40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>
      <c r="A687" s="40"/>
      <c r="B687" s="40"/>
      <c r="C687" s="40"/>
      <c r="D687" s="40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>
      <c r="A688" s="40"/>
      <c r="B688" s="40"/>
      <c r="C688" s="40"/>
      <c r="D688" s="40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>
      <c r="A689" s="40"/>
      <c r="B689" s="40"/>
      <c r="C689" s="40"/>
      <c r="D689" s="40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>
      <c r="A690" s="40"/>
      <c r="B690" s="40"/>
      <c r="C690" s="40"/>
      <c r="D690" s="40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>
      <c r="A691" s="40"/>
      <c r="B691" s="40"/>
      <c r="C691" s="40"/>
      <c r="D691" s="40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>
      <c r="A692" s="40"/>
      <c r="B692" s="40"/>
      <c r="C692" s="40"/>
      <c r="D692" s="40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>
      <c r="A693" s="40"/>
      <c r="B693" s="40"/>
      <c r="C693" s="40"/>
      <c r="D693" s="40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>
      <c r="A694" s="40"/>
      <c r="B694" s="40"/>
      <c r="C694" s="40"/>
      <c r="D694" s="40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>
      <c r="A695" s="40"/>
      <c r="B695" s="40"/>
      <c r="C695" s="40"/>
      <c r="D695" s="40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>
      <c r="A696" s="40"/>
      <c r="B696" s="40"/>
      <c r="C696" s="40"/>
      <c r="D696" s="40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>
      <c r="A697" s="40"/>
      <c r="B697" s="40"/>
      <c r="C697" s="40"/>
      <c r="D697" s="40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>
      <c r="A698" s="40"/>
      <c r="B698" s="40"/>
      <c r="C698" s="40"/>
      <c r="D698" s="40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>
      <c r="A699" s="40"/>
      <c r="B699" s="40"/>
      <c r="C699" s="40"/>
      <c r="D699" s="40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>
      <c r="A700" s="40"/>
      <c r="B700" s="40"/>
      <c r="C700" s="40"/>
      <c r="D700" s="40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>
      <c r="A701" s="40"/>
      <c r="B701" s="40"/>
      <c r="C701" s="40"/>
      <c r="D701" s="40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>
      <c r="A702" s="40"/>
      <c r="B702" s="40"/>
      <c r="C702" s="40"/>
      <c r="D702" s="40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>
      <c r="A703" s="40"/>
      <c r="B703" s="40"/>
      <c r="C703" s="40"/>
      <c r="D703" s="40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>
      <c r="A704" s="40"/>
      <c r="B704" s="40"/>
      <c r="C704" s="40"/>
      <c r="D704" s="40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>
      <c r="A705" s="40"/>
      <c r="B705" s="40"/>
      <c r="C705" s="40"/>
      <c r="D705" s="40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>
      <c r="A706" s="40"/>
      <c r="B706" s="40"/>
      <c r="C706" s="40"/>
      <c r="D706" s="40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>
      <c r="A707" s="40"/>
      <c r="B707" s="40"/>
      <c r="C707" s="40"/>
      <c r="D707" s="40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>
      <c r="A708" s="40"/>
      <c r="B708" s="40"/>
      <c r="C708" s="40"/>
      <c r="D708" s="40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>
      <c r="A709" s="40"/>
      <c r="B709" s="40"/>
      <c r="C709" s="40"/>
      <c r="D709" s="40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>
      <c r="A710" s="40"/>
      <c r="B710" s="40"/>
      <c r="C710" s="40"/>
      <c r="D710" s="40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>
      <c r="A711" s="40"/>
      <c r="B711" s="40"/>
      <c r="C711" s="40"/>
      <c r="D711" s="40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>
      <c r="A712" s="40"/>
      <c r="B712" s="40"/>
      <c r="C712" s="40"/>
      <c r="D712" s="40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>
      <c r="A713" s="40"/>
      <c r="B713" s="40"/>
      <c r="C713" s="40"/>
      <c r="D713" s="40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>
      <c r="A714" s="40"/>
      <c r="B714" s="40"/>
      <c r="C714" s="40"/>
      <c r="D714" s="40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>
      <c r="A715" s="40"/>
      <c r="B715" s="40"/>
      <c r="C715" s="40"/>
      <c r="D715" s="40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>
      <c r="A716" s="40"/>
      <c r="B716" s="40"/>
      <c r="C716" s="40"/>
      <c r="D716" s="40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>
      <c r="A717" s="40"/>
      <c r="B717" s="40"/>
      <c r="C717" s="40"/>
      <c r="D717" s="40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>
      <c r="A718" s="40"/>
      <c r="B718" s="40"/>
      <c r="C718" s="40"/>
      <c r="D718" s="40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>
      <c r="A719" s="40"/>
      <c r="B719" s="40"/>
      <c r="C719" s="40"/>
      <c r="D719" s="40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>
      <c r="A720" s="40"/>
      <c r="B720" s="40"/>
      <c r="C720" s="40"/>
      <c r="D720" s="40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>
      <c r="A721" s="40"/>
      <c r="B721" s="40"/>
      <c r="C721" s="40"/>
      <c r="D721" s="40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>
      <c r="A722" s="40"/>
      <c r="B722" s="40"/>
      <c r="C722" s="40"/>
      <c r="D722" s="40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>
      <c r="A723" s="40"/>
      <c r="B723" s="40"/>
      <c r="C723" s="40"/>
      <c r="D723" s="40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>
      <c r="A724" s="40"/>
      <c r="B724" s="40"/>
      <c r="C724" s="40"/>
      <c r="D724" s="40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>
      <c r="A725" s="40"/>
      <c r="B725" s="40"/>
      <c r="C725" s="40"/>
      <c r="D725" s="40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>
      <c r="A726" s="40"/>
      <c r="B726" s="40"/>
      <c r="C726" s="40"/>
      <c r="D726" s="40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>
      <c r="A727" s="40"/>
      <c r="B727" s="40"/>
      <c r="C727" s="40"/>
      <c r="D727" s="40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>
      <c r="A728" s="40"/>
      <c r="B728" s="40"/>
      <c r="C728" s="40"/>
      <c r="D728" s="40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>
      <c r="A729" s="40"/>
      <c r="B729" s="40"/>
      <c r="C729" s="40"/>
      <c r="D729" s="40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>
      <c r="A730" s="40"/>
      <c r="B730" s="40"/>
      <c r="C730" s="40"/>
      <c r="D730" s="40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>
      <c r="A731" s="40"/>
      <c r="B731" s="40"/>
      <c r="C731" s="40"/>
      <c r="D731" s="40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>
      <c r="A732" s="40"/>
      <c r="B732" s="40"/>
      <c r="C732" s="40"/>
      <c r="D732" s="40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>
      <c r="A733" s="40"/>
      <c r="B733" s="40"/>
      <c r="C733" s="40"/>
      <c r="D733" s="40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>
      <c r="A734" s="40"/>
      <c r="B734" s="40"/>
      <c r="C734" s="40"/>
      <c r="D734" s="40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>
      <c r="A735" s="40"/>
      <c r="B735" s="40"/>
      <c r="C735" s="40"/>
      <c r="D735" s="40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>
      <c r="A736" s="40"/>
      <c r="B736" s="40"/>
      <c r="C736" s="40"/>
      <c r="D736" s="40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>
      <c r="A737" s="40"/>
      <c r="B737" s="40"/>
      <c r="C737" s="40"/>
      <c r="D737" s="40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>
      <c r="A738" s="40"/>
      <c r="B738" s="40"/>
      <c r="C738" s="40"/>
      <c r="D738" s="40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>
      <c r="A739" s="40"/>
      <c r="B739" s="40"/>
      <c r="C739" s="40"/>
      <c r="D739" s="40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>
      <c r="A740" s="40"/>
      <c r="B740" s="40"/>
      <c r="C740" s="40"/>
      <c r="D740" s="40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>
      <c r="A741" s="40"/>
      <c r="B741" s="40"/>
      <c r="C741" s="40"/>
      <c r="D741" s="40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>
      <c r="A742" s="40"/>
      <c r="B742" s="40"/>
      <c r="C742" s="40"/>
      <c r="D742" s="40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>
      <c r="A743" s="40"/>
      <c r="B743" s="40"/>
      <c r="C743" s="40"/>
      <c r="D743" s="40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>
      <c r="A744" s="40"/>
      <c r="B744" s="40"/>
      <c r="C744" s="40"/>
      <c r="D744" s="40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>
      <c r="A745" s="40"/>
      <c r="B745" s="40"/>
      <c r="C745" s="40"/>
      <c r="D745" s="40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>
      <c r="A746" s="40"/>
      <c r="B746" s="40"/>
      <c r="C746" s="40"/>
      <c r="D746" s="40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>
      <c r="A747" s="40"/>
      <c r="B747" s="40"/>
      <c r="C747" s="40"/>
      <c r="D747" s="40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>
      <c r="A748" s="40"/>
      <c r="B748" s="40"/>
      <c r="C748" s="40"/>
      <c r="D748" s="40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>
      <c r="A749" s="40"/>
      <c r="B749" s="40"/>
      <c r="C749" s="40"/>
      <c r="D749" s="40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>
      <c r="A750" s="40"/>
      <c r="B750" s="40"/>
      <c r="C750" s="40"/>
      <c r="D750" s="40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>
      <c r="A751" s="40"/>
      <c r="B751" s="40"/>
      <c r="C751" s="40"/>
      <c r="D751" s="40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>
      <c r="A752" s="40"/>
      <c r="B752" s="40"/>
      <c r="C752" s="40"/>
      <c r="D752" s="40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>
      <c r="A753" s="40"/>
      <c r="B753" s="40"/>
      <c r="C753" s="40"/>
      <c r="D753" s="40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>
      <c r="A754" s="40"/>
      <c r="B754" s="40"/>
      <c r="C754" s="40"/>
      <c r="D754" s="40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>
      <c r="A755" s="40"/>
      <c r="B755" s="40"/>
      <c r="C755" s="40"/>
      <c r="D755" s="40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>
      <c r="A756" s="40"/>
      <c r="B756" s="40"/>
      <c r="C756" s="40"/>
      <c r="D756" s="40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>
      <c r="A757" s="40"/>
      <c r="B757" s="40"/>
      <c r="C757" s="40"/>
      <c r="D757" s="40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>
      <c r="A758" s="40"/>
      <c r="B758" s="40"/>
      <c r="C758" s="40"/>
      <c r="D758" s="40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>
      <c r="A759" s="40"/>
      <c r="B759" s="40"/>
      <c r="C759" s="40"/>
      <c r="D759" s="40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>
      <c r="A760" s="40"/>
      <c r="B760" s="40"/>
      <c r="C760" s="40"/>
      <c r="D760" s="40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>
      <c r="A761" s="40"/>
      <c r="B761" s="40"/>
      <c r="C761" s="40"/>
      <c r="D761" s="40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>
      <c r="A762" s="40"/>
      <c r="B762" s="40"/>
      <c r="C762" s="40"/>
      <c r="D762" s="40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>
      <c r="A763" s="40"/>
      <c r="B763" s="40"/>
      <c r="C763" s="40"/>
      <c r="D763" s="40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>
      <c r="A764" s="40"/>
      <c r="B764" s="40"/>
      <c r="C764" s="40"/>
      <c r="D764" s="40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>
      <c r="A765" s="40"/>
      <c r="B765" s="40"/>
      <c r="C765" s="40"/>
      <c r="D765" s="40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>
      <c r="A766" s="40"/>
      <c r="B766" s="40"/>
      <c r="C766" s="40"/>
      <c r="D766" s="40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>
      <c r="A767" s="40"/>
      <c r="B767" s="40"/>
      <c r="C767" s="40"/>
      <c r="D767" s="40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>
      <c r="A768" s="40"/>
      <c r="B768" s="40"/>
      <c r="C768" s="40"/>
      <c r="D768" s="40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>
      <c r="A769" s="40"/>
      <c r="B769" s="40"/>
      <c r="C769" s="40"/>
      <c r="D769" s="40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>
      <c r="A770" s="40"/>
      <c r="B770" s="40"/>
      <c r="C770" s="40"/>
      <c r="D770" s="40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>
      <c r="A771" s="40"/>
      <c r="B771" s="40"/>
      <c r="C771" s="40"/>
      <c r="D771" s="40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>
      <c r="A772" s="40"/>
      <c r="B772" s="40"/>
      <c r="C772" s="40"/>
      <c r="D772" s="40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>
      <c r="A773" s="40"/>
      <c r="B773" s="40"/>
      <c r="C773" s="40"/>
      <c r="D773" s="40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>
      <c r="A774" s="40"/>
      <c r="B774" s="40"/>
      <c r="C774" s="40"/>
      <c r="D774" s="40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>
      <c r="A775" s="40"/>
      <c r="B775" s="40"/>
      <c r="C775" s="40"/>
      <c r="D775" s="40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>
      <c r="A776" s="40"/>
      <c r="B776" s="40"/>
      <c r="C776" s="40"/>
      <c r="D776" s="40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>
      <c r="A777" s="40"/>
      <c r="B777" s="40"/>
      <c r="C777" s="40"/>
      <c r="D777" s="40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>
      <c r="A778" s="40"/>
      <c r="B778" s="40"/>
      <c r="C778" s="40"/>
      <c r="D778" s="40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>
      <c r="A779" s="40"/>
      <c r="B779" s="40"/>
      <c r="C779" s="40"/>
      <c r="D779" s="40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>
      <c r="A780" s="40"/>
      <c r="B780" s="40"/>
      <c r="C780" s="40"/>
      <c r="D780" s="40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>
      <c r="A781" s="40"/>
      <c r="B781" s="40"/>
      <c r="C781" s="40"/>
      <c r="D781" s="40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>
      <c r="A782" s="40"/>
      <c r="B782" s="40"/>
      <c r="C782" s="40"/>
      <c r="D782" s="40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>
      <c r="A783" s="40"/>
      <c r="B783" s="40"/>
      <c r="C783" s="40"/>
      <c r="D783" s="40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>
      <c r="A784" s="40"/>
      <c r="B784" s="40"/>
      <c r="C784" s="40"/>
      <c r="D784" s="40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>
      <c r="A785" s="40"/>
      <c r="B785" s="40"/>
      <c r="C785" s="40"/>
      <c r="D785" s="40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>
      <c r="A786" s="40"/>
      <c r="B786" s="40"/>
      <c r="C786" s="40"/>
      <c r="D786" s="40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>
      <c r="A787" s="40"/>
      <c r="B787" s="40"/>
      <c r="C787" s="40"/>
      <c r="D787" s="40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>
      <c r="A788" s="40"/>
      <c r="B788" s="40"/>
      <c r="C788" s="40"/>
      <c r="D788" s="40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>
      <c r="A789" s="40"/>
      <c r="B789" s="40"/>
      <c r="C789" s="40"/>
      <c r="D789" s="40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>
      <c r="A790" s="40"/>
      <c r="B790" s="40"/>
      <c r="C790" s="40"/>
      <c r="D790" s="40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>
      <c r="A791" s="40"/>
      <c r="B791" s="40"/>
      <c r="C791" s="40"/>
      <c r="D791" s="40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>
      <c r="A792" s="40"/>
      <c r="B792" s="40"/>
      <c r="C792" s="40"/>
      <c r="D792" s="40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>
      <c r="A793" s="40"/>
      <c r="B793" s="40"/>
      <c r="C793" s="40"/>
      <c r="D793" s="40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>
      <c r="A794" s="40"/>
      <c r="B794" s="40"/>
      <c r="C794" s="40"/>
      <c r="D794" s="40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>
      <c r="A795" s="40"/>
      <c r="B795" s="40"/>
      <c r="C795" s="40"/>
      <c r="D795" s="40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>
      <c r="A796" s="40"/>
      <c r="B796" s="40"/>
      <c r="C796" s="40"/>
      <c r="D796" s="40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>
      <c r="A797" s="40"/>
      <c r="B797" s="40"/>
      <c r="C797" s="40"/>
      <c r="D797" s="40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>
      <c r="A798" s="40"/>
      <c r="B798" s="40"/>
      <c r="C798" s="40"/>
      <c r="D798" s="40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>
      <c r="A799" s="40"/>
      <c r="B799" s="40"/>
      <c r="C799" s="40"/>
      <c r="D799" s="40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>
      <c r="A800" s="40"/>
      <c r="B800" s="40"/>
      <c r="C800" s="40"/>
      <c r="D800" s="40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>
      <c r="A801" s="40"/>
      <c r="B801" s="40"/>
      <c r="C801" s="40"/>
      <c r="D801" s="40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>
      <c r="A802" s="40"/>
      <c r="B802" s="40"/>
      <c r="C802" s="40"/>
      <c r="D802" s="40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>
      <c r="A803" s="40"/>
      <c r="B803" s="40"/>
      <c r="C803" s="40"/>
      <c r="D803" s="40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>
      <c r="A804" s="40"/>
      <c r="B804" s="40"/>
      <c r="C804" s="40"/>
      <c r="D804" s="40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>
      <c r="A805" s="40"/>
      <c r="B805" s="40"/>
      <c r="C805" s="40"/>
      <c r="D805" s="40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>
      <c r="A806" s="40"/>
      <c r="B806" s="40"/>
      <c r="C806" s="40"/>
      <c r="D806" s="40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>
      <c r="A807" s="40"/>
      <c r="B807" s="40"/>
      <c r="C807" s="40"/>
      <c r="D807" s="40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>
      <c r="A808" s="40"/>
      <c r="B808" s="40"/>
      <c r="C808" s="40"/>
      <c r="D808" s="40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>
      <c r="A809" s="40"/>
      <c r="B809" s="40"/>
      <c r="C809" s="40"/>
      <c r="D809" s="40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>
      <c r="A810" s="40"/>
      <c r="B810" s="40"/>
      <c r="C810" s="40"/>
      <c r="D810" s="40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>
      <c r="A811" s="40"/>
      <c r="B811" s="40"/>
      <c r="C811" s="40"/>
      <c r="D811" s="40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>
      <c r="A812" s="40"/>
      <c r="B812" s="40"/>
      <c r="C812" s="40"/>
      <c r="D812" s="40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>
      <c r="A813" s="40"/>
      <c r="B813" s="40"/>
      <c r="C813" s="40"/>
      <c r="D813" s="40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>
      <c r="A814" s="40"/>
      <c r="B814" s="40"/>
      <c r="C814" s="40"/>
      <c r="D814" s="40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>
      <c r="A815" s="40"/>
      <c r="B815" s="40"/>
      <c r="C815" s="40"/>
      <c r="D815" s="40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>
      <c r="A816" s="40"/>
      <c r="B816" s="40"/>
      <c r="C816" s="40"/>
      <c r="D816" s="40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>
      <c r="A817" s="40"/>
      <c r="B817" s="40"/>
      <c r="C817" s="40"/>
      <c r="D817" s="40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>
      <c r="A818" s="40"/>
      <c r="B818" s="40"/>
      <c r="C818" s="40"/>
      <c r="D818" s="40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>
      <c r="A819" s="40"/>
      <c r="B819" s="40"/>
      <c r="C819" s="40"/>
      <c r="D819" s="40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>
      <c r="A820" s="40"/>
      <c r="B820" s="40"/>
      <c r="C820" s="40"/>
      <c r="D820" s="40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>
      <c r="A821" s="40"/>
      <c r="B821" s="40"/>
      <c r="C821" s="40"/>
      <c r="D821" s="40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>
      <c r="A822" s="40"/>
      <c r="B822" s="40"/>
      <c r="C822" s="40"/>
      <c r="D822" s="40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>
      <c r="A823" s="40"/>
      <c r="B823" s="40"/>
      <c r="C823" s="40"/>
      <c r="D823" s="40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>
      <c r="A824" s="40"/>
      <c r="B824" s="40"/>
      <c r="C824" s="40"/>
      <c r="D824" s="40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>
      <c r="A825" s="40"/>
      <c r="B825" s="40"/>
      <c r="C825" s="40"/>
      <c r="D825" s="40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>
      <c r="A826" s="40"/>
      <c r="B826" s="40"/>
      <c r="C826" s="40"/>
      <c r="D826" s="40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>
      <c r="A827" s="40"/>
      <c r="B827" s="40"/>
      <c r="C827" s="40"/>
      <c r="D827" s="40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>
      <c r="A828" s="40"/>
      <c r="B828" s="40"/>
      <c r="C828" s="40"/>
      <c r="D828" s="40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>
      <c r="A829" s="40"/>
      <c r="B829" s="40"/>
      <c r="C829" s="40"/>
      <c r="D829" s="40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>
      <c r="A830" s="40"/>
      <c r="B830" s="40"/>
      <c r="C830" s="40"/>
      <c r="D830" s="40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>
      <c r="A831" s="40"/>
      <c r="B831" s="40"/>
      <c r="C831" s="40"/>
      <c r="D831" s="40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>
      <c r="A832" s="40"/>
      <c r="B832" s="40"/>
      <c r="C832" s="40"/>
      <c r="D832" s="40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>
      <c r="A833" s="40"/>
      <c r="B833" s="40"/>
      <c r="C833" s="40"/>
      <c r="D833" s="40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>
      <c r="A834" s="40"/>
      <c r="B834" s="40"/>
      <c r="C834" s="40"/>
      <c r="D834" s="40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>
      <c r="A835" s="40"/>
      <c r="B835" s="40"/>
      <c r="C835" s="40"/>
      <c r="D835" s="40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>
      <c r="A836" s="40"/>
      <c r="B836" s="40"/>
      <c r="C836" s="40"/>
      <c r="D836" s="40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>
      <c r="A837" s="40"/>
      <c r="B837" s="40"/>
      <c r="C837" s="40"/>
      <c r="D837" s="40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>
      <c r="A838" s="40"/>
      <c r="B838" s="40"/>
      <c r="C838" s="40"/>
      <c r="D838" s="40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>
      <c r="A839" s="40"/>
      <c r="B839" s="40"/>
      <c r="C839" s="40"/>
      <c r="D839" s="40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>
      <c r="A840" s="40"/>
      <c r="B840" s="40"/>
      <c r="C840" s="40"/>
      <c r="D840" s="40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>
      <c r="A841" s="40"/>
      <c r="B841" s="40"/>
      <c r="C841" s="40"/>
      <c r="D841" s="40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>
      <c r="A842" s="40"/>
      <c r="B842" s="40"/>
      <c r="C842" s="40"/>
      <c r="D842" s="40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>
      <c r="A843" s="40"/>
      <c r="B843" s="40"/>
      <c r="C843" s="40"/>
      <c r="D843" s="40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>
      <c r="A844" s="40"/>
      <c r="B844" s="40"/>
      <c r="C844" s="40"/>
      <c r="D844" s="40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>
      <c r="A845" s="40"/>
      <c r="B845" s="40"/>
      <c r="C845" s="40"/>
      <c r="D845" s="40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>
      <c r="A846" s="40"/>
      <c r="B846" s="40"/>
      <c r="C846" s="40"/>
      <c r="D846" s="40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>
      <c r="A847" s="40"/>
      <c r="B847" s="40"/>
      <c r="C847" s="40"/>
      <c r="D847" s="40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>
      <c r="A848" s="40"/>
      <c r="B848" s="40"/>
      <c r="C848" s="40"/>
      <c r="D848" s="40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>
      <c r="A849" s="40"/>
      <c r="B849" s="40"/>
      <c r="C849" s="40"/>
      <c r="D849" s="40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>
      <c r="A850" s="40"/>
      <c r="B850" s="40"/>
      <c r="C850" s="40"/>
      <c r="D850" s="40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>
      <c r="A851" s="40"/>
      <c r="B851" s="40"/>
      <c r="C851" s="40"/>
      <c r="D851" s="40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>
      <c r="A852" s="40"/>
      <c r="B852" s="40"/>
      <c r="C852" s="40"/>
      <c r="D852" s="40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>
      <c r="A853" s="40"/>
      <c r="B853" s="40"/>
      <c r="C853" s="40"/>
      <c r="D853" s="40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>
      <c r="A854" s="40"/>
      <c r="B854" s="40"/>
      <c r="C854" s="40"/>
      <c r="D854" s="40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>
      <c r="A855" s="40"/>
      <c r="B855" s="40"/>
      <c r="C855" s="40"/>
      <c r="D855" s="40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>
      <c r="A856" s="40"/>
      <c r="B856" s="40"/>
      <c r="C856" s="40"/>
      <c r="D856" s="40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>
      <c r="A857" s="40"/>
      <c r="B857" s="40"/>
      <c r="C857" s="40"/>
      <c r="D857" s="40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>
      <c r="A858" s="40"/>
      <c r="B858" s="40"/>
      <c r="C858" s="40"/>
      <c r="D858" s="40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>
      <c r="A859" s="40"/>
      <c r="B859" s="40"/>
      <c r="C859" s="40"/>
      <c r="D859" s="40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>
      <c r="A860" s="40"/>
      <c r="B860" s="40"/>
      <c r="C860" s="40"/>
      <c r="D860" s="40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>
      <c r="A861" s="40"/>
      <c r="B861" s="40"/>
      <c r="C861" s="40"/>
      <c r="D861" s="40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>
      <c r="A862" s="40"/>
      <c r="B862" s="40"/>
      <c r="C862" s="40"/>
      <c r="D862" s="40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>
      <c r="A863" s="40"/>
      <c r="B863" s="40"/>
      <c r="C863" s="40"/>
      <c r="D863" s="40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>
      <c r="A864" s="40"/>
      <c r="B864" s="40"/>
      <c r="C864" s="40"/>
      <c r="D864" s="40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>
      <c r="A865" s="40"/>
      <c r="B865" s="40"/>
      <c r="C865" s="40"/>
      <c r="D865" s="40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>
      <c r="A866" s="40"/>
      <c r="B866" s="40"/>
      <c r="C866" s="40"/>
      <c r="D866" s="40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>
      <c r="A867" s="40"/>
      <c r="B867" s="40"/>
      <c r="C867" s="40"/>
      <c r="D867" s="40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>
      <c r="A868" s="40"/>
      <c r="B868" s="40"/>
      <c r="C868" s="40"/>
      <c r="D868" s="40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>
      <c r="A869" s="40"/>
      <c r="B869" s="40"/>
      <c r="C869" s="40"/>
      <c r="D869" s="40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>
      <c r="A870" s="40"/>
      <c r="B870" s="40"/>
      <c r="C870" s="40"/>
      <c r="D870" s="40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>
      <c r="A871" s="40"/>
      <c r="B871" s="40"/>
      <c r="C871" s="40"/>
      <c r="D871" s="40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>
      <c r="A872" s="40"/>
      <c r="B872" s="40"/>
      <c r="C872" s="40"/>
      <c r="D872" s="40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>
      <c r="A873" s="40"/>
      <c r="B873" s="40"/>
      <c r="C873" s="40"/>
      <c r="D873" s="40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>
      <c r="A874" s="40"/>
      <c r="B874" s="40"/>
      <c r="C874" s="40"/>
      <c r="D874" s="40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>
      <c r="A875" s="40"/>
      <c r="B875" s="40"/>
      <c r="C875" s="40"/>
      <c r="D875" s="40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>
      <c r="A876" s="40"/>
      <c r="B876" s="40"/>
      <c r="C876" s="40"/>
      <c r="D876" s="40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>
      <c r="A877" s="40"/>
      <c r="B877" s="40"/>
      <c r="C877" s="40"/>
      <c r="D877" s="40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>
      <c r="A878" s="40"/>
      <c r="B878" s="40"/>
      <c r="C878" s="40"/>
      <c r="D878" s="40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>
      <c r="A879" s="40"/>
      <c r="B879" s="40"/>
      <c r="C879" s="40"/>
      <c r="D879" s="40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>
      <c r="A880" s="40"/>
      <c r="B880" s="40"/>
      <c r="C880" s="40"/>
      <c r="D880" s="40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>
      <c r="A881" s="40"/>
      <c r="B881" s="40"/>
      <c r="C881" s="40"/>
      <c r="D881" s="40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>
      <c r="A882" s="40"/>
      <c r="B882" s="40"/>
      <c r="C882" s="40"/>
      <c r="D882" s="40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>
      <c r="A883" s="40"/>
      <c r="B883" s="40"/>
      <c r="C883" s="40"/>
      <c r="D883" s="40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>
      <c r="A884" s="40"/>
      <c r="B884" s="40"/>
      <c r="C884" s="40"/>
      <c r="D884" s="40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>
      <c r="A885" s="40"/>
      <c r="B885" s="40"/>
      <c r="C885" s="40"/>
      <c r="D885" s="40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>
      <c r="A886" s="40"/>
      <c r="B886" s="40"/>
      <c r="C886" s="40"/>
      <c r="D886" s="40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>
      <c r="A887" s="40"/>
      <c r="B887" s="40"/>
      <c r="C887" s="40"/>
      <c r="D887" s="40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>
      <c r="A888" s="40"/>
      <c r="B888" s="40"/>
      <c r="C888" s="40"/>
      <c r="D888" s="40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>
      <c r="A889" s="40"/>
      <c r="B889" s="40"/>
      <c r="C889" s="40"/>
      <c r="D889" s="40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>
      <c r="A890" s="40"/>
      <c r="B890" s="40"/>
      <c r="C890" s="40"/>
      <c r="D890" s="40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>
      <c r="A891" s="40"/>
      <c r="B891" s="40"/>
      <c r="C891" s="40"/>
      <c r="D891" s="40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>
      <c r="A892" s="40"/>
      <c r="B892" s="40"/>
      <c r="C892" s="40"/>
      <c r="D892" s="40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>
      <c r="A893" s="40"/>
      <c r="B893" s="40"/>
      <c r="C893" s="40"/>
      <c r="D893" s="40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>
      <c r="A894" s="40"/>
      <c r="B894" s="40"/>
      <c r="C894" s="40"/>
      <c r="D894" s="40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>
      <c r="A895" s="40"/>
      <c r="B895" s="40"/>
      <c r="C895" s="40"/>
      <c r="D895" s="40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>
      <c r="A896" s="40"/>
      <c r="B896" s="40"/>
      <c r="C896" s="40"/>
      <c r="D896" s="40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>
      <c r="A897" s="40"/>
      <c r="B897" s="40"/>
      <c r="C897" s="40"/>
      <c r="D897" s="40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>
      <c r="A898" s="40"/>
      <c r="B898" s="40"/>
      <c r="C898" s="40"/>
      <c r="D898" s="40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>
      <c r="A899" s="40"/>
      <c r="B899" s="40"/>
      <c r="C899" s="40"/>
      <c r="D899" s="40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>
      <c r="A900" s="40"/>
      <c r="B900" s="40"/>
      <c r="C900" s="40"/>
      <c r="D900" s="40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>
      <c r="A901" s="40"/>
      <c r="B901" s="40"/>
      <c r="C901" s="40"/>
      <c r="D901" s="40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>
      <c r="A902" s="40"/>
      <c r="B902" s="40"/>
      <c r="C902" s="40"/>
      <c r="D902" s="40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>
      <c r="A903" s="40"/>
      <c r="B903" s="40"/>
      <c r="C903" s="40"/>
      <c r="D903" s="40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>
      <c r="A904" s="40"/>
      <c r="B904" s="40"/>
      <c r="C904" s="40"/>
      <c r="D904" s="40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>
      <c r="A905" s="40"/>
      <c r="B905" s="40"/>
      <c r="C905" s="40"/>
      <c r="D905" s="40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>
      <c r="A906" s="40"/>
      <c r="B906" s="40"/>
      <c r="C906" s="40"/>
      <c r="D906" s="40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>
      <c r="A907" s="40"/>
      <c r="B907" s="40"/>
      <c r="C907" s="40"/>
      <c r="D907" s="40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>
      <c r="A908" s="40"/>
      <c r="B908" s="40"/>
      <c r="C908" s="40"/>
      <c r="D908" s="40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>
      <c r="A909" s="40"/>
      <c r="B909" s="40"/>
      <c r="C909" s="40"/>
      <c r="D909" s="40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>
      <c r="A910" s="40"/>
      <c r="B910" s="40"/>
      <c r="C910" s="40"/>
      <c r="D910" s="40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>
      <c r="A911" s="40"/>
      <c r="B911" s="40"/>
      <c r="C911" s="40"/>
      <c r="D911" s="40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>
      <c r="A912" s="40"/>
      <c r="B912" s="40"/>
      <c r="C912" s="40"/>
      <c r="D912" s="40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>
      <c r="A913" s="40"/>
      <c r="B913" s="40"/>
      <c r="C913" s="40"/>
      <c r="D913" s="40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>
      <c r="A914" s="40"/>
      <c r="B914" s="40"/>
      <c r="C914" s="40"/>
      <c r="D914" s="40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>
      <c r="A915" s="40"/>
      <c r="B915" s="40"/>
      <c r="C915" s="40"/>
      <c r="D915" s="40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>
      <c r="A916" s="40"/>
      <c r="B916" s="40"/>
      <c r="C916" s="40"/>
      <c r="D916" s="40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>
      <c r="A917" s="40"/>
      <c r="B917" s="40"/>
      <c r="C917" s="40"/>
      <c r="D917" s="40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>
      <c r="A918" s="40"/>
      <c r="B918" s="40"/>
      <c r="C918" s="40"/>
      <c r="D918" s="40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>
      <c r="A919" s="40"/>
      <c r="B919" s="40"/>
      <c r="C919" s="40"/>
      <c r="D919" s="40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>
      <c r="A920" s="40"/>
      <c r="B920" s="40"/>
      <c r="C920" s="40"/>
      <c r="D920" s="40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>
      <c r="A921" s="40"/>
      <c r="B921" s="40"/>
      <c r="C921" s="40"/>
      <c r="D921" s="40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>
      <c r="A922" s="40"/>
      <c r="B922" s="40"/>
      <c r="C922" s="40"/>
      <c r="D922" s="40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>
      <c r="A923" s="40"/>
      <c r="B923" s="40"/>
      <c r="C923" s="40"/>
      <c r="D923" s="40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>
      <c r="A924" s="40"/>
      <c r="B924" s="40"/>
      <c r="C924" s="40"/>
      <c r="D924" s="40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>
      <c r="A925" s="40"/>
      <c r="B925" s="40"/>
      <c r="C925" s="40"/>
      <c r="D925" s="40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>
      <c r="A926" s="40"/>
      <c r="B926" s="40"/>
      <c r="C926" s="40"/>
      <c r="D926" s="40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>
      <c r="A927" s="40"/>
      <c r="B927" s="40"/>
      <c r="C927" s="40"/>
      <c r="D927" s="40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>
      <c r="A928" s="40"/>
      <c r="B928" s="40"/>
      <c r="C928" s="40"/>
      <c r="D928" s="40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>
      <c r="A929" s="40"/>
      <c r="B929" s="40"/>
      <c r="C929" s="40"/>
      <c r="D929" s="40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>
      <c r="A930" s="40"/>
      <c r="B930" s="40"/>
      <c r="C930" s="40"/>
      <c r="D930" s="40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>
      <c r="A931" s="40"/>
      <c r="B931" s="40"/>
      <c r="C931" s="40"/>
      <c r="D931" s="40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>
      <c r="A932" s="40"/>
      <c r="B932" s="40"/>
      <c r="C932" s="40"/>
      <c r="D932" s="40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>
      <c r="A933" s="40"/>
      <c r="B933" s="40"/>
      <c r="C933" s="40"/>
      <c r="D933" s="40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>
      <c r="A934" s="40"/>
      <c r="B934" s="40"/>
      <c r="C934" s="40"/>
      <c r="D934" s="40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>
      <c r="A935" s="40"/>
      <c r="B935" s="40"/>
      <c r="C935" s="40"/>
      <c r="D935" s="40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>
      <c r="A936" s="40"/>
      <c r="B936" s="40"/>
      <c r="C936" s="40"/>
      <c r="D936" s="40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>
      <c r="A937" s="40"/>
      <c r="B937" s="40"/>
      <c r="C937" s="40"/>
      <c r="D937" s="40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>
      <c r="A938" s="40"/>
      <c r="B938" s="40"/>
      <c r="C938" s="40"/>
      <c r="D938" s="40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>
      <c r="A939" s="40"/>
      <c r="B939" s="40"/>
      <c r="C939" s="40"/>
      <c r="D939" s="40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>
      <c r="A940" s="40"/>
      <c r="B940" s="40"/>
      <c r="C940" s="40"/>
      <c r="D940" s="40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>
      <c r="A941" s="40"/>
      <c r="B941" s="40"/>
      <c r="C941" s="40"/>
      <c r="D941" s="40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>
      <c r="A942" s="40"/>
      <c r="B942" s="40"/>
      <c r="C942" s="40"/>
      <c r="D942" s="40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>
      <c r="A943" s="40"/>
      <c r="B943" s="40"/>
      <c r="C943" s="40"/>
      <c r="D943" s="40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>
      <c r="A944" s="40"/>
      <c r="B944" s="40"/>
      <c r="C944" s="40"/>
      <c r="D944" s="40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>
      <c r="A945" s="40"/>
      <c r="B945" s="40"/>
      <c r="C945" s="40"/>
      <c r="D945" s="40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>
      <c r="A946" s="40"/>
      <c r="B946" s="40"/>
      <c r="C946" s="40"/>
      <c r="D946" s="40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>
      <c r="A947" s="40"/>
      <c r="B947" s="40"/>
      <c r="C947" s="40"/>
      <c r="D947" s="40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>
      <c r="A948" s="40"/>
      <c r="B948" s="40"/>
      <c r="C948" s="40"/>
      <c r="D948" s="40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>
      <c r="A949" s="40"/>
      <c r="B949" s="40"/>
      <c r="C949" s="40"/>
      <c r="D949" s="40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>
      <c r="A950" s="40"/>
      <c r="B950" s="40"/>
      <c r="C950" s="40"/>
      <c r="D950" s="40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>
      <c r="A951" s="40"/>
      <c r="B951" s="40"/>
      <c r="C951" s="40"/>
      <c r="D951" s="40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>
      <c r="A952" s="40"/>
      <c r="B952" s="40"/>
      <c r="C952" s="40"/>
      <c r="D952" s="40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>
      <c r="A953" s="40"/>
      <c r="B953" s="40"/>
      <c r="C953" s="40"/>
      <c r="D953" s="40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>
      <c r="A954" s="40"/>
      <c r="B954" s="40"/>
      <c r="C954" s="40"/>
      <c r="D954" s="40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>
      <c r="A955" s="40"/>
      <c r="B955" s="40"/>
      <c r="C955" s="40"/>
      <c r="D955" s="40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>
      <c r="A956" s="40"/>
      <c r="B956" s="40"/>
      <c r="C956" s="40"/>
      <c r="D956" s="40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>
      <c r="A957" s="40"/>
      <c r="B957" s="40"/>
      <c r="C957" s="40"/>
      <c r="D957" s="40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>
      <c r="A958" s="40"/>
      <c r="B958" s="40"/>
      <c r="C958" s="40"/>
      <c r="D958" s="40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>
      <c r="A959" s="40"/>
      <c r="B959" s="40"/>
      <c r="C959" s="40"/>
      <c r="D959" s="40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>
      <c r="A960" s="40"/>
      <c r="B960" s="40"/>
      <c r="C960" s="40"/>
      <c r="D960" s="40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>
      <c r="A961" s="40"/>
      <c r="B961" s="40"/>
      <c r="C961" s="40"/>
      <c r="D961" s="40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>
      <c r="A962" s="40"/>
      <c r="B962" s="40"/>
      <c r="C962" s="40"/>
      <c r="D962" s="40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>
      <c r="A963" s="40"/>
      <c r="B963" s="40"/>
      <c r="C963" s="40"/>
      <c r="D963" s="40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>
      <c r="A964" s="40"/>
      <c r="B964" s="40"/>
      <c r="C964" s="40"/>
      <c r="D964" s="40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>
      <c r="A965" s="40"/>
      <c r="B965" s="40"/>
      <c r="C965" s="40"/>
      <c r="D965" s="40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>
      <c r="A966" s="40"/>
      <c r="B966" s="40"/>
      <c r="C966" s="40"/>
      <c r="D966" s="40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>
      <c r="A967" s="40"/>
      <c r="B967" s="40"/>
      <c r="C967" s="40"/>
      <c r="D967" s="40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>
      <c r="A968" s="40"/>
      <c r="B968" s="40"/>
      <c r="C968" s="40"/>
      <c r="D968" s="40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>
      <c r="A969" s="40"/>
      <c r="B969" s="40"/>
      <c r="C969" s="40"/>
      <c r="D969" s="40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>
      <c r="A970" s="40"/>
      <c r="B970" s="40"/>
      <c r="C970" s="40"/>
      <c r="D970" s="40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>
      <c r="A971" s="40"/>
      <c r="B971" s="40"/>
      <c r="C971" s="40"/>
      <c r="D971" s="40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>
      <c r="A972" s="40"/>
      <c r="B972" s="40"/>
      <c r="C972" s="40"/>
      <c r="D972" s="40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>
      <c r="A973" s="40"/>
      <c r="B973" s="40"/>
      <c r="C973" s="40"/>
      <c r="D973" s="40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>
      <c r="A974" s="40"/>
      <c r="B974" s="40"/>
      <c r="C974" s="40"/>
      <c r="D974" s="40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>
      <c r="A975" s="40"/>
      <c r="B975" s="40"/>
      <c r="C975" s="40"/>
      <c r="D975" s="40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>
      <c r="A976" s="40"/>
      <c r="B976" s="40"/>
      <c r="C976" s="40"/>
      <c r="D976" s="40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>
      <c r="A977" s="40"/>
      <c r="B977" s="40"/>
      <c r="C977" s="40"/>
      <c r="D977" s="40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>
      <c r="A978" s="40"/>
      <c r="B978" s="40"/>
      <c r="C978" s="40"/>
      <c r="D978" s="40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>
      <c r="A979" s="40"/>
      <c r="B979" s="40"/>
      <c r="C979" s="40"/>
      <c r="D979" s="40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>
      <c r="A980" s="40"/>
      <c r="B980" s="40"/>
      <c r="C980" s="40"/>
      <c r="D980" s="40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>
      <c r="A981" s="40"/>
      <c r="B981" s="40"/>
      <c r="C981" s="40"/>
      <c r="D981" s="40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>
      <c r="A982" s="40"/>
      <c r="B982" s="40"/>
      <c r="C982" s="40"/>
      <c r="D982" s="40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>
      <c r="A983" s="40"/>
      <c r="B983" s="40"/>
      <c r="C983" s="40"/>
      <c r="D983" s="40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>
      <c r="A984" s="40"/>
      <c r="B984" s="40"/>
      <c r="C984" s="40"/>
      <c r="D984" s="40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>
      <c r="A985" s="40"/>
      <c r="B985" s="40"/>
      <c r="C985" s="40"/>
      <c r="D985" s="40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>
      <c r="A986" s="40"/>
      <c r="B986" s="40"/>
      <c r="C986" s="40"/>
      <c r="D986" s="40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>
      <c r="A987" s="40"/>
      <c r="B987" s="40"/>
      <c r="C987" s="40"/>
      <c r="D987" s="40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>
      <c r="A988" s="40"/>
      <c r="B988" s="40"/>
      <c r="C988" s="40"/>
      <c r="D988" s="40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>
      <c r="A989" s="40"/>
      <c r="B989" s="40"/>
      <c r="C989" s="40"/>
      <c r="D989" s="40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>
      <c r="A990" s="40"/>
      <c r="B990" s="40"/>
      <c r="C990" s="40"/>
      <c r="D990" s="40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>
      <c r="A991" s="40"/>
      <c r="B991" s="40"/>
      <c r="C991" s="40"/>
      <c r="D991" s="40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>
      <c r="A992" s="40"/>
      <c r="B992" s="40"/>
      <c r="C992" s="40"/>
      <c r="D992" s="40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>
      <c r="A993" s="40"/>
      <c r="B993" s="40"/>
      <c r="C993" s="40"/>
      <c r="D993" s="40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>
      <c r="A994" s="40"/>
      <c r="B994" s="40"/>
      <c r="C994" s="40"/>
      <c r="D994" s="40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>
      <c r="A995" s="40"/>
      <c r="B995" s="40"/>
      <c r="C995" s="40"/>
      <c r="D995" s="40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>
      <c r="A996" s="40"/>
      <c r="B996" s="40"/>
      <c r="C996" s="40"/>
      <c r="D996" s="40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>
      <c r="A997" s="40"/>
      <c r="B997" s="40"/>
      <c r="C997" s="40"/>
      <c r="D997" s="40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>
      <c r="A998" s="40"/>
      <c r="B998" s="40"/>
      <c r="C998" s="40"/>
      <c r="D998" s="40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>
      <c r="A999" s="40"/>
      <c r="B999" s="40"/>
      <c r="C999" s="40"/>
      <c r="D999" s="40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>
      <c r="A1000" s="40"/>
      <c r="B1000" s="40"/>
      <c r="C1000" s="40"/>
      <c r="D1000" s="40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  <row r="1001">
      <c r="A1001" s="40"/>
      <c r="B1001" s="40"/>
      <c r="C1001" s="40"/>
      <c r="D1001" s="40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sheetData>
    <row r="1">
      <c r="A1" s="44" t="s">
        <v>21</v>
      </c>
      <c r="B1" s="44" t="s">
        <v>51</v>
      </c>
      <c r="C1" s="44" t="s">
        <v>52</v>
      </c>
      <c r="D1" s="45" t="s">
        <v>53</v>
      </c>
      <c r="E1" s="46"/>
      <c r="F1" s="46"/>
      <c r="G1" s="46"/>
      <c r="X1" s="46"/>
      <c r="Y1" s="46"/>
      <c r="Z1" s="46"/>
      <c r="AA1" s="46"/>
      <c r="AB1" s="46"/>
    </row>
    <row r="2">
      <c r="A2" s="47">
        <v>-0.428252</v>
      </c>
      <c r="B2" s="48">
        <v>768.768</v>
      </c>
      <c r="C2" s="45">
        <v>101.91</v>
      </c>
      <c r="D2" s="49">
        <f t="shared" ref="D2:D11" si="1">(A2*B2)/(A2*B2+(1-A2)*C2)</f>
        <v>1.792456951</v>
      </c>
      <c r="M2" s="48"/>
      <c r="N2" s="48"/>
      <c r="O2" s="48"/>
      <c r="P2" s="48"/>
      <c r="Q2" s="48"/>
      <c r="R2" s="48"/>
      <c r="S2" s="50"/>
      <c r="T2" s="50"/>
      <c r="U2" s="50"/>
      <c r="V2" s="50"/>
      <c r="W2" s="50"/>
      <c r="X2" s="46"/>
      <c r="Y2" s="46"/>
      <c r="Z2" s="46"/>
      <c r="AA2" s="46"/>
      <c r="AB2" s="46"/>
    </row>
    <row r="3">
      <c r="A3" s="47">
        <v>-0.427085</v>
      </c>
      <c r="B3" s="48">
        <v>768.574</v>
      </c>
      <c r="C3" s="45">
        <v>101.802</v>
      </c>
      <c r="D3" s="49">
        <f t="shared" si="1"/>
        <v>1.794026504</v>
      </c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46"/>
      <c r="Y3" s="46"/>
      <c r="Z3" s="46"/>
      <c r="AA3" s="46"/>
      <c r="AB3" s="46"/>
    </row>
    <row r="4">
      <c r="A4" s="47">
        <v>-0.425905</v>
      </c>
      <c r="B4" s="45">
        <v>768.376</v>
      </c>
      <c r="C4" s="45">
        <v>101.788</v>
      </c>
      <c r="D4" s="49">
        <f t="shared" si="1"/>
        <v>1.796968338</v>
      </c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46"/>
      <c r="Y4" s="46"/>
      <c r="Z4" s="46"/>
      <c r="AA4" s="46"/>
      <c r="AB4" s="46"/>
    </row>
    <row r="5">
      <c r="A5" s="47">
        <v>-0.424745</v>
      </c>
      <c r="B5" s="48">
        <v>768.183</v>
      </c>
      <c r="C5" s="45">
        <v>101.729</v>
      </c>
      <c r="D5" s="49">
        <f t="shared" si="1"/>
        <v>1.799242769</v>
      </c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46"/>
      <c r="Y5" s="46"/>
      <c r="Z5" s="46"/>
      <c r="AA5" s="46"/>
      <c r="AB5" s="46"/>
    </row>
    <row r="6">
      <c r="A6" s="47">
        <v>-0.423599</v>
      </c>
      <c r="B6" s="48">
        <v>767.994</v>
      </c>
      <c r="C6" s="45">
        <v>101.653</v>
      </c>
      <c r="D6" s="49">
        <f t="shared" si="1"/>
        <v>1.801253564</v>
      </c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46"/>
      <c r="Y6" s="46"/>
      <c r="Z6" s="46"/>
      <c r="AA6" s="46"/>
      <c r="AB6" s="46"/>
    </row>
    <row r="7">
      <c r="A7" s="47">
        <v>-0.422459</v>
      </c>
      <c r="B7" s="48">
        <v>767.807</v>
      </c>
      <c r="C7" s="45">
        <v>101.573</v>
      </c>
      <c r="D7" s="49">
        <f t="shared" si="1"/>
        <v>1.803205343</v>
      </c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46"/>
      <c r="Y7" s="46"/>
      <c r="Z7" s="46"/>
      <c r="AA7" s="46"/>
      <c r="AB7" s="46"/>
    </row>
    <row r="8">
      <c r="A8" s="47">
        <v>-0.42132</v>
      </c>
      <c r="B8" s="48">
        <v>767.619</v>
      </c>
      <c r="C8" s="45">
        <v>101.493</v>
      </c>
      <c r="D8" s="49">
        <f t="shared" si="1"/>
        <v>1.805172303</v>
      </c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46"/>
      <c r="Y8" s="46"/>
      <c r="Z8" s="46"/>
      <c r="AA8" s="46"/>
      <c r="AB8" s="46"/>
    </row>
    <row r="9">
      <c r="A9" s="47">
        <v>-0.420184</v>
      </c>
      <c r="B9" s="48">
        <v>767.432</v>
      </c>
      <c r="C9" s="45">
        <v>101.413</v>
      </c>
      <c r="D9" s="49">
        <f t="shared" si="1"/>
        <v>1.807145907</v>
      </c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46"/>
      <c r="Y9" s="46"/>
      <c r="Z9" s="46"/>
      <c r="AA9" s="46"/>
      <c r="AB9" s="46"/>
    </row>
    <row r="10">
      <c r="A10" s="47">
        <v>-0.419079</v>
      </c>
      <c r="B10" s="48">
        <v>767.255</v>
      </c>
      <c r="C10" s="45">
        <v>101.338</v>
      </c>
      <c r="D10" s="49">
        <f t="shared" si="1"/>
        <v>1.809112296</v>
      </c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46"/>
      <c r="Y10" s="46"/>
      <c r="Z10" s="46"/>
      <c r="AA10" s="46"/>
      <c r="AB10" s="46"/>
    </row>
    <row r="11">
      <c r="A11" s="47">
        <v>-0.418145</v>
      </c>
      <c r="B11" s="48">
        <v>767.132</v>
      </c>
      <c r="C11" s="48">
        <v>101.297</v>
      </c>
      <c r="D11" s="49">
        <f t="shared" si="1"/>
        <v>1.811060236</v>
      </c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46"/>
      <c r="Y11" s="46"/>
      <c r="Z11" s="46"/>
      <c r="AA11" s="46"/>
      <c r="AB11" s="46"/>
    </row>
    <row r="12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46"/>
      <c r="Y12" s="46"/>
      <c r="Z12" s="46"/>
      <c r="AA12" s="46"/>
      <c r="AB12" s="46"/>
    </row>
    <row r="13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46"/>
      <c r="Y13" s="46"/>
      <c r="Z13" s="46"/>
      <c r="AA13" s="46"/>
      <c r="AB13" s="46"/>
    </row>
    <row r="14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46"/>
      <c r="Y14" s="46"/>
      <c r="Z14" s="46"/>
      <c r="AA14" s="46"/>
      <c r="AB14" s="46"/>
    </row>
    <row r="1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46"/>
      <c r="Y15" s="46"/>
      <c r="Z15" s="46"/>
      <c r="AA15" s="46"/>
      <c r="AB15" s="46"/>
    </row>
    <row r="16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46"/>
      <c r="Y16" s="46"/>
      <c r="Z16" s="46"/>
      <c r="AA16" s="46"/>
      <c r="AB16" s="46"/>
    </row>
    <row r="17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46"/>
      <c r="Y17" s="46"/>
      <c r="Z17" s="46"/>
      <c r="AA17" s="46"/>
      <c r="AB17" s="46"/>
    </row>
    <row r="18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46"/>
      <c r="Y18" s="46"/>
      <c r="Z18" s="46"/>
      <c r="AA18" s="46"/>
      <c r="AB18" s="46"/>
    </row>
    <row r="19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46"/>
      <c r="Y19" s="46"/>
      <c r="Z19" s="46"/>
      <c r="AA19" s="46"/>
      <c r="AB19" s="46"/>
    </row>
    <row r="20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46"/>
      <c r="Y20" s="46"/>
      <c r="Z20" s="46"/>
      <c r="AA20" s="46"/>
      <c r="AB20" s="46"/>
    </row>
    <row r="2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46"/>
      <c r="Y21" s="46"/>
      <c r="Z21" s="46"/>
      <c r="AA21" s="46"/>
      <c r="AB21" s="46"/>
    </row>
    <row r="22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46"/>
      <c r="Y22" s="46"/>
      <c r="Z22" s="46"/>
      <c r="AA22" s="46"/>
      <c r="AB22" s="46"/>
    </row>
    <row r="23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46"/>
      <c r="Y23" s="46"/>
      <c r="Z23" s="46"/>
      <c r="AA23" s="46"/>
      <c r="AB23" s="46"/>
    </row>
    <row r="24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46"/>
      <c r="Y24" s="46"/>
      <c r="Z24" s="46"/>
      <c r="AA24" s="46"/>
      <c r="AB24" s="46"/>
    </row>
    <row r="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46"/>
      <c r="Y25" s="46"/>
      <c r="Z25" s="46"/>
      <c r="AA25" s="46"/>
      <c r="AB25" s="46"/>
    </row>
    <row r="26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46"/>
      <c r="Y26" s="46"/>
      <c r="Z26" s="46"/>
      <c r="AA26" s="46"/>
      <c r="AB26" s="46"/>
    </row>
    <row r="27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46"/>
      <c r="Y27" s="46"/>
      <c r="Z27" s="46"/>
      <c r="AA27" s="46"/>
      <c r="AB27" s="46"/>
    </row>
    <row r="28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46"/>
      <c r="Y28" s="46"/>
      <c r="Z28" s="46"/>
      <c r="AA28" s="46"/>
      <c r="AB28" s="46"/>
    </row>
    <row r="29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46"/>
      <c r="Y29" s="46"/>
      <c r="Z29" s="46"/>
      <c r="AA29" s="46"/>
      <c r="AB29" s="46"/>
    </row>
    <row r="30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46"/>
      <c r="Y30" s="46"/>
      <c r="Z30" s="46"/>
      <c r="AA30" s="46"/>
      <c r="AB30" s="46"/>
    </row>
    <row r="3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46"/>
      <c r="Y31" s="46"/>
      <c r="Z31" s="46"/>
      <c r="AA31" s="46"/>
      <c r="AB31" s="46"/>
    </row>
    <row r="32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46"/>
      <c r="Y32" s="46"/>
      <c r="Z32" s="46"/>
      <c r="AA32" s="46"/>
      <c r="AB32" s="46"/>
    </row>
    <row r="33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46"/>
      <c r="Y33" s="46"/>
      <c r="Z33" s="46"/>
      <c r="AA33" s="46"/>
      <c r="AB33" s="46"/>
    </row>
    <row r="34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46"/>
      <c r="Y34" s="46"/>
      <c r="Z34" s="46"/>
      <c r="AA34" s="46"/>
      <c r="AB34" s="46"/>
    </row>
    <row r="3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46"/>
      <c r="Y35" s="46"/>
      <c r="Z35" s="46"/>
      <c r="AA35" s="46"/>
      <c r="AB35" s="46"/>
    </row>
    <row r="36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46"/>
      <c r="Y36" s="46"/>
      <c r="Z36" s="46"/>
      <c r="AA36" s="46"/>
      <c r="AB36" s="46"/>
    </row>
    <row r="37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46"/>
      <c r="Y37" s="46"/>
      <c r="Z37" s="46"/>
      <c r="AA37" s="46"/>
      <c r="AB37" s="46"/>
    </row>
    <row r="38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46"/>
      <c r="Y38" s="46"/>
      <c r="Z38" s="46"/>
      <c r="AA38" s="46"/>
      <c r="AB38" s="46"/>
    </row>
    <row r="39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46"/>
      <c r="Y39" s="46"/>
      <c r="Z39" s="46"/>
      <c r="AA39" s="46"/>
      <c r="AB39" s="46"/>
    </row>
    <row r="40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46"/>
      <c r="Y40" s="46"/>
      <c r="Z40" s="46"/>
      <c r="AA40" s="46"/>
      <c r="AB40" s="46"/>
    </row>
    <row r="4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46"/>
      <c r="Y41" s="46"/>
      <c r="Z41" s="46"/>
      <c r="AA41" s="46"/>
      <c r="AB41" s="46"/>
    </row>
    <row r="42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46"/>
      <c r="Y42" s="46"/>
      <c r="Z42" s="46"/>
      <c r="AA42" s="46"/>
      <c r="AB42" s="46"/>
    </row>
    <row r="43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46"/>
      <c r="Y43" s="46"/>
      <c r="Z43" s="46"/>
      <c r="AA43" s="46"/>
      <c r="AB43" s="46"/>
    </row>
    <row r="44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46"/>
      <c r="Y44" s="46"/>
      <c r="Z44" s="46"/>
      <c r="AA44" s="46"/>
      <c r="AB44" s="46"/>
    </row>
    <row r="4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46"/>
      <c r="Y45" s="46"/>
      <c r="Z45" s="46"/>
      <c r="AA45" s="46"/>
      <c r="AB45" s="46"/>
    </row>
    <row r="46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46"/>
      <c r="Y46" s="46"/>
      <c r="Z46" s="46"/>
      <c r="AA46" s="46"/>
      <c r="AB46" s="46"/>
    </row>
    <row r="47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46"/>
      <c r="Y47" s="46"/>
      <c r="Z47" s="46"/>
      <c r="AA47" s="46"/>
      <c r="AB47" s="46"/>
    </row>
    <row r="48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46"/>
      <c r="Y48" s="46"/>
      <c r="Z48" s="46"/>
      <c r="AA48" s="46"/>
      <c r="AB48" s="46"/>
    </row>
    <row r="49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46"/>
      <c r="Y49" s="46"/>
      <c r="Z49" s="46"/>
      <c r="AA49" s="46"/>
      <c r="AB49" s="46"/>
    </row>
    <row r="50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46"/>
      <c r="Y50" s="46"/>
      <c r="Z50" s="46"/>
      <c r="AA50" s="46"/>
      <c r="AB50" s="46"/>
    </row>
    <row r="5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46"/>
      <c r="Y51" s="46"/>
      <c r="Z51" s="46"/>
      <c r="AA51" s="46"/>
      <c r="AB51" s="46"/>
    </row>
    <row r="5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46"/>
      <c r="Y52" s="46"/>
      <c r="Z52" s="46"/>
      <c r="AA52" s="46"/>
      <c r="AB52" s="46"/>
    </row>
    <row r="53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46"/>
      <c r="Y53" s="46"/>
      <c r="Z53" s="46"/>
      <c r="AA53" s="46"/>
      <c r="AB53" s="46"/>
    </row>
    <row r="54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46"/>
      <c r="Y54" s="46"/>
      <c r="Z54" s="46"/>
      <c r="AA54" s="46"/>
      <c r="AB54" s="46"/>
    </row>
    <row r="5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46"/>
      <c r="Y55" s="46"/>
      <c r="Z55" s="46"/>
      <c r="AA55" s="46"/>
      <c r="AB55" s="46"/>
    </row>
    <row r="56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46"/>
      <c r="Y56" s="46"/>
      <c r="Z56" s="46"/>
      <c r="AA56" s="46"/>
      <c r="AB56" s="46"/>
    </row>
    <row r="57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46"/>
      <c r="Y57" s="46"/>
      <c r="Z57" s="46"/>
      <c r="AA57" s="46"/>
      <c r="AB57" s="46"/>
    </row>
    <row r="58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46"/>
      <c r="Y58" s="46"/>
      <c r="Z58" s="46"/>
      <c r="AA58" s="46"/>
      <c r="AB58" s="46"/>
    </row>
    <row r="59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46"/>
      <c r="Y59" s="46"/>
      <c r="Z59" s="46"/>
      <c r="AA59" s="46"/>
      <c r="AB59" s="46"/>
    </row>
    <row r="60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46"/>
      <c r="Y60" s="46"/>
      <c r="Z60" s="46"/>
      <c r="AA60" s="46"/>
      <c r="AB60" s="46"/>
    </row>
    <row r="6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46"/>
      <c r="Y61" s="46"/>
      <c r="Z61" s="46"/>
      <c r="AA61" s="46"/>
      <c r="AB61" s="46"/>
    </row>
    <row r="62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46"/>
      <c r="Y62" s="46"/>
      <c r="Z62" s="46"/>
      <c r="AA62" s="46"/>
      <c r="AB62" s="46"/>
    </row>
    <row r="63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46"/>
      <c r="Y63" s="46"/>
      <c r="Z63" s="46"/>
      <c r="AA63" s="46"/>
      <c r="AB63" s="46"/>
    </row>
    <row r="64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46"/>
      <c r="Y64" s="46"/>
      <c r="Z64" s="46"/>
      <c r="AA64" s="46"/>
      <c r="AB64" s="46"/>
    </row>
    <row r="6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46"/>
      <c r="Y65" s="46"/>
      <c r="Z65" s="46"/>
      <c r="AA65" s="46"/>
      <c r="AB65" s="46"/>
    </row>
    <row r="66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46"/>
      <c r="Y66" s="46"/>
      <c r="Z66" s="46"/>
      <c r="AA66" s="46"/>
      <c r="AB66" s="46"/>
    </row>
    <row r="67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46"/>
      <c r="Y67" s="46"/>
      <c r="Z67" s="46"/>
      <c r="AA67" s="46"/>
      <c r="AB67" s="46"/>
    </row>
    <row r="68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46"/>
      <c r="Y68" s="46"/>
      <c r="Z68" s="46"/>
      <c r="AA68" s="46"/>
      <c r="AB68" s="46"/>
    </row>
    <row r="69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46"/>
      <c r="Y69" s="46"/>
      <c r="Z69" s="46"/>
      <c r="AA69" s="46"/>
      <c r="AB69" s="46"/>
    </row>
    <row r="70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46"/>
      <c r="Y70" s="46"/>
      <c r="Z70" s="46"/>
      <c r="AA70" s="46"/>
      <c r="AB70" s="46"/>
    </row>
    <row r="7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46"/>
      <c r="Y71" s="46"/>
      <c r="Z71" s="46"/>
      <c r="AA71" s="46"/>
      <c r="AB71" s="46"/>
    </row>
    <row r="7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46"/>
      <c r="Y72" s="46"/>
      <c r="Z72" s="46"/>
      <c r="AA72" s="46"/>
      <c r="AB72" s="46"/>
    </row>
    <row r="73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46"/>
      <c r="Y73" s="46"/>
      <c r="Z73" s="46"/>
      <c r="AA73" s="46"/>
      <c r="AB73" s="46"/>
    </row>
    <row r="74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46"/>
      <c r="Y74" s="46"/>
      <c r="Z74" s="46"/>
      <c r="AA74" s="46"/>
      <c r="AB74" s="46"/>
    </row>
    <row r="7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46"/>
      <c r="Y75" s="46"/>
      <c r="Z75" s="46"/>
      <c r="AA75" s="46"/>
      <c r="AB75" s="46"/>
    </row>
    <row r="76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46"/>
      <c r="Y76" s="46"/>
      <c r="Z76" s="46"/>
      <c r="AA76" s="46"/>
      <c r="AB76" s="46"/>
    </row>
    <row r="77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46"/>
      <c r="Y77" s="46"/>
      <c r="Z77" s="46"/>
      <c r="AA77" s="46"/>
      <c r="AB77" s="46"/>
    </row>
    <row r="78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46"/>
      <c r="Y78" s="46"/>
      <c r="Z78" s="46"/>
      <c r="AA78" s="46"/>
      <c r="AB78" s="46"/>
    </row>
    <row r="79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46"/>
      <c r="Y79" s="46"/>
      <c r="Z79" s="46"/>
      <c r="AA79" s="46"/>
      <c r="AB79" s="46"/>
    </row>
    <row r="80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46"/>
      <c r="Y80" s="46"/>
      <c r="Z80" s="46"/>
      <c r="AA80" s="46"/>
      <c r="AB80" s="46"/>
    </row>
    <row r="8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46"/>
      <c r="Y81" s="46"/>
      <c r="Z81" s="46"/>
      <c r="AA81" s="46"/>
      <c r="AB81" s="46"/>
    </row>
    <row r="8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46"/>
      <c r="Y82" s="46"/>
      <c r="Z82" s="46"/>
      <c r="AA82" s="46"/>
      <c r="AB82" s="46"/>
    </row>
    <row r="83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46"/>
      <c r="Y83" s="46"/>
      <c r="Z83" s="46"/>
      <c r="AA83" s="46"/>
      <c r="AB83" s="46"/>
    </row>
    <row r="84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46"/>
      <c r="Y84" s="46"/>
      <c r="Z84" s="46"/>
      <c r="AA84" s="46"/>
      <c r="AB84" s="46"/>
    </row>
    <row r="8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46"/>
      <c r="Y85" s="46"/>
      <c r="Z85" s="46"/>
      <c r="AA85" s="46"/>
      <c r="AB85" s="46"/>
    </row>
    <row r="86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46"/>
      <c r="Y86" s="46"/>
      <c r="Z86" s="46"/>
      <c r="AA86" s="46"/>
      <c r="AB86" s="46"/>
    </row>
    <row r="87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46"/>
      <c r="Y87" s="46"/>
      <c r="Z87" s="46"/>
      <c r="AA87" s="46"/>
      <c r="AB87" s="46"/>
    </row>
    <row r="88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46"/>
      <c r="Y88" s="46"/>
      <c r="Z88" s="46"/>
      <c r="AA88" s="46"/>
      <c r="AB88" s="46"/>
    </row>
    <row r="89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46"/>
      <c r="Y89" s="46"/>
      <c r="Z89" s="46"/>
      <c r="AA89" s="46"/>
      <c r="AB89" s="46"/>
    </row>
    <row r="90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46"/>
      <c r="Y90" s="46"/>
      <c r="Z90" s="46"/>
      <c r="AA90" s="46"/>
      <c r="AB90" s="46"/>
    </row>
    <row r="9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46"/>
      <c r="Y91" s="46"/>
      <c r="Z91" s="46"/>
      <c r="AA91" s="46"/>
      <c r="AB91" s="46"/>
    </row>
    <row r="9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46"/>
      <c r="Y92" s="46"/>
      <c r="Z92" s="46"/>
      <c r="AA92" s="46"/>
      <c r="AB92" s="46"/>
    </row>
    <row r="93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46"/>
      <c r="Y93" s="46"/>
      <c r="Z93" s="46"/>
      <c r="AA93" s="46"/>
      <c r="AB93" s="46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46"/>
      <c r="Y94" s="46"/>
      <c r="Z94" s="46"/>
      <c r="AA94" s="46"/>
      <c r="AB94" s="46"/>
    </row>
    <row r="9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46"/>
      <c r="Y95" s="46"/>
      <c r="Z95" s="46"/>
      <c r="AA95" s="46"/>
      <c r="AB95" s="46"/>
    </row>
    <row r="96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46"/>
      <c r="Y96" s="46"/>
      <c r="Z96" s="46"/>
      <c r="AA96" s="46"/>
      <c r="AB96" s="46"/>
    </row>
    <row r="97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46"/>
      <c r="Y97" s="46"/>
      <c r="Z97" s="46"/>
      <c r="AA97" s="46"/>
      <c r="AB97" s="46"/>
    </row>
    <row r="98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46"/>
      <c r="Y98" s="46"/>
      <c r="Z98" s="46"/>
      <c r="AA98" s="46"/>
      <c r="AB98" s="46"/>
    </row>
    <row r="99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46"/>
      <c r="Y99" s="46"/>
      <c r="Z99" s="46"/>
      <c r="AA99" s="46"/>
      <c r="AB99" s="46"/>
    </row>
    <row r="100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46"/>
      <c r="Y100" s="46"/>
      <c r="Z100" s="46"/>
      <c r="AA100" s="46"/>
      <c r="AB100" s="46"/>
    </row>
    <row r="10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46"/>
      <c r="Y101" s="46"/>
      <c r="Z101" s="46"/>
      <c r="AA101" s="46"/>
      <c r="AB101" s="46"/>
    </row>
    <row r="102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46"/>
      <c r="Y102" s="46"/>
      <c r="Z102" s="46"/>
      <c r="AA102" s="46"/>
      <c r="AB102" s="46"/>
    </row>
    <row r="103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46"/>
      <c r="Y103" s="46"/>
      <c r="Z103" s="46"/>
      <c r="AA103" s="46"/>
      <c r="AB103" s="46"/>
    </row>
    <row r="104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46"/>
      <c r="Y104" s="46"/>
      <c r="Z104" s="46"/>
      <c r="AA104" s="46"/>
      <c r="AB104" s="46"/>
    </row>
    <row r="10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46"/>
      <c r="Y105" s="46"/>
      <c r="Z105" s="46"/>
      <c r="AA105" s="46"/>
      <c r="AB105" s="46"/>
    </row>
    <row r="106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46"/>
      <c r="Y106" s="46"/>
      <c r="Z106" s="46"/>
      <c r="AA106" s="46"/>
      <c r="AB106" s="46"/>
    </row>
    <row r="107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46"/>
      <c r="Y107" s="46"/>
      <c r="Z107" s="46"/>
      <c r="AA107" s="46"/>
      <c r="AB107" s="46"/>
    </row>
    <row r="108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46"/>
      <c r="Y108" s="46"/>
      <c r="Z108" s="46"/>
      <c r="AA108" s="46"/>
      <c r="AB108" s="46"/>
    </row>
    <row r="109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46"/>
      <c r="Y109" s="46"/>
      <c r="Z109" s="46"/>
      <c r="AA109" s="46"/>
      <c r="AB109" s="46"/>
    </row>
    <row r="110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46"/>
      <c r="Y110" s="46"/>
      <c r="Z110" s="46"/>
      <c r="AA110" s="46"/>
      <c r="AB110" s="46"/>
    </row>
    <row r="11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46"/>
      <c r="Y111" s="46"/>
      <c r="Z111" s="46"/>
      <c r="AA111" s="46"/>
      <c r="AB111" s="46"/>
    </row>
    <row r="112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46"/>
      <c r="Y112" s="46"/>
      <c r="Z112" s="46"/>
      <c r="AA112" s="46"/>
      <c r="AB112" s="46"/>
    </row>
    <row r="113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46"/>
      <c r="Y113" s="46"/>
      <c r="Z113" s="46"/>
      <c r="AA113" s="46"/>
      <c r="AB113" s="46"/>
    </row>
    <row r="114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46"/>
      <c r="Y114" s="46"/>
      <c r="Z114" s="46"/>
      <c r="AA114" s="46"/>
      <c r="AB114" s="46"/>
    </row>
    <row r="11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46"/>
      <c r="Y115" s="46"/>
      <c r="Z115" s="46"/>
      <c r="AA115" s="46"/>
      <c r="AB115" s="46"/>
    </row>
    <row r="116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46"/>
      <c r="Y116" s="46"/>
      <c r="Z116" s="46"/>
      <c r="AA116" s="46"/>
      <c r="AB116" s="46"/>
    </row>
    <row r="117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46"/>
      <c r="Y117" s="46"/>
      <c r="Z117" s="46"/>
      <c r="AA117" s="46"/>
      <c r="AB117" s="46"/>
    </row>
    <row r="118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46"/>
      <c r="Y118" s="46"/>
      <c r="Z118" s="46"/>
      <c r="AA118" s="46"/>
      <c r="AB118" s="46"/>
    </row>
    <row r="119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46"/>
      <c r="Y119" s="46"/>
      <c r="Z119" s="46"/>
      <c r="AA119" s="46"/>
      <c r="AB119" s="46"/>
    </row>
    <row r="120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46"/>
      <c r="Y120" s="46"/>
      <c r="Z120" s="46"/>
      <c r="AA120" s="46"/>
      <c r="AB120" s="46"/>
    </row>
    <row r="12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46"/>
      <c r="Y121" s="46"/>
      <c r="Z121" s="46"/>
      <c r="AA121" s="46"/>
      <c r="AB121" s="46"/>
    </row>
    <row r="122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46"/>
      <c r="Y122" s="46"/>
      <c r="Z122" s="46"/>
      <c r="AA122" s="46"/>
      <c r="AB122" s="46"/>
    </row>
    <row r="123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46"/>
      <c r="Y123" s="46"/>
      <c r="Z123" s="46"/>
      <c r="AA123" s="46"/>
      <c r="AB123" s="46"/>
    </row>
    <row r="124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46"/>
      <c r="Y124" s="46"/>
      <c r="Z124" s="46"/>
      <c r="AA124" s="46"/>
      <c r="AB124" s="46"/>
    </row>
    <row r="12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46"/>
      <c r="Y125" s="46"/>
      <c r="Z125" s="46"/>
      <c r="AA125" s="46"/>
      <c r="AB125" s="46"/>
    </row>
    <row r="126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46"/>
      <c r="Y126" s="46"/>
      <c r="Z126" s="46"/>
      <c r="AA126" s="46"/>
      <c r="AB126" s="46"/>
    </row>
    <row r="127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46"/>
      <c r="Y127" s="46"/>
      <c r="Z127" s="46"/>
      <c r="AA127" s="46"/>
      <c r="AB127" s="46"/>
    </row>
    <row r="128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46"/>
      <c r="Y128" s="46"/>
      <c r="Z128" s="46"/>
      <c r="AA128" s="46"/>
      <c r="AB128" s="46"/>
    </row>
    <row r="129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46"/>
      <c r="Y129" s="46"/>
      <c r="Z129" s="46"/>
      <c r="AA129" s="46"/>
      <c r="AB129" s="46"/>
    </row>
    <row r="130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46"/>
      <c r="Y130" s="46"/>
      <c r="Z130" s="46"/>
      <c r="AA130" s="46"/>
      <c r="AB130" s="46"/>
    </row>
    <row r="13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46"/>
      <c r="Y131" s="46"/>
      <c r="Z131" s="46"/>
      <c r="AA131" s="46"/>
      <c r="AB131" s="46"/>
    </row>
    <row r="132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46"/>
      <c r="Y132" s="46"/>
      <c r="Z132" s="46"/>
      <c r="AA132" s="46"/>
      <c r="AB132" s="46"/>
    </row>
    <row r="133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46"/>
      <c r="Y133" s="46"/>
      <c r="Z133" s="46"/>
      <c r="AA133" s="46"/>
      <c r="AB133" s="46"/>
    </row>
    <row r="134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46"/>
      <c r="Y134" s="46"/>
      <c r="Z134" s="46"/>
      <c r="AA134" s="46"/>
      <c r="AB134" s="46"/>
    </row>
    <row r="13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46"/>
      <c r="Y135" s="46"/>
      <c r="Z135" s="46"/>
      <c r="AA135" s="46"/>
      <c r="AB135" s="46"/>
    </row>
    <row r="136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46"/>
      <c r="Y136" s="46"/>
      <c r="Z136" s="46"/>
      <c r="AA136" s="46"/>
      <c r="AB136" s="46"/>
    </row>
    <row r="137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46"/>
      <c r="Y137" s="46"/>
      <c r="Z137" s="46"/>
      <c r="AA137" s="46"/>
      <c r="AB137" s="46"/>
    </row>
    <row r="138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46"/>
      <c r="Y138" s="46"/>
      <c r="Z138" s="46"/>
      <c r="AA138" s="46"/>
      <c r="AB138" s="46"/>
    </row>
    <row r="139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46"/>
      <c r="Y139" s="46"/>
      <c r="Z139" s="46"/>
      <c r="AA139" s="46"/>
      <c r="AB139" s="46"/>
    </row>
    <row r="140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46"/>
      <c r="Y140" s="46"/>
      <c r="Z140" s="46"/>
      <c r="AA140" s="46"/>
      <c r="AB140" s="46"/>
    </row>
    <row r="14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46"/>
      <c r="Y141" s="46"/>
      <c r="Z141" s="46"/>
      <c r="AA141" s="46"/>
      <c r="AB141" s="46"/>
    </row>
    <row r="142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46"/>
      <c r="Y142" s="46"/>
      <c r="Z142" s="46"/>
      <c r="AA142" s="46"/>
      <c r="AB142" s="46"/>
    </row>
    <row r="143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46"/>
      <c r="Y143" s="46"/>
      <c r="Z143" s="46"/>
      <c r="AA143" s="46"/>
      <c r="AB143" s="46"/>
    </row>
    <row r="144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46"/>
      <c r="Y144" s="46"/>
      <c r="Z144" s="46"/>
      <c r="AA144" s="46"/>
      <c r="AB144" s="46"/>
    </row>
    <row r="14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46"/>
      <c r="Y145" s="46"/>
      <c r="Z145" s="46"/>
      <c r="AA145" s="46"/>
      <c r="AB145" s="46"/>
    </row>
    <row r="146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46"/>
      <c r="Y146" s="46"/>
      <c r="Z146" s="46"/>
      <c r="AA146" s="46"/>
      <c r="AB146" s="46"/>
    </row>
    <row r="147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46"/>
      <c r="Y147" s="46"/>
      <c r="Z147" s="46"/>
      <c r="AA147" s="46"/>
      <c r="AB147" s="46"/>
    </row>
    <row r="148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46"/>
      <c r="Y148" s="46"/>
      <c r="Z148" s="46"/>
      <c r="AA148" s="46"/>
      <c r="AB148" s="46"/>
    </row>
    <row r="149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46"/>
      <c r="Y149" s="46"/>
      <c r="Z149" s="46"/>
      <c r="AA149" s="46"/>
      <c r="AB149" s="46"/>
    </row>
    <row r="150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46"/>
      <c r="Y150" s="46"/>
      <c r="Z150" s="46"/>
      <c r="AA150" s="46"/>
      <c r="AB150" s="46"/>
    </row>
    <row r="15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46"/>
      <c r="Y151" s="46"/>
      <c r="Z151" s="46"/>
      <c r="AA151" s="46"/>
      <c r="AB151" s="46"/>
    </row>
    <row r="152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46"/>
      <c r="Y152" s="46"/>
      <c r="Z152" s="46"/>
      <c r="AA152" s="46"/>
      <c r="AB152" s="46"/>
    </row>
    <row r="153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46"/>
      <c r="Y153" s="46"/>
      <c r="Z153" s="46"/>
      <c r="AA153" s="46"/>
      <c r="AB153" s="46"/>
    </row>
    <row r="154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46"/>
      <c r="Y154" s="46"/>
      <c r="Z154" s="46"/>
      <c r="AA154" s="46"/>
      <c r="AB154" s="46"/>
    </row>
    <row r="15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46"/>
      <c r="Y155" s="46"/>
      <c r="Z155" s="46"/>
      <c r="AA155" s="46"/>
      <c r="AB155" s="46"/>
    </row>
    <row r="156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46"/>
      <c r="Y156" s="46"/>
      <c r="Z156" s="46"/>
      <c r="AA156" s="46"/>
      <c r="AB156" s="46"/>
    </row>
    <row r="157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46"/>
      <c r="Y157" s="46"/>
      <c r="Z157" s="46"/>
      <c r="AA157" s="46"/>
      <c r="AB157" s="46"/>
    </row>
    <row r="158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46"/>
      <c r="Y158" s="46"/>
      <c r="Z158" s="46"/>
      <c r="AA158" s="46"/>
      <c r="AB158" s="46"/>
    </row>
    <row r="159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46"/>
      <c r="Y159" s="46"/>
      <c r="Z159" s="46"/>
      <c r="AA159" s="46"/>
      <c r="AB159" s="46"/>
    </row>
    <row r="160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46"/>
      <c r="Y160" s="46"/>
      <c r="Z160" s="46"/>
      <c r="AA160" s="46"/>
      <c r="AB160" s="46"/>
    </row>
    <row r="16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46"/>
      <c r="Y161" s="46"/>
      <c r="Z161" s="46"/>
      <c r="AA161" s="46"/>
      <c r="AB161" s="46"/>
    </row>
    <row r="162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46"/>
      <c r="Y162" s="46"/>
      <c r="Z162" s="46"/>
      <c r="AA162" s="46"/>
      <c r="AB162" s="46"/>
    </row>
    <row r="163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46"/>
      <c r="Y163" s="46"/>
      <c r="Z163" s="46"/>
      <c r="AA163" s="46"/>
      <c r="AB163" s="46"/>
    </row>
    <row r="164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46"/>
      <c r="Y164" s="46"/>
      <c r="Z164" s="46"/>
      <c r="AA164" s="46"/>
      <c r="AB164" s="46"/>
    </row>
    <row r="16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46"/>
      <c r="Y165" s="46"/>
      <c r="Z165" s="46"/>
      <c r="AA165" s="46"/>
      <c r="AB165" s="46"/>
    </row>
    <row r="166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46"/>
      <c r="Y166" s="46"/>
      <c r="Z166" s="46"/>
      <c r="AA166" s="46"/>
      <c r="AB166" s="46"/>
    </row>
    <row r="167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46"/>
      <c r="Y167" s="46"/>
      <c r="Z167" s="46"/>
      <c r="AA167" s="46"/>
      <c r="AB167" s="46"/>
    </row>
    <row r="168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46"/>
      <c r="Y168" s="46"/>
      <c r="Z168" s="46"/>
      <c r="AA168" s="46"/>
      <c r="AB168" s="46"/>
    </row>
    <row r="169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46"/>
      <c r="Y169" s="46"/>
      <c r="Z169" s="46"/>
      <c r="AA169" s="46"/>
      <c r="AB169" s="46"/>
    </row>
    <row r="170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46"/>
      <c r="Y170" s="46"/>
      <c r="Z170" s="46"/>
      <c r="AA170" s="46"/>
      <c r="AB170" s="46"/>
    </row>
    <row r="17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46"/>
      <c r="Y171" s="46"/>
      <c r="Z171" s="46"/>
      <c r="AA171" s="46"/>
      <c r="AB171" s="46"/>
    </row>
    <row r="172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46"/>
      <c r="Y172" s="46"/>
      <c r="Z172" s="46"/>
      <c r="AA172" s="46"/>
      <c r="AB172" s="46"/>
    </row>
    <row r="173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46"/>
      <c r="Y173" s="46"/>
      <c r="Z173" s="46"/>
      <c r="AA173" s="46"/>
      <c r="AB173" s="46"/>
    </row>
    <row r="174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46"/>
      <c r="Y174" s="46"/>
      <c r="Z174" s="46"/>
      <c r="AA174" s="46"/>
      <c r="AB174" s="46"/>
    </row>
    <row r="17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46"/>
      <c r="Y175" s="46"/>
      <c r="Z175" s="46"/>
      <c r="AA175" s="46"/>
      <c r="AB175" s="46"/>
    </row>
    <row r="176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46"/>
      <c r="Y176" s="46"/>
      <c r="Z176" s="46"/>
      <c r="AA176" s="46"/>
      <c r="AB176" s="46"/>
    </row>
    <row r="177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46"/>
      <c r="Y177" s="46"/>
      <c r="Z177" s="46"/>
      <c r="AA177" s="46"/>
      <c r="AB177" s="46"/>
    </row>
    <row r="178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46"/>
      <c r="Y178" s="46"/>
      <c r="Z178" s="46"/>
      <c r="AA178" s="46"/>
      <c r="AB178" s="46"/>
    </row>
    <row r="179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46"/>
      <c r="Y179" s="46"/>
      <c r="Z179" s="46"/>
      <c r="AA179" s="46"/>
      <c r="AB179" s="46"/>
    </row>
    <row r="180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46"/>
      <c r="Y180" s="46"/>
      <c r="Z180" s="46"/>
      <c r="AA180" s="46"/>
      <c r="AB180" s="46"/>
    </row>
    <row r="18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46"/>
      <c r="Y181" s="46"/>
      <c r="Z181" s="46"/>
      <c r="AA181" s="46"/>
      <c r="AB181" s="46"/>
    </row>
    <row r="182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46"/>
      <c r="Y182" s="46"/>
      <c r="Z182" s="46"/>
      <c r="AA182" s="46"/>
      <c r="AB182" s="46"/>
    </row>
    <row r="183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46"/>
      <c r="Y183" s="46"/>
      <c r="Z183" s="46"/>
      <c r="AA183" s="46"/>
      <c r="AB183" s="46"/>
    </row>
    <row r="184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46"/>
      <c r="Y184" s="46"/>
      <c r="Z184" s="46"/>
      <c r="AA184" s="46"/>
      <c r="AB184" s="46"/>
    </row>
    <row r="18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46"/>
      <c r="Y185" s="46"/>
      <c r="Z185" s="46"/>
      <c r="AA185" s="46"/>
      <c r="AB185" s="46"/>
    </row>
    <row r="186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46"/>
      <c r="Y186" s="46"/>
      <c r="Z186" s="46"/>
      <c r="AA186" s="46"/>
      <c r="AB186" s="46"/>
    </row>
    <row r="187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46"/>
      <c r="Y187" s="46"/>
      <c r="Z187" s="46"/>
      <c r="AA187" s="46"/>
      <c r="AB187" s="46"/>
    </row>
    <row r="188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46"/>
      <c r="Y188" s="46"/>
      <c r="Z188" s="46"/>
      <c r="AA188" s="46"/>
      <c r="AB188" s="46"/>
    </row>
    <row r="189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46"/>
      <c r="Y189" s="46"/>
      <c r="Z189" s="46"/>
      <c r="AA189" s="46"/>
      <c r="AB189" s="46"/>
    </row>
    <row r="190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46"/>
      <c r="Y190" s="46"/>
      <c r="Z190" s="46"/>
      <c r="AA190" s="46"/>
      <c r="AB190" s="46"/>
    </row>
    <row r="19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46"/>
      <c r="Y191" s="46"/>
      <c r="Z191" s="46"/>
      <c r="AA191" s="46"/>
      <c r="AB191" s="46"/>
    </row>
    <row r="192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46"/>
      <c r="Y192" s="46"/>
      <c r="Z192" s="46"/>
      <c r="AA192" s="46"/>
      <c r="AB192" s="46"/>
    </row>
    <row r="193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46"/>
      <c r="Y193" s="46"/>
      <c r="Z193" s="46"/>
      <c r="AA193" s="46"/>
      <c r="AB193" s="46"/>
    </row>
    <row r="194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46"/>
      <c r="Y194" s="46"/>
      <c r="Z194" s="46"/>
      <c r="AA194" s="46"/>
      <c r="AB194" s="46"/>
    </row>
    <row r="19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46"/>
      <c r="Y195" s="46"/>
      <c r="Z195" s="46"/>
      <c r="AA195" s="46"/>
      <c r="AB195" s="46"/>
    </row>
    <row r="196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46"/>
      <c r="Y196" s="46"/>
      <c r="Z196" s="46"/>
      <c r="AA196" s="46"/>
      <c r="AB196" s="46"/>
    </row>
    <row r="197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46"/>
      <c r="Y197" s="46"/>
      <c r="Z197" s="46"/>
      <c r="AA197" s="46"/>
      <c r="AB197" s="46"/>
    </row>
    <row r="198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46"/>
      <c r="Y198" s="46"/>
      <c r="Z198" s="46"/>
      <c r="AA198" s="46"/>
      <c r="AB198" s="46"/>
    </row>
    <row r="199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46"/>
      <c r="Y199" s="46"/>
      <c r="Z199" s="46"/>
      <c r="AA199" s="46"/>
      <c r="AB199" s="46"/>
    </row>
    <row r="200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46"/>
      <c r="Y200" s="46"/>
      <c r="Z200" s="46"/>
      <c r="AA200" s="46"/>
      <c r="AB200" s="46"/>
    </row>
    <row r="20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46"/>
      <c r="Y201" s="46"/>
      <c r="Z201" s="46"/>
      <c r="AA201" s="46"/>
      <c r="AB201" s="46"/>
    </row>
    <row r="202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46"/>
      <c r="Y202" s="46"/>
      <c r="Z202" s="46"/>
      <c r="AA202" s="46"/>
      <c r="AB202" s="46"/>
    </row>
    <row r="203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46"/>
      <c r="Y203" s="46"/>
      <c r="Z203" s="46"/>
      <c r="AA203" s="46"/>
      <c r="AB203" s="46"/>
    </row>
    <row r="204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46"/>
      <c r="Y204" s="46"/>
      <c r="Z204" s="46"/>
      <c r="AA204" s="46"/>
      <c r="AB204" s="46"/>
    </row>
    <row r="20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46"/>
      <c r="Y205" s="46"/>
      <c r="Z205" s="46"/>
      <c r="AA205" s="46"/>
      <c r="AB205" s="46"/>
    </row>
    <row r="206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46"/>
      <c r="Y206" s="46"/>
      <c r="Z206" s="46"/>
      <c r="AA206" s="46"/>
      <c r="AB206" s="46"/>
    </row>
    <row r="207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46"/>
      <c r="Y207" s="46"/>
      <c r="Z207" s="46"/>
      <c r="AA207" s="46"/>
      <c r="AB207" s="46"/>
    </row>
    <row r="208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46"/>
      <c r="Y208" s="46"/>
      <c r="Z208" s="46"/>
      <c r="AA208" s="46"/>
      <c r="AB208" s="46"/>
    </row>
    <row r="209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46"/>
      <c r="Y209" s="46"/>
      <c r="Z209" s="46"/>
      <c r="AA209" s="46"/>
      <c r="AB209" s="46"/>
    </row>
    <row r="210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46"/>
      <c r="Y210" s="46"/>
      <c r="Z210" s="46"/>
      <c r="AA210" s="46"/>
      <c r="AB210" s="46"/>
    </row>
    <row r="21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46"/>
      <c r="Y211" s="46"/>
      <c r="Z211" s="46"/>
      <c r="AA211" s="46"/>
      <c r="AB211" s="46"/>
    </row>
    <row r="212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46"/>
      <c r="Y212" s="46"/>
      <c r="Z212" s="46"/>
      <c r="AA212" s="46"/>
      <c r="AB212" s="46"/>
    </row>
    <row r="213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46"/>
      <c r="Y213" s="46"/>
      <c r="Z213" s="46"/>
      <c r="AA213" s="46"/>
      <c r="AB213" s="46"/>
    </row>
    <row r="214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46"/>
      <c r="Y214" s="46"/>
      <c r="Z214" s="46"/>
      <c r="AA214" s="46"/>
      <c r="AB214" s="46"/>
    </row>
    <row r="21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46"/>
      <c r="Y215" s="46"/>
      <c r="Z215" s="46"/>
      <c r="AA215" s="46"/>
      <c r="AB215" s="46"/>
    </row>
    <row r="216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46"/>
      <c r="Y216" s="46"/>
      <c r="Z216" s="46"/>
      <c r="AA216" s="46"/>
      <c r="AB216" s="46"/>
    </row>
    <row r="217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46"/>
      <c r="Y217" s="46"/>
      <c r="Z217" s="46"/>
      <c r="AA217" s="46"/>
      <c r="AB217" s="46"/>
    </row>
    <row r="218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46"/>
      <c r="Y218" s="46"/>
      <c r="Z218" s="46"/>
      <c r="AA218" s="46"/>
      <c r="AB218" s="46"/>
    </row>
    <row r="219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46"/>
      <c r="Y219" s="46"/>
      <c r="Z219" s="46"/>
      <c r="AA219" s="46"/>
      <c r="AB219" s="46"/>
    </row>
    <row r="220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46"/>
      <c r="Y220" s="46"/>
      <c r="Z220" s="46"/>
      <c r="AA220" s="46"/>
      <c r="AB220" s="46"/>
    </row>
    <row r="22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46"/>
      <c r="Y221" s="46"/>
      <c r="Z221" s="46"/>
      <c r="AA221" s="46"/>
      <c r="AB221" s="46"/>
    </row>
    <row r="222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46"/>
      <c r="Y222" s="46"/>
      <c r="Z222" s="46"/>
      <c r="AA222" s="46"/>
      <c r="AB222" s="46"/>
    </row>
    <row r="223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46"/>
      <c r="Y223" s="46"/>
      <c r="Z223" s="46"/>
      <c r="AA223" s="46"/>
      <c r="AB223" s="46"/>
    </row>
    <row r="224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46"/>
      <c r="Y224" s="46"/>
      <c r="Z224" s="46"/>
      <c r="AA224" s="46"/>
      <c r="AB224" s="46"/>
    </row>
    <row r="22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46"/>
      <c r="Y225" s="46"/>
      <c r="Z225" s="46"/>
      <c r="AA225" s="46"/>
      <c r="AB225" s="46"/>
    </row>
    <row r="226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46"/>
      <c r="Y226" s="46"/>
      <c r="Z226" s="46"/>
      <c r="AA226" s="46"/>
      <c r="AB226" s="46"/>
    </row>
    <row r="227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46"/>
      <c r="Y227" s="46"/>
      <c r="Z227" s="46"/>
      <c r="AA227" s="46"/>
      <c r="AB227" s="46"/>
    </row>
    <row r="228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46"/>
      <c r="Y228" s="46"/>
      <c r="Z228" s="46"/>
      <c r="AA228" s="46"/>
      <c r="AB228" s="46"/>
    </row>
    <row r="229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46"/>
      <c r="Y229" s="46"/>
      <c r="Z229" s="46"/>
      <c r="AA229" s="46"/>
      <c r="AB229" s="46"/>
    </row>
    <row r="230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46"/>
      <c r="Y230" s="46"/>
      <c r="Z230" s="46"/>
      <c r="AA230" s="46"/>
      <c r="AB230" s="46"/>
    </row>
    <row r="23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46"/>
      <c r="Y231" s="46"/>
      <c r="Z231" s="46"/>
      <c r="AA231" s="46"/>
      <c r="AB231" s="46"/>
    </row>
    <row r="232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46"/>
      <c r="Y232" s="46"/>
      <c r="Z232" s="46"/>
      <c r="AA232" s="46"/>
      <c r="AB232" s="46"/>
    </row>
    <row r="233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46"/>
      <c r="Y233" s="46"/>
      <c r="Z233" s="46"/>
      <c r="AA233" s="46"/>
      <c r="AB233" s="46"/>
    </row>
    <row r="234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46"/>
      <c r="Y234" s="46"/>
      <c r="Z234" s="46"/>
      <c r="AA234" s="46"/>
      <c r="AB234" s="46"/>
    </row>
    <row r="23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46"/>
      <c r="Y235" s="46"/>
      <c r="Z235" s="46"/>
      <c r="AA235" s="46"/>
      <c r="AB235" s="46"/>
    </row>
    <row r="236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46"/>
      <c r="Y236" s="46"/>
      <c r="Z236" s="46"/>
      <c r="AA236" s="46"/>
      <c r="AB236" s="46"/>
    </row>
    <row r="237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46"/>
      <c r="Y237" s="46"/>
      <c r="Z237" s="46"/>
      <c r="AA237" s="46"/>
      <c r="AB237" s="46"/>
    </row>
    <row r="238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46"/>
      <c r="Y238" s="46"/>
      <c r="Z238" s="46"/>
      <c r="AA238" s="46"/>
      <c r="AB238" s="46"/>
    </row>
    <row r="239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46"/>
      <c r="Y239" s="46"/>
      <c r="Z239" s="46"/>
      <c r="AA239" s="46"/>
      <c r="AB239" s="46"/>
    </row>
    <row r="240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46"/>
      <c r="Y240" s="46"/>
      <c r="Z240" s="46"/>
      <c r="AA240" s="46"/>
      <c r="AB240" s="46"/>
    </row>
    <row r="24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46"/>
      <c r="Y241" s="46"/>
      <c r="Z241" s="46"/>
      <c r="AA241" s="46"/>
      <c r="AB241" s="46"/>
    </row>
    <row r="242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46"/>
      <c r="Y242" s="46"/>
      <c r="Z242" s="46"/>
      <c r="AA242" s="46"/>
      <c r="AB242" s="46"/>
    </row>
    <row r="243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46"/>
      <c r="Y243" s="46"/>
      <c r="Z243" s="46"/>
      <c r="AA243" s="46"/>
      <c r="AB243" s="46"/>
    </row>
    <row r="244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46"/>
      <c r="Y244" s="46"/>
      <c r="Z244" s="46"/>
      <c r="AA244" s="46"/>
      <c r="AB244" s="46"/>
    </row>
    <row r="24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46"/>
      <c r="Y245" s="46"/>
      <c r="Z245" s="46"/>
      <c r="AA245" s="46"/>
      <c r="AB245" s="46"/>
    </row>
    <row r="246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46"/>
      <c r="Y246" s="46"/>
      <c r="Z246" s="46"/>
      <c r="AA246" s="46"/>
      <c r="AB246" s="46"/>
    </row>
    <row r="247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46"/>
      <c r="Y247" s="46"/>
      <c r="Z247" s="46"/>
      <c r="AA247" s="46"/>
      <c r="AB247" s="46"/>
    </row>
    <row r="248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46"/>
      <c r="Y248" s="46"/>
      <c r="Z248" s="46"/>
      <c r="AA248" s="46"/>
      <c r="AB248" s="46"/>
    </row>
    <row r="249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46"/>
      <c r="Y249" s="46"/>
      <c r="Z249" s="46"/>
      <c r="AA249" s="46"/>
      <c r="AB249" s="46"/>
    </row>
    <row r="250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46"/>
      <c r="Y250" s="46"/>
      <c r="Z250" s="46"/>
      <c r="AA250" s="46"/>
      <c r="AB250" s="46"/>
    </row>
    <row r="25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46"/>
      <c r="Y251" s="46"/>
      <c r="Z251" s="46"/>
      <c r="AA251" s="46"/>
      <c r="AB251" s="46"/>
    </row>
    <row r="252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46"/>
      <c r="Y252" s="46"/>
      <c r="Z252" s="46"/>
      <c r="AA252" s="46"/>
      <c r="AB252" s="46"/>
    </row>
    <row r="253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46"/>
      <c r="Y253" s="46"/>
      <c r="Z253" s="46"/>
      <c r="AA253" s="46"/>
      <c r="AB253" s="46"/>
    </row>
    <row r="254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46"/>
      <c r="Y254" s="46"/>
      <c r="Z254" s="46"/>
      <c r="AA254" s="46"/>
      <c r="AB254" s="46"/>
    </row>
    <row r="25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46"/>
      <c r="Y255" s="46"/>
      <c r="Z255" s="46"/>
      <c r="AA255" s="46"/>
      <c r="AB255" s="46"/>
    </row>
    <row r="256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46"/>
      <c r="Y256" s="46"/>
      <c r="Z256" s="46"/>
      <c r="AA256" s="46"/>
      <c r="AB256" s="46"/>
    </row>
    <row r="257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46"/>
      <c r="Y257" s="46"/>
      <c r="Z257" s="46"/>
      <c r="AA257" s="46"/>
      <c r="AB257" s="46"/>
    </row>
    <row r="258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46"/>
      <c r="Y258" s="46"/>
      <c r="Z258" s="46"/>
      <c r="AA258" s="46"/>
      <c r="AB258" s="46"/>
    </row>
    <row r="259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46"/>
      <c r="Y259" s="46"/>
      <c r="Z259" s="46"/>
      <c r="AA259" s="46"/>
      <c r="AB259" s="46"/>
    </row>
    <row r="260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46"/>
      <c r="Y260" s="46"/>
      <c r="Z260" s="46"/>
      <c r="AA260" s="46"/>
      <c r="AB260" s="46"/>
    </row>
    <row r="26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46"/>
      <c r="Y261" s="46"/>
      <c r="Z261" s="46"/>
      <c r="AA261" s="46"/>
      <c r="AB261" s="46"/>
    </row>
    <row r="262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46"/>
      <c r="Y262" s="46"/>
      <c r="Z262" s="46"/>
      <c r="AA262" s="46"/>
      <c r="AB262" s="46"/>
    </row>
    <row r="263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46"/>
      <c r="Y263" s="46"/>
      <c r="Z263" s="46"/>
      <c r="AA263" s="46"/>
      <c r="AB263" s="46"/>
    </row>
    <row r="264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46"/>
      <c r="Y264" s="46"/>
      <c r="Z264" s="46"/>
      <c r="AA264" s="46"/>
      <c r="AB264" s="46"/>
    </row>
    <row r="26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46"/>
      <c r="Y265" s="46"/>
      <c r="Z265" s="46"/>
      <c r="AA265" s="46"/>
      <c r="AB265" s="46"/>
    </row>
    <row r="266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46"/>
      <c r="Y266" s="46"/>
      <c r="Z266" s="46"/>
      <c r="AA266" s="46"/>
      <c r="AB266" s="46"/>
    </row>
    <row r="267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46"/>
      <c r="Y267" s="46"/>
      <c r="Z267" s="46"/>
      <c r="AA267" s="46"/>
      <c r="AB267" s="46"/>
    </row>
    <row r="268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46"/>
      <c r="Y268" s="46"/>
      <c r="Z268" s="46"/>
      <c r="AA268" s="46"/>
      <c r="AB268" s="46"/>
    </row>
    <row r="269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46"/>
      <c r="Y269" s="46"/>
      <c r="Z269" s="46"/>
      <c r="AA269" s="46"/>
      <c r="AB269" s="46"/>
    </row>
    <row r="270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46"/>
      <c r="Y270" s="46"/>
      <c r="Z270" s="46"/>
      <c r="AA270" s="46"/>
      <c r="AB270" s="46"/>
    </row>
    <row r="27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46"/>
      <c r="Y271" s="46"/>
      <c r="Z271" s="46"/>
      <c r="AA271" s="46"/>
      <c r="AB271" s="46"/>
    </row>
    <row r="272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46"/>
      <c r="Y272" s="46"/>
      <c r="Z272" s="46"/>
      <c r="AA272" s="46"/>
      <c r="AB272" s="46"/>
    </row>
    <row r="273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46"/>
      <c r="Y273" s="46"/>
      <c r="Z273" s="46"/>
      <c r="AA273" s="46"/>
      <c r="AB273" s="46"/>
    </row>
    <row r="274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46"/>
      <c r="Y274" s="46"/>
      <c r="Z274" s="46"/>
      <c r="AA274" s="46"/>
      <c r="AB274" s="46"/>
    </row>
    <row r="27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46"/>
      <c r="Y275" s="46"/>
      <c r="Z275" s="46"/>
      <c r="AA275" s="46"/>
      <c r="AB275" s="46"/>
    </row>
    <row r="276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46"/>
      <c r="Y276" s="46"/>
      <c r="Z276" s="46"/>
      <c r="AA276" s="46"/>
      <c r="AB276" s="46"/>
    </row>
    <row r="277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46"/>
      <c r="Y277" s="46"/>
      <c r="Z277" s="46"/>
      <c r="AA277" s="46"/>
      <c r="AB277" s="46"/>
    </row>
    <row r="278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46"/>
      <c r="Y278" s="46"/>
      <c r="Z278" s="46"/>
      <c r="AA278" s="46"/>
      <c r="AB278" s="46"/>
    </row>
    <row r="279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46"/>
      <c r="Y279" s="46"/>
      <c r="Z279" s="46"/>
      <c r="AA279" s="46"/>
      <c r="AB279" s="46"/>
    </row>
    <row r="280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46"/>
      <c r="Y280" s="46"/>
      <c r="Z280" s="46"/>
      <c r="AA280" s="46"/>
      <c r="AB280" s="46"/>
    </row>
    <row r="28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46"/>
      <c r="Y281" s="46"/>
      <c r="Z281" s="46"/>
      <c r="AA281" s="46"/>
      <c r="AB281" s="46"/>
    </row>
    <row r="282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46"/>
      <c r="Y282" s="46"/>
      <c r="Z282" s="46"/>
      <c r="AA282" s="46"/>
      <c r="AB282" s="46"/>
    </row>
    <row r="283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46"/>
      <c r="Y283" s="46"/>
      <c r="Z283" s="46"/>
      <c r="AA283" s="46"/>
      <c r="AB283" s="46"/>
    </row>
    <row r="284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46"/>
      <c r="Y284" s="46"/>
      <c r="Z284" s="46"/>
      <c r="AA284" s="46"/>
      <c r="AB284" s="46"/>
    </row>
    <row r="28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46"/>
      <c r="Y285" s="46"/>
      <c r="Z285" s="46"/>
      <c r="AA285" s="46"/>
      <c r="AB285" s="46"/>
    </row>
    <row r="286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46"/>
      <c r="Y286" s="46"/>
      <c r="Z286" s="46"/>
      <c r="AA286" s="46"/>
      <c r="AB286" s="46"/>
    </row>
    <row r="287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46"/>
      <c r="Y287" s="46"/>
      <c r="Z287" s="46"/>
      <c r="AA287" s="46"/>
      <c r="AB287" s="46"/>
    </row>
    <row r="288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46"/>
      <c r="Y288" s="46"/>
      <c r="Z288" s="46"/>
      <c r="AA288" s="46"/>
      <c r="AB288" s="46"/>
    </row>
    <row r="289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46"/>
      <c r="Y289" s="46"/>
      <c r="Z289" s="46"/>
      <c r="AA289" s="46"/>
      <c r="AB289" s="46"/>
    </row>
    <row r="290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46"/>
      <c r="Y290" s="46"/>
      <c r="Z290" s="46"/>
      <c r="AA290" s="46"/>
      <c r="AB290" s="46"/>
    </row>
    <row r="29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46"/>
      <c r="Y291" s="46"/>
      <c r="Z291" s="46"/>
      <c r="AA291" s="46"/>
      <c r="AB291" s="46"/>
    </row>
    <row r="292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46"/>
      <c r="Y292" s="46"/>
      <c r="Z292" s="46"/>
      <c r="AA292" s="46"/>
      <c r="AB292" s="46"/>
    </row>
    <row r="293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46"/>
      <c r="Y293" s="46"/>
      <c r="Z293" s="46"/>
      <c r="AA293" s="46"/>
      <c r="AB293" s="46"/>
    </row>
    <row r="294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46"/>
      <c r="Y294" s="46"/>
      <c r="Z294" s="46"/>
      <c r="AA294" s="46"/>
      <c r="AB294" s="46"/>
    </row>
    <row r="29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46"/>
      <c r="Y295" s="46"/>
      <c r="Z295" s="46"/>
      <c r="AA295" s="46"/>
      <c r="AB295" s="46"/>
    </row>
    <row r="296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46"/>
      <c r="Y296" s="46"/>
      <c r="Z296" s="46"/>
      <c r="AA296" s="46"/>
      <c r="AB296" s="46"/>
    </row>
    <row r="297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46"/>
      <c r="Y297" s="46"/>
      <c r="Z297" s="46"/>
      <c r="AA297" s="46"/>
      <c r="AB297" s="46"/>
    </row>
    <row r="298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46"/>
      <c r="Y298" s="46"/>
      <c r="Z298" s="46"/>
      <c r="AA298" s="46"/>
      <c r="AB298" s="46"/>
    </row>
    <row r="299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46"/>
      <c r="Y299" s="46"/>
      <c r="Z299" s="46"/>
      <c r="AA299" s="46"/>
      <c r="AB299" s="46"/>
    </row>
    <row r="300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46"/>
      <c r="Y300" s="46"/>
      <c r="Z300" s="46"/>
      <c r="AA300" s="46"/>
      <c r="AB300" s="46"/>
    </row>
    <row r="30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46"/>
      <c r="Y301" s="46"/>
      <c r="Z301" s="46"/>
      <c r="AA301" s="46"/>
      <c r="AB301" s="46"/>
    </row>
    <row r="302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46"/>
      <c r="Y302" s="46"/>
      <c r="Z302" s="46"/>
      <c r="AA302" s="46"/>
      <c r="AB302" s="46"/>
    </row>
    <row r="303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46"/>
      <c r="Y303" s="46"/>
      <c r="Z303" s="46"/>
      <c r="AA303" s="46"/>
      <c r="AB303" s="46"/>
    </row>
    <row r="304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46"/>
      <c r="Y304" s="46"/>
      <c r="Z304" s="46"/>
      <c r="AA304" s="46"/>
      <c r="AB304" s="46"/>
    </row>
    <row r="30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46"/>
      <c r="Y305" s="46"/>
      <c r="Z305" s="46"/>
      <c r="AA305" s="46"/>
      <c r="AB305" s="46"/>
    </row>
    <row r="306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46"/>
      <c r="Y306" s="46"/>
      <c r="Z306" s="46"/>
      <c r="AA306" s="46"/>
      <c r="AB306" s="46"/>
    </row>
    <row r="307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46"/>
      <c r="Y307" s="46"/>
      <c r="Z307" s="46"/>
      <c r="AA307" s="46"/>
      <c r="AB307" s="46"/>
    </row>
    <row r="308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46"/>
      <c r="Y308" s="46"/>
      <c r="Z308" s="46"/>
      <c r="AA308" s="46"/>
      <c r="AB308" s="46"/>
    </row>
    <row r="309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46"/>
      <c r="Y309" s="46"/>
      <c r="Z309" s="46"/>
      <c r="AA309" s="46"/>
      <c r="AB309" s="46"/>
    </row>
    <row r="310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46"/>
      <c r="Y310" s="46"/>
      <c r="Z310" s="46"/>
      <c r="AA310" s="46"/>
      <c r="AB310" s="46"/>
    </row>
    <row r="31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46"/>
      <c r="Y311" s="46"/>
      <c r="Z311" s="46"/>
      <c r="AA311" s="46"/>
      <c r="AB311" s="46"/>
    </row>
    <row r="312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46"/>
      <c r="Y312" s="46"/>
      <c r="Z312" s="46"/>
      <c r="AA312" s="46"/>
      <c r="AB312" s="46"/>
    </row>
    <row r="313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46"/>
      <c r="Y313" s="46"/>
      <c r="Z313" s="46"/>
      <c r="AA313" s="46"/>
      <c r="AB313" s="46"/>
    </row>
    <row r="314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46"/>
      <c r="Y314" s="46"/>
      <c r="Z314" s="46"/>
      <c r="AA314" s="46"/>
      <c r="AB314" s="46"/>
    </row>
    <row r="31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46"/>
      <c r="Y315" s="46"/>
      <c r="Z315" s="46"/>
      <c r="AA315" s="46"/>
      <c r="AB315" s="46"/>
    </row>
    <row r="316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46"/>
      <c r="Y316" s="46"/>
      <c r="Z316" s="46"/>
      <c r="AA316" s="46"/>
      <c r="AB316" s="46"/>
    </row>
    <row r="317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46"/>
      <c r="Y317" s="46"/>
      <c r="Z317" s="46"/>
      <c r="AA317" s="46"/>
      <c r="AB317" s="46"/>
    </row>
    <row r="318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46"/>
      <c r="Y318" s="46"/>
      <c r="Z318" s="46"/>
      <c r="AA318" s="46"/>
      <c r="AB318" s="46"/>
    </row>
    <row r="319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46"/>
      <c r="Y319" s="46"/>
      <c r="Z319" s="46"/>
      <c r="AA319" s="46"/>
      <c r="AB319" s="46"/>
    </row>
    <row r="320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46"/>
      <c r="Y320" s="46"/>
      <c r="Z320" s="46"/>
      <c r="AA320" s="46"/>
      <c r="AB320" s="46"/>
    </row>
    <row r="32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46"/>
      <c r="Y321" s="46"/>
      <c r="Z321" s="46"/>
      <c r="AA321" s="46"/>
      <c r="AB321" s="46"/>
    </row>
    <row r="322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46"/>
      <c r="Y322" s="46"/>
      <c r="Z322" s="46"/>
      <c r="AA322" s="46"/>
      <c r="AB322" s="46"/>
    </row>
    <row r="323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46"/>
      <c r="Y323" s="46"/>
      <c r="Z323" s="46"/>
      <c r="AA323" s="46"/>
      <c r="AB323" s="46"/>
    </row>
    <row r="324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46"/>
      <c r="Y324" s="46"/>
      <c r="Z324" s="46"/>
      <c r="AA324" s="46"/>
      <c r="AB324" s="46"/>
    </row>
    <row r="32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46"/>
      <c r="Y325" s="46"/>
      <c r="Z325" s="46"/>
      <c r="AA325" s="46"/>
      <c r="AB325" s="46"/>
    </row>
    <row r="326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46"/>
      <c r="Y326" s="46"/>
      <c r="Z326" s="46"/>
      <c r="AA326" s="46"/>
      <c r="AB326" s="46"/>
    </row>
    <row r="327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46"/>
      <c r="Y327" s="46"/>
      <c r="Z327" s="46"/>
      <c r="AA327" s="46"/>
      <c r="AB327" s="46"/>
    </row>
    <row r="328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46"/>
      <c r="Y328" s="46"/>
      <c r="Z328" s="46"/>
      <c r="AA328" s="46"/>
      <c r="AB328" s="46"/>
    </row>
    <row r="329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46"/>
      <c r="Y329" s="46"/>
      <c r="Z329" s="46"/>
      <c r="AA329" s="46"/>
      <c r="AB329" s="46"/>
    </row>
    <row r="330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46"/>
      <c r="Y330" s="46"/>
      <c r="Z330" s="46"/>
      <c r="AA330" s="46"/>
      <c r="AB330" s="46"/>
    </row>
    <row r="33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46"/>
      <c r="Y331" s="46"/>
      <c r="Z331" s="46"/>
      <c r="AA331" s="46"/>
      <c r="AB331" s="46"/>
    </row>
    <row r="332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46"/>
      <c r="Y332" s="46"/>
      <c r="Z332" s="46"/>
      <c r="AA332" s="46"/>
      <c r="AB332" s="46"/>
    </row>
    <row r="333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46"/>
      <c r="Y333" s="46"/>
      <c r="Z333" s="46"/>
      <c r="AA333" s="46"/>
      <c r="AB333" s="46"/>
    </row>
    <row r="334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46"/>
      <c r="Y334" s="46"/>
      <c r="Z334" s="46"/>
      <c r="AA334" s="46"/>
      <c r="AB334" s="46"/>
    </row>
    <row r="33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46"/>
      <c r="Y335" s="46"/>
      <c r="Z335" s="46"/>
      <c r="AA335" s="46"/>
      <c r="AB335" s="46"/>
    </row>
    <row r="336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46"/>
      <c r="Y336" s="46"/>
      <c r="Z336" s="46"/>
      <c r="AA336" s="46"/>
      <c r="AB336" s="46"/>
    </row>
    <row r="337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46"/>
      <c r="Y337" s="46"/>
      <c r="Z337" s="46"/>
      <c r="AA337" s="46"/>
      <c r="AB337" s="46"/>
    </row>
    <row r="338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46"/>
      <c r="Y338" s="46"/>
      <c r="Z338" s="46"/>
      <c r="AA338" s="46"/>
      <c r="AB338" s="46"/>
    </row>
    <row r="339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46"/>
      <c r="Y339" s="46"/>
      <c r="Z339" s="46"/>
      <c r="AA339" s="46"/>
      <c r="AB339" s="46"/>
    </row>
    <row r="340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46"/>
      <c r="Y340" s="46"/>
      <c r="Z340" s="46"/>
      <c r="AA340" s="46"/>
      <c r="AB340" s="46"/>
    </row>
    <row r="34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46"/>
      <c r="Y341" s="46"/>
      <c r="Z341" s="46"/>
      <c r="AA341" s="46"/>
      <c r="AB341" s="46"/>
    </row>
    <row r="342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46"/>
      <c r="Y342" s="46"/>
      <c r="Z342" s="46"/>
      <c r="AA342" s="46"/>
      <c r="AB342" s="46"/>
    </row>
    <row r="343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46"/>
      <c r="Y343" s="46"/>
      <c r="Z343" s="46"/>
      <c r="AA343" s="46"/>
      <c r="AB343" s="46"/>
    </row>
    <row r="344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46"/>
      <c r="Y344" s="46"/>
      <c r="Z344" s="46"/>
      <c r="AA344" s="46"/>
      <c r="AB344" s="46"/>
    </row>
    <row r="34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46"/>
      <c r="Y345" s="46"/>
      <c r="Z345" s="46"/>
      <c r="AA345" s="46"/>
      <c r="AB345" s="46"/>
    </row>
    <row r="346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46"/>
      <c r="Y346" s="46"/>
      <c r="Z346" s="46"/>
      <c r="AA346" s="46"/>
      <c r="AB346" s="46"/>
    </row>
    <row r="347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46"/>
      <c r="Y347" s="46"/>
      <c r="Z347" s="46"/>
      <c r="AA347" s="46"/>
      <c r="AB347" s="46"/>
    </row>
    <row r="348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46"/>
      <c r="Y348" s="46"/>
      <c r="Z348" s="46"/>
      <c r="AA348" s="46"/>
      <c r="AB348" s="46"/>
    </row>
    <row r="349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46"/>
      <c r="Y349" s="46"/>
      <c r="Z349" s="46"/>
      <c r="AA349" s="46"/>
      <c r="AB349" s="46"/>
    </row>
    <row r="350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46"/>
      <c r="Y350" s="46"/>
      <c r="Z350" s="46"/>
      <c r="AA350" s="46"/>
      <c r="AB350" s="46"/>
    </row>
    <row r="35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46"/>
      <c r="Y351" s="46"/>
      <c r="Z351" s="46"/>
      <c r="AA351" s="46"/>
      <c r="AB351" s="46"/>
    </row>
    <row r="352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46"/>
      <c r="Y352" s="46"/>
      <c r="Z352" s="46"/>
      <c r="AA352" s="46"/>
      <c r="AB352" s="46"/>
    </row>
    <row r="353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46"/>
      <c r="Y353" s="46"/>
      <c r="Z353" s="46"/>
      <c r="AA353" s="46"/>
      <c r="AB353" s="46"/>
    </row>
    <row r="354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46"/>
      <c r="Y354" s="46"/>
      <c r="Z354" s="46"/>
      <c r="AA354" s="46"/>
      <c r="AB354" s="46"/>
    </row>
    <row r="35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46"/>
      <c r="Y355" s="46"/>
      <c r="Z355" s="46"/>
      <c r="AA355" s="46"/>
      <c r="AB355" s="46"/>
    </row>
    <row r="356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46"/>
      <c r="Y356" s="46"/>
      <c r="Z356" s="46"/>
      <c r="AA356" s="46"/>
      <c r="AB356" s="46"/>
    </row>
    <row r="357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46"/>
      <c r="Y357" s="46"/>
      <c r="Z357" s="46"/>
      <c r="AA357" s="46"/>
      <c r="AB357" s="46"/>
    </row>
    <row r="358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46"/>
      <c r="Y358" s="46"/>
      <c r="Z358" s="46"/>
      <c r="AA358" s="46"/>
      <c r="AB358" s="46"/>
    </row>
    <row r="359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46"/>
      <c r="Y359" s="46"/>
      <c r="Z359" s="46"/>
      <c r="AA359" s="46"/>
      <c r="AB359" s="46"/>
    </row>
    <row r="360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46"/>
      <c r="Y360" s="46"/>
      <c r="Z360" s="46"/>
      <c r="AA360" s="46"/>
      <c r="AB360" s="46"/>
    </row>
    <row r="36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46"/>
      <c r="Y361" s="46"/>
      <c r="Z361" s="46"/>
      <c r="AA361" s="46"/>
      <c r="AB361" s="46"/>
    </row>
    <row r="362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46"/>
      <c r="Y362" s="46"/>
      <c r="Z362" s="46"/>
      <c r="AA362" s="46"/>
      <c r="AB362" s="46"/>
    </row>
    <row r="363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46"/>
      <c r="Y363" s="46"/>
      <c r="Z363" s="46"/>
      <c r="AA363" s="46"/>
      <c r="AB363" s="46"/>
    </row>
    <row r="364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46"/>
      <c r="Y364" s="46"/>
      <c r="Z364" s="46"/>
      <c r="AA364" s="46"/>
      <c r="AB364" s="46"/>
    </row>
    <row r="36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46"/>
      <c r="Y365" s="46"/>
      <c r="Z365" s="46"/>
      <c r="AA365" s="46"/>
      <c r="AB365" s="46"/>
    </row>
    <row r="366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46"/>
      <c r="Y366" s="46"/>
      <c r="Z366" s="46"/>
      <c r="AA366" s="46"/>
      <c r="AB366" s="46"/>
    </row>
    <row r="367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46"/>
      <c r="Y367" s="46"/>
      <c r="Z367" s="46"/>
      <c r="AA367" s="46"/>
      <c r="AB367" s="46"/>
    </row>
    <row r="368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46"/>
      <c r="Y368" s="46"/>
      <c r="Z368" s="46"/>
      <c r="AA368" s="46"/>
      <c r="AB368" s="46"/>
    </row>
    <row r="369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46"/>
      <c r="Y369" s="46"/>
      <c r="Z369" s="46"/>
      <c r="AA369" s="46"/>
      <c r="AB369" s="46"/>
    </row>
    <row r="370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46"/>
      <c r="Y370" s="46"/>
      <c r="Z370" s="46"/>
      <c r="AA370" s="46"/>
      <c r="AB370" s="46"/>
    </row>
    <row r="37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46"/>
      <c r="Y371" s="46"/>
      <c r="Z371" s="46"/>
      <c r="AA371" s="46"/>
      <c r="AB371" s="46"/>
    </row>
    <row r="372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46"/>
      <c r="Y372" s="46"/>
      <c r="Z372" s="46"/>
      <c r="AA372" s="46"/>
      <c r="AB372" s="46"/>
    </row>
    <row r="373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46"/>
      <c r="Y373" s="46"/>
      <c r="Z373" s="46"/>
      <c r="AA373" s="46"/>
      <c r="AB373" s="46"/>
    </row>
    <row r="374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46"/>
      <c r="Y374" s="46"/>
      <c r="Z374" s="46"/>
      <c r="AA374" s="46"/>
      <c r="AB374" s="46"/>
    </row>
    <row r="37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46"/>
      <c r="Y375" s="46"/>
      <c r="Z375" s="46"/>
      <c r="AA375" s="46"/>
      <c r="AB375" s="46"/>
    </row>
    <row r="376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46"/>
      <c r="Y376" s="46"/>
      <c r="Z376" s="46"/>
      <c r="AA376" s="46"/>
      <c r="AB376" s="46"/>
    </row>
    <row r="377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46"/>
      <c r="Y377" s="46"/>
      <c r="Z377" s="46"/>
      <c r="AA377" s="46"/>
      <c r="AB377" s="46"/>
    </row>
    <row r="378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46"/>
      <c r="Y378" s="46"/>
      <c r="Z378" s="46"/>
      <c r="AA378" s="46"/>
      <c r="AB378" s="46"/>
    </row>
    <row r="379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46"/>
      <c r="Y379" s="46"/>
      <c r="Z379" s="46"/>
      <c r="AA379" s="46"/>
      <c r="AB379" s="46"/>
    </row>
    <row r="380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46"/>
      <c r="Y380" s="46"/>
      <c r="Z380" s="46"/>
      <c r="AA380" s="46"/>
      <c r="AB380" s="46"/>
    </row>
    <row r="38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46"/>
      <c r="Y381" s="46"/>
      <c r="Z381" s="46"/>
      <c r="AA381" s="46"/>
      <c r="AB381" s="46"/>
    </row>
    <row r="382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46"/>
      <c r="Y382" s="46"/>
      <c r="Z382" s="46"/>
      <c r="AA382" s="46"/>
      <c r="AB382" s="46"/>
    </row>
    <row r="383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46"/>
      <c r="Y383" s="46"/>
      <c r="Z383" s="46"/>
      <c r="AA383" s="46"/>
      <c r="AB383" s="46"/>
    </row>
    <row r="384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46"/>
      <c r="Y384" s="46"/>
      <c r="Z384" s="46"/>
      <c r="AA384" s="46"/>
      <c r="AB384" s="46"/>
    </row>
    <row r="38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46"/>
      <c r="Y385" s="46"/>
      <c r="Z385" s="46"/>
      <c r="AA385" s="46"/>
      <c r="AB385" s="46"/>
    </row>
    <row r="386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46"/>
      <c r="Y386" s="46"/>
      <c r="Z386" s="46"/>
      <c r="AA386" s="46"/>
      <c r="AB386" s="46"/>
    </row>
    <row r="387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46"/>
      <c r="Y387" s="46"/>
      <c r="Z387" s="46"/>
      <c r="AA387" s="46"/>
      <c r="AB387" s="46"/>
    </row>
    <row r="388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46"/>
      <c r="Y388" s="46"/>
      <c r="Z388" s="46"/>
      <c r="AA388" s="46"/>
      <c r="AB388" s="46"/>
    </row>
    <row r="389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46"/>
      <c r="Y389" s="46"/>
      <c r="Z389" s="46"/>
      <c r="AA389" s="46"/>
      <c r="AB389" s="46"/>
    </row>
    <row r="390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46"/>
      <c r="Y390" s="46"/>
      <c r="Z390" s="46"/>
      <c r="AA390" s="46"/>
      <c r="AB390" s="46"/>
    </row>
    <row r="39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46"/>
      <c r="Y391" s="46"/>
      <c r="Z391" s="46"/>
      <c r="AA391" s="46"/>
      <c r="AB391" s="46"/>
    </row>
    <row r="392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46"/>
      <c r="Y392" s="46"/>
      <c r="Z392" s="46"/>
      <c r="AA392" s="46"/>
      <c r="AB392" s="46"/>
    </row>
    <row r="393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46"/>
      <c r="Y393" s="46"/>
      <c r="Z393" s="46"/>
      <c r="AA393" s="46"/>
      <c r="AB393" s="46"/>
    </row>
    <row r="394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46"/>
      <c r="Y394" s="46"/>
      <c r="Z394" s="46"/>
      <c r="AA394" s="46"/>
      <c r="AB394" s="46"/>
    </row>
    <row r="39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46"/>
      <c r="Y395" s="46"/>
      <c r="Z395" s="46"/>
      <c r="AA395" s="46"/>
      <c r="AB395" s="46"/>
    </row>
    <row r="396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46"/>
      <c r="Y396" s="46"/>
      <c r="Z396" s="46"/>
      <c r="AA396" s="46"/>
      <c r="AB396" s="46"/>
    </row>
    <row r="397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46"/>
      <c r="Y397" s="46"/>
      <c r="Z397" s="46"/>
      <c r="AA397" s="46"/>
      <c r="AB397" s="46"/>
    </row>
    <row r="398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46"/>
      <c r="Y398" s="46"/>
      <c r="Z398" s="46"/>
      <c r="AA398" s="46"/>
      <c r="AB398" s="46"/>
    </row>
    <row r="399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46"/>
      <c r="Y399" s="46"/>
      <c r="Z399" s="46"/>
      <c r="AA399" s="46"/>
      <c r="AB399" s="46"/>
    </row>
    <row r="400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46"/>
      <c r="Y400" s="46"/>
      <c r="Z400" s="46"/>
      <c r="AA400" s="46"/>
      <c r="AB400" s="46"/>
    </row>
    <row r="40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46"/>
      <c r="Y401" s="46"/>
      <c r="Z401" s="46"/>
      <c r="AA401" s="46"/>
      <c r="AB401" s="46"/>
    </row>
    <row r="402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46"/>
      <c r="Y402" s="46"/>
      <c r="Z402" s="46"/>
      <c r="AA402" s="46"/>
      <c r="AB402" s="46"/>
    </row>
    <row r="403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46"/>
      <c r="Y403" s="46"/>
      <c r="Z403" s="46"/>
      <c r="AA403" s="46"/>
      <c r="AB403" s="46"/>
    </row>
    <row r="404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46"/>
      <c r="Y404" s="46"/>
      <c r="Z404" s="46"/>
      <c r="AA404" s="46"/>
      <c r="AB404" s="46"/>
    </row>
    <row r="40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46"/>
      <c r="Y405" s="46"/>
      <c r="Z405" s="46"/>
      <c r="AA405" s="46"/>
      <c r="AB405" s="46"/>
    </row>
    <row r="406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46"/>
      <c r="Y406" s="46"/>
      <c r="Z406" s="46"/>
      <c r="AA406" s="46"/>
      <c r="AB406" s="46"/>
    </row>
    <row r="407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46"/>
      <c r="Y407" s="46"/>
      <c r="Z407" s="46"/>
      <c r="AA407" s="46"/>
      <c r="AB407" s="46"/>
    </row>
    <row r="408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46"/>
      <c r="Y408" s="46"/>
      <c r="Z408" s="46"/>
      <c r="AA408" s="46"/>
      <c r="AB408" s="46"/>
    </row>
    <row r="409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46"/>
      <c r="Y409" s="46"/>
      <c r="Z409" s="46"/>
      <c r="AA409" s="46"/>
      <c r="AB409" s="46"/>
    </row>
    <row r="410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46"/>
      <c r="Y410" s="46"/>
      <c r="Z410" s="46"/>
      <c r="AA410" s="46"/>
      <c r="AB410" s="46"/>
    </row>
    <row r="41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46"/>
      <c r="Y411" s="46"/>
      <c r="Z411" s="46"/>
      <c r="AA411" s="46"/>
      <c r="AB411" s="46"/>
    </row>
    <row r="412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46"/>
      <c r="Y412" s="46"/>
      <c r="Z412" s="46"/>
      <c r="AA412" s="46"/>
      <c r="AB412" s="46"/>
    </row>
    <row r="413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46"/>
      <c r="Y413" s="46"/>
      <c r="Z413" s="46"/>
      <c r="AA413" s="46"/>
      <c r="AB413" s="46"/>
    </row>
    <row r="414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46"/>
      <c r="Y414" s="46"/>
      <c r="Z414" s="46"/>
      <c r="AA414" s="46"/>
      <c r="AB414" s="46"/>
    </row>
    <row r="41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46"/>
      <c r="Y415" s="46"/>
      <c r="Z415" s="46"/>
      <c r="AA415" s="46"/>
      <c r="AB415" s="46"/>
    </row>
    <row r="416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46"/>
      <c r="Y416" s="46"/>
      <c r="Z416" s="46"/>
      <c r="AA416" s="46"/>
      <c r="AB416" s="46"/>
    </row>
    <row r="417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46"/>
      <c r="Y417" s="46"/>
      <c r="Z417" s="46"/>
      <c r="AA417" s="46"/>
      <c r="AB417" s="46"/>
    </row>
    <row r="418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46"/>
      <c r="Y418" s="46"/>
      <c r="Z418" s="46"/>
      <c r="AA418" s="46"/>
      <c r="AB418" s="46"/>
    </row>
    <row r="419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46"/>
      <c r="Y419" s="46"/>
      <c r="Z419" s="46"/>
      <c r="AA419" s="46"/>
      <c r="AB419" s="46"/>
    </row>
    <row r="420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46"/>
      <c r="Y420" s="46"/>
      <c r="Z420" s="46"/>
      <c r="AA420" s="46"/>
      <c r="AB420" s="46"/>
    </row>
    <row r="42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46"/>
      <c r="Y421" s="46"/>
      <c r="Z421" s="46"/>
      <c r="AA421" s="46"/>
      <c r="AB421" s="46"/>
    </row>
    <row r="422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46"/>
      <c r="Y422" s="46"/>
      <c r="Z422" s="46"/>
      <c r="AA422" s="46"/>
      <c r="AB422" s="46"/>
    </row>
    <row r="423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46"/>
      <c r="Y423" s="46"/>
      <c r="Z423" s="46"/>
      <c r="AA423" s="46"/>
      <c r="AB423" s="46"/>
    </row>
    <row r="424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46"/>
      <c r="Y424" s="46"/>
      <c r="Z424" s="46"/>
      <c r="AA424" s="46"/>
      <c r="AB424" s="46"/>
    </row>
    <row r="42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46"/>
      <c r="Y425" s="46"/>
      <c r="Z425" s="46"/>
      <c r="AA425" s="46"/>
      <c r="AB425" s="46"/>
    </row>
    <row r="426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46"/>
      <c r="Y426" s="46"/>
      <c r="Z426" s="46"/>
      <c r="AA426" s="46"/>
      <c r="AB426" s="46"/>
    </row>
    <row r="427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46"/>
      <c r="Y427" s="46"/>
      <c r="Z427" s="46"/>
      <c r="AA427" s="46"/>
      <c r="AB427" s="46"/>
    </row>
    <row r="428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46"/>
      <c r="Y428" s="46"/>
      <c r="Z428" s="46"/>
      <c r="AA428" s="46"/>
      <c r="AB428" s="46"/>
    </row>
    <row r="429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46"/>
      <c r="Y429" s="46"/>
      <c r="Z429" s="46"/>
      <c r="AA429" s="46"/>
      <c r="AB429" s="46"/>
    </row>
    <row r="430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46"/>
      <c r="Y430" s="46"/>
      <c r="Z430" s="46"/>
      <c r="AA430" s="46"/>
      <c r="AB430" s="46"/>
    </row>
    <row r="43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46"/>
      <c r="Y431" s="46"/>
      <c r="Z431" s="46"/>
      <c r="AA431" s="46"/>
      <c r="AB431" s="46"/>
    </row>
    <row r="432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46"/>
      <c r="Y432" s="46"/>
      <c r="Z432" s="46"/>
      <c r="AA432" s="46"/>
      <c r="AB432" s="46"/>
    </row>
    <row r="433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46"/>
      <c r="Y433" s="46"/>
      <c r="Z433" s="46"/>
      <c r="AA433" s="46"/>
      <c r="AB433" s="46"/>
    </row>
    <row r="434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46"/>
      <c r="Y434" s="46"/>
      <c r="Z434" s="46"/>
      <c r="AA434" s="46"/>
      <c r="AB434" s="46"/>
    </row>
    <row r="43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46"/>
      <c r="Y435" s="46"/>
      <c r="Z435" s="46"/>
      <c r="AA435" s="46"/>
      <c r="AB435" s="46"/>
    </row>
    <row r="436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46"/>
      <c r="Y436" s="46"/>
      <c r="Z436" s="46"/>
      <c r="AA436" s="46"/>
      <c r="AB436" s="46"/>
    </row>
    <row r="437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46"/>
      <c r="Y437" s="46"/>
      <c r="Z437" s="46"/>
      <c r="AA437" s="46"/>
      <c r="AB437" s="46"/>
    </row>
    <row r="438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46"/>
      <c r="Y438" s="46"/>
      <c r="Z438" s="46"/>
      <c r="AA438" s="46"/>
      <c r="AB438" s="46"/>
    </row>
    <row r="439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46"/>
      <c r="Y439" s="46"/>
      <c r="Z439" s="46"/>
      <c r="AA439" s="46"/>
      <c r="AB439" s="46"/>
    </row>
    <row r="440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46"/>
      <c r="Y440" s="46"/>
      <c r="Z440" s="46"/>
      <c r="AA440" s="46"/>
      <c r="AB440" s="46"/>
    </row>
    <row r="44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46"/>
      <c r="Y441" s="46"/>
      <c r="Z441" s="46"/>
      <c r="AA441" s="46"/>
      <c r="AB441" s="46"/>
    </row>
    <row r="442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46"/>
      <c r="Y442" s="46"/>
      <c r="Z442" s="46"/>
      <c r="AA442" s="46"/>
      <c r="AB442" s="46"/>
    </row>
    <row r="443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46"/>
      <c r="Y443" s="46"/>
      <c r="Z443" s="46"/>
      <c r="AA443" s="46"/>
      <c r="AB443" s="46"/>
    </row>
    <row r="444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46"/>
      <c r="Y444" s="46"/>
      <c r="Z444" s="46"/>
      <c r="AA444" s="46"/>
      <c r="AB444" s="46"/>
    </row>
    <row r="44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46"/>
      <c r="Y445" s="46"/>
      <c r="Z445" s="46"/>
      <c r="AA445" s="46"/>
      <c r="AB445" s="46"/>
    </row>
    <row r="446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46"/>
      <c r="Y446" s="46"/>
      <c r="Z446" s="46"/>
      <c r="AA446" s="46"/>
      <c r="AB446" s="46"/>
    </row>
    <row r="447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46"/>
      <c r="Y447" s="46"/>
      <c r="Z447" s="46"/>
      <c r="AA447" s="46"/>
      <c r="AB447" s="46"/>
    </row>
    <row r="448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46"/>
      <c r="Y448" s="46"/>
      <c r="Z448" s="46"/>
      <c r="AA448" s="46"/>
      <c r="AB448" s="46"/>
    </row>
    <row r="449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46"/>
      <c r="Y449" s="46"/>
      <c r="Z449" s="46"/>
      <c r="AA449" s="46"/>
      <c r="AB449" s="46"/>
    </row>
    <row r="450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46"/>
      <c r="Y450" s="46"/>
      <c r="Z450" s="46"/>
      <c r="AA450" s="46"/>
      <c r="AB450" s="46"/>
    </row>
    <row r="45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46"/>
      <c r="Y451" s="46"/>
      <c r="Z451" s="46"/>
      <c r="AA451" s="46"/>
      <c r="AB451" s="46"/>
    </row>
    <row r="452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46"/>
      <c r="Y452" s="46"/>
      <c r="Z452" s="46"/>
      <c r="AA452" s="46"/>
      <c r="AB452" s="46"/>
    </row>
    <row r="453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46"/>
      <c r="Y453" s="46"/>
      <c r="Z453" s="46"/>
      <c r="AA453" s="46"/>
      <c r="AB453" s="46"/>
    </row>
    <row r="454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46"/>
      <c r="Y454" s="46"/>
      <c r="Z454" s="46"/>
      <c r="AA454" s="46"/>
      <c r="AB454" s="46"/>
    </row>
    <row r="45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46"/>
      <c r="Y455" s="46"/>
      <c r="Z455" s="46"/>
      <c r="AA455" s="46"/>
      <c r="AB455" s="46"/>
    </row>
    <row r="456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46"/>
      <c r="Y456" s="46"/>
      <c r="Z456" s="46"/>
      <c r="AA456" s="46"/>
      <c r="AB456" s="46"/>
    </row>
    <row r="457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46"/>
      <c r="Y457" s="46"/>
      <c r="Z457" s="46"/>
      <c r="AA457" s="46"/>
      <c r="AB457" s="46"/>
    </row>
    <row r="458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46"/>
      <c r="Y458" s="46"/>
      <c r="Z458" s="46"/>
      <c r="AA458" s="46"/>
      <c r="AB458" s="46"/>
    </row>
    <row r="459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46"/>
      <c r="Y459" s="46"/>
      <c r="Z459" s="46"/>
      <c r="AA459" s="46"/>
      <c r="AB459" s="46"/>
    </row>
    <row r="460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46"/>
      <c r="Y460" s="46"/>
      <c r="Z460" s="46"/>
      <c r="AA460" s="46"/>
      <c r="AB460" s="46"/>
    </row>
    <row r="46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46"/>
      <c r="Y461" s="46"/>
      <c r="Z461" s="46"/>
      <c r="AA461" s="46"/>
      <c r="AB461" s="46"/>
    </row>
    <row r="462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46"/>
      <c r="Y462" s="46"/>
      <c r="Z462" s="46"/>
      <c r="AA462" s="46"/>
      <c r="AB462" s="46"/>
    </row>
    <row r="463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46"/>
      <c r="Y463" s="46"/>
      <c r="Z463" s="46"/>
      <c r="AA463" s="46"/>
      <c r="AB463" s="46"/>
    </row>
    <row r="464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46"/>
      <c r="Y464" s="46"/>
      <c r="Z464" s="46"/>
      <c r="AA464" s="46"/>
      <c r="AB464" s="46"/>
    </row>
    <row r="46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46"/>
      <c r="Y465" s="46"/>
      <c r="Z465" s="46"/>
      <c r="AA465" s="46"/>
      <c r="AB465" s="46"/>
    </row>
    <row r="466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46"/>
      <c r="Y466" s="46"/>
      <c r="Z466" s="46"/>
      <c r="AA466" s="46"/>
      <c r="AB466" s="46"/>
    </row>
    <row r="467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46"/>
      <c r="Y467" s="46"/>
      <c r="Z467" s="46"/>
      <c r="AA467" s="46"/>
      <c r="AB467" s="46"/>
    </row>
    <row r="468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46"/>
      <c r="Y468" s="46"/>
      <c r="Z468" s="46"/>
      <c r="AA468" s="46"/>
      <c r="AB468" s="46"/>
    </row>
    <row r="469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46"/>
      <c r="Y469" s="46"/>
      <c r="Z469" s="46"/>
      <c r="AA469" s="46"/>
      <c r="AB469" s="46"/>
    </row>
    <row r="470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46"/>
      <c r="Y470" s="46"/>
      <c r="Z470" s="46"/>
      <c r="AA470" s="46"/>
      <c r="AB470" s="46"/>
    </row>
    <row r="47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46"/>
      <c r="Y471" s="46"/>
      <c r="Z471" s="46"/>
      <c r="AA471" s="46"/>
      <c r="AB471" s="46"/>
    </row>
    <row r="472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46"/>
      <c r="Y472" s="46"/>
      <c r="Z472" s="46"/>
      <c r="AA472" s="46"/>
      <c r="AB472" s="46"/>
    </row>
    <row r="473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46"/>
      <c r="Y473" s="46"/>
      <c r="Z473" s="46"/>
      <c r="AA473" s="46"/>
      <c r="AB473" s="46"/>
    </row>
    <row r="474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46"/>
      <c r="Y474" s="46"/>
      <c r="Z474" s="46"/>
      <c r="AA474" s="46"/>
      <c r="AB474" s="46"/>
    </row>
    <row r="47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46"/>
      <c r="Y475" s="46"/>
      <c r="Z475" s="46"/>
      <c r="AA475" s="46"/>
      <c r="AB475" s="46"/>
    </row>
    <row r="476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46"/>
      <c r="Y476" s="46"/>
      <c r="Z476" s="46"/>
      <c r="AA476" s="46"/>
      <c r="AB476" s="46"/>
    </row>
    <row r="477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46"/>
      <c r="Y477" s="46"/>
      <c r="Z477" s="46"/>
      <c r="AA477" s="46"/>
      <c r="AB477" s="46"/>
    </row>
    <row r="478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46"/>
      <c r="Y478" s="46"/>
      <c r="Z478" s="46"/>
      <c r="AA478" s="46"/>
      <c r="AB478" s="46"/>
    </row>
    <row r="479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46"/>
      <c r="Y479" s="46"/>
      <c r="Z479" s="46"/>
      <c r="AA479" s="46"/>
      <c r="AB479" s="46"/>
    </row>
    <row r="480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46"/>
      <c r="Y480" s="46"/>
      <c r="Z480" s="46"/>
      <c r="AA480" s="46"/>
      <c r="AB480" s="46"/>
    </row>
    <row r="48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46"/>
      <c r="Y481" s="46"/>
      <c r="Z481" s="46"/>
      <c r="AA481" s="46"/>
      <c r="AB481" s="46"/>
    </row>
    <row r="482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46"/>
      <c r="Y482" s="46"/>
      <c r="Z482" s="46"/>
      <c r="AA482" s="46"/>
      <c r="AB482" s="46"/>
    </row>
    <row r="483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46"/>
      <c r="Y483" s="46"/>
      <c r="Z483" s="46"/>
      <c r="AA483" s="46"/>
      <c r="AB483" s="46"/>
    </row>
    <row r="484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46"/>
      <c r="Y484" s="46"/>
      <c r="Z484" s="46"/>
      <c r="AA484" s="46"/>
      <c r="AB484" s="46"/>
    </row>
    <row r="48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46"/>
      <c r="Y485" s="46"/>
      <c r="Z485" s="46"/>
      <c r="AA485" s="46"/>
      <c r="AB485" s="46"/>
    </row>
    <row r="486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46"/>
      <c r="Y486" s="46"/>
      <c r="Z486" s="46"/>
      <c r="AA486" s="46"/>
      <c r="AB486" s="46"/>
    </row>
    <row r="487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46"/>
      <c r="Y487" s="46"/>
      <c r="Z487" s="46"/>
      <c r="AA487" s="46"/>
      <c r="AB487" s="46"/>
    </row>
    <row r="488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46"/>
      <c r="Y488" s="46"/>
      <c r="Z488" s="46"/>
      <c r="AA488" s="46"/>
      <c r="AB488" s="46"/>
    </row>
    <row r="489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46"/>
      <c r="Y489" s="46"/>
      <c r="Z489" s="46"/>
      <c r="AA489" s="46"/>
      <c r="AB489" s="46"/>
    </row>
    <row r="490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46"/>
      <c r="Y490" s="46"/>
      <c r="Z490" s="46"/>
      <c r="AA490" s="46"/>
      <c r="AB490" s="46"/>
    </row>
    <row r="49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46"/>
      <c r="Y491" s="46"/>
      <c r="Z491" s="46"/>
      <c r="AA491" s="46"/>
      <c r="AB491" s="46"/>
    </row>
    <row r="492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46"/>
      <c r="Y492" s="46"/>
      <c r="Z492" s="46"/>
      <c r="AA492" s="46"/>
      <c r="AB492" s="46"/>
    </row>
    <row r="493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46"/>
      <c r="Y493" s="46"/>
      <c r="Z493" s="46"/>
      <c r="AA493" s="46"/>
      <c r="AB493" s="46"/>
    </row>
    <row r="494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46"/>
      <c r="Y494" s="46"/>
      <c r="Z494" s="46"/>
      <c r="AA494" s="46"/>
      <c r="AB494" s="46"/>
    </row>
    <row r="49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46"/>
      <c r="Y495" s="46"/>
      <c r="Z495" s="46"/>
      <c r="AA495" s="46"/>
      <c r="AB495" s="46"/>
    </row>
    <row r="496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46"/>
      <c r="Y496" s="46"/>
      <c r="Z496" s="46"/>
      <c r="AA496" s="46"/>
      <c r="AB496" s="46"/>
    </row>
    <row r="497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46"/>
      <c r="Y497" s="46"/>
      <c r="Z497" s="46"/>
      <c r="AA497" s="46"/>
      <c r="AB497" s="46"/>
    </row>
    <row r="498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46"/>
      <c r="Y498" s="46"/>
      <c r="Z498" s="46"/>
      <c r="AA498" s="46"/>
      <c r="AB498" s="46"/>
    </row>
    <row r="499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46"/>
      <c r="Y499" s="46"/>
      <c r="Z499" s="46"/>
      <c r="AA499" s="46"/>
      <c r="AB499" s="46"/>
    </row>
    <row r="500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46"/>
      <c r="Y500" s="46"/>
      <c r="Z500" s="46"/>
      <c r="AA500" s="46"/>
      <c r="AB500" s="46"/>
    </row>
    <row r="50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46"/>
      <c r="Y501" s="46"/>
      <c r="Z501" s="46"/>
      <c r="AA501" s="46"/>
      <c r="AB501" s="46"/>
    </row>
    <row r="502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46"/>
      <c r="Y502" s="46"/>
      <c r="Z502" s="46"/>
      <c r="AA502" s="46"/>
      <c r="AB502" s="46"/>
    </row>
    <row r="503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46"/>
      <c r="Y503" s="46"/>
      <c r="Z503" s="46"/>
      <c r="AA503" s="46"/>
      <c r="AB503" s="46"/>
    </row>
    <row r="504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46"/>
      <c r="Y504" s="46"/>
      <c r="Z504" s="46"/>
      <c r="AA504" s="46"/>
      <c r="AB504" s="46"/>
    </row>
    <row r="50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46"/>
      <c r="Y505" s="46"/>
      <c r="Z505" s="46"/>
      <c r="AA505" s="46"/>
      <c r="AB505" s="46"/>
    </row>
    <row r="506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46"/>
      <c r="Y506" s="46"/>
      <c r="Z506" s="46"/>
      <c r="AA506" s="46"/>
      <c r="AB506" s="46"/>
    </row>
    <row r="507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46"/>
      <c r="Y507" s="46"/>
      <c r="Z507" s="46"/>
      <c r="AA507" s="46"/>
      <c r="AB507" s="46"/>
    </row>
    <row r="508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46"/>
      <c r="Y508" s="46"/>
      <c r="Z508" s="46"/>
      <c r="AA508" s="46"/>
      <c r="AB508" s="46"/>
    </row>
    <row r="509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46"/>
      <c r="Y509" s="46"/>
      <c r="Z509" s="46"/>
      <c r="AA509" s="46"/>
      <c r="AB509" s="46"/>
    </row>
    <row r="510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46"/>
      <c r="Y510" s="46"/>
      <c r="Z510" s="46"/>
      <c r="AA510" s="46"/>
      <c r="AB510" s="46"/>
    </row>
    <row r="51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46"/>
      <c r="Y511" s="46"/>
      <c r="Z511" s="46"/>
      <c r="AA511" s="46"/>
      <c r="AB511" s="46"/>
    </row>
    <row r="512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46"/>
      <c r="Y512" s="46"/>
      <c r="Z512" s="46"/>
      <c r="AA512" s="46"/>
      <c r="AB512" s="46"/>
    </row>
    <row r="513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46"/>
      <c r="Y513" s="46"/>
      <c r="Z513" s="46"/>
      <c r="AA513" s="46"/>
      <c r="AB513" s="46"/>
    </row>
    <row r="514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46"/>
      <c r="Y514" s="46"/>
      <c r="Z514" s="46"/>
      <c r="AA514" s="46"/>
      <c r="AB514" s="46"/>
    </row>
    <row r="51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46"/>
      <c r="Y515" s="46"/>
      <c r="Z515" s="46"/>
      <c r="AA515" s="46"/>
      <c r="AB515" s="46"/>
    </row>
    <row r="516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46"/>
      <c r="Y516" s="46"/>
      <c r="Z516" s="46"/>
      <c r="AA516" s="46"/>
      <c r="AB516" s="46"/>
    </row>
    <row r="517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46"/>
      <c r="Y517" s="46"/>
      <c r="Z517" s="46"/>
      <c r="AA517" s="46"/>
      <c r="AB517" s="46"/>
    </row>
    <row r="518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46"/>
      <c r="Y518" s="46"/>
      <c r="Z518" s="46"/>
      <c r="AA518" s="46"/>
      <c r="AB518" s="46"/>
    </row>
    <row r="519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46"/>
      <c r="Y519" s="46"/>
      <c r="Z519" s="46"/>
      <c r="AA519" s="46"/>
      <c r="AB519" s="46"/>
    </row>
    <row r="520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46"/>
      <c r="Y520" s="46"/>
      <c r="Z520" s="46"/>
      <c r="AA520" s="46"/>
      <c r="AB520" s="46"/>
    </row>
    <row r="52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46"/>
      <c r="Y521" s="46"/>
      <c r="Z521" s="46"/>
      <c r="AA521" s="46"/>
      <c r="AB521" s="46"/>
    </row>
    <row r="522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46"/>
      <c r="Y522" s="46"/>
      <c r="Z522" s="46"/>
      <c r="AA522" s="46"/>
      <c r="AB522" s="46"/>
    </row>
    <row r="523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46"/>
      <c r="Y523" s="46"/>
      <c r="Z523" s="46"/>
      <c r="AA523" s="46"/>
      <c r="AB523" s="46"/>
    </row>
    <row r="524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46"/>
      <c r="Y524" s="46"/>
      <c r="Z524" s="46"/>
      <c r="AA524" s="46"/>
      <c r="AB524" s="46"/>
    </row>
    <row r="52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46"/>
      <c r="Y525" s="46"/>
      <c r="Z525" s="46"/>
      <c r="AA525" s="46"/>
      <c r="AB525" s="46"/>
    </row>
    <row r="526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46"/>
      <c r="Y526" s="46"/>
      <c r="Z526" s="46"/>
      <c r="AA526" s="46"/>
      <c r="AB526" s="46"/>
    </row>
    <row r="527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46"/>
      <c r="Y527" s="46"/>
      <c r="Z527" s="46"/>
      <c r="AA527" s="46"/>
      <c r="AB527" s="46"/>
    </row>
    <row r="528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46"/>
      <c r="Y528" s="46"/>
      <c r="Z528" s="46"/>
      <c r="AA528" s="46"/>
      <c r="AB528" s="46"/>
    </row>
    <row r="529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46"/>
      <c r="Y529" s="46"/>
      <c r="Z529" s="46"/>
      <c r="AA529" s="46"/>
      <c r="AB529" s="46"/>
    </row>
    <row r="530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46"/>
      <c r="Y530" s="46"/>
      <c r="Z530" s="46"/>
      <c r="AA530" s="46"/>
      <c r="AB530" s="46"/>
    </row>
    <row r="53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46"/>
      <c r="Y531" s="46"/>
      <c r="Z531" s="46"/>
      <c r="AA531" s="46"/>
      <c r="AB531" s="46"/>
    </row>
    <row r="532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46"/>
      <c r="Y532" s="46"/>
      <c r="Z532" s="46"/>
      <c r="AA532" s="46"/>
      <c r="AB532" s="46"/>
    </row>
    <row r="533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46"/>
      <c r="Y533" s="46"/>
      <c r="Z533" s="46"/>
      <c r="AA533" s="46"/>
      <c r="AB533" s="46"/>
    </row>
    <row r="534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46"/>
      <c r="Y534" s="46"/>
      <c r="Z534" s="46"/>
      <c r="AA534" s="46"/>
      <c r="AB534" s="46"/>
    </row>
    <row r="53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46"/>
      <c r="Y535" s="46"/>
      <c r="Z535" s="46"/>
      <c r="AA535" s="46"/>
      <c r="AB535" s="46"/>
    </row>
    <row r="536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46"/>
      <c r="Y536" s="46"/>
      <c r="Z536" s="46"/>
      <c r="AA536" s="46"/>
      <c r="AB536" s="46"/>
    </row>
    <row r="537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46"/>
      <c r="Y537" s="46"/>
      <c r="Z537" s="46"/>
      <c r="AA537" s="46"/>
      <c r="AB537" s="46"/>
    </row>
    <row r="538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46"/>
      <c r="Y538" s="46"/>
      <c r="Z538" s="46"/>
      <c r="AA538" s="46"/>
      <c r="AB538" s="46"/>
    </row>
    <row r="539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46"/>
      <c r="Y539" s="46"/>
      <c r="Z539" s="46"/>
      <c r="AA539" s="46"/>
      <c r="AB539" s="46"/>
    </row>
    <row r="540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46"/>
      <c r="Y540" s="46"/>
      <c r="Z540" s="46"/>
      <c r="AA540" s="46"/>
      <c r="AB540" s="46"/>
    </row>
    <row r="54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46"/>
      <c r="Y541" s="46"/>
      <c r="Z541" s="46"/>
      <c r="AA541" s="46"/>
      <c r="AB541" s="46"/>
    </row>
    <row r="542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46"/>
      <c r="Y542" s="46"/>
      <c r="Z542" s="46"/>
      <c r="AA542" s="46"/>
      <c r="AB542" s="46"/>
    </row>
    <row r="543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46"/>
      <c r="Y543" s="46"/>
      <c r="Z543" s="46"/>
      <c r="AA543" s="46"/>
      <c r="AB543" s="46"/>
    </row>
    <row r="544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46"/>
      <c r="Y544" s="46"/>
      <c r="Z544" s="46"/>
      <c r="AA544" s="46"/>
      <c r="AB544" s="46"/>
    </row>
    <row r="54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46"/>
      <c r="Y545" s="46"/>
      <c r="Z545" s="46"/>
      <c r="AA545" s="46"/>
      <c r="AB545" s="46"/>
    </row>
    <row r="546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46"/>
      <c r="Y546" s="46"/>
      <c r="Z546" s="46"/>
      <c r="AA546" s="46"/>
      <c r="AB546" s="46"/>
    </row>
    <row r="547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46"/>
      <c r="Y547" s="46"/>
      <c r="Z547" s="46"/>
      <c r="AA547" s="46"/>
      <c r="AB547" s="46"/>
    </row>
    <row r="548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46"/>
      <c r="Y548" s="46"/>
      <c r="Z548" s="46"/>
      <c r="AA548" s="46"/>
      <c r="AB548" s="46"/>
    </row>
    <row r="549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46"/>
      <c r="Y549" s="46"/>
      <c r="Z549" s="46"/>
      <c r="AA549" s="46"/>
      <c r="AB549" s="46"/>
    </row>
    <row r="550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46"/>
      <c r="Y550" s="46"/>
      <c r="Z550" s="46"/>
      <c r="AA550" s="46"/>
      <c r="AB550" s="46"/>
    </row>
    <row r="55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46"/>
      <c r="Y551" s="46"/>
      <c r="Z551" s="46"/>
      <c r="AA551" s="46"/>
      <c r="AB551" s="46"/>
    </row>
    <row r="552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46"/>
      <c r="Y552" s="46"/>
      <c r="Z552" s="46"/>
      <c r="AA552" s="46"/>
      <c r="AB552" s="46"/>
    </row>
    <row r="553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46"/>
      <c r="Y553" s="46"/>
      <c r="Z553" s="46"/>
      <c r="AA553" s="46"/>
      <c r="AB553" s="46"/>
    </row>
    <row r="554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46"/>
      <c r="Y554" s="46"/>
      <c r="Z554" s="46"/>
      <c r="AA554" s="46"/>
      <c r="AB554" s="46"/>
    </row>
    <row r="55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46"/>
      <c r="Y555" s="46"/>
      <c r="Z555" s="46"/>
      <c r="AA555" s="46"/>
      <c r="AB555" s="46"/>
    </row>
    <row r="556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46"/>
      <c r="Y556" s="46"/>
      <c r="Z556" s="46"/>
      <c r="AA556" s="46"/>
      <c r="AB556" s="46"/>
    </row>
    <row r="557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46"/>
      <c r="Y557" s="46"/>
      <c r="Z557" s="46"/>
      <c r="AA557" s="46"/>
      <c r="AB557" s="46"/>
    </row>
    <row r="558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46"/>
      <c r="Y558" s="46"/>
      <c r="Z558" s="46"/>
      <c r="AA558" s="46"/>
      <c r="AB558" s="46"/>
    </row>
    <row r="559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46"/>
      <c r="Y559" s="46"/>
      <c r="Z559" s="46"/>
      <c r="AA559" s="46"/>
      <c r="AB559" s="46"/>
    </row>
    <row r="560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46"/>
      <c r="Y560" s="46"/>
      <c r="Z560" s="46"/>
      <c r="AA560" s="46"/>
      <c r="AB560" s="46"/>
    </row>
    <row r="56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46"/>
      <c r="Y561" s="46"/>
      <c r="Z561" s="46"/>
      <c r="AA561" s="46"/>
      <c r="AB561" s="46"/>
    </row>
    <row r="562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46"/>
      <c r="Y562" s="46"/>
      <c r="Z562" s="46"/>
      <c r="AA562" s="46"/>
      <c r="AB562" s="46"/>
    </row>
    <row r="563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46"/>
      <c r="Y563" s="46"/>
      <c r="Z563" s="46"/>
      <c r="AA563" s="46"/>
      <c r="AB563" s="46"/>
    </row>
    <row r="564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46"/>
      <c r="Y564" s="46"/>
      <c r="Z564" s="46"/>
      <c r="AA564" s="46"/>
      <c r="AB564" s="46"/>
    </row>
    <row r="56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46"/>
      <c r="Y565" s="46"/>
      <c r="Z565" s="46"/>
      <c r="AA565" s="46"/>
      <c r="AB565" s="46"/>
    </row>
    <row r="566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46"/>
      <c r="Y566" s="46"/>
      <c r="Z566" s="46"/>
      <c r="AA566" s="46"/>
      <c r="AB566" s="46"/>
    </row>
    <row r="567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46"/>
      <c r="Y567" s="46"/>
      <c r="Z567" s="46"/>
      <c r="AA567" s="46"/>
      <c r="AB567" s="46"/>
    </row>
    <row r="568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46"/>
      <c r="Y568" s="46"/>
      <c r="Z568" s="46"/>
      <c r="AA568" s="46"/>
      <c r="AB568" s="46"/>
    </row>
    <row r="569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46"/>
      <c r="Y569" s="46"/>
      <c r="Z569" s="46"/>
      <c r="AA569" s="46"/>
      <c r="AB569" s="46"/>
    </row>
    <row r="570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46"/>
      <c r="Y570" s="46"/>
      <c r="Z570" s="46"/>
      <c r="AA570" s="46"/>
      <c r="AB570" s="46"/>
    </row>
    <row r="57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46"/>
      <c r="Y571" s="46"/>
      <c r="Z571" s="46"/>
      <c r="AA571" s="46"/>
      <c r="AB571" s="46"/>
    </row>
    <row r="572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46"/>
      <c r="Y572" s="46"/>
      <c r="Z572" s="46"/>
      <c r="AA572" s="46"/>
      <c r="AB572" s="46"/>
    </row>
    <row r="573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46"/>
      <c r="Y573" s="46"/>
      <c r="Z573" s="46"/>
      <c r="AA573" s="46"/>
      <c r="AB573" s="46"/>
    </row>
    <row r="574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46"/>
      <c r="Y574" s="46"/>
      <c r="Z574" s="46"/>
      <c r="AA574" s="46"/>
      <c r="AB574" s="46"/>
    </row>
    <row r="57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46"/>
      <c r="Y575" s="46"/>
      <c r="Z575" s="46"/>
      <c r="AA575" s="46"/>
      <c r="AB575" s="46"/>
    </row>
    <row r="576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46"/>
      <c r="Y576" s="46"/>
      <c r="Z576" s="46"/>
      <c r="AA576" s="46"/>
      <c r="AB576" s="46"/>
    </row>
    <row r="577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46"/>
      <c r="Y577" s="46"/>
      <c r="Z577" s="46"/>
      <c r="AA577" s="46"/>
      <c r="AB577" s="46"/>
    </row>
    <row r="578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46"/>
      <c r="Y578" s="46"/>
      <c r="Z578" s="46"/>
      <c r="AA578" s="46"/>
      <c r="AB578" s="46"/>
    </row>
    <row r="579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46"/>
      <c r="Y579" s="46"/>
      <c r="Z579" s="46"/>
      <c r="AA579" s="46"/>
      <c r="AB579" s="46"/>
    </row>
    <row r="580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46"/>
      <c r="Y580" s="46"/>
      <c r="Z580" s="46"/>
      <c r="AA580" s="46"/>
      <c r="AB580" s="46"/>
    </row>
    <row r="58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46"/>
      <c r="Y581" s="46"/>
      <c r="Z581" s="46"/>
      <c r="AA581" s="46"/>
      <c r="AB581" s="46"/>
    </row>
    <row r="582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46"/>
      <c r="Y582" s="46"/>
      <c r="Z582" s="46"/>
      <c r="AA582" s="46"/>
      <c r="AB582" s="46"/>
    </row>
    <row r="583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46"/>
      <c r="Y583" s="46"/>
      <c r="Z583" s="46"/>
      <c r="AA583" s="46"/>
      <c r="AB583" s="46"/>
    </row>
    <row r="584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46"/>
      <c r="Y584" s="46"/>
      <c r="Z584" s="46"/>
      <c r="AA584" s="46"/>
      <c r="AB584" s="46"/>
    </row>
    <row r="58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46"/>
      <c r="Y585" s="46"/>
      <c r="Z585" s="46"/>
      <c r="AA585" s="46"/>
      <c r="AB585" s="46"/>
    </row>
    <row r="586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46"/>
      <c r="Y586" s="46"/>
      <c r="Z586" s="46"/>
      <c r="AA586" s="46"/>
      <c r="AB586" s="46"/>
    </row>
    <row r="587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46"/>
      <c r="Y587" s="46"/>
      <c r="Z587" s="46"/>
      <c r="AA587" s="46"/>
      <c r="AB587" s="46"/>
    </row>
    <row r="588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46"/>
      <c r="Y588" s="46"/>
      <c r="Z588" s="46"/>
      <c r="AA588" s="46"/>
      <c r="AB588" s="46"/>
    </row>
    <row r="589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46"/>
      <c r="Y589" s="46"/>
      <c r="Z589" s="46"/>
      <c r="AA589" s="46"/>
      <c r="AB589" s="46"/>
    </row>
    <row r="590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46"/>
      <c r="Y590" s="46"/>
      <c r="Z590" s="46"/>
      <c r="AA590" s="46"/>
      <c r="AB590" s="46"/>
    </row>
    <row r="59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46"/>
      <c r="Y591" s="46"/>
      <c r="Z591" s="46"/>
      <c r="AA591" s="46"/>
      <c r="AB591" s="46"/>
    </row>
    <row r="592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46"/>
      <c r="Y592" s="46"/>
      <c r="Z592" s="46"/>
      <c r="AA592" s="46"/>
      <c r="AB592" s="46"/>
    </row>
    <row r="593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46"/>
      <c r="Y593" s="46"/>
      <c r="Z593" s="46"/>
      <c r="AA593" s="46"/>
      <c r="AB593" s="46"/>
    </row>
    <row r="594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46"/>
      <c r="Y594" s="46"/>
      <c r="Z594" s="46"/>
      <c r="AA594" s="46"/>
      <c r="AB594" s="46"/>
    </row>
    <row r="59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46"/>
      <c r="Y595" s="46"/>
      <c r="Z595" s="46"/>
      <c r="AA595" s="46"/>
      <c r="AB595" s="46"/>
    </row>
    <row r="596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46"/>
      <c r="Y596" s="46"/>
      <c r="Z596" s="46"/>
      <c r="AA596" s="46"/>
      <c r="AB596" s="46"/>
    </row>
    <row r="597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46"/>
      <c r="Y597" s="46"/>
      <c r="Z597" s="46"/>
      <c r="AA597" s="46"/>
      <c r="AB597" s="46"/>
    </row>
    <row r="598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46"/>
      <c r="Y598" s="46"/>
      <c r="Z598" s="46"/>
      <c r="AA598" s="46"/>
      <c r="AB598" s="46"/>
    </row>
    <row r="599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46"/>
      <c r="Y599" s="46"/>
      <c r="Z599" s="46"/>
      <c r="AA599" s="46"/>
      <c r="AB599" s="46"/>
    </row>
    <row r="600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46"/>
      <c r="Y600" s="46"/>
      <c r="Z600" s="46"/>
      <c r="AA600" s="46"/>
      <c r="AB600" s="46"/>
    </row>
    <row r="60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46"/>
      <c r="Y601" s="46"/>
      <c r="Z601" s="46"/>
      <c r="AA601" s="46"/>
      <c r="AB601" s="46"/>
    </row>
    <row r="602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46"/>
      <c r="Y602" s="46"/>
      <c r="Z602" s="46"/>
      <c r="AA602" s="46"/>
      <c r="AB602" s="46"/>
    </row>
    <row r="603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46"/>
      <c r="Y603" s="46"/>
      <c r="Z603" s="46"/>
      <c r="AA603" s="46"/>
      <c r="AB603" s="46"/>
    </row>
    <row r="604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46"/>
      <c r="Y604" s="46"/>
      <c r="Z604" s="46"/>
      <c r="AA604" s="46"/>
      <c r="AB604" s="46"/>
    </row>
    <row r="60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46"/>
      <c r="Y605" s="46"/>
      <c r="Z605" s="46"/>
      <c r="AA605" s="46"/>
      <c r="AB605" s="46"/>
    </row>
    <row r="606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46"/>
      <c r="Y606" s="46"/>
      <c r="Z606" s="46"/>
      <c r="AA606" s="46"/>
      <c r="AB606" s="46"/>
    </row>
    <row r="607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46"/>
      <c r="Y607" s="46"/>
      <c r="Z607" s="46"/>
      <c r="AA607" s="46"/>
      <c r="AB607" s="46"/>
    </row>
    <row r="608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46"/>
      <c r="Y608" s="46"/>
      <c r="Z608" s="46"/>
      <c r="AA608" s="46"/>
      <c r="AB608" s="46"/>
    </row>
    <row r="609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46"/>
      <c r="Y609" s="46"/>
      <c r="Z609" s="46"/>
      <c r="AA609" s="46"/>
      <c r="AB609" s="46"/>
    </row>
    <row r="610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46"/>
      <c r="Y610" s="46"/>
      <c r="Z610" s="46"/>
      <c r="AA610" s="46"/>
      <c r="AB610" s="46"/>
    </row>
    <row r="61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46"/>
      <c r="Y611" s="46"/>
      <c r="Z611" s="46"/>
      <c r="AA611" s="46"/>
      <c r="AB611" s="46"/>
    </row>
    <row r="612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46"/>
      <c r="Y612" s="46"/>
      <c r="Z612" s="46"/>
      <c r="AA612" s="46"/>
      <c r="AB612" s="46"/>
    </row>
    <row r="613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46"/>
      <c r="Y613" s="46"/>
      <c r="Z613" s="46"/>
      <c r="AA613" s="46"/>
      <c r="AB613" s="46"/>
    </row>
    <row r="614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46"/>
      <c r="Y614" s="46"/>
      <c r="Z614" s="46"/>
      <c r="AA614" s="46"/>
      <c r="AB614" s="46"/>
    </row>
    <row r="61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46"/>
      <c r="Y615" s="46"/>
      <c r="Z615" s="46"/>
      <c r="AA615" s="46"/>
      <c r="AB615" s="46"/>
    </row>
    <row r="616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46"/>
      <c r="Y616" s="46"/>
      <c r="Z616" s="46"/>
      <c r="AA616" s="46"/>
      <c r="AB616" s="46"/>
    </row>
    <row r="617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46"/>
      <c r="Y617" s="46"/>
      <c r="Z617" s="46"/>
      <c r="AA617" s="46"/>
      <c r="AB617" s="46"/>
    </row>
    <row r="618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46"/>
      <c r="Y618" s="46"/>
      <c r="Z618" s="46"/>
      <c r="AA618" s="46"/>
      <c r="AB618" s="46"/>
    </row>
    <row r="619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46"/>
      <c r="Y619" s="46"/>
      <c r="Z619" s="46"/>
      <c r="AA619" s="46"/>
      <c r="AB619" s="46"/>
    </row>
    <row r="620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46"/>
      <c r="Y620" s="46"/>
      <c r="Z620" s="46"/>
      <c r="AA620" s="46"/>
      <c r="AB620" s="46"/>
    </row>
    <row r="62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46"/>
      <c r="Y621" s="46"/>
      <c r="Z621" s="46"/>
      <c r="AA621" s="46"/>
      <c r="AB621" s="46"/>
    </row>
    <row r="622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46"/>
      <c r="Y622" s="46"/>
      <c r="Z622" s="46"/>
      <c r="AA622" s="46"/>
      <c r="AB622" s="46"/>
    </row>
    <row r="623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46"/>
      <c r="Y623" s="46"/>
      <c r="Z623" s="46"/>
      <c r="AA623" s="46"/>
      <c r="AB623" s="46"/>
    </row>
    <row r="624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46"/>
      <c r="Y624" s="46"/>
      <c r="Z624" s="46"/>
      <c r="AA624" s="46"/>
      <c r="AB624" s="46"/>
    </row>
    <row r="62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46"/>
      <c r="Y625" s="46"/>
      <c r="Z625" s="46"/>
      <c r="AA625" s="46"/>
      <c r="AB625" s="46"/>
    </row>
    <row r="626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46"/>
      <c r="Y626" s="46"/>
      <c r="Z626" s="46"/>
      <c r="AA626" s="46"/>
      <c r="AB626" s="46"/>
    </row>
    <row r="627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46"/>
      <c r="Y627" s="46"/>
      <c r="Z627" s="46"/>
      <c r="AA627" s="46"/>
      <c r="AB627" s="46"/>
    </row>
    <row r="628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46"/>
      <c r="Y628" s="46"/>
      <c r="Z628" s="46"/>
      <c r="AA628" s="46"/>
      <c r="AB628" s="46"/>
    </row>
    <row r="629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46"/>
      <c r="Y629" s="46"/>
      <c r="Z629" s="46"/>
      <c r="AA629" s="46"/>
      <c r="AB629" s="46"/>
    </row>
    <row r="630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46"/>
      <c r="Y630" s="46"/>
      <c r="Z630" s="46"/>
      <c r="AA630" s="46"/>
      <c r="AB630" s="46"/>
    </row>
    <row r="63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46"/>
      <c r="Y631" s="46"/>
      <c r="Z631" s="46"/>
      <c r="AA631" s="46"/>
      <c r="AB631" s="46"/>
    </row>
    <row r="632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46"/>
      <c r="Y632" s="46"/>
      <c r="Z632" s="46"/>
      <c r="AA632" s="46"/>
      <c r="AB632" s="46"/>
    </row>
    <row r="633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46"/>
      <c r="Y633" s="46"/>
      <c r="Z633" s="46"/>
      <c r="AA633" s="46"/>
      <c r="AB633" s="46"/>
    </row>
    <row r="634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46"/>
      <c r="Y634" s="46"/>
      <c r="Z634" s="46"/>
      <c r="AA634" s="46"/>
      <c r="AB634" s="46"/>
    </row>
    <row r="63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46"/>
      <c r="Y635" s="46"/>
      <c r="Z635" s="46"/>
      <c r="AA635" s="46"/>
      <c r="AB635" s="46"/>
    </row>
    <row r="636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46"/>
      <c r="Y636" s="46"/>
      <c r="Z636" s="46"/>
      <c r="AA636" s="46"/>
      <c r="AB636" s="46"/>
    </row>
    <row r="637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46"/>
      <c r="Y637" s="46"/>
      <c r="Z637" s="46"/>
      <c r="AA637" s="46"/>
      <c r="AB637" s="46"/>
    </row>
    <row r="638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46"/>
      <c r="Y638" s="46"/>
      <c r="Z638" s="46"/>
      <c r="AA638" s="46"/>
      <c r="AB638" s="46"/>
    </row>
    <row r="639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46"/>
      <c r="Y639" s="46"/>
      <c r="Z639" s="46"/>
      <c r="AA639" s="46"/>
      <c r="AB639" s="46"/>
    </row>
    <row r="640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46"/>
      <c r="Y640" s="46"/>
      <c r="Z640" s="46"/>
      <c r="AA640" s="46"/>
      <c r="AB640" s="46"/>
    </row>
    <row r="64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46"/>
      <c r="Y641" s="46"/>
      <c r="Z641" s="46"/>
      <c r="AA641" s="46"/>
      <c r="AB641" s="46"/>
    </row>
    <row r="642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46"/>
      <c r="Y642" s="46"/>
      <c r="Z642" s="46"/>
      <c r="AA642" s="46"/>
      <c r="AB642" s="46"/>
    </row>
    <row r="643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46"/>
      <c r="Y643" s="46"/>
      <c r="Z643" s="46"/>
      <c r="AA643" s="46"/>
      <c r="AB643" s="46"/>
    </row>
    <row r="644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46"/>
      <c r="Y644" s="46"/>
      <c r="Z644" s="46"/>
      <c r="AA644" s="46"/>
      <c r="AB644" s="46"/>
    </row>
    <row r="64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46"/>
      <c r="Y645" s="46"/>
      <c r="Z645" s="46"/>
      <c r="AA645" s="46"/>
      <c r="AB645" s="46"/>
    </row>
    <row r="646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46"/>
      <c r="Y646" s="46"/>
      <c r="Z646" s="46"/>
      <c r="AA646" s="46"/>
      <c r="AB646" s="46"/>
    </row>
    <row r="647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46"/>
      <c r="Y647" s="46"/>
      <c r="Z647" s="46"/>
      <c r="AA647" s="46"/>
      <c r="AB647" s="46"/>
    </row>
    <row r="648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46"/>
      <c r="Y648" s="46"/>
      <c r="Z648" s="46"/>
      <c r="AA648" s="46"/>
      <c r="AB648" s="46"/>
    </row>
    <row r="649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46"/>
      <c r="Y649" s="46"/>
      <c r="Z649" s="46"/>
      <c r="AA649" s="46"/>
      <c r="AB649" s="46"/>
    </row>
    <row r="650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46"/>
      <c r="Y650" s="46"/>
      <c r="Z650" s="46"/>
      <c r="AA650" s="46"/>
      <c r="AB650" s="46"/>
    </row>
    <row r="65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46"/>
      <c r="Y651" s="46"/>
      <c r="Z651" s="46"/>
      <c r="AA651" s="46"/>
      <c r="AB651" s="46"/>
    </row>
    <row r="652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46"/>
      <c r="Y652" s="46"/>
      <c r="Z652" s="46"/>
      <c r="AA652" s="46"/>
      <c r="AB652" s="46"/>
    </row>
    <row r="653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46"/>
      <c r="Y653" s="46"/>
      <c r="Z653" s="46"/>
      <c r="AA653" s="46"/>
      <c r="AB653" s="46"/>
    </row>
    <row r="654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46"/>
      <c r="Y654" s="46"/>
      <c r="Z654" s="46"/>
      <c r="AA654" s="46"/>
      <c r="AB654" s="46"/>
    </row>
    <row r="65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46"/>
      <c r="Y655" s="46"/>
      <c r="Z655" s="46"/>
      <c r="AA655" s="46"/>
      <c r="AB655" s="46"/>
    </row>
    <row r="656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46"/>
      <c r="Y656" s="46"/>
      <c r="Z656" s="46"/>
      <c r="AA656" s="46"/>
      <c r="AB656" s="46"/>
    </row>
    <row r="657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46"/>
      <c r="Y657" s="46"/>
      <c r="Z657" s="46"/>
      <c r="AA657" s="46"/>
      <c r="AB657" s="46"/>
    </row>
    <row r="658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46"/>
      <c r="Y658" s="46"/>
      <c r="Z658" s="46"/>
      <c r="AA658" s="46"/>
      <c r="AB658" s="46"/>
    </row>
    <row r="659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46"/>
      <c r="Y659" s="46"/>
      <c r="Z659" s="46"/>
      <c r="AA659" s="46"/>
      <c r="AB659" s="46"/>
    </row>
    <row r="660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46"/>
      <c r="Y660" s="46"/>
      <c r="Z660" s="46"/>
      <c r="AA660" s="46"/>
      <c r="AB660" s="46"/>
    </row>
    <row r="66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46"/>
      <c r="Y661" s="46"/>
      <c r="Z661" s="46"/>
      <c r="AA661" s="46"/>
      <c r="AB661" s="46"/>
    </row>
    <row r="662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46"/>
      <c r="Y662" s="46"/>
      <c r="Z662" s="46"/>
      <c r="AA662" s="46"/>
      <c r="AB662" s="46"/>
    </row>
    <row r="663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46"/>
      <c r="Y663" s="46"/>
      <c r="Z663" s="46"/>
      <c r="AA663" s="46"/>
      <c r="AB663" s="46"/>
    </row>
    <row r="664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46"/>
      <c r="Y664" s="46"/>
      <c r="Z664" s="46"/>
      <c r="AA664" s="46"/>
      <c r="AB664" s="46"/>
    </row>
    <row r="66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46"/>
      <c r="Y665" s="46"/>
      <c r="Z665" s="46"/>
      <c r="AA665" s="46"/>
      <c r="AB665" s="46"/>
    </row>
    <row r="666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46"/>
      <c r="Y666" s="46"/>
      <c r="Z666" s="46"/>
      <c r="AA666" s="46"/>
      <c r="AB666" s="46"/>
    </row>
    <row r="667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46"/>
      <c r="Y667" s="46"/>
      <c r="Z667" s="46"/>
      <c r="AA667" s="46"/>
      <c r="AB667" s="46"/>
    </row>
    <row r="668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46"/>
      <c r="Y668" s="46"/>
      <c r="Z668" s="46"/>
      <c r="AA668" s="46"/>
      <c r="AB668" s="46"/>
    </row>
    <row r="669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46"/>
      <c r="Y669" s="46"/>
      <c r="Z669" s="46"/>
      <c r="AA669" s="46"/>
      <c r="AB669" s="46"/>
    </row>
    <row r="670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46"/>
      <c r="Y670" s="46"/>
      <c r="Z670" s="46"/>
      <c r="AA670" s="46"/>
      <c r="AB670" s="46"/>
    </row>
    <row r="67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46"/>
      <c r="Y671" s="46"/>
      <c r="Z671" s="46"/>
      <c r="AA671" s="46"/>
      <c r="AB671" s="46"/>
    </row>
    <row r="672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46"/>
      <c r="Y672" s="46"/>
      <c r="Z672" s="46"/>
      <c r="AA672" s="46"/>
      <c r="AB672" s="46"/>
    </row>
    <row r="673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46"/>
      <c r="Y673" s="46"/>
      <c r="Z673" s="46"/>
      <c r="AA673" s="46"/>
      <c r="AB673" s="46"/>
    </row>
    <row r="674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46"/>
      <c r="Y674" s="46"/>
      <c r="Z674" s="46"/>
      <c r="AA674" s="46"/>
      <c r="AB674" s="46"/>
    </row>
    <row r="67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46"/>
      <c r="Y675" s="46"/>
      <c r="Z675" s="46"/>
      <c r="AA675" s="46"/>
      <c r="AB675" s="46"/>
    </row>
    <row r="676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46"/>
      <c r="Y676" s="46"/>
      <c r="Z676" s="46"/>
      <c r="AA676" s="46"/>
      <c r="AB676" s="46"/>
    </row>
    <row r="677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46"/>
      <c r="Y677" s="46"/>
      <c r="Z677" s="46"/>
      <c r="AA677" s="46"/>
      <c r="AB677" s="46"/>
    </row>
    <row r="678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46"/>
      <c r="Y678" s="46"/>
      <c r="Z678" s="46"/>
      <c r="AA678" s="46"/>
      <c r="AB678" s="46"/>
    </row>
    <row r="679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46"/>
      <c r="Y679" s="46"/>
      <c r="Z679" s="46"/>
      <c r="AA679" s="46"/>
      <c r="AB679" s="46"/>
    </row>
    <row r="680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46"/>
      <c r="Y680" s="46"/>
      <c r="Z680" s="46"/>
      <c r="AA680" s="46"/>
      <c r="AB680" s="46"/>
    </row>
    <row r="68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46"/>
      <c r="Y681" s="46"/>
      <c r="Z681" s="46"/>
      <c r="AA681" s="46"/>
      <c r="AB681" s="46"/>
    </row>
    <row r="682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46"/>
      <c r="Y682" s="46"/>
      <c r="Z682" s="46"/>
      <c r="AA682" s="46"/>
      <c r="AB682" s="46"/>
    </row>
    <row r="683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46"/>
      <c r="Y683" s="46"/>
      <c r="Z683" s="46"/>
      <c r="AA683" s="46"/>
      <c r="AB683" s="46"/>
    </row>
    <row r="684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46"/>
      <c r="Y684" s="46"/>
      <c r="Z684" s="46"/>
      <c r="AA684" s="46"/>
      <c r="AB684" s="46"/>
    </row>
    <row r="68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46"/>
      <c r="Y685" s="46"/>
      <c r="Z685" s="46"/>
      <c r="AA685" s="46"/>
      <c r="AB685" s="46"/>
    </row>
    <row r="686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46"/>
      <c r="Y686" s="46"/>
      <c r="Z686" s="46"/>
      <c r="AA686" s="46"/>
      <c r="AB686" s="46"/>
    </row>
    <row r="687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46"/>
      <c r="Y687" s="46"/>
      <c r="Z687" s="46"/>
      <c r="AA687" s="46"/>
      <c r="AB687" s="46"/>
    </row>
    <row r="688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46"/>
      <c r="Y688" s="46"/>
      <c r="Z688" s="46"/>
      <c r="AA688" s="46"/>
      <c r="AB688" s="46"/>
    </row>
    <row r="689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46"/>
      <c r="Y689" s="46"/>
      <c r="Z689" s="46"/>
      <c r="AA689" s="46"/>
      <c r="AB689" s="46"/>
    </row>
    <row r="690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46"/>
      <c r="Y690" s="46"/>
      <c r="Z690" s="46"/>
      <c r="AA690" s="46"/>
      <c r="AB690" s="46"/>
    </row>
    <row r="69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46"/>
      <c r="Y691" s="46"/>
      <c r="Z691" s="46"/>
      <c r="AA691" s="46"/>
      <c r="AB691" s="46"/>
    </row>
    <row r="692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46"/>
      <c r="Y692" s="46"/>
      <c r="Z692" s="46"/>
      <c r="AA692" s="46"/>
      <c r="AB692" s="46"/>
    </row>
    <row r="693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46"/>
      <c r="Y693" s="46"/>
      <c r="Z693" s="46"/>
      <c r="AA693" s="46"/>
      <c r="AB693" s="46"/>
    </row>
    <row r="694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46"/>
      <c r="Y694" s="46"/>
      <c r="Z694" s="46"/>
      <c r="AA694" s="46"/>
      <c r="AB694" s="46"/>
    </row>
    <row r="69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46"/>
      <c r="Y695" s="46"/>
      <c r="Z695" s="46"/>
      <c r="AA695" s="46"/>
      <c r="AB695" s="46"/>
    </row>
    <row r="696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46"/>
      <c r="Y696" s="46"/>
      <c r="Z696" s="46"/>
      <c r="AA696" s="46"/>
      <c r="AB696" s="46"/>
    </row>
    <row r="697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46"/>
      <c r="Y697" s="46"/>
      <c r="Z697" s="46"/>
      <c r="AA697" s="46"/>
      <c r="AB697" s="46"/>
    </row>
    <row r="698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46"/>
      <c r="Y698" s="46"/>
      <c r="Z698" s="46"/>
      <c r="AA698" s="46"/>
      <c r="AB698" s="46"/>
    </row>
    <row r="699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46"/>
      <c r="Y699" s="46"/>
      <c r="Z699" s="46"/>
      <c r="AA699" s="46"/>
      <c r="AB699" s="46"/>
    </row>
    <row r="700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46"/>
      <c r="Y700" s="46"/>
      <c r="Z700" s="46"/>
      <c r="AA700" s="46"/>
      <c r="AB700" s="46"/>
    </row>
    <row r="70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46"/>
      <c r="Y701" s="46"/>
      <c r="Z701" s="46"/>
      <c r="AA701" s="46"/>
      <c r="AB701" s="46"/>
    </row>
    <row r="702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46"/>
      <c r="Y702" s="46"/>
      <c r="Z702" s="46"/>
      <c r="AA702" s="46"/>
      <c r="AB702" s="46"/>
    </row>
    <row r="703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46"/>
      <c r="Y703" s="46"/>
      <c r="Z703" s="46"/>
      <c r="AA703" s="46"/>
      <c r="AB703" s="46"/>
    </row>
    <row r="704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46"/>
      <c r="Y704" s="46"/>
      <c r="Z704" s="46"/>
      <c r="AA704" s="46"/>
      <c r="AB704" s="46"/>
    </row>
    <row r="70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46"/>
      <c r="Y705" s="46"/>
      <c r="Z705" s="46"/>
      <c r="AA705" s="46"/>
      <c r="AB705" s="46"/>
    </row>
    <row r="706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46"/>
      <c r="Y706" s="46"/>
      <c r="Z706" s="46"/>
      <c r="AA706" s="46"/>
      <c r="AB706" s="46"/>
    </row>
    <row r="707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46"/>
      <c r="Y707" s="46"/>
      <c r="Z707" s="46"/>
      <c r="AA707" s="46"/>
      <c r="AB707" s="46"/>
    </row>
    <row r="708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46"/>
      <c r="Y708" s="46"/>
      <c r="Z708" s="46"/>
      <c r="AA708" s="46"/>
      <c r="AB708" s="46"/>
    </row>
    <row r="709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46"/>
      <c r="Y709" s="46"/>
      <c r="Z709" s="46"/>
      <c r="AA709" s="46"/>
      <c r="AB709" s="46"/>
    </row>
    <row r="710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46"/>
      <c r="Y710" s="46"/>
      <c r="Z710" s="46"/>
      <c r="AA710" s="46"/>
      <c r="AB710" s="46"/>
    </row>
    <row r="71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46"/>
      <c r="Y711" s="46"/>
      <c r="Z711" s="46"/>
      <c r="AA711" s="46"/>
      <c r="AB711" s="46"/>
    </row>
    <row r="712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46"/>
      <c r="Y712" s="46"/>
      <c r="Z712" s="46"/>
      <c r="AA712" s="46"/>
      <c r="AB712" s="46"/>
    </row>
    <row r="713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46"/>
      <c r="Y713" s="46"/>
      <c r="Z713" s="46"/>
      <c r="AA713" s="46"/>
      <c r="AB713" s="46"/>
    </row>
    <row r="714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46"/>
      <c r="Y714" s="46"/>
      <c r="Z714" s="46"/>
      <c r="AA714" s="46"/>
      <c r="AB714" s="46"/>
    </row>
    <row r="71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46"/>
      <c r="Y715" s="46"/>
      <c r="Z715" s="46"/>
      <c r="AA715" s="46"/>
      <c r="AB715" s="46"/>
    </row>
    <row r="716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46"/>
      <c r="Y716" s="46"/>
      <c r="Z716" s="46"/>
      <c r="AA716" s="46"/>
      <c r="AB716" s="46"/>
    </row>
    <row r="717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46"/>
      <c r="Y717" s="46"/>
      <c r="Z717" s="46"/>
      <c r="AA717" s="46"/>
      <c r="AB717" s="46"/>
    </row>
    <row r="718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46"/>
      <c r="Y718" s="46"/>
      <c r="Z718" s="46"/>
      <c r="AA718" s="46"/>
      <c r="AB718" s="46"/>
    </row>
    <row r="719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46"/>
      <c r="Y719" s="46"/>
      <c r="Z719" s="46"/>
      <c r="AA719" s="46"/>
      <c r="AB719" s="46"/>
    </row>
    <row r="720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46"/>
      <c r="Y720" s="46"/>
      <c r="Z720" s="46"/>
      <c r="AA720" s="46"/>
      <c r="AB720" s="46"/>
    </row>
    <row r="72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46"/>
      <c r="Y721" s="46"/>
      <c r="Z721" s="46"/>
      <c r="AA721" s="46"/>
      <c r="AB721" s="46"/>
    </row>
    <row r="722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46"/>
      <c r="Y722" s="46"/>
      <c r="Z722" s="46"/>
      <c r="AA722" s="46"/>
      <c r="AB722" s="46"/>
    </row>
    <row r="723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46"/>
      <c r="Y723" s="46"/>
      <c r="Z723" s="46"/>
      <c r="AA723" s="46"/>
      <c r="AB723" s="46"/>
    </row>
    <row r="724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46"/>
      <c r="Y724" s="46"/>
      <c r="Z724" s="46"/>
      <c r="AA724" s="46"/>
      <c r="AB724" s="46"/>
    </row>
    <row r="72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46"/>
      <c r="Y725" s="46"/>
      <c r="Z725" s="46"/>
      <c r="AA725" s="46"/>
      <c r="AB725" s="46"/>
    </row>
    <row r="726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46"/>
      <c r="Y726" s="46"/>
      <c r="Z726" s="46"/>
      <c r="AA726" s="46"/>
      <c r="AB726" s="46"/>
    </row>
    <row r="727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46"/>
      <c r="Y727" s="46"/>
      <c r="Z727" s="46"/>
      <c r="AA727" s="46"/>
      <c r="AB727" s="46"/>
    </row>
    <row r="728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46"/>
      <c r="Y728" s="46"/>
      <c r="Z728" s="46"/>
      <c r="AA728" s="46"/>
      <c r="AB728" s="46"/>
    </row>
    <row r="729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46"/>
      <c r="Y729" s="46"/>
      <c r="Z729" s="46"/>
      <c r="AA729" s="46"/>
      <c r="AB729" s="46"/>
    </row>
    <row r="730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46"/>
      <c r="Y730" s="46"/>
      <c r="Z730" s="46"/>
      <c r="AA730" s="46"/>
      <c r="AB730" s="46"/>
    </row>
    <row r="73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46"/>
      <c r="Y731" s="46"/>
      <c r="Z731" s="46"/>
      <c r="AA731" s="46"/>
      <c r="AB731" s="46"/>
    </row>
    <row r="732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46"/>
      <c r="Y732" s="46"/>
      <c r="Z732" s="46"/>
      <c r="AA732" s="46"/>
      <c r="AB732" s="46"/>
    </row>
    <row r="733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46"/>
      <c r="Y733" s="46"/>
      <c r="Z733" s="46"/>
      <c r="AA733" s="46"/>
      <c r="AB733" s="46"/>
    </row>
    <row r="734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46"/>
      <c r="Y734" s="46"/>
      <c r="Z734" s="46"/>
      <c r="AA734" s="46"/>
      <c r="AB734" s="46"/>
    </row>
    <row r="73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46"/>
      <c r="Y735" s="46"/>
      <c r="Z735" s="46"/>
      <c r="AA735" s="46"/>
      <c r="AB735" s="46"/>
    </row>
    <row r="736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46"/>
      <c r="Y736" s="46"/>
      <c r="Z736" s="46"/>
      <c r="AA736" s="46"/>
      <c r="AB736" s="46"/>
    </row>
    <row r="737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46"/>
      <c r="Y737" s="46"/>
      <c r="Z737" s="46"/>
      <c r="AA737" s="46"/>
      <c r="AB737" s="46"/>
    </row>
    <row r="738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46"/>
      <c r="Y738" s="46"/>
      <c r="Z738" s="46"/>
      <c r="AA738" s="46"/>
      <c r="AB738" s="46"/>
    </row>
    <row r="739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46"/>
      <c r="Y739" s="46"/>
      <c r="Z739" s="46"/>
      <c r="AA739" s="46"/>
      <c r="AB739" s="46"/>
    </row>
    <row r="740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46"/>
      <c r="Y740" s="46"/>
      <c r="Z740" s="46"/>
      <c r="AA740" s="46"/>
      <c r="AB740" s="46"/>
    </row>
    <row r="74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46"/>
      <c r="Y741" s="46"/>
      <c r="Z741" s="46"/>
      <c r="AA741" s="46"/>
      <c r="AB741" s="46"/>
    </row>
    <row r="742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46"/>
      <c r="Y742" s="46"/>
      <c r="Z742" s="46"/>
      <c r="AA742" s="46"/>
      <c r="AB742" s="46"/>
    </row>
    <row r="743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46"/>
      <c r="Y743" s="46"/>
      <c r="Z743" s="46"/>
      <c r="AA743" s="46"/>
      <c r="AB743" s="46"/>
    </row>
    <row r="744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46"/>
      <c r="Y744" s="46"/>
      <c r="Z744" s="46"/>
      <c r="AA744" s="46"/>
      <c r="AB744" s="46"/>
    </row>
    <row r="74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46"/>
      <c r="Y745" s="46"/>
      <c r="Z745" s="46"/>
      <c r="AA745" s="46"/>
      <c r="AB745" s="46"/>
    </row>
    <row r="746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46"/>
      <c r="Y746" s="46"/>
      <c r="Z746" s="46"/>
      <c r="AA746" s="46"/>
      <c r="AB746" s="46"/>
    </row>
    <row r="747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46"/>
      <c r="Y747" s="46"/>
      <c r="Z747" s="46"/>
      <c r="AA747" s="46"/>
      <c r="AB747" s="46"/>
    </row>
    <row r="748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46"/>
      <c r="Y748" s="46"/>
      <c r="Z748" s="46"/>
      <c r="AA748" s="46"/>
      <c r="AB748" s="46"/>
    </row>
    <row r="749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46"/>
      <c r="Y749" s="46"/>
      <c r="Z749" s="46"/>
      <c r="AA749" s="46"/>
      <c r="AB749" s="46"/>
    </row>
    <row r="750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46"/>
      <c r="Y750" s="46"/>
      <c r="Z750" s="46"/>
      <c r="AA750" s="46"/>
      <c r="AB750" s="46"/>
    </row>
    <row r="75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46"/>
      <c r="Y751" s="46"/>
      <c r="Z751" s="46"/>
      <c r="AA751" s="46"/>
      <c r="AB751" s="46"/>
    </row>
    <row r="752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46"/>
      <c r="Y752" s="46"/>
      <c r="Z752" s="46"/>
      <c r="AA752" s="46"/>
      <c r="AB752" s="46"/>
    </row>
    <row r="753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46"/>
      <c r="Y753" s="46"/>
      <c r="Z753" s="46"/>
      <c r="AA753" s="46"/>
      <c r="AB753" s="46"/>
    </row>
    <row r="754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46"/>
      <c r="Y754" s="46"/>
      <c r="Z754" s="46"/>
      <c r="AA754" s="46"/>
      <c r="AB754" s="46"/>
    </row>
    <row r="75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46"/>
      <c r="Y755" s="46"/>
      <c r="Z755" s="46"/>
      <c r="AA755" s="46"/>
      <c r="AB755" s="46"/>
    </row>
    <row r="756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46"/>
      <c r="Y756" s="46"/>
      <c r="Z756" s="46"/>
      <c r="AA756" s="46"/>
      <c r="AB756" s="46"/>
    </row>
    <row r="757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46"/>
      <c r="Y757" s="46"/>
      <c r="Z757" s="46"/>
      <c r="AA757" s="46"/>
      <c r="AB757" s="46"/>
    </row>
    <row r="758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46"/>
      <c r="Y758" s="46"/>
      <c r="Z758" s="46"/>
      <c r="AA758" s="46"/>
      <c r="AB758" s="46"/>
    </row>
    <row r="759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46"/>
      <c r="Y759" s="46"/>
      <c r="Z759" s="46"/>
      <c r="AA759" s="46"/>
      <c r="AB759" s="46"/>
    </row>
    <row r="760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46"/>
      <c r="Y760" s="46"/>
      <c r="Z760" s="46"/>
      <c r="AA760" s="46"/>
      <c r="AB760" s="46"/>
    </row>
    <row r="76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46"/>
      <c r="Y761" s="46"/>
      <c r="Z761" s="46"/>
      <c r="AA761" s="46"/>
      <c r="AB761" s="46"/>
    </row>
    <row r="762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46"/>
      <c r="Y762" s="46"/>
      <c r="Z762" s="46"/>
      <c r="AA762" s="46"/>
      <c r="AB762" s="46"/>
    </row>
    <row r="763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46"/>
      <c r="Y763" s="46"/>
      <c r="Z763" s="46"/>
      <c r="AA763" s="46"/>
      <c r="AB763" s="46"/>
    </row>
    <row r="764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46"/>
      <c r="Y764" s="46"/>
      <c r="Z764" s="46"/>
      <c r="AA764" s="46"/>
      <c r="AB764" s="46"/>
    </row>
    <row r="76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46"/>
      <c r="Y765" s="46"/>
      <c r="Z765" s="46"/>
      <c r="AA765" s="46"/>
      <c r="AB765" s="46"/>
    </row>
    <row r="766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46"/>
      <c r="Y766" s="46"/>
      <c r="Z766" s="46"/>
      <c r="AA766" s="46"/>
      <c r="AB766" s="46"/>
    </row>
    <row r="767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46"/>
      <c r="Y767" s="46"/>
      <c r="Z767" s="46"/>
      <c r="AA767" s="46"/>
      <c r="AB767" s="46"/>
    </row>
    <row r="768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46"/>
      <c r="Y768" s="46"/>
      <c r="Z768" s="46"/>
      <c r="AA768" s="46"/>
      <c r="AB768" s="46"/>
    </row>
    <row r="769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46"/>
      <c r="Y769" s="46"/>
      <c r="Z769" s="46"/>
      <c r="AA769" s="46"/>
      <c r="AB769" s="46"/>
    </row>
    <row r="770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46"/>
      <c r="Y770" s="46"/>
      <c r="Z770" s="46"/>
      <c r="AA770" s="46"/>
      <c r="AB770" s="46"/>
    </row>
    <row r="77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46"/>
      <c r="Y771" s="46"/>
      <c r="Z771" s="46"/>
      <c r="AA771" s="46"/>
      <c r="AB771" s="46"/>
    </row>
    <row r="772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46"/>
      <c r="Y772" s="46"/>
      <c r="Z772" s="46"/>
      <c r="AA772" s="46"/>
      <c r="AB772" s="46"/>
    </row>
    <row r="773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46"/>
      <c r="Y773" s="46"/>
      <c r="Z773" s="46"/>
      <c r="AA773" s="46"/>
      <c r="AB773" s="46"/>
    </row>
    <row r="774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46"/>
      <c r="Y774" s="46"/>
      <c r="Z774" s="46"/>
      <c r="AA774" s="46"/>
      <c r="AB774" s="46"/>
    </row>
    <row r="77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46"/>
      <c r="Y775" s="46"/>
      <c r="Z775" s="46"/>
      <c r="AA775" s="46"/>
      <c r="AB775" s="46"/>
    </row>
    <row r="776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46"/>
      <c r="Y776" s="46"/>
      <c r="Z776" s="46"/>
      <c r="AA776" s="46"/>
      <c r="AB776" s="46"/>
    </row>
    <row r="777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46"/>
      <c r="Y777" s="46"/>
      <c r="Z777" s="46"/>
      <c r="AA777" s="46"/>
      <c r="AB777" s="46"/>
    </row>
    <row r="778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46"/>
      <c r="Y778" s="46"/>
      <c r="Z778" s="46"/>
      <c r="AA778" s="46"/>
      <c r="AB778" s="46"/>
    </row>
    <row r="779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46"/>
      <c r="Y779" s="46"/>
      <c r="Z779" s="46"/>
      <c r="AA779" s="46"/>
      <c r="AB779" s="46"/>
    </row>
    <row r="780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46"/>
      <c r="Y780" s="46"/>
      <c r="Z780" s="46"/>
      <c r="AA780" s="46"/>
      <c r="AB780" s="46"/>
    </row>
    <row r="78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46"/>
      <c r="Y781" s="46"/>
      <c r="Z781" s="46"/>
      <c r="AA781" s="46"/>
      <c r="AB781" s="46"/>
    </row>
    <row r="782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46"/>
      <c r="Y782" s="46"/>
      <c r="Z782" s="46"/>
      <c r="AA782" s="46"/>
      <c r="AB782" s="46"/>
    </row>
    <row r="783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46"/>
      <c r="Y783" s="46"/>
      <c r="Z783" s="46"/>
      <c r="AA783" s="46"/>
      <c r="AB783" s="46"/>
    </row>
    <row r="784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46"/>
      <c r="Y784" s="46"/>
      <c r="Z784" s="46"/>
      <c r="AA784" s="46"/>
      <c r="AB784" s="46"/>
    </row>
    <row r="78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46"/>
      <c r="Y785" s="46"/>
      <c r="Z785" s="46"/>
      <c r="AA785" s="46"/>
      <c r="AB785" s="46"/>
    </row>
    <row r="786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46"/>
      <c r="Y786" s="46"/>
      <c r="Z786" s="46"/>
      <c r="AA786" s="46"/>
      <c r="AB786" s="46"/>
    </row>
    <row r="787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46"/>
      <c r="Y787" s="46"/>
      <c r="Z787" s="46"/>
      <c r="AA787" s="46"/>
      <c r="AB787" s="46"/>
    </row>
    <row r="788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46"/>
      <c r="Y788" s="46"/>
      <c r="Z788" s="46"/>
      <c r="AA788" s="46"/>
      <c r="AB788" s="46"/>
    </row>
    <row r="789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46"/>
      <c r="Y789" s="46"/>
      <c r="Z789" s="46"/>
      <c r="AA789" s="46"/>
      <c r="AB789" s="46"/>
    </row>
    <row r="790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46"/>
      <c r="Y790" s="46"/>
      <c r="Z790" s="46"/>
      <c r="AA790" s="46"/>
      <c r="AB790" s="46"/>
    </row>
    <row r="79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46"/>
      <c r="Y791" s="46"/>
      <c r="Z791" s="46"/>
      <c r="AA791" s="46"/>
      <c r="AB791" s="46"/>
    </row>
    <row r="792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46"/>
      <c r="Y792" s="46"/>
      <c r="Z792" s="46"/>
      <c r="AA792" s="46"/>
      <c r="AB792" s="46"/>
    </row>
    <row r="793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46"/>
      <c r="Y793" s="46"/>
      <c r="Z793" s="46"/>
      <c r="AA793" s="46"/>
      <c r="AB793" s="46"/>
    </row>
    <row r="794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46"/>
      <c r="Y794" s="46"/>
      <c r="Z794" s="46"/>
      <c r="AA794" s="46"/>
      <c r="AB794" s="46"/>
    </row>
    <row r="79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46"/>
      <c r="Y795" s="46"/>
      <c r="Z795" s="46"/>
      <c r="AA795" s="46"/>
      <c r="AB795" s="46"/>
    </row>
    <row r="796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46"/>
      <c r="Y796" s="46"/>
      <c r="Z796" s="46"/>
      <c r="AA796" s="46"/>
      <c r="AB796" s="46"/>
    </row>
    <row r="797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46"/>
      <c r="Y797" s="46"/>
      <c r="Z797" s="46"/>
      <c r="AA797" s="46"/>
      <c r="AB797" s="46"/>
    </row>
    <row r="798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46"/>
      <c r="Y798" s="46"/>
      <c r="Z798" s="46"/>
      <c r="AA798" s="46"/>
      <c r="AB798" s="46"/>
    </row>
    <row r="799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46"/>
      <c r="Y799" s="46"/>
      <c r="Z799" s="46"/>
      <c r="AA799" s="46"/>
      <c r="AB799" s="46"/>
    </row>
    <row r="800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46"/>
      <c r="Y800" s="46"/>
      <c r="Z800" s="46"/>
      <c r="AA800" s="46"/>
      <c r="AB800" s="46"/>
    </row>
    <row r="80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46"/>
      <c r="Y801" s="46"/>
      <c r="Z801" s="46"/>
      <c r="AA801" s="46"/>
      <c r="AB801" s="46"/>
    </row>
    <row r="802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46"/>
      <c r="Y802" s="46"/>
      <c r="Z802" s="46"/>
      <c r="AA802" s="46"/>
      <c r="AB802" s="46"/>
    </row>
    <row r="803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46"/>
      <c r="Y803" s="46"/>
      <c r="Z803" s="46"/>
      <c r="AA803" s="46"/>
      <c r="AB803" s="46"/>
    </row>
    <row r="804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46"/>
      <c r="Y804" s="46"/>
      <c r="Z804" s="46"/>
      <c r="AA804" s="46"/>
      <c r="AB804" s="46"/>
    </row>
    <row r="80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46"/>
      <c r="Y805" s="46"/>
      <c r="Z805" s="46"/>
      <c r="AA805" s="46"/>
      <c r="AB805" s="46"/>
    </row>
    <row r="806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46"/>
      <c r="Y806" s="46"/>
      <c r="Z806" s="46"/>
      <c r="AA806" s="46"/>
      <c r="AB806" s="46"/>
    </row>
    <row r="807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46"/>
      <c r="Y807" s="46"/>
      <c r="Z807" s="46"/>
      <c r="AA807" s="46"/>
      <c r="AB807" s="46"/>
    </row>
    <row r="808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46"/>
      <c r="Y808" s="46"/>
      <c r="Z808" s="46"/>
      <c r="AA808" s="46"/>
      <c r="AB808" s="46"/>
    </row>
    <row r="809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46"/>
      <c r="Y809" s="46"/>
      <c r="Z809" s="46"/>
      <c r="AA809" s="46"/>
      <c r="AB809" s="46"/>
    </row>
    <row r="810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46"/>
      <c r="Y810" s="46"/>
      <c r="Z810" s="46"/>
      <c r="AA810" s="46"/>
      <c r="AB810" s="46"/>
    </row>
    <row r="81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46"/>
      <c r="Y811" s="46"/>
      <c r="Z811" s="46"/>
      <c r="AA811" s="46"/>
      <c r="AB811" s="46"/>
    </row>
    <row r="812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46"/>
      <c r="Y812" s="46"/>
      <c r="Z812" s="46"/>
      <c r="AA812" s="46"/>
      <c r="AB812" s="46"/>
    </row>
    <row r="813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46"/>
      <c r="Y813" s="46"/>
      <c r="Z813" s="46"/>
      <c r="AA813" s="46"/>
      <c r="AB813" s="46"/>
    </row>
    <row r="814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46"/>
      <c r="Y814" s="46"/>
      <c r="Z814" s="46"/>
      <c r="AA814" s="46"/>
      <c r="AB814" s="46"/>
    </row>
    <row r="81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46"/>
      <c r="Y815" s="46"/>
      <c r="Z815" s="46"/>
      <c r="AA815" s="46"/>
      <c r="AB815" s="46"/>
    </row>
    <row r="816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46"/>
      <c r="Y816" s="46"/>
      <c r="Z816" s="46"/>
      <c r="AA816" s="46"/>
      <c r="AB816" s="46"/>
    </row>
    <row r="817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46"/>
      <c r="Y817" s="46"/>
      <c r="Z817" s="46"/>
      <c r="AA817" s="46"/>
      <c r="AB817" s="46"/>
    </row>
    <row r="818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46"/>
      <c r="Y818" s="46"/>
      <c r="Z818" s="46"/>
      <c r="AA818" s="46"/>
      <c r="AB818" s="46"/>
    </row>
    <row r="819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46"/>
      <c r="Y819" s="46"/>
      <c r="Z819" s="46"/>
      <c r="AA819" s="46"/>
      <c r="AB819" s="46"/>
    </row>
    <row r="820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46"/>
      <c r="Y820" s="46"/>
      <c r="Z820" s="46"/>
      <c r="AA820" s="46"/>
      <c r="AB820" s="46"/>
    </row>
    <row r="82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46"/>
      <c r="Y821" s="46"/>
      <c r="Z821" s="46"/>
      <c r="AA821" s="46"/>
      <c r="AB821" s="46"/>
    </row>
    <row r="822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46"/>
      <c r="Y822" s="46"/>
      <c r="Z822" s="46"/>
      <c r="AA822" s="46"/>
      <c r="AB822" s="46"/>
    </row>
    <row r="823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46"/>
      <c r="Y823" s="46"/>
      <c r="Z823" s="46"/>
      <c r="AA823" s="46"/>
      <c r="AB823" s="46"/>
    </row>
    <row r="824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46"/>
      <c r="Y824" s="46"/>
      <c r="Z824" s="46"/>
      <c r="AA824" s="46"/>
      <c r="AB824" s="46"/>
    </row>
    <row r="82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46"/>
      <c r="Y825" s="46"/>
      <c r="Z825" s="46"/>
      <c r="AA825" s="46"/>
      <c r="AB825" s="46"/>
    </row>
    <row r="826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46"/>
      <c r="Y826" s="46"/>
      <c r="Z826" s="46"/>
      <c r="AA826" s="46"/>
      <c r="AB826" s="46"/>
    </row>
    <row r="827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46"/>
      <c r="Y827" s="46"/>
      <c r="Z827" s="46"/>
      <c r="AA827" s="46"/>
      <c r="AB827" s="46"/>
    </row>
    <row r="828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46"/>
      <c r="Y828" s="46"/>
      <c r="Z828" s="46"/>
      <c r="AA828" s="46"/>
      <c r="AB828" s="46"/>
    </row>
    <row r="829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46"/>
      <c r="Y829" s="46"/>
      <c r="Z829" s="46"/>
      <c r="AA829" s="46"/>
      <c r="AB829" s="46"/>
    </row>
    <row r="830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46"/>
      <c r="Y830" s="46"/>
      <c r="Z830" s="46"/>
      <c r="AA830" s="46"/>
      <c r="AB830" s="46"/>
    </row>
    <row r="83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46"/>
      <c r="Y831" s="46"/>
      <c r="Z831" s="46"/>
      <c r="AA831" s="46"/>
      <c r="AB831" s="46"/>
    </row>
    <row r="832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46"/>
      <c r="Y832" s="46"/>
      <c r="Z832" s="46"/>
      <c r="AA832" s="46"/>
      <c r="AB832" s="46"/>
    </row>
    <row r="833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46"/>
      <c r="Y833" s="46"/>
      <c r="Z833" s="46"/>
      <c r="AA833" s="46"/>
      <c r="AB833" s="46"/>
    </row>
    <row r="834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46"/>
      <c r="Y834" s="46"/>
      <c r="Z834" s="46"/>
      <c r="AA834" s="46"/>
      <c r="AB834" s="46"/>
    </row>
    <row r="83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46"/>
      <c r="Y835" s="46"/>
      <c r="Z835" s="46"/>
      <c r="AA835" s="46"/>
      <c r="AB835" s="46"/>
    </row>
    <row r="836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46"/>
      <c r="Y836" s="46"/>
      <c r="Z836" s="46"/>
      <c r="AA836" s="46"/>
      <c r="AB836" s="46"/>
    </row>
    <row r="837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46"/>
      <c r="Y837" s="46"/>
      <c r="Z837" s="46"/>
      <c r="AA837" s="46"/>
      <c r="AB837" s="46"/>
    </row>
    <row r="838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46"/>
      <c r="Y838" s="46"/>
      <c r="Z838" s="46"/>
      <c r="AA838" s="46"/>
      <c r="AB838" s="46"/>
    </row>
    <row r="839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46"/>
      <c r="Y839" s="46"/>
      <c r="Z839" s="46"/>
      <c r="AA839" s="46"/>
      <c r="AB839" s="46"/>
    </row>
    <row r="840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46"/>
      <c r="Y840" s="46"/>
      <c r="Z840" s="46"/>
      <c r="AA840" s="46"/>
      <c r="AB840" s="46"/>
    </row>
    <row r="84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46"/>
      <c r="Y841" s="46"/>
      <c r="Z841" s="46"/>
      <c r="AA841" s="46"/>
      <c r="AB841" s="46"/>
    </row>
    <row r="842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46"/>
      <c r="Y842" s="46"/>
      <c r="Z842" s="46"/>
      <c r="AA842" s="46"/>
      <c r="AB842" s="46"/>
    </row>
    <row r="843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46"/>
      <c r="Y843" s="46"/>
      <c r="Z843" s="46"/>
      <c r="AA843" s="46"/>
      <c r="AB843" s="46"/>
    </row>
    <row r="844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46"/>
      <c r="Y844" s="46"/>
      <c r="Z844" s="46"/>
      <c r="AA844" s="46"/>
      <c r="AB844" s="46"/>
    </row>
    <row r="84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46"/>
      <c r="Y845" s="46"/>
      <c r="Z845" s="46"/>
      <c r="AA845" s="46"/>
      <c r="AB845" s="46"/>
    </row>
    <row r="846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46"/>
      <c r="Y846" s="46"/>
      <c r="Z846" s="46"/>
      <c r="AA846" s="46"/>
      <c r="AB846" s="46"/>
    </row>
    <row r="847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46"/>
      <c r="Y847" s="46"/>
      <c r="Z847" s="46"/>
      <c r="AA847" s="46"/>
      <c r="AB847" s="46"/>
    </row>
    <row r="848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46"/>
      <c r="Y848" s="46"/>
      <c r="Z848" s="46"/>
      <c r="AA848" s="46"/>
      <c r="AB848" s="46"/>
    </row>
    <row r="849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46"/>
      <c r="Y849" s="46"/>
      <c r="Z849" s="46"/>
      <c r="AA849" s="46"/>
      <c r="AB849" s="46"/>
    </row>
    <row r="850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46"/>
      <c r="Y850" s="46"/>
      <c r="Z850" s="46"/>
      <c r="AA850" s="46"/>
      <c r="AB850" s="46"/>
    </row>
    <row r="85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46"/>
      <c r="Y851" s="46"/>
      <c r="Z851" s="46"/>
      <c r="AA851" s="46"/>
      <c r="AB851" s="46"/>
    </row>
    <row r="852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46"/>
      <c r="Y852" s="46"/>
      <c r="Z852" s="46"/>
      <c r="AA852" s="46"/>
      <c r="AB852" s="46"/>
    </row>
    <row r="853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46"/>
      <c r="Y853" s="46"/>
      <c r="Z853" s="46"/>
      <c r="AA853" s="46"/>
      <c r="AB853" s="46"/>
    </row>
    <row r="854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46"/>
      <c r="Y854" s="46"/>
      <c r="Z854" s="46"/>
      <c r="AA854" s="46"/>
      <c r="AB854" s="46"/>
    </row>
    <row r="85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46"/>
      <c r="Y855" s="46"/>
      <c r="Z855" s="46"/>
      <c r="AA855" s="46"/>
      <c r="AB855" s="46"/>
    </row>
    <row r="856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46"/>
      <c r="Y856" s="46"/>
      <c r="Z856" s="46"/>
      <c r="AA856" s="46"/>
      <c r="AB856" s="46"/>
    </row>
    <row r="857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46"/>
      <c r="Y857" s="46"/>
      <c r="Z857" s="46"/>
      <c r="AA857" s="46"/>
      <c r="AB857" s="46"/>
    </row>
    <row r="858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46"/>
      <c r="Y858" s="46"/>
      <c r="Z858" s="46"/>
      <c r="AA858" s="46"/>
      <c r="AB858" s="46"/>
    </row>
    <row r="859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46"/>
      <c r="Y859" s="46"/>
      <c r="Z859" s="46"/>
      <c r="AA859" s="46"/>
      <c r="AB859" s="46"/>
    </row>
    <row r="860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46"/>
      <c r="Y860" s="46"/>
      <c r="Z860" s="46"/>
      <c r="AA860" s="46"/>
      <c r="AB860" s="46"/>
    </row>
    <row r="86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46"/>
      <c r="Y861" s="46"/>
      <c r="Z861" s="46"/>
      <c r="AA861" s="46"/>
      <c r="AB861" s="46"/>
    </row>
    <row r="862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46"/>
      <c r="Y862" s="46"/>
      <c r="Z862" s="46"/>
      <c r="AA862" s="46"/>
      <c r="AB862" s="46"/>
    </row>
    <row r="863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46"/>
      <c r="Y863" s="46"/>
      <c r="Z863" s="46"/>
      <c r="AA863" s="46"/>
      <c r="AB863" s="46"/>
    </row>
    <row r="864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46"/>
      <c r="Y864" s="46"/>
      <c r="Z864" s="46"/>
      <c r="AA864" s="46"/>
      <c r="AB864" s="46"/>
    </row>
    <row r="86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46"/>
      <c r="Y865" s="46"/>
      <c r="Z865" s="46"/>
      <c r="AA865" s="46"/>
      <c r="AB865" s="46"/>
    </row>
    <row r="866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46"/>
      <c r="Y866" s="46"/>
      <c r="Z866" s="46"/>
      <c r="AA866" s="46"/>
      <c r="AB866" s="46"/>
    </row>
    <row r="867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46"/>
      <c r="Y867" s="46"/>
      <c r="Z867" s="46"/>
      <c r="AA867" s="46"/>
      <c r="AB867" s="46"/>
    </row>
    <row r="868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46"/>
      <c r="Y868" s="46"/>
      <c r="Z868" s="46"/>
      <c r="AA868" s="46"/>
      <c r="AB868" s="46"/>
    </row>
    <row r="869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46"/>
      <c r="Y869" s="46"/>
      <c r="Z869" s="46"/>
      <c r="AA869" s="46"/>
      <c r="AB869" s="46"/>
    </row>
    <row r="870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46"/>
      <c r="Y870" s="46"/>
      <c r="Z870" s="46"/>
      <c r="AA870" s="46"/>
      <c r="AB870" s="46"/>
    </row>
    <row r="87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46"/>
      <c r="Y871" s="46"/>
      <c r="Z871" s="46"/>
      <c r="AA871" s="46"/>
      <c r="AB871" s="46"/>
    </row>
    <row r="872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46"/>
      <c r="Y872" s="46"/>
      <c r="Z872" s="46"/>
      <c r="AA872" s="46"/>
      <c r="AB872" s="46"/>
    </row>
    <row r="873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46"/>
      <c r="Y873" s="46"/>
      <c r="Z873" s="46"/>
      <c r="AA873" s="46"/>
      <c r="AB873" s="46"/>
    </row>
    <row r="874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46"/>
      <c r="Y874" s="46"/>
      <c r="Z874" s="46"/>
      <c r="AA874" s="46"/>
      <c r="AB874" s="46"/>
    </row>
    <row r="87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46"/>
      <c r="Y875" s="46"/>
      <c r="Z875" s="46"/>
      <c r="AA875" s="46"/>
      <c r="AB875" s="46"/>
    </row>
    <row r="876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46"/>
      <c r="Y876" s="46"/>
      <c r="Z876" s="46"/>
      <c r="AA876" s="46"/>
      <c r="AB876" s="46"/>
    </row>
    <row r="877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46"/>
      <c r="Y877" s="46"/>
      <c r="Z877" s="46"/>
      <c r="AA877" s="46"/>
      <c r="AB877" s="46"/>
    </row>
    <row r="878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46"/>
      <c r="Y878" s="46"/>
      <c r="Z878" s="46"/>
      <c r="AA878" s="46"/>
      <c r="AB878" s="46"/>
    </row>
    <row r="879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46"/>
      <c r="Y879" s="46"/>
      <c r="Z879" s="46"/>
      <c r="AA879" s="46"/>
      <c r="AB879" s="46"/>
    </row>
    <row r="880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46"/>
      <c r="Y880" s="46"/>
      <c r="Z880" s="46"/>
      <c r="AA880" s="46"/>
      <c r="AB880" s="46"/>
    </row>
    <row r="88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46"/>
      <c r="Y881" s="46"/>
      <c r="Z881" s="46"/>
      <c r="AA881" s="46"/>
      <c r="AB881" s="46"/>
    </row>
    <row r="882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46"/>
      <c r="Y882" s="46"/>
      <c r="Z882" s="46"/>
      <c r="AA882" s="46"/>
      <c r="AB882" s="46"/>
    </row>
    <row r="883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46"/>
      <c r="Y883" s="46"/>
      <c r="Z883" s="46"/>
      <c r="AA883" s="46"/>
      <c r="AB883" s="46"/>
    </row>
    <row r="884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46"/>
      <c r="Y884" s="46"/>
      <c r="Z884" s="46"/>
      <c r="AA884" s="46"/>
      <c r="AB884" s="46"/>
    </row>
    <row r="88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46"/>
      <c r="Y885" s="46"/>
      <c r="Z885" s="46"/>
      <c r="AA885" s="46"/>
      <c r="AB885" s="46"/>
    </row>
    <row r="886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46"/>
      <c r="Y886" s="46"/>
      <c r="Z886" s="46"/>
      <c r="AA886" s="46"/>
      <c r="AB886" s="46"/>
    </row>
    <row r="887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46"/>
      <c r="Y887" s="46"/>
      <c r="Z887" s="46"/>
      <c r="AA887" s="46"/>
      <c r="AB887" s="46"/>
    </row>
    <row r="888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46"/>
      <c r="Y888" s="46"/>
      <c r="Z888" s="46"/>
      <c r="AA888" s="46"/>
      <c r="AB888" s="46"/>
    </row>
    <row r="889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46"/>
      <c r="Y889" s="46"/>
      <c r="Z889" s="46"/>
      <c r="AA889" s="46"/>
      <c r="AB889" s="46"/>
    </row>
    <row r="890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46"/>
      <c r="Y890" s="46"/>
      <c r="Z890" s="46"/>
      <c r="AA890" s="46"/>
      <c r="AB890" s="46"/>
    </row>
    <row r="89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46"/>
      <c r="Y891" s="46"/>
      <c r="Z891" s="46"/>
      <c r="AA891" s="46"/>
      <c r="AB891" s="46"/>
    </row>
    <row r="892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46"/>
      <c r="Y892" s="46"/>
      <c r="Z892" s="46"/>
      <c r="AA892" s="46"/>
      <c r="AB892" s="46"/>
    </row>
    <row r="893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46"/>
      <c r="Y893" s="46"/>
      <c r="Z893" s="46"/>
      <c r="AA893" s="46"/>
      <c r="AB893" s="46"/>
    </row>
    <row r="894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46"/>
      <c r="Y894" s="46"/>
      <c r="Z894" s="46"/>
      <c r="AA894" s="46"/>
      <c r="AB894" s="46"/>
    </row>
    <row r="89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46"/>
      <c r="Y895" s="46"/>
      <c r="Z895" s="46"/>
      <c r="AA895" s="46"/>
      <c r="AB895" s="46"/>
    </row>
    <row r="896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46"/>
      <c r="Y896" s="46"/>
      <c r="Z896" s="46"/>
      <c r="AA896" s="46"/>
      <c r="AB896" s="46"/>
    </row>
    <row r="897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46"/>
      <c r="Y897" s="46"/>
      <c r="Z897" s="46"/>
      <c r="AA897" s="46"/>
      <c r="AB897" s="46"/>
    </row>
    <row r="898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46"/>
      <c r="Y898" s="46"/>
      <c r="Z898" s="46"/>
      <c r="AA898" s="46"/>
      <c r="AB898" s="46"/>
    </row>
    <row r="899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46"/>
      <c r="Y899" s="46"/>
      <c r="Z899" s="46"/>
      <c r="AA899" s="46"/>
      <c r="AB899" s="46"/>
    </row>
    <row r="900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46"/>
      <c r="Y900" s="46"/>
      <c r="Z900" s="46"/>
      <c r="AA900" s="46"/>
      <c r="AB900" s="46"/>
    </row>
    <row r="90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46"/>
      <c r="Y901" s="46"/>
      <c r="Z901" s="46"/>
      <c r="AA901" s="46"/>
      <c r="AB901" s="46"/>
    </row>
    <row r="902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46"/>
      <c r="Y902" s="46"/>
      <c r="Z902" s="46"/>
      <c r="AA902" s="46"/>
      <c r="AB902" s="46"/>
    </row>
    <row r="903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46"/>
      <c r="Y903" s="46"/>
      <c r="Z903" s="46"/>
      <c r="AA903" s="46"/>
      <c r="AB903" s="46"/>
    </row>
    <row r="904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46"/>
      <c r="Y904" s="46"/>
      <c r="Z904" s="46"/>
      <c r="AA904" s="46"/>
      <c r="AB904" s="46"/>
    </row>
    <row r="90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46"/>
      <c r="Y905" s="46"/>
      <c r="Z905" s="46"/>
      <c r="AA905" s="46"/>
      <c r="AB905" s="46"/>
    </row>
    <row r="906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46"/>
      <c r="Y906" s="46"/>
      <c r="Z906" s="46"/>
      <c r="AA906" s="46"/>
      <c r="AB906" s="46"/>
    </row>
    <row r="907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46"/>
      <c r="Y907" s="46"/>
      <c r="Z907" s="46"/>
      <c r="AA907" s="46"/>
      <c r="AB907" s="46"/>
    </row>
    <row r="908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46"/>
      <c r="Y908" s="46"/>
      <c r="Z908" s="46"/>
      <c r="AA908" s="46"/>
      <c r="AB908" s="46"/>
    </row>
    <row r="909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46"/>
      <c r="Y909" s="46"/>
      <c r="Z909" s="46"/>
      <c r="AA909" s="46"/>
      <c r="AB909" s="46"/>
    </row>
    <row r="910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46"/>
      <c r="Y910" s="46"/>
      <c r="Z910" s="46"/>
      <c r="AA910" s="46"/>
      <c r="AB910" s="46"/>
    </row>
    <row r="91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46"/>
      <c r="Y911" s="46"/>
      <c r="Z911" s="46"/>
      <c r="AA911" s="46"/>
      <c r="AB911" s="46"/>
    </row>
    <row r="912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46"/>
      <c r="Y912" s="46"/>
      <c r="Z912" s="46"/>
      <c r="AA912" s="46"/>
      <c r="AB912" s="46"/>
    </row>
    <row r="913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46"/>
      <c r="Y913" s="46"/>
      <c r="Z913" s="46"/>
      <c r="AA913" s="46"/>
      <c r="AB913" s="46"/>
    </row>
    <row r="914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46"/>
      <c r="Y914" s="46"/>
      <c r="Z914" s="46"/>
      <c r="AA914" s="46"/>
      <c r="AB914" s="46"/>
    </row>
    <row r="91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46"/>
      <c r="Y915" s="46"/>
      <c r="Z915" s="46"/>
      <c r="AA915" s="46"/>
      <c r="AB915" s="46"/>
    </row>
    <row r="916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46"/>
      <c r="Y916" s="46"/>
      <c r="Z916" s="46"/>
      <c r="AA916" s="46"/>
      <c r="AB916" s="46"/>
    </row>
    <row r="917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46"/>
      <c r="Y917" s="46"/>
      <c r="Z917" s="46"/>
      <c r="AA917" s="46"/>
      <c r="AB917" s="46"/>
    </row>
    <row r="918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46"/>
      <c r="Y918" s="46"/>
      <c r="Z918" s="46"/>
      <c r="AA918" s="46"/>
      <c r="AB918" s="46"/>
    </row>
    <row r="919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46"/>
      <c r="Y919" s="46"/>
      <c r="Z919" s="46"/>
      <c r="AA919" s="46"/>
      <c r="AB919" s="46"/>
    </row>
    <row r="920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46"/>
      <c r="Y920" s="46"/>
      <c r="Z920" s="46"/>
      <c r="AA920" s="46"/>
      <c r="AB920" s="46"/>
    </row>
    <row r="92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46"/>
      <c r="Y921" s="46"/>
      <c r="Z921" s="46"/>
      <c r="AA921" s="46"/>
      <c r="AB921" s="46"/>
    </row>
    <row r="922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46"/>
      <c r="Y922" s="46"/>
      <c r="Z922" s="46"/>
      <c r="AA922" s="46"/>
      <c r="AB922" s="46"/>
    </row>
    <row r="923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46"/>
      <c r="Y923" s="46"/>
      <c r="Z923" s="46"/>
      <c r="AA923" s="46"/>
      <c r="AB923" s="46"/>
    </row>
    <row r="924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46"/>
      <c r="Y924" s="46"/>
      <c r="Z924" s="46"/>
      <c r="AA924" s="46"/>
      <c r="AB924" s="46"/>
    </row>
    <row r="92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46"/>
      <c r="Y925" s="46"/>
      <c r="Z925" s="46"/>
      <c r="AA925" s="46"/>
      <c r="AB925" s="46"/>
    </row>
    <row r="926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46"/>
      <c r="Y926" s="46"/>
      <c r="Z926" s="46"/>
      <c r="AA926" s="46"/>
      <c r="AB926" s="46"/>
    </row>
    <row r="927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46"/>
      <c r="Y927" s="46"/>
      <c r="Z927" s="46"/>
      <c r="AA927" s="46"/>
      <c r="AB927" s="46"/>
    </row>
    <row r="928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46"/>
      <c r="Y928" s="46"/>
      <c r="Z928" s="46"/>
      <c r="AA928" s="46"/>
      <c r="AB928" s="46"/>
    </row>
    <row r="929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46"/>
      <c r="Y929" s="46"/>
      <c r="Z929" s="46"/>
      <c r="AA929" s="46"/>
      <c r="AB929" s="46"/>
    </row>
    <row r="930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46"/>
      <c r="Y930" s="46"/>
      <c r="Z930" s="46"/>
      <c r="AA930" s="46"/>
      <c r="AB930" s="46"/>
    </row>
    <row r="93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46"/>
      <c r="Y931" s="46"/>
      <c r="Z931" s="46"/>
      <c r="AA931" s="46"/>
      <c r="AB931" s="46"/>
    </row>
    <row r="932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46"/>
      <c r="Y932" s="46"/>
      <c r="Z932" s="46"/>
      <c r="AA932" s="46"/>
      <c r="AB932" s="46"/>
    </row>
    <row r="933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46"/>
      <c r="Y933" s="46"/>
      <c r="Z933" s="46"/>
      <c r="AA933" s="46"/>
      <c r="AB933" s="46"/>
    </row>
    <row r="934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46"/>
      <c r="Y934" s="46"/>
      <c r="Z934" s="46"/>
      <c r="AA934" s="46"/>
      <c r="AB934" s="46"/>
    </row>
    <row r="93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46"/>
      <c r="Y935" s="46"/>
      <c r="Z935" s="46"/>
      <c r="AA935" s="46"/>
      <c r="AB935" s="46"/>
    </row>
    <row r="936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46"/>
      <c r="Y936" s="46"/>
      <c r="Z936" s="46"/>
      <c r="AA936" s="46"/>
      <c r="AB936" s="46"/>
    </row>
    <row r="937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46"/>
      <c r="Y937" s="46"/>
      <c r="Z937" s="46"/>
      <c r="AA937" s="46"/>
      <c r="AB937" s="46"/>
    </row>
    <row r="938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46"/>
      <c r="Y938" s="46"/>
      <c r="Z938" s="46"/>
      <c r="AA938" s="46"/>
      <c r="AB938" s="46"/>
    </row>
    <row r="939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46"/>
      <c r="Y939" s="46"/>
      <c r="Z939" s="46"/>
      <c r="AA939" s="46"/>
      <c r="AB939" s="46"/>
    </row>
    <row r="940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46"/>
      <c r="Y940" s="46"/>
      <c r="Z940" s="46"/>
      <c r="AA940" s="46"/>
      <c r="AB940" s="46"/>
    </row>
    <row r="94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46"/>
      <c r="Y941" s="46"/>
      <c r="Z941" s="46"/>
      <c r="AA941" s="46"/>
      <c r="AB941" s="46"/>
    </row>
    <row r="942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46"/>
      <c r="Y942" s="46"/>
      <c r="Z942" s="46"/>
      <c r="AA942" s="46"/>
      <c r="AB942" s="46"/>
    </row>
    <row r="943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46"/>
      <c r="Y943" s="46"/>
      <c r="Z943" s="46"/>
      <c r="AA943" s="46"/>
      <c r="AB943" s="46"/>
    </row>
    <row r="944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46"/>
      <c r="Y944" s="46"/>
      <c r="Z944" s="46"/>
      <c r="AA944" s="46"/>
      <c r="AB944" s="46"/>
    </row>
    <row r="94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46"/>
      <c r="Y945" s="46"/>
      <c r="Z945" s="46"/>
      <c r="AA945" s="46"/>
      <c r="AB945" s="46"/>
    </row>
    <row r="946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46"/>
      <c r="Y946" s="46"/>
      <c r="Z946" s="46"/>
      <c r="AA946" s="46"/>
      <c r="AB946" s="46"/>
    </row>
    <row r="947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46"/>
      <c r="Y947" s="46"/>
      <c r="Z947" s="46"/>
      <c r="AA947" s="46"/>
      <c r="AB947" s="46"/>
    </row>
    <row r="948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46"/>
      <c r="Y948" s="46"/>
      <c r="Z948" s="46"/>
      <c r="AA948" s="46"/>
      <c r="AB948" s="46"/>
    </row>
    <row r="949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46"/>
      <c r="Y949" s="46"/>
      <c r="Z949" s="46"/>
      <c r="AA949" s="46"/>
      <c r="AB949" s="46"/>
    </row>
    <row r="950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46"/>
      <c r="Y950" s="46"/>
      <c r="Z950" s="46"/>
      <c r="AA950" s="46"/>
      <c r="AB950" s="46"/>
    </row>
    <row r="95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46"/>
      <c r="Y951" s="46"/>
      <c r="Z951" s="46"/>
      <c r="AA951" s="46"/>
      <c r="AB951" s="46"/>
    </row>
    <row r="952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46"/>
      <c r="Y952" s="46"/>
      <c r="Z952" s="46"/>
      <c r="AA952" s="46"/>
      <c r="AB952" s="46"/>
    </row>
    <row r="953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46"/>
      <c r="Y953" s="46"/>
      <c r="Z953" s="46"/>
      <c r="AA953" s="46"/>
      <c r="AB953" s="46"/>
    </row>
    <row r="954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46"/>
      <c r="Y954" s="46"/>
      <c r="Z954" s="46"/>
      <c r="AA954" s="46"/>
      <c r="AB954" s="46"/>
    </row>
    <row r="95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46"/>
      <c r="Y955" s="46"/>
      <c r="Z955" s="46"/>
      <c r="AA955" s="46"/>
      <c r="AB955" s="46"/>
    </row>
    <row r="956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46"/>
      <c r="Y956" s="46"/>
      <c r="Z956" s="46"/>
      <c r="AA956" s="46"/>
      <c r="AB956" s="46"/>
    </row>
    <row r="957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46"/>
      <c r="Y957" s="46"/>
      <c r="Z957" s="46"/>
      <c r="AA957" s="46"/>
      <c r="AB957" s="46"/>
    </row>
    <row r="958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46"/>
      <c r="Y958" s="46"/>
      <c r="Z958" s="46"/>
      <c r="AA958" s="46"/>
      <c r="AB958" s="46"/>
    </row>
    <row r="959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46"/>
      <c r="Y959" s="46"/>
      <c r="Z959" s="46"/>
      <c r="AA959" s="46"/>
      <c r="AB959" s="46"/>
    </row>
    <row r="960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46"/>
      <c r="Y960" s="46"/>
      <c r="Z960" s="46"/>
      <c r="AA960" s="46"/>
      <c r="AB960" s="46"/>
    </row>
    <row r="96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46"/>
      <c r="Y961" s="46"/>
      <c r="Z961" s="46"/>
      <c r="AA961" s="46"/>
      <c r="AB961" s="46"/>
    </row>
    <row r="962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46"/>
      <c r="Y962" s="46"/>
      <c r="Z962" s="46"/>
      <c r="AA962" s="46"/>
      <c r="AB962" s="46"/>
    </row>
    <row r="963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46"/>
      <c r="Y963" s="46"/>
      <c r="Z963" s="46"/>
      <c r="AA963" s="46"/>
      <c r="AB963" s="46"/>
    </row>
    <row r="964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46"/>
      <c r="Y964" s="46"/>
      <c r="Z964" s="46"/>
      <c r="AA964" s="46"/>
      <c r="AB964" s="46"/>
    </row>
    <row r="965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46"/>
      <c r="Y965" s="46"/>
      <c r="Z965" s="46"/>
      <c r="AA965" s="46"/>
      <c r="AB965" s="46"/>
    </row>
    <row r="966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46"/>
      <c r="Y966" s="46"/>
      <c r="Z966" s="46"/>
      <c r="AA966" s="46"/>
      <c r="AB966" s="46"/>
    </row>
    <row r="967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46"/>
      <c r="Y967" s="46"/>
      <c r="Z967" s="46"/>
      <c r="AA967" s="46"/>
      <c r="AB967" s="46"/>
    </row>
    <row r="968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46"/>
      <c r="Y968" s="46"/>
      <c r="Z968" s="46"/>
      <c r="AA968" s="46"/>
      <c r="AB968" s="46"/>
    </row>
    <row r="969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46"/>
      <c r="Y969" s="46"/>
      <c r="Z969" s="46"/>
      <c r="AA969" s="46"/>
      <c r="AB969" s="46"/>
    </row>
    <row r="970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46"/>
      <c r="Y970" s="46"/>
      <c r="Z970" s="46"/>
      <c r="AA970" s="46"/>
      <c r="AB970" s="46"/>
    </row>
    <row r="97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46"/>
      <c r="Y971" s="46"/>
      <c r="Z971" s="46"/>
      <c r="AA971" s="46"/>
      <c r="AB971" s="46"/>
    </row>
    <row r="972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46"/>
      <c r="Y972" s="46"/>
      <c r="Z972" s="46"/>
      <c r="AA972" s="46"/>
      <c r="AB972" s="46"/>
    </row>
    <row r="973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46"/>
      <c r="Y973" s="46"/>
      <c r="Z973" s="46"/>
      <c r="AA973" s="46"/>
      <c r="AB973" s="46"/>
    </row>
    <row r="974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46"/>
      <c r="Y974" s="46"/>
      <c r="Z974" s="46"/>
      <c r="AA974" s="46"/>
      <c r="AB974" s="46"/>
    </row>
    <row r="975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46"/>
      <c r="Y975" s="46"/>
      <c r="Z975" s="46"/>
      <c r="AA975" s="46"/>
      <c r="AB975" s="46"/>
    </row>
    <row r="976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46"/>
      <c r="Y976" s="46"/>
      <c r="Z976" s="46"/>
      <c r="AA976" s="46"/>
      <c r="AB976" s="46"/>
    </row>
    <row r="977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46"/>
      <c r="Y977" s="46"/>
      <c r="Z977" s="46"/>
      <c r="AA977" s="46"/>
      <c r="AB977" s="46"/>
    </row>
    <row r="978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46"/>
      <c r="Y978" s="46"/>
      <c r="Z978" s="46"/>
      <c r="AA978" s="46"/>
      <c r="AB978" s="46"/>
    </row>
    <row r="979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46"/>
      <c r="Y979" s="46"/>
      <c r="Z979" s="46"/>
      <c r="AA979" s="46"/>
      <c r="AB979" s="46"/>
    </row>
    <row r="980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46"/>
      <c r="Y980" s="46"/>
      <c r="Z980" s="46"/>
      <c r="AA980" s="46"/>
      <c r="AB980" s="46"/>
    </row>
    <row r="98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46"/>
      <c r="Y981" s="46"/>
      <c r="Z981" s="46"/>
      <c r="AA981" s="46"/>
      <c r="AB981" s="46"/>
    </row>
    <row r="982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46"/>
      <c r="Y982" s="46"/>
      <c r="Z982" s="46"/>
      <c r="AA982" s="46"/>
      <c r="AB982" s="46"/>
    </row>
    <row r="983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46"/>
      <c r="Y983" s="46"/>
      <c r="Z983" s="46"/>
      <c r="AA983" s="46"/>
      <c r="AB983" s="46"/>
    </row>
    <row r="984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46"/>
      <c r="Y984" s="46"/>
      <c r="Z984" s="46"/>
      <c r="AA984" s="46"/>
      <c r="AB984" s="46"/>
    </row>
    <row r="985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46"/>
      <c r="Y985" s="46"/>
      <c r="Z985" s="46"/>
      <c r="AA985" s="46"/>
      <c r="AB985" s="46"/>
    </row>
    <row r="986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46"/>
      <c r="Y986" s="46"/>
      <c r="Z986" s="46"/>
      <c r="AA986" s="46"/>
      <c r="AB986" s="46"/>
    </row>
    <row r="987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46"/>
      <c r="Y987" s="46"/>
      <c r="Z987" s="46"/>
      <c r="AA987" s="46"/>
      <c r="AB987" s="46"/>
    </row>
    <row r="988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46"/>
      <c r="Y988" s="46"/>
      <c r="Z988" s="46"/>
      <c r="AA988" s="46"/>
      <c r="AB988" s="46"/>
    </row>
    <row r="989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46"/>
      <c r="Y989" s="46"/>
      <c r="Z989" s="46"/>
      <c r="AA989" s="46"/>
      <c r="AB989" s="46"/>
    </row>
    <row r="990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46"/>
      <c r="Y990" s="46"/>
      <c r="Z990" s="46"/>
      <c r="AA990" s="46"/>
      <c r="AB990" s="46"/>
    </row>
    <row r="99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46"/>
      <c r="Y991" s="46"/>
      <c r="Z991" s="46"/>
      <c r="AA991" s="46"/>
      <c r="AB991" s="46"/>
    </row>
    <row r="992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46"/>
      <c r="Y992" s="46"/>
      <c r="Z992" s="46"/>
      <c r="AA992" s="46"/>
      <c r="AB992" s="46"/>
    </row>
    <row r="993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46"/>
      <c r="Y993" s="46"/>
      <c r="Z993" s="46"/>
      <c r="AA993" s="46"/>
      <c r="AB993" s="46"/>
    </row>
    <row r="994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46"/>
      <c r="Y994" s="46"/>
      <c r="Z994" s="46"/>
      <c r="AA994" s="46"/>
      <c r="AB994" s="46"/>
    </row>
    <row r="995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46"/>
      <c r="Y995" s="46"/>
      <c r="Z995" s="46"/>
      <c r="AA995" s="46"/>
      <c r="AB995" s="46"/>
    </row>
    <row r="996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46"/>
      <c r="Y996" s="46"/>
      <c r="Z996" s="46"/>
      <c r="AA996" s="46"/>
      <c r="AB996" s="46"/>
    </row>
    <row r="997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46"/>
      <c r="Y997" s="46"/>
      <c r="Z997" s="46"/>
      <c r="AA997" s="46"/>
      <c r="AB997" s="46"/>
    </row>
    <row r="998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46"/>
      <c r="Y998" s="46"/>
      <c r="Z998" s="46"/>
      <c r="AA998" s="46"/>
      <c r="AB998" s="46"/>
    </row>
    <row r="999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46"/>
      <c r="Y999" s="46"/>
      <c r="Z999" s="46"/>
      <c r="AA999" s="46"/>
      <c r="AB999" s="46"/>
    </row>
    <row r="1000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46"/>
      <c r="Y1000" s="46"/>
      <c r="Z1000" s="46"/>
      <c r="AA1000" s="46"/>
      <c r="AB1000" s="4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sheetData>
    <row r="1">
      <c r="A1" s="12" t="s">
        <v>54</v>
      </c>
      <c r="B1" s="12" t="s">
        <v>55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>
      <c r="A2" s="12">
        <v>1.0</v>
      </c>
      <c r="B2" s="12">
        <v>0.589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>
      <c r="A3" s="12">
        <v>2.0</v>
      </c>
      <c r="B3" s="12">
        <v>1.129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>
      <c r="A4" s="12">
        <v>3.0</v>
      </c>
      <c r="B4" s="12">
        <v>1.154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>
      <c r="A5" s="12">
        <v>4.0</v>
      </c>
      <c r="B5" s="12">
        <v>1.114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>
      <c r="A6" s="12">
        <v>5.0</v>
      </c>
      <c r="B6" s="12">
        <v>1.089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>
      <c r="A7" s="12">
        <v>6.0</v>
      </c>
      <c r="B7" s="12">
        <v>1.079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>
      <c r="A8" s="12">
        <v>7.0</v>
      </c>
      <c r="B8" s="12">
        <v>1.079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>
      <c r="A9" s="12">
        <v>8.0</v>
      </c>
      <c r="B9" s="12">
        <v>1.074</v>
      </c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>
      <c r="A10" s="12">
        <v>9.0</v>
      </c>
      <c r="B10" s="12">
        <v>1.014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>
      <c r="A11" s="12">
        <v>10.0</v>
      </c>
      <c r="B11" s="12">
        <v>0.679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</sheetData>
  <drawing r:id="rId1"/>
</worksheet>
</file>