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webextensions/webextension1.xml" ContentType="application/vnd.ms-office.webextension+xml"/>
  <Override PartName="/xl/drawings/drawing4.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5.xml" ContentType="application/vnd.openxmlformats-officedocument.drawing+xml"/>
  <Override PartName="/xl/slicers/slicer5.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slicers/slicer6.xml" ContentType="application/vnd.ms-excel.slicer+xml"/>
  <Override PartName="/xl/webextensions/webextension2.xml" ContentType="application/vnd.ms-office.webextensi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F:\Projects of Excel\"/>
    </mc:Choice>
  </mc:AlternateContent>
  <xr:revisionPtr revIDLastSave="0" documentId="13_ncr:1_{4794555A-196F-4085-AC74-4D50EEDEAC92}" xr6:coauthVersionLast="47" xr6:coauthVersionMax="47" xr10:uidLastSave="{00000000-0000-0000-0000-000000000000}"/>
  <bookViews>
    <workbookView xWindow="-120" yWindow="-120" windowWidth="20730" windowHeight="11160" firstSheet="1" activeTab="3" xr2:uid="{00000000-000D-0000-FFFF-FFFF00000000}"/>
  </bookViews>
  <sheets>
    <sheet name="Explore Data 1" sheetId="6" r:id="rId1"/>
    <sheet name="Explore Data 2" sheetId="4" r:id="rId2"/>
    <sheet name="Explore Data 3" sheetId="1" r:id="rId3"/>
    <sheet name="Profit Dashboard" sheetId="5" r:id="rId4"/>
    <sheet name="Time Fram" sheetId="3" r:id="rId5"/>
    <sheet name="Store Dashboard" sheetId="2" r:id="rId6"/>
  </sheets>
  <definedNames>
    <definedName name="LARGE_1">'Explore Data 2'!$L$17</definedName>
    <definedName name="LARGE_2">'Explore Data 2'!$L$18</definedName>
    <definedName name="Slicer_Category">#N/A</definedName>
    <definedName name="Slicer_Month_Name1">#N/A</definedName>
    <definedName name="Slicer_Store_Nam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8" r:id="rId18"/>
    <pivotCache cacheId="130" r:id="rId19"/>
    <pivotCache cacheId="178" r:id="rId20"/>
    <pivotCache cacheId="181" r:id="rId21"/>
    <pivotCache cacheId="184" r:id="rId22"/>
    <pivotCache cacheId="187" r:id="rId23"/>
    <pivotCache cacheId="190" r:id="rId24"/>
    <pivotCache cacheId="193" r:id="rId25"/>
    <pivotCache cacheId="196" r:id="rId26"/>
    <pivotCache cacheId="199" r:id="rId27"/>
    <pivotCache cacheId="202" r:id="rId28"/>
    <pivotCache cacheId="205" r:id="rId29"/>
    <pivotCache cacheId="208" r:id="rId30"/>
    <pivotCache cacheId="211" r:id="rId31"/>
    <pivotCache cacheId="214" r:id="rId32"/>
    <pivotCache cacheId="217" r:id="rId33"/>
    <pivotCache cacheId="220" r:id="rId34"/>
  </pivotCaches>
  <extLst>
    <ext xmlns:x14="http://schemas.microsoft.com/office/spreadsheetml/2009/9/main" uri="{876F7934-8845-4945-9796-88D515C7AA90}">
      <x14:pivotCaches>
        <pivotCache cacheId="28" r:id="rId35"/>
      </x14:pivotCaches>
    </ext>
    <ext xmlns:x14="http://schemas.microsoft.com/office/spreadsheetml/2009/9/main" uri="{BBE1A952-AA13-448e-AADC-164F8A28A991}">
      <x14:slicerCaches>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s_a1e76d29-2a23-45b7-8cf8-38f9de8c0672" name="Dim_Customers" connection="Query - Dim_Customers"/>
          <x15:modelTable id="Fact_tables_7758b058-c2ca-4e9a-93c5-2fbba3af1f4a" name="Fact_tables" connection="Query - Fact_tables"/>
          <x15:modelTable id="monthly_store_targets_0b780503-7cbb-41a5-a7a9-650e09539896" name="monthly_store_targets" connection="Query - monthly_store_targets"/>
          <x15:modelTable id="Dim_Tables_6602d624-498a-4b34-b259-4d1ecce49653" name="Dim_Tables" connection="Query - Dim_products"/>
          <x15:modelTable id="Dim_SalesPerson_4da266fd-66e2-46ac-a760-f87753f5a094" name="Dim_SalesPerson" connection="Query - Dim_SalesPerson"/>
          <x15:modelTable id="Date_664c4515-d63f-4b60-93bb-2d8571dfe463" name="Date" connection="Query - Date"/>
          <x15:modelTable id="Query1_07f53e54-79ab-4b5f-89e6-1f8e397253eb" name="Query1" connection="Query - Calculations"/>
        </x15:modelTables>
        <x15:modelRelationships>
          <x15:modelRelationship fromTable="Fact_tables" fromColumn="Customer ID" toTable="Dim_Customers" toColumn="Customer ID"/>
          <x15:modelRelationship fromTable="Fact_tables" fromColumn="Product ID" toTable="Dim_Tables" toColumn="Product ID"/>
          <x15:modelRelationship fromTable="Fact_tables" fromColumn="Sales Person ID" toTable="Dim_SalesPerson" toColumn="Sales Person ID"/>
          <x15:modelRelationship fromTable="Fact_tables" fromColumn="Order Date" toTable="Date" toColumn="Order Date"/>
          <x15:modelRelationship fromTable="monthly_store_targets" fromColumn="Month" toTable="Date" toColumn="Order Date"/>
          <x15:modelRelationship fromTable="monthly_store_targets" fromColumn="Store ID" toTable="Dim_SalesPerson" toColumn="Sales Person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18" i="6" l="1"/>
  <c r="AJ7" i="6"/>
  <c r="M20" i="6"/>
  <c r="M21" i="6"/>
  <c r="M22" i="6"/>
  <c r="I18" i="6"/>
  <c r="M18" i="6" s="1"/>
  <c r="I19" i="6"/>
  <c r="M19" i="6" s="1"/>
  <c r="I20" i="6"/>
  <c r="I21" i="6"/>
  <c r="I22" i="6"/>
  <c r="I17" i="6"/>
  <c r="M17" i="6" s="1"/>
  <c r="AE19" i="6"/>
  <c r="AE20" i="6"/>
  <c r="AE21" i="6"/>
  <c r="AE22" i="6"/>
  <c r="AE23" i="6"/>
  <c r="AG11" i="6" a="1"/>
  <c r="AG11" i="6" s="1"/>
  <c r="AF19" i="6" s="1"/>
  <c r="AG12" i="6" a="1"/>
  <c r="AG12" i="6" s="1"/>
  <c r="AF20" i="6" s="1"/>
  <c r="AG13" i="6" a="1"/>
  <c r="AG13" i="6" s="1"/>
  <c r="AF21" i="6" s="1"/>
  <c r="AG14" i="6" a="1"/>
  <c r="AG14" i="6" s="1"/>
  <c r="AF22" i="6" s="1"/>
  <c r="AG15" i="6" a="1"/>
  <c r="AG15" i="6" s="1"/>
  <c r="AF23" i="6" s="1"/>
  <c r="X43" i="6"/>
  <c r="Y43" i="6"/>
  <c r="X44" i="6"/>
  <c r="Y44" i="6"/>
  <c r="X45" i="6"/>
  <c r="Y45" i="6"/>
  <c r="X46" i="6"/>
  <c r="Y46" i="6"/>
  <c r="X47" i="6"/>
  <c r="Y47" i="6"/>
  <c r="X48" i="6"/>
  <c r="Y48" i="6"/>
  <c r="X49" i="6"/>
  <c r="Y49" i="6"/>
  <c r="X50" i="6"/>
  <c r="Y50" i="6"/>
  <c r="X51" i="6"/>
  <c r="Y51" i="6"/>
  <c r="X52" i="6"/>
  <c r="Y52" i="6"/>
  <c r="X53" i="6"/>
  <c r="Y53" i="6"/>
  <c r="X54" i="6"/>
  <c r="Y54" i="6"/>
  <c r="Y42" i="6"/>
  <c r="E17" i="6"/>
  <c r="L17" i="6" s="1"/>
  <c r="H17" i="6"/>
  <c r="H18" i="6"/>
  <c r="H19" i="6"/>
  <c r="H20" i="6"/>
  <c r="H21" i="6"/>
  <c r="H22" i="6"/>
  <c r="E18" i="6"/>
  <c r="F18" i="6"/>
  <c r="E19" i="6"/>
  <c r="F19" i="6"/>
  <c r="E20" i="6"/>
  <c r="L20" i="6" s="1"/>
  <c r="F20" i="6"/>
  <c r="E21" i="6"/>
  <c r="L21" i="6" s="1"/>
  <c r="F21" i="6"/>
  <c r="E22" i="6"/>
  <c r="L22" i="6" s="1"/>
  <c r="F22" i="6"/>
  <c r="F17" i="6"/>
  <c r="AD47" i="4"/>
  <c r="AE47" i="4"/>
  <c r="AD48" i="4"/>
  <c r="AE48" i="4"/>
  <c r="AD49" i="4"/>
  <c r="AE49" i="4"/>
  <c r="AD50" i="4"/>
  <c r="AE50" i="4"/>
  <c r="AD51" i="4"/>
  <c r="AE51" i="4"/>
  <c r="AD52" i="4"/>
  <c r="AE52" i="4"/>
  <c r="AD53" i="4"/>
  <c r="AE53" i="4"/>
  <c r="AE46" i="4"/>
  <c r="AD28" i="4"/>
  <c r="AE28" i="4"/>
  <c r="AD29" i="4"/>
  <c r="AE29" i="4"/>
  <c r="AD30" i="4"/>
  <c r="AE30" i="4"/>
  <c r="AD31" i="4"/>
  <c r="AE31" i="4"/>
  <c r="AE27" i="4"/>
  <c r="AG10" i="4"/>
  <c r="AG9" i="4"/>
  <c r="N3" i="4"/>
  <c r="J11" i="4"/>
  <c r="I4" i="4"/>
  <c r="N4" i="4" s="1"/>
  <c r="J4" i="4"/>
  <c r="K4" i="4"/>
  <c r="I5" i="4"/>
  <c r="N5" i="4" s="1"/>
  <c r="J5" i="4"/>
  <c r="O5" i="4" s="1"/>
  <c r="K5" i="4"/>
  <c r="I6" i="4"/>
  <c r="N6" i="4" s="1"/>
  <c r="J6" i="4"/>
  <c r="K6" i="4"/>
  <c r="I7" i="4"/>
  <c r="N7" i="4" s="1"/>
  <c r="J7" i="4"/>
  <c r="K7" i="4"/>
  <c r="I8" i="4"/>
  <c r="N8" i="4" s="1"/>
  <c r="J8" i="4"/>
  <c r="K8" i="4"/>
  <c r="I9" i="4"/>
  <c r="N9" i="4" s="1"/>
  <c r="J9" i="4"/>
  <c r="K9" i="4"/>
  <c r="I10" i="4"/>
  <c r="N10" i="4" s="1"/>
  <c r="J10" i="4"/>
  <c r="K10" i="4"/>
  <c r="I11" i="4"/>
  <c r="N11" i="4" s="1"/>
  <c r="K11" i="4"/>
  <c r="I12" i="4"/>
  <c r="N12" i="4" s="1"/>
  <c r="J12" i="4"/>
  <c r="K12" i="4"/>
  <c r="I13" i="4"/>
  <c r="N13" i="4" s="1"/>
  <c r="J13" i="4"/>
  <c r="K13" i="4"/>
  <c r="I14" i="4"/>
  <c r="N14" i="4" s="1"/>
  <c r="J14" i="4"/>
  <c r="K14" i="4"/>
  <c r="I15" i="4"/>
  <c r="N15" i="4" s="1"/>
  <c r="J15" i="4"/>
  <c r="K15" i="4"/>
  <c r="J3" i="4"/>
  <c r="K3" i="4"/>
  <c r="R5" i="1"/>
  <c r="E23" i="1"/>
  <c r="F23" i="1"/>
  <c r="G23" i="1"/>
  <c r="E24" i="1"/>
  <c r="F24" i="1"/>
  <c r="G24" i="1"/>
  <c r="E25" i="1"/>
  <c r="F25" i="1"/>
  <c r="G25" i="1"/>
  <c r="E26" i="1"/>
  <c r="F26" i="1"/>
  <c r="G26" i="1"/>
  <c r="E27" i="1"/>
  <c r="F27" i="1"/>
  <c r="G27" i="1"/>
  <c r="E28" i="1"/>
  <c r="F28" i="1"/>
  <c r="G28" i="1"/>
  <c r="E29" i="1"/>
  <c r="F29" i="1"/>
  <c r="G29" i="1"/>
  <c r="E30" i="1"/>
  <c r="F30" i="1"/>
  <c r="G30" i="1"/>
  <c r="E31" i="1"/>
  <c r="F31" i="1"/>
  <c r="G31" i="1"/>
  <c r="E32" i="1"/>
  <c r="F32" i="1"/>
  <c r="G32" i="1"/>
  <c r="F22" i="1"/>
  <c r="G22" i="1"/>
  <c r="E22" i="1"/>
  <c r="L19" i="6" l="1"/>
  <c r="O4" i="4"/>
  <c r="O6" i="4"/>
  <c r="L18" i="6"/>
  <c r="AG28" i="4"/>
  <c r="AG47" i="4"/>
  <c r="AF47" i="4" s="1"/>
  <c r="AG50" i="4"/>
  <c r="AF50" i="4" s="1"/>
  <c r="AG53" i="4"/>
  <c r="AF53" i="4" s="1"/>
  <c r="AG49" i="4"/>
  <c r="AF49" i="4" s="1"/>
  <c r="AG52" i="4"/>
  <c r="AF52" i="4" s="1"/>
  <c r="AG48" i="4"/>
  <c r="AF48" i="4" s="1"/>
  <c r="AG51" i="4"/>
  <c r="AF51" i="4" s="1"/>
  <c r="AF28" i="4"/>
  <c r="AG29" i="4"/>
  <c r="AF29" i="4" s="1"/>
  <c r="AG31" i="4"/>
  <c r="AF31" i="4" s="1"/>
  <c r="AG30" i="4"/>
  <c r="AF30" i="4" s="1"/>
  <c r="O13" i="4"/>
  <c r="O15" i="4"/>
  <c r="O14" i="4"/>
  <c r="O7" i="4"/>
  <c r="O8" i="4"/>
  <c r="O12" i="4"/>
  <c r="O9" i="4"/>
  <c r="O10" i="4"/>
  <c r="O11" i="4"/>
  <c r="L17" i="4"/>
  <c r="L18" i="4"/>
  <c r="L12" i="4" l="1"/>
  <c r="L6" i="4"/>
  <c r="L11" i="4"/>
  <c r="L10" i="4"/>
  <c r="L8" i="4"/>
  <c r="L13" i="4"/>
  <c r="L14" i="4"/>
  <c r="L5" i="4"/>
  <c r="L9" i="4"/>
  <c r="L15" i="4"/>
  <c r="L7" i="4"/>
  <c r="L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AC140B-6718-4D88-AA93-566632840032}" name="Query - Calculations" description="Connection to the 'Calculations' query in the workbook." type="100" refreshedVersion="8" minRefreshableVersion="5">
    <extLst>
      <ext xmlns:x15="http://schemas.microsoft.com/office/spreadsheetml/2010/11/main" uri="{DE250136-89BD-433C-8126-D09CA5730AF9}">
        <x15:connection id="abb42d2c-b756-44b2-911e-fded6470210c">
          <x15:oledbPr connection="Provider=Microsoft.Mashup.OleDb.1;Data Source=$Workbook$;Location=Query1;Extended Properties=&quot;&quot;">
            <x15:dbTables>
              <x15:dbTable name="Query1"/>
            </x15:dbTables>
          </x15:oledbPr>
        </x15:connection>
      </ext>
    </extLst>
  </connection>
  <connection id="2" xr16:uid="{AEB53971-1F25-43DD-B5B3-2C21B2EE60A5}" name="Query - Date" description="Connection to the 'Date' query in the workbook." type="100" refreshedVersion="8" minRefreshableVersion="5">
    <extLst>
      <ext xmlns:x15="http://schemas.microsoft.com/office/spreadsheetml/2010/11/main" uri="{DE250136-89BD-433C-8126-D09CA5730AF9}">
        <x15:connection id="fdfa918e-db76-4c43-be66-63b3c1f5c68e">
          <x15:oledbPr connection="Provider=Microsoft.Mashup.OleDb.1;Data Source=$Workbook$;Location=Date;Extended Properties=&quot;&quot;">
            <x15:dbTables>
              <x15:dbTable name="Date"/>
            </x15:dbTables>
          </x15:oledbPr>
        </x15:connection>
      </ext>
    </extLst>
  </connection>
  <connection id="3" xr16:uid="{FE0A175E-0020-42C6-92B7-101182D2DDB8}" name="Query - Dim_Customers" description="Connection to the 'Dim_Customers' query in the workbook." type="100" refreshedVersion="8" minRefreshableVersion="5">
    <extLst>
      <ext xmlns:x15="http://schemas.microsoft.com/office/spreadsheetml/2010/11/main" uri="{DE250136-89BD-433C-8126-D09CA5730AF9}">
        <x15:connection id="1f0208ab-e42a-4920-9a2a-66fbd215b38c"/>
      </ext>
    </extLst>
  </connection>
  <connection id="4" xr16:uid="{FFFA1C7F-A487-4E6F-9B3C-E3506A684CAD}" name="Query - Dim_products" description="Connection to the 'Dim_products' query in the workbook." type="100" refreshedVersion="8" minRefreshableVersion="5">
    <extLst>
      <ext xmlns:x15="http://schemas.microsoft.com/office/spreadsheetml/2010/11/main" uri="{DE250136-89BD-433C-8126-D09CA5730AF9}">
        <x15:connection id="8aaa4d35-eb70-4ccf-9923-779cc8e1291c">
          <x15:oledbPr connection="Provider=Microsoft.Mashup.OleDb.1;Data Source=$Workbook$;Location=Dim_Tables;Extended Properties=&quot;&quot;">
            <x15:dbTables>
              <x15:dbTable name="Dim_Tables"/>
            </x15:dbTables>
          </x15:oledbPr>
        </x15:connection>
      </ext>
    </extLst>
  </connection>
  <connection id="5" xr16:uid="{A122BD04-4ACC-48B5-9DBD-9C967B302500}" name="Query - Dim_SalesPerson" description="Connection to the 'Dim_SalesPerson' query in the workbook." type="100" refreshedVersion="8" minRefreshableVersion="5">
    <extLst>
      <ext xmlns:x15="http://schemas.microsoft.com/office/spreadsheetml/2010/11/main" uri="{DE250136-89BD-433C-8126-D09CA5730AF9}">
        <x15:connection id="249277f4-3c02-486f-bfd1-92f5c00cf50e">
          <x15:oledbPr connection="Provider=Microsoft.Mashup.OleDb.1;Data Source=$Workbook$;Location=Dim_SalesPerson;Extended Properties=&quot;&quot;">
            <x15:dbTables>
              <x15:dbTable name="Dim_SalesPerson"/>
            </x15:dbTables>
          </x15:oledbPr>
        </x15:connection>
      </ext>
    </extLst>
  </connection>
  <connection id="6" xr16:uid="{49F16550-5929-48CD-9161-010421E1FBDA}" name="Query - Fact_tables" description="Connection to the 'Fact_tables' query in the workbook." type="100" refreshedVersion="8" minRefreshableVersion="5">
    <extLst>
      <ext xmlns:x15="http://schemas.microsoft.com/office/spreadsheetml/2010/11/main" uri="{DE250136-89BD-433C-8126-D09CA5730AF9}">
        <x15:connection id="0acb7422-09e5-416b-a609-ca86579008ce">
          <x15:oledbPr connection="Provider=Microsoft.Mashup.OleDb.1;Data Source=$Workbook$;Location=Fact_tables;Extended Properties=&quot;&quot;">
            <x15:dbTables>
              <x15:dbTable name="Fact_tables"/>
            </x15:dbTables>
          </x15:oledbPr>
        </x15:connection>
      </ext>
    </extLst>
  </connection>
  <connection id="7" xr16:uid="{892AB5D6-FDD0-4A0D-B33B-665028E1E98F}" name="Query - monthly_store_targets" description="Connection to the 'monthly_store_targets' query in the workbook." type="100" refreshedVersion="8" minRefreshableVersion="5">
    <extLst>
      <ext xmlns:x15="http://schemas.microsoft.com/office/spreadsheetml/2010/11/main" uri="{DE250136-89BD-433C-8126-D09CA5730AF9}">
        <x15:connection id="21f76bb6-f4dd-4208-a849-1fdbe92e1999">
          <x15:oledbPr connection="Provider=Microsoft.Mashup.OleDb.1;Data Source=$Workbook$;Location=monthly_store_targets;Extended Properties=&quot;&quot;">
            <x15:dbTables>
              <x15:dbTable name="monthly_store_targets"/>
            </x15:dbTables>
          </x15:oledbPr>
        </x15:connection>
      </ext>
    </extLst>
  </connection>
  <connection id="8" xr16:uid="{62FDA081-8910-44CD-BE04-1E432EDA793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<sst xmlns="http://schemas.openxmlformats.org/spreadsheetml/2006/main" count="312" uniqueCount="219">
  <si>
    <t>Total Revenue</t>
  </si>
  <si>
    <t>COGS</t>
  </si>
  <si>
    <t>Profit Margin</t>
  </si>
  <si>
    <t>% Profit Margin</t>
  </si>
  <si>
    <t># Transactions</t>
  </si>
  <si>
    <t>Total Refund</t>
  </si>
  <si>
    <t>Refund Rate</t>
  </si>
  <si>
    <t># Products</t>
  </si>
  <si>
    <t>#Qty Returned</t>
  </si>
  <si>
    <t># Qty Sold</t>
  </si>
  <si>
    <t>Total Target</t>
  </si>
  <si>
    <t>Row Labels</t>
  </si>
  <si>
    <t>Barron-Fleming</t>
  </si>
  <si>
    <t>Berg-Trujillo</t>
  </si>
  <si>
    <t>Lee-Myers</t>
  </si>
  <si>
    <t>Lopez</t>
  </si>
  <si>
    <t>Martinez</t>
  </si>
  <si>
    <t>Miller</t>
  </si>
  <si>
    <t>Myers-Lopez</t>
  </si>
  <si>
    <t>Novak PLC</t>
  </si>
  <si>
    <t>Thomas</t>
  </si>
  <si>
    <t>Valdez</t>
  </si>
  <si>
    <t>Grand Total</t>
  </si>
  <si>
    <t xml:space="preserve"> </t>
  </si>
  <si>
    <t>%Revenue_profit</t>
  </si>
  <si>
    <t>Revenue Icon</t>
  </si>
  <si>
    <t>Jan</t>
  </si>
  <si>
    <t>Feb</t>
  </si>
  <si>
    <t>Mar</t>
  </si>
  <si>
    <t>Apr</t>
  </si>
  <si>
    <t>May</t>
  </si>
  <si>
    <t>Jun</t>
  </si>
  <si>
    <t>Jul</t>
  </si>
  <si>
    <t>Aug</t>
  </si>
  <si>
    <t>Sep</t>
  </si>
  <si>
    <t>Oct</t>
  </si>
  <si>
    <t>Nov</t>
  </si>
  <si>
    <t>Dec</t>
  </si>
  <si>
    <t>Month</t>
  </si>
  <si>
    <t>Highlight</t>
  </si>
  <si>
    <t>LARGE-1</t>
  </si>
  <si>
    <t>LARGE-2</t>
  </si>
  <si>
    <t>Variance</t>
  </si>
  <si>
    <t>WeekDay</t>
  </si>
  <si>
    <t>WeekEnd</t>
  </si>
  <si>
    <t>%Revenue of WN&amp;WD</t>
  </si>
  <si>
    <t>week day</t>
  </si>
  <si>
    <t>week end</t>
  </si>
  <si>
    <t>Q-1</t>
  </si>
  <si>
    <t>Q-2</t>
  </si>
  <si>
    <t>Q-3</t>
  </si>
  <si>
    <t>Q-4</t>
  </si>
  <si>
    <t>Total Revenue2</t>
  </si>
  <si>
    <t>Average</t>
  </si>
  <si>
    <t>Quarter</t>
  </si>
  <si>
    <t>Fri</t>
  </si>
  <si>
    <t>Mon</t>
  </si>
  <si>
    <t>Sat</t>
  </si>
  <si>
    <t>Sun</t>
  </si>
  <si>
    <t>Thu</t>
  </si>
  <si>
    <t>Tue</t>
  </si>
  <si>
    <t>Wed</t>
  </si>
  <si>
    <t>Weekdays</t>
  </si>
  <si>
    <t>average</t>
  </si>
  <si>
    <t>▲</t>
  </si>
  <si>
    <t>Location</t>
  </si>
  <si>
    <t>Bobby Abbott</t>
  </si>
  <si>
    <t>Christine Hawkins</t>
  </si>
  <si>
    <t>Jeffery Powell</t>
  </si>
  <si>
    <t>John Brown</t>
  </si>
  <si>
    <t>Judith Simmons</t>
  </si>
  <si>
    <t>Kristine Barrett</t>
  </si>
  <si>
    <t>Laura Gross</t>
  </si>
  <si>
    <t>Lisa West</t>
  </si>
  <si>
    <t>Paul Noble</t>
  </si>
  <si>
    <t>Travis Ewing</t>
  </si>
  <si>
    <t>FullName</t>
  </si>
  <si>
    <t>Top 5 Customers</t>
  </si>
  <si>
    <t>Bottom 5 Customers</t>
  </si>
  <si>
    <t>California</t>
  </si>
  <si>
    <t>Florida</t>
  </si>
  <si>
    <t>Indiana</t>
  </si>
  <si>
    <t>Maryland</t>
  </si>
  <si>
    <t>Michigan</t>
  </si>
  <si>
    <t>Missouri</t>
  </si>
  <si>
    <t>New York</t>
  </si>
  <si>
    <t>Virginia</t>
  </si>
  <si>
    <t>Washington</t>
  </si>
  <si>
    <t>Wisconsin</t>
  </si>
  <si>
    <t>Top 5 Location</t>
  </si>
  <si>
    <t>Bottom 5 Location</t>
  </si>
  <si>
    <t>Customer Table</t>
  </si>
  <si>
    <t>Location Table</t>
  </si>
  <si>
    <t>chart</t>
  </si>
  <si>
    <t># Customers</t>
  </si>
  <si>
    <t>#Locations</t>
  </si>
  <si>
    <t>Female</t>
  </si>
  <si>
    <t>Male</t>
  </si>
  <si>
    <t>0-20</t>
  </si>
  <si>
    <t>21-30</t>
  </si>
  <si>
    <t>31-40</t>
  </si>
  <si>
    <t>41-50</t>
  </si>
  <si>
    <t>51 +</t>
  </si>
  <si>
    <t>Average Customer Age</t>
  </si>
  <si>
    <t>New Chart</t>
  </si>
  <si>
    <t>MonthName</t>
  </si>
  <si>
    <t>Distinct Count of Product ID</t>
  </si>
  <si>
    <t>Return Rate</t>
  </si>
  <si>
    <t>A Splash</t>
  </si>
  <si>
    <t>Above Brew</t>
  </si>
  <si>
    <t>Administration Fusion</t>
  </si>
  <si>
    <t>Against Rush</t>
  </si>
  <si>
    <t>Alone Splash</t>
  </si>
  <si>
    <t>Animal Breeze</t>
  </si>
  <si>
    <t>Any Brew</t>
  </si>
  <si>
    <t>Assume Mist</t>
  </si>
  <si>
    <t>Attorney Mist</t>
  </si>
  <si>
    <t>Audience Fusion</t>
  </si>
  <si>
    <t>Bar Drop</t>
  </si>
  <si>
    <t>Begin Brew</t>
  </si>
  <si>
    <t>Boy Splash</t>
  </si>
  <si>
    <t>Build Brew</t>
  </si>
  <si>
    <t>Center Mist</t>
  </si>
  <si>
    <t>Century Dew</t>
  </si>
  <si>
    <t>Choice Mist</t>
  </si>
  <si>
    <t>Clearly Brew</t>
  </si>
  <si>
    <t>Common Splash</t>
  </si>
  <si>
    <t>Dark Brew</t>
  </si>
  <si>
    <t>Debate Rush</t>
  </si>
  <si>
    <t>Democrat Dew</t>
  </si>
  <si>
    <t>Despite Rush</t>
  </si>
  <si>
    <t>Develop Breeze</t>
  </si>
  <si>
    <t>Different Dew</t>
  </si>
  <si>
    <t>Discussion Fusion</t>
  </si>
  <si>
    <t>Door Brew</t>
  </si>
  <si>
    <t>Eight Brew</t>
  </si>
  <si>
    <t>Few Dew</t>
  </si>
  <si>
    <t>For Splash</t>
  </si>
  <si>
    <t>Friend Splash</t>
  </si>
  <si>
    <t>Ground Rush</t>
  </si>
  <si>
    <t>Heavy Rush</t>
  </si>
  <si>
    <t>Hold Brew</t>
  </si>
  <si>
    <t>Hotel Splash</t>
  </si>
  <si>
    <t>Husband Rush</t>
  </si>
  <si>
    <t>Include Breeze</t>
  </si>
  <si>
    <t>Indeed Splash</t>
  </si>
  <si>
    <t>Into Mist</t>
  </si>
  <si>
    <t>Its Dew</t>
  </si>
  <si>
    <t>Itself Breeze</t>
  </si>
  <si>
    <t>Large Fusion</t>
  </si>
  <si>
    <t>Left Breeze</t>
  </si>
  <si>
    <t>Leg Rush</t>
  </si>
  <si>
    <t>Let Dew</t>
  </si>
  <si>
    <t>Level Splash</t>
  </si>
  <si>
    <t>Majority Rush</t>
  </si>
  <si>
    <t>Management Drop</t>
  </si>
  <si>
    <t>Method Mist</t>
  </si>
  <si>
    <t>Might Mist</t>
  </si>
  <si>
    <t>Mind Dew</t>
  </si>
  <si>
    <t>Minute Rush</t>
  </si>
  <si>
    <t>Name Rush</t>
  </si>
  <si>
    <t>Nice Mist</t>
  </si>
  <si>
    <t>Note Splash</t>
  </si>
  <si>
    <t>Now Mist</t>
  </si>
  <si>
    <t>Of Rush</t>
  </si>
  <si>
    <t>Only Dew</t>
  </si>
  <si>
    <t>Onto Dew</t>
  </si>
  <si>
    <t>Over Splash</t>
  </si>
  <si>
    <t>Own Drop</t>
  </si>
  <si>
    <t>Pay Mist</t>
  </si>
  <si>
    <t>Piece Dew</t>
  </si>
  <si>
    <t>Pm Fusion</t>
  </si>
  <si>
    <t>Point Splash</t>
  </si>
  <si>
    <t>Poor Breeze</t>
  </si>
  <si>
    <t>Property Mist</t>
  </si>
  <si>
    <t>Protect Rush</t>
  </si>
  <si>
    <t>Question Breeze</t>
  </si>
  <si>
    <t>Race Rush</t>
  </si>
  <si>
    <t>Recent Splash</t>
  </si>
  <si>
    <t>Record Fusion</t>
  </si>
  <si>
    <t>Relate Mist</t>
  </si>
  <si>
    <t>Represent Drop</t>
  </si>
  <si>
    <t>Result Splash</t>
  </si>
  <si>
    <t>Return Mist</t>
  </si>
  <si>
    <t>Reveal Rush</t>
  </si>
  <si>
    <t>Sea Drop</t>
  </si>
  <si>
    <t>Second Splash</t>
  </si>
  <si>
    <t>Series Mist</t>
  </si>
  <si>
    <t>Side Brew</t>
  </si>
  <si>
    <t>Society Rush</t>
  </si>
  <si>
    <t>Soldier Splash</t>
  </si>
  <si>
    <t>Somebody Fusion</t>
  </si>
  <si>
    <t>Sometimes Dew</t>
  </si>
  <si>
    <t>Street Breeze</t>
  </si>
  <si>
    <t>Threat Mist</t>
  </si>
  <si>
    <t>Throughout Fusion</t>
  </si>
  <si>
    <t>Too Splash</t>
  </si>
  <si>
    <t>Training Mist</t>
  </si>
  <si>
    <t>Tv Breeze</t>
  </si>
  <si>
    <t>Two Breeze</t>
  </si>
  <si>
    <t>Value Fusion</t>
  </si>
  <si>
    <t>Wait Drop</t>
  </si>
  <si>
    <t>Way Splash</t>
  </si>
  <si>
    <t>West Rush</t>
  </si>
  <si>
    <t>What Rush</t>
  </si>
  <si>
    <t>Window Dew</t>
  </si>
  <si>
    <t>Woman Dew</t>
  </si>
  <si>
    <t>Would Rush</t>
  </si>
  <si>
    <t>Quantity</t>
  </si>
  <si>
    <t>ProductName</t>
  </si>
  <si>
    <t>Option</t>
  </si>
  <si>
    <t>Alcoholic Beverage</t>
  </si>
  <si>
    <t>Coffee</t>
  </si>
  <si>
    <t>Energy Drink</t>
  </si>
  <si>
    <t>Juice</t>
  </si>
  <si>
    <t>Soft Drink</t>
  </si>
  <si>
    <t>Sports Drink</t>
  </si>
  <si>
    <t>Tea</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</si>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</sst>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43" formatCode="_(* #,##0.00_);_(* \(#,##0.00\);_(* &quot;-&quot;??_);_(@_)"/>
    <numFmt numFmtId="164" formatCode="\$#,##0;\(\$#,##0\);\$#,##0"/>
    <numFmt numFmtId="165" formatCode="_(* #,##0_);_(* \(#,##0\);_(* &quot;-&quot;??_);_(@_)"/>
    <numFmt numFmtId="166" formatCode="#,##0.0%;\-#,##0.0%;#,##0.0%"/>
    <numFmt numFmtId="167" formatCode="0.000%"/>
    <numFmt numFmtId="168" formatCode="&quot;$&quot;#,&quot;K&quot;"/>
    <numFmt numFmtId="169" formatCode="\+0.0%;\-0.0%"/>
    <numFmt numFmtId="170" formatCode="&quot;$&quot;0,,&quot;M&quot;"/>
    <numFmt numFmtId="171" formatCode=";;"/>
    <numFmt numFmtId="172" formatCode="\+0.0%;\-0.\1%;0.0"/>
    <numFmt numFmtId="173" formatCode="[&gt;=1000000]&quot;$&quot;0,,&quot;M&quot;;[&gt;=1000]&quot;$&quot;0,&quot;K&quot;;0"/>
    <numFmt numFmtId="174" formatCode="[&gt;=1000000]&quot;$&quot;0.00,,&quot;M&quot;;[&gt;=1000]&quot;$&quot;0.00,&quot;K&quot;;0.00"/>
    <numFmt numFmtId="175" formatCode="[&gt;=1000000]&quot;$&quot;0.000,,&quot;M&quot;;[&gt;=1000]&quot;$&quot;0.000,&quot;K&quot;;0.000"/>
    <numFmt numFmtId="176" formatCode="\+0.00%;\-0.00.\1%;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theme="3" tint="0.79998168889431442"/>
        <bgColor indexed="64"/>
      </patternFill>
    </fill>
    <fill>
      <patternFill patternType="solid">
        <fgColor theme="3" tint="0.59999389629810485"/>
        <bgColor indexed="64"/>
      </patternFill>
    </fill>
    <fill>
      <patternFill patternType="solid">
        <fgColor rgb="FF0070C0"/>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theme="0" tint="-4.9989318521683403E-2"/>
      </right>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top style="thin">
        <color theme="0" tint="-4.9989318521683403E-2"/>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164" fontId="0" fillId="0" borderId="0" xfId="0" applyNumberFormat="1"/>
    <xf numFmtId="0" fontId="0" fillId="2" borderId="0" xfId="0" applyFill="1"/>
    <xf numFmtId="0" fontId="0" fillId="3" borderId="0" xfId="0" applyFill="1"/>
    <xf numFmtId="0" fontId="0" fillId="0" borderId="0" xfId="0" pivotButton="1"/>
    <xf numFmtId="0" fontId="0" fillId="0" borderId="0" xfId="0" applyAlignment="1">
      <alignment horizontal="left"/>
    </xf>
    <xf numFmtId="165" fontId="0" fillId="0" borderId="0" xfId="1" applyNumberFormat="1" applyFont="1"/>
    <xf numFmtId="166" fontId="0" fillId="0" borderId="0" xfId="0" applyNumberFormat="1"/>
    <xf numFmtId="1" fontId="0" fillId="0" borderId="0" xfId="0" applyNumberFormat="1"/>
    <xf numFmtId="167" fontId="0" fillId="0" borderId="0" xfId="2" applyNumberFormat="1" applyFont="1" applyAlignment="1">
      <alignment horizontal="center"/>
    </xf>
    <xf numFmtId="0" fontId="0" fillId="0" borderId="1" xfId="0" pivotButton="1" applyBorder="1"/>
    <xf numFmtId="0" fontId="0" fillId="0" borderId="1" xfId="0" applyBorder="1"/>
    <xf numFmtId="0" fontId="0" fillId="0" borderId="1" xfId="0" applyBorder="1" applyAlignment="1">
      <alignment horizontal="left"/>
    </xf>
    <xf numFmtId="168" fontId="0" fillId="0" borderId="1" xfId="0" applyNumberFormat="1" applyBorder="1"/>
    <xf numFmtId="0" fontId="2" fillId="4" borderId="1" xfId="0" applyFont="1" applyFill="1" applyBorder="1"/>
    <xf numFmtId="169" fontId="0" fillId="0" borderId="1" xfId="2" applyNumberFormat="1" applyFont="1" applyBorder="1"/>
    <xf numFmtId="170" fontId="0" fillId="0" borderId="0" xfId="0" applyNumberFormat="1"/>
    <xf numFmtId="10" fontId="0" fillId="0" borderId="0" xfId="0" applyNumberFormat="1"/>
    <xf numFmtId="171" fontId="0" fillId="5" borderId="2" xfId="0" applyNumberFormat="1" applyFill="1" applyBorder="1"/>
    <xf numFmtId="171" fontId="0" fillId="5" borderId="3" xfId="0" applyNumberFormat="1" applyFill="1" applyBorder="1"/>
    <xf numFmtId="171" fontId="0" fillId="5" borderId="4" xfId="0" applyNumberFormat="1" applyFill="1" applyBorder="1"/>
    <xf numFmtId="171" fontId="0" fillId="5" borderId="5" xfId="0" applyNumberFormat="1" applyFill="1" applyBorder="1"/>
    <xf numFmtId="171" fontId="0" fillId="5" borderId="6" xfId="0" applyNumberFormat="1" applyFill="1" applyBorder="1"/>
    <xf numFmtId="171" fontId="0" fillId="5" borderId="7" xfId="0" applyNumberFormat="1" applyFill="1" applyBorder="1"/>
    <xf numFmtId="171" fontId="0" fillId="5" borderId="8" xfId="0" applyNumberFormat="1" applyFill="1" applyBorder="1"/>
    <xf numFmtId="171" fontId="0" fillId="5" borderId="9" xfId="0" applyNumberFormat="1" applyFill="1" applyBorder="1"/>
    <xf numFmtId="171" fontId="0" fillId="5" borderId="10" xfId="0" applyNumberFormat="1" applyFill="1" applyBorder="1"/>
    <xf numFmtId="0" fontId="0" fillId="6" borderId="1" xfId="0" applyFill="1" applyBorder="1"/>
    <xf numFmtId="165" fontId="0" fillId="0" borderId="1" xfId="1" applyNumberFormat="1" applyFont="1" applyBorder="1"/>
    <xf numFmtId="172" fontId="0" fillId="0" borderId="0" xfId="0" applyNumberFormat="1"/>
    <xf numFmtId="173" fontId="0" fillId="0" borderId="0" xfId="0" applyNumberFormat="1"/>
    <xf numFmtId="173" fontId="0" fillId="0" borderId="1" xfId="1" applyNumberFormat="1" applyFont="1" applyBorder="1"/>
    <xf numFmtId="173" fontId="0" fillId="0" borderId="1" xfId="0" applyNumberFormat="1" applyBorder="1"/>
    <xf numFmtId="0" fontId="0" fillId="7" borderId="1" xfId="0" applyFill="1" applyBorder="1"/>
    <xf numFmtId="165" fontId="0" fillId="0" borderId="0" xfId="0" applyNumberFormat="1"/>
    <xf numFmtId="174" fontId="0" fillId="0" borderId="0" xfId="0" applyNumberFormat="1"/>
    <xf numFmtId="173" fontId="0" fillId="0" borderId="0" xfId="0" pivotButton="1" applyNumberFormat="1"/>
    <xf numFmtId="173" fontId="0" fillId="0" borderId="0" xfId="0" applyNumberFormat="1" applyAlignment="1">
      <alignment horizontal="left"/>
    </xf>
    <xf numFmtId="10" fontId="0" fillId="0" borderId="0" xfId="0" pivotButton="1" applyNumberFormat="1"/>
    <xf numFmtId="10" fontId="0" fillId="0" borderId="0" xfId="0" applyNumberFormat="1" applyAlignment="1">
      <alignment horizontal="left"/>
    </xf>
    <xf numFmtId="2" fontId="0" fillId="0" borderId="0" xfId="0" pivotButton="1" applyNumberFormat="1"/>
    <xf numFmtId="175" fontId="0" fillId="0" borderId="0" xfId="0" applyNumberFormat="1"/>
    <xf numFmtId="176" fontId="0" fillId="0" borderId="0" xfId="0" applyNumberFormat="1"/>
    <xf numFmtId="3" fontId="0" fillId="0" borderId="0" xfId="0" applyNumberFormat="1"/>
    <xf numFmtId="0" fontId="0" fillId="8" borderId="0" xfId="0" applyFill="1"/>
    <xf numFmtId="0" fontId="0" fillId="0" borderId="0" xfId="0" applyFill="1"/>
  </cellXfs>
  <cellStyles count="3">
    <cellStyle name="Comma" xfId="1" builtinId="3"/>
    <cellStyle name="Normal" xfId="0" builtinId="0"/>
    <cellStyle name="Percent" xfId="2" builtinId="5"/>
  </cellStyles>
  <dxfs count="87">
    <dxf>
      <font>
        <b val="0"/>
        <i/>
        <color theme="0" tint="-4.9989318521683403E-2"/>
      </font>
      <fill>
        <patternFill>
          <bgColor theme="0" tint="-0.14996795556505021"/>
        </patternFill>
      </fill>
      <border diagonalUp="0" diagonalDown="0">
        <left/>
        <right/>
        <top/>
        <bottom/>
        <vertical/>
        <horizontal/>
      </border>
    </dxf>
    <dxf>
      <font>
        <color theme="1"/>
      </font>
      <fill>
        <patternFill>
          <bgColor theme="0" tint="-0.14996795556505021"/>
        </patternFill>
      </fill>
      <border diagonalUp="0" diagonalDown="0">
        <left/>
        <right/>
        <top/>
        <bottom/>
        <vertical/>
        <horizontal/>
      </border>
    </dxf>
    <dxf>
      <font>
        <color rgb="FFFF0000"/>
      </font>
    </dxf>
    <dxf>
      <font>
        <color rgb="FF00B050"/>
      </font>
    </dxf>
    <dxf>
      <font>
        <color rgb="FF0070C0"/>
      </font>
    </dxf>
    <dxf>
      <fill>
        <patternFill>
          <bgColor theme="0" tint="-0.499984740745262"/>
        </patternFill>
      </fill>
    </dxf>
    <dxf>
      <font>
        <color rgb="FF0070C0"/>
      </font>
    </dxf>
    <dxf>
      <fill>
        <patternFill>
          <bgColor rgb="FF0070C0"/>
        </patternFill>
      </fill>
    </dxf>
    <dxf>
      <numFmt numFmtId="165" formatCode="_(* #,##0_);_(* \(#,##0\);_(* &quot;-&quot;??_);_(@_)"/>
    </dxf>
    <dxf>
      <numFmt numFmtId="165" formatCode="_(* #,##0_);_(* \(#,##0\);_(* &quot;-&quot;??_);_(@_)"/>
    </dxf>
    <dxf>
      <numFmt numFmtId="166" formatCode="#,##0.0%;\-#,##0.0%;#,##0.0%"/>
    </dxf>
    <dxf>
      <numFmt numFmtId="173" formatCode="[&gt;=1000000]&quot;$&quot;0,,&quot;M&quot;;[&gt;=1000]&quot;$&quot;0,&quot;K&quot;;0"/>
    </dxf>
    <dxf>
      <numFmt numFmtId="172" formatCode="\+0.0%;\-0.\1%;0.0"/>
    </dxf>
    <dxf>
      <numFmt numFmtId="14" formatCode="0.00%"/>
    </dxf>
    <dxf>
      <numFmt numFmtId="170" formatCode="&quot;$&quot;0,,&quot;M&quot;"/>
    </dxf>
    <dxf>
      <numFmt numFmtId="14" formatCode="0.00%"/>
    </dxf>
    <dxf>
      <numFmt numFmtId="173" formatCode="[&gt;=1000000]&quot;$&quot;0,,&quot;M&quot;;[&gt;=1000]&quot;$&quot;0,&quot;K&quot;;0"/>
    </dxf>
    <dxf>
      <numFmt numFmtId="170" formatCode="&quot;$&quot;0,,&quot;M&quot;"/>
    </dxf>
    <dxf>
      <numFmt numFmtId="173" formatCode="[&gt;=1000000]&quot;$&quot;0,,&quot;M&quot;;[&gt;=1000]&quot;$&quot;0,&quot;K&quot;;0"/>
    </dxf>
    <dxf>
      <numFmt numFmtId="14" formatCode="0.00%"/>
    </dxf>
    <dxf>
      <numFmt numFmtId="170" formatCode="&quot;$&quot;0,,&quot;M&quot;"/>
    </dxf>
    <dxf>
      <numFmt numFmtId="173" formatCode="[&gt;=1000000]&quot;$&quot;0,,&quot;M&quot;;[&gt;=1000]&quot;$&quot;0,&quot;K&quot;;0"/>
    </dxf>
    <dxf>
      <numFmt numFmtId="14" formatCode="0.00%"/>
    </dxf>
    <dxf>
      <numFmt numFmtId="170" formatCode="&quot;$&quot;0,,&quot;M&quot;"/>
    </dxf>
    <dxf>
      <numFmt numFmtId="168" formatCode="&quot;$&quot;#,&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2" formatCode="0.00"/>
    </dxf>
    <dxf>
      <numFmt numFmtId="2" formatCode="0.00"/>
    </dxf>
    <dxf>
      <numFmt numFmtId="14" formatCode="0.00%"/>
    </dxf>
    <dxf>
      <numFmt numFmtId="14" formatCode="0.00%"/>
    </dxf>
    <dxf>
      <numFmt numFmtId="14" formatCode="0.00%"/>
    </dxf>
    <dxf>
      <numFmt numFmtId="174" formatCode="[&gt;=1000000]&quot;$&quot;0.00,,&quot;M&quot;;[&gt;=1000]&quot;$&quot;0.00,&quot;K&quot;;0.00"/>
    </dxf>
    <dxf>
      <numFmt numFmtId="173" formatCode="[&gt;=1000000]&quot;$&quot;0,,&quot;M&quot;;[&gt;=1000]&quot;$&quot;0,&quot;K&quot;;0"/>
    </dxf>
    <dxf>
      <numFmt numFmtId="173" formatCode="[&gt;=1000000]&quot;$&quot;0,,&quot;M&quot;;[&gt;=1000]&quot;$&quot;0,&quot;K&quot;;0"/>
    </dxf>
    <dxf>
      <numFmt numFmtId="174" formatCode="[&gt;=1000000]&quot;$&quot;0.00,,&quot;M&quot;;[&gt;=1000]&quot;$&quot;0.00,&quot;K&quot;;0.00"/>
    </dxf>
    <dxf>
      <numFmt numFmtId="173" formatCode="[&gt;=1000000]&quot;$&quot;0,,&quot;M&quot;;[&gt;=1000]&quot;$&quot;0,&quot;K&quot;;0"/>
    </dxf>
    <dxf>
      <numFmt numFmtId="173" formatCode="[&gt;=1000000]&quot;$&quot;0,,&quot;M&quot;;[&gt;=1000]&quot;$&quot;0,&quot;K&quot;;0"/>
    </dxf>
    <dxf>
      <numFmt numFmtId="176" formatCode="\+0.00%;\-0.00.\1%;0.00"/>
    </dxf>
    <dxf>
      <numFmt numFmtId="14" formatCode="0.00%"/>
    </dxf>
    <dxf>
      <numFmt numFmtId="175" formatCode="[&gt;=1000000]&quot;$&quot;0.000,,&quot;M&quot;;[&gt;=1000]&quot;$&quot;0.000,&quot;K&quot;;0.000"/>
    </dxf>
    <dxf>
      <numFmt numFmtId="14" formatCode="0.00%"/>
    </dxf>
    <dxf>
      <numFmt numFmtId="14" formatCode="0.00%"/>
    </dxf>
    <dxf>
      <numFmt numFmtId="14" formatCode="0.00%"/>
    </dxf>
    <dxf>
      <numFmt numFmtId="14" formatCode="0.00%"/>
    </dxf>
    <dxf>
      <numFmt numFmtId="14" formatCode="0.00%"/>
    </dxf>
    <dxf>
      <numFmt numFmtId="173" formatCode="[&gt;=1000000]&quot;$&quot;0,,&quot;M&quot;;[&gt;=1000]&quot;$&quot;0,&quot;K&quot;;0"/>
    </dxf>
    <dxf>
      <numFmt numFmtId="14" formatCode="0.00%"/>
    </dxf>
    <dxf>
      <numFmt numFmtId="14" formatCode="0.00%"/>
    </dxf>
    <dxf>
      <numFmt numFmtId="14" formatCode="0.00%"/>
    </dxf>
    <dxf>
      <numFmt numFmtId="14" formatCode="0.00%"/>
    </dxf>
    <dxf>
      <numFmt numFmtId="14" formatCode="0.00%"/>
    </dxf>
    <dxf>
      <numFmt numFmtId="14" formatCode="0.00%"/>
    </dxf>
    <dxf>
      <numFmt numFmtId="1" formatCode="0"/>
    </dxf>
    <dxf>
      <numFmt numFmtId="14" formatCode="0.00%"/>
    </dxf>
    <dxf>
      <numFmt numFmtId="173" formatCode="[&gt;=1000000]&quot;$&quot;0,,&quot;M&quot;;[&gt;=1000]&quot;$&quot;0,&quot;K&quot;;0"/>
    </dxf>
    <dxf>
      <numFmt numFmtId="173" formatCode="[&gt;=1000000]&quot;$&quot;0,,&quot;M&quot;;[&gt;=1000]&quot;$&quot;0,&quot;K&quot;;0"/>
    </dxf>
    <dxf>
      <numFmt numFmtId="174" formatCode="[&gt;=1000000]&quot;$&quot;0.00,,&quot;M&quot;;[&gt;=1000]&quot;$&quot;0.00,&quot;K&quot;;0.00"/>
    </dxf>
    <dxf>
      <numFmt numFmtId="173" formatCode="[&gt;=1000000]&quot;$&quot;0,,&quot;M&quot;;[&gt;=1000]&quot;$&quot;0,&quot;K&quot;;0"/>
    </dxf>
    <dxf>
      <numFmt numFmtId="173" formatCode="[&gt;=1000000]&quot;$&quot;0,,&quot;M&quot;;[&gt;=1000]&quot;$&quot;0,&quot;K&quot;;0"/>
    </dxf>
    <dxf>
      <numFmt numFmtId="174" formatCode="[&gt;=1000000]&quot;$&quot;0.00,,&quot;M&quot;;[&gt;=1000]&quot;$&quot;0.00,&quot;K&quot;;0.00"/>
    </dxf>
    <dxf>
      <numFmt numFmtId="173" formatCode="[&gt;=1000000]&quot;$&quot;0,,&quot;M&quot;;[&gt;=1000]&quot;$&quot;0,&quot;K&quot;;0"/>
    </dxf>
    <dxf>
      <numFmt numFmtId="173" formatCode="[&gt;=1000000]&quot;$&quot;0,,&quot;M&quot;;[&gt;=1000]&quot;$&quot;0,&quot;K&quot;;0"/>
    </dxf>
    <dxf>
      <numFmt numFmtId="175" formatCode="[&gt;=1000000]&quot;$&quot;0.000,,&quot;M&quot;;[&gt;=1000]&quot;$&quot;0.000,&quot;K&quot;;0.000"/>
    </dxf>
    <dxf>
      <numFmt numFmtId="14" formatCode="0.00%"/>
    </dxf>
    <dxf>
      <numFmt numFmtId="14" formatCode="0.00%"/>
    </dxf>
    <dxf>
      <numFmt numFmtId="14" formatCode="0.0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numFmt numFmtId="173" formatCode="[&gt;=1000000]&quot;$&quot;0,,&quot;M&quot;;[&gt;=1000]&quot;$&quot;0,&quot;K&quot;;0"/>
    </dxf>
    <dxf>
      <font>
        <color theme="1" tint="0.24994659260841701"/>
      </font>
      <fill>
        <patternFill>
          <bgColor theme="0"/>
        </patternFill>
      </fill>
      <border diagonalUp="0" diagonalDown="0">
        <left/>
        <right/>
        <top/>
        <bottom/>
        <vertical/>
        <horizontal/>
      </border>
    </dxf>
    <dxf>
      <font>
        <color theme="1"/>
      </font>
      <fill>
        <patternFill>
          <bgColor rgb="FF3399FF"/>
        </patternFill>
      </fill>
      <border diagonalUp="0" diagonalDown="0">
        <left/>
        <right/>
        <top/>
        <bottom/>
        <vertical/>
        <horizontal/>
      </border>
    </dxf>
    <dxf>
      <font>
        <color theme="1" tint="0.24994659260841701"/>
      </font>
      <fill>
        <patternFill>
          <b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s>
  <tableStyles count="3" defaultTableStyle="TableStyleMedium2" defaultPivotStyle="PivotStyleLight16">
    <tableStyle name="SlicerStyleLight1 2" pivot="0" table="0" count="10" xr9:uid="{1ACEA255-C3C7-49C9-BE48-233D4EF09DED}">
      <tableStyleElement type="wholeTable" dxfId="86"/>
      <tableStyleElement type="headerRow" dxfId="85"/>
    </tableStyle>
    <tableStyle name="SlicerStyleLight1 2 2" pivot="0" table="0" count="10" xr9:uid="{ED0A2527-D6BB-4F97-BE8A-7AF29C768495}">
      <tableStyleElement type="wholeTable" dxfId="84"/>
      <tableStyleElement type="headerRow" dxfId="83"/>
    </tableStyle>
    <tableStyle name="SlicerStyleLight1 2 3" pivot="0" table="0" count="10" xr9:uid="{8ABE8E15-22E3-4915-8631-DBA46066B920}">
      <tableStyleElement type="wholeTable" dxfId="1"/>
      <tableStyleElement type="headerRow" dxfId="0"/>
    </tableStyle>
  </tableStyles>
  <colors>
    <mruColors>
      <color rgb="FF3B3838"/>
      <color rgb="FF4D79C7"/>
      <color rgb="FF3399FF"/>
      <color rgb="FF264478"/>
      <color rgb="FF70C7E6"/>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theme="0" tint="-0.14996795556505021"/>
            </patternFill>
          </fill>
          <border diagonalUp="0" diagonalDown="0">
            <left/>
            <right/>
            <top/>
            <bottom style="medium">
              <color theme="0" tint="-0.1499679555650502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34998626667073579"/>
          </font>
          <fill>
            <patternFill patternType="solid">
              <fgColor rgb="FFFFFFFF"/>
              <bgColor theme="0" tint="-0.14996795556505021"/>
            </patternFill>
          </fill>
          <border diagonalUp="0" diagonalDown="0">
            <left/>
            <right/>
            <top/>
            <bottom style="medium">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0.34998626667073579"/>
          </font>
          <fill>
            <patternFill patternType="solid">
              <fgColor theme="4" tint="0.59999389629810485"/>
              <bgColor theme="0"/>
            </patternFill>
          </fill>
          <border diagonalUp="0" diagonalDown="0">
            <left/>
            <right/>
            <top/>
            <bottom style="medium">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34998626667073579"/>
          </font>
          <fill>
            <patternFill patternType="solid">
              <fgColor rgb="FFFFFFFF"/>
              <bgColor theme="0"/>
            </patternFill>
          </fill>
          <border diagonalUp="0" diagonalDown="0">
            <left/>
            <right/>
            <top/>
            <bottom style="medium">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0.34998626667073579"/>
          </font>
          <fill>
            <patternFill patternType="solid">
              <fgColor theme="4" tint="0.59999389629810485"/>
              <bgColor theme="0"/>
            </patternFill>
          </fill>
          <border diagonalUp="0" diagonalDown="0">
            <left/>
            <right/>
            <top/>
            <bottom style="medium">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34998626667073579"/>
          </font>
          <fill>
            <patternFill patternType="solid">
              <fgColor rgb="FFFFFFFF"/>
              <bgColor theme="0"/>
            </patternFill>
          </fill>
          <border diagonalUp="0" diagonalDown="0">
            <left/>
            <right/>
            <top/>
            <bottom style="medium">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sharedStrings" Target="sharedStrings.xml"/><Relationship Id="rId47" Type="http://schemas.openxmlformats.org/officeDocument/2006/relationships/customXml" Target="../customXml/item2.xml"/><Relationship Id="rId63" Type="http://schemas.openxmlformats.org/officeDocument/2006/relationships/customXml" Target="../customXml/item18.xml"/><Relationship Id="rId68" Type="http://schemas.openxmlformats.org/officeDocument/2006/relationships/customXml" Target="../customXml/item23.xml"/><Relationship Id="rId84" Type="http://schemas.openxmlformats.org/officeDocument/2006/relationships/customXml" Target="../customXml/item39.xml"/><Relationship Id="rId89" Type="http://schemas.openxmlformats.org/officeDocument/2006/relationships/customXml" Target="../customXml/item44.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openxmlformats.org/officeDocument/2006/relationships/pivotCacheDefinition" Target="pivotCache/pivotCacheDefinition26.xml"/><Relationship Id="rId37" Type="http://schemas.microsoft.com/office/2007/relationships/slicerCache" Target="slicerCaches/slicerCache2.xml"/><Relationship Id="rId53" Type="http://schemas.openxmlformats.org/officeDocument/2006/relationships/customXml" Target="../customXml/item8.xml"/><Relationship Id="rId58" Type="http://schemas.openxmlformats.org/officeDocument/2006/relationships/customXml" Target="../customXml/item13.xml"/><Relationship Id="rId74" Type="http://schemas.openxmlformats.org/officeDocument/2006/relationships/customXml" Target="../customXml/item29.xml"/><Relationship Id="rId79" Type="http://schemas.openxmlformats.org/officeDocument/2006/relationships/customXml" Target="../customXml/item34.xml"/><Relationship Id="rId5" Type="http://schemas.openxmlformats.org/officeDocument/2006/relationships/worksheet" Target="worksheets/sheet5.xml"/><Relationship Id="rId90" Type="http://schemas.openxmlformats.org/officeDocument/2006/relationships/customXml" Target="../customXml/item45.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openxmlformats.org/officeDocument/2006/relationships/pivotCacheDefinition" Target="pivotCache/pivotCacheDefinition24.xml"/><Relationship Id="rId35" Type="http://schemas.openxmlformats.org/officeDocument/2006/relationships/pivotCacheDefinition" Target="pivotCache/pivotCacheDefinition29.xml"/><Relationship Id="rId43" Type="http://schemas.openxmlformats.org/officeDocument/2006/relationships/sheetMetadata" Target="metadata.xml"/><Relationship Id="rId48" Type="http://schemas.openxmlformats.org/officeDocument/2006/relationships/customXml" Target="../customXml/item3.xml"/><Relationship Id="rId56" Type="http://schemas.openxmlformats.org/officeDocument/2006/relationships/customXml" Target="../customXml/item11.xml"/><Relationship Id="rId64" Type="http://schemas.openxmlformats.org/officeDocument/2006/relationships/customXml" Target="../customXml/item19.xml"/><Relationship Id="rId69" Type="http://schemas.openxmlformats.org/officeDocument/2006/relationships/customXml" Target="../customXml/item24.xml"/><Relationship Id="rId77" Type="http://schemas.openxmlformats.org/officeDocument/2006/relationships/customXml" Target="../customXml/item32.xml"/><Relationship Id="rId8" Type="http://schemas.openxmlformats.org/officeDocument/2006/relationships/pivotCacheDefinition" Target="pivotCache/pivotCacheDefinition2.xml"/><Relationship Id="rId51" Type="http://schemas.openxmlformats.org/officeDocument/2006/relationships/customXml" Target="../customXml/item6.xml"/><Relationship Id="rId72" Type="http://schemas.openxmlformats.org/officeDocument/2006/relationships/customXml" Target="../customXml/item27.xml"/><Relationship Id="rId80" Type="http://schemas.openxmlformats.org/officeDocument/2006/relationships/customXml" Target="../customXml/item35.xml"/><Relationship Id="rId85" Type="http://schemas.openxmlformats.org/officeDocument/2006/relationships/customXml" Target="../customXml/item4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ivotCacheDefinition" Target="pivotCache/pivotCacheDefinition27.xml"/><Relationship Id="rId38" Type="http://schemas.microsoft.com/office/2007/relationships/slicerCache" Target="slicerCaches/slicerCache3.xml"/><Relationship Id="rId46" Type="http://schemas.openxmlformats.org/officeDocument/2006/relationships/customXml" Target="../customXml/item1.xml"/><Relationship Id="rId59" Type="http://schemas.openxmlformats.org/officeDocument/2006/relationships/customXml" Target="../customXml/item14.xml"/><Relationship Id="rId67" Type="http://schemas.openxmlformats.org/officeDocument/2006/relationships/customXml" Target="../customXml/item22.xml"/><Relationship Id="rId20" Type="http://schemas.openxmlformats.org/officeDocument/2006/relationships/pivotCacheDefinition" Target="pivotCache/pivotCacheDefinition14.xml"/><Relationship Id="rId41" Type="http://schemas.openxmlformats.org/officeDocument/2006/relationships/styles" Target="styles.xml"/><Relationship Id="rId54" Type="http://schemas.openxmlformats.org/officeDocument/2006/relationships/customXml" Target="../customXml/item9.xml"/><Relationship Id="rId62" Type="http://schemas.openxmlformats.org/officeDocument/2006/relationships/customXml" Target="../customXml/item17.xml"/><Relationship Id="rId70" Type="http://schemas.openxmlformats.org/officeDocument/2006/relationships/customXml" Target="../customXml/item25.xml"/><Relationship Id="rId75" Type="http://schemas.openxmlformats.org/officeDocument/2006/relationships/customXml" Target="../customXml/item30.xml"/><Relationship Id="rId83" Type="http://schemas.openxmlformats.org/officeDocument/2006/relationships/customXml" Target="../customXml/item38.xml"/><Relationship Id="rId88" Type="http://schemas.openxmlformats.org/officeDocument/2006/relationships/customXml" Target="../customXml/item4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microsoft.com/office/2007/relationships/slicerCache" Target="slicerCaches/slicerCache1.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pivotCacheDefinition" Target="pivotCache/pivotCacheDefinition4.xml"/><Relationship Id="rId31" Type="http://schemas.openxmlformats.org/officeDocument/2006/relationships/pivotCacheDefinition" Target="pivotCache/pivotCacheDefinition25.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65" Type="http://schemas.openxmlformats.org/officeDocument/2006/relationships/customXml" Target="../customXml/item20.xml"/><Relationship Id="rId73" Type="http://schemas.openxmlformats.org/officeDocument/2006/relationships/customXml" Target="../customXml/item28.xml"/><Relationship Id="rId78" Type="http://schemas.openxmlformats.org/officeDocument/2006/relationships/customXml" Target="../customXml/item33.xml"/><Relationship Id="rId81" Type="http://schemas.openxmlformats.org/officeDocument/2006/relationships/customXml" Target="../customXml/item36.xml"/><Relationship Id="rId86"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theme" Target="theme/theme1.xml"/><Relationship Id="rId34" Type="http://schemas.openxmlformats.org/officeDocument/2006/relationships/pivotCacheDefinition" Target="pivotCache/pivotCacheDefinition28.xml"/><Relationship Id="rId50" Type="http://schemas.openxmlformats.org/officeDocument/2006/relationships/customXml" Target="../customXml/item5.xml"/><Relationship Id="rId55" Type="http://schemas.openxmlformats.org/officeDocument/2006/relationships/customXml" Target="../customXml/item10.xml"/><Relationship Id="rId76" Type="http://schemas.openxmlformats.org/officeDocument/2006/relationships/customXml" Target="../customXml/item31.xml"/><Relationship Id="rId7" Type="http://schemas.openxmlformats.org/officeDocument/2006/relationships/pivotCacheDefinition" Target="pivotCache/pivotCacheDefinition1.xml"/><Relationship Id="rId71" Type="http://schemas.openxmlformats.org/officeDocument/2006/relationships/customXml" Target="../customXml/item26.xml"/><Relationship Id="rId2" Type="http://schemas.openxmlformats.org/officeDocument/2006/relationships/worksheet" Target="worksheets/sheet2.xml"/><Relationship Id="rId29" Type="http://schemas.openxmlformats.org/officeDocument/2006/relationships/pivotCacheDefinition" Target="pivotCache/pivotCacheDefinition23.xml"/><Relationship Id="rId24" Type="http://schemas.openxmlformats.org/officeDocument/2006/relationships/pivotCacheDefinition" Target="pivotCache/pivotCacheDefinition18.xml"/><Relationship Id="rId40" Type="http://schemas.openxmlformats.org/officeDocument/2006/relationships/connections" Target="connections.xml"/><Relationship Id="rId45" Type="http://schemas.openxmlformats.org/officeDocument/2006/relationships/calcChain" Target="calcChain.xml"/><Relationship Id="rId66" Type="http://schemas.openxmlformats.org/officeDocument/2006/relationships/customXml" Target="../customXml/item21.xml"/><Relationship Id="rId87" Type="http://schemas.openxmlformats.org/officeDocument/2006/relationships/customXml" Target="../customXml/item42.xml"/><Relationship Id="rId61" Type="http://schemas.openxmlformats.org/officeDocument/2006/relationships/customXml" Target="../customXml/item16.xml"/><Relationship Id="rId82" Type="http://schemas.openxmlformats.org/officeDocument/2006/relationships/customXml" Target="../customXml/item37.xml"/><Relationship Id="rId19" Type="http://schemas.openxmlformats.org/officeDocument/2006/relationships/pivotCacheDefinition" Target="pivotCache/pivotCacheDefinition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'Explore Data 1'!$M$17</c:f>
              <c:strCache>
                <c:ptCount val="1"/>
                <c:pt idx="0">
                  <c:v>Profit Margin</c:v>
                </c:pt>
              </c:strCache>
            </c:strRef>
          </c:tx>
          <c:spPr>
            <a:solidFill>
              <a:schemeClr val="accent1"/>
            </a:solidFill>
            <a:ln>
              <a:noFill/>
            </a:ln>
            <a:effectLst/>
          </c:spPr>
          <c:invertIfNegative val="0"/>
          <c:cat>
            <c:strRef>
              <c:f>'Explore Data 1'!$L$18:$L$22</c:f>
              <c:strCache>
                <c:ptCount val="5"/>
                <c:pt idx="0">
                  <c:v>Florida</c:v>
                </c:pt>
                <c:pt idx="1">
                  <c:v>Indiana</c:v>
                </c:pt>
                <c:pt idx="2">
                  <c:v>Maryland</c:v>
                </c:pt>
                <c:pt idx="3">
                  <c:v>New York</c:v>
                </c:pt>
                <c:pt idx="4">
                  <c:v>Wisconsin</c:v>
                </c:pt>
              </c:strCache>
            </c:strRef>
          </c:cat>
          <c:val>
            <c:numRef>
              <c:f>'Explore Data 1'!$M$18:$M$22</c:f>
              <c:numCache>
                <c:formatCode>General</c:formatCode>
                <c:ptCount val="5"/>
                <c:pt idx="0">
                  <c:v>104453.84999999986</c:v>
                </c:pt>
                <c:pt idx="1">
                  <c:v>101212.63000000015</c:v>
                </c:pt>
                <c:pt idx="2">
                  <c:v>91811.079999999856</c:v>
                </c:pt>
                <c:pt idx="3">
                  <c:v>86589.619999999952</c:v>
                </c:pt>
                <c:pt idx="4">
                  <c:v>96221.15</c:v>
                </c:pt>
              </c:numCache>
            </c:numRef>
          </c:val>
          <c:extLst>
            <c:ext xmlns:c16="http://schemas.microsoft.com/office/drawing/2014/chart" uri="{C3380CC4-5D6E-409C-BE32-E72D297353CC}">
              <c16:uniqueId val="{00000000-67A4-449B-8C7B-E6623186C27D}"/>
            </c:ext>
          </c:extLst>
        </c:ser>
        <c:dLbls>
          <c:showLegendKey val="0"/>
          <c:showVal val="0"/>
          <c:showCatName val="0"/>
          <c:showSerName val="0"/>
          <c:showPercent val="0"/>
          <c:showBubbleSize val="0"/>
        </c:dLbls>
        <c:gapWidth val="219"/>
        <c:overlap val="-27"/>
        <c:axId val="1356862351"/>
        <c:axId val="1356855631"/>
      </c:barChart>
      <c:catAx>
        <c:axId val="135686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855631"/>
        <c:crosses val="autoZero"/>
        <c:auto val="1"/>
        <c:lblAlgn val="ctr"/>
        <c:lblOffset val="100"/>
        <c:noMultiLvlLbl val="0"/>
      </c:catAx>
      <c:valAx>
        <c:axId val="1356855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862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1!customeragebygroup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'Explore Data 1'!$V$13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1'!$U$14:$U$19</c:f>
              <c:strCache>
                <c:ptCount val="5"/>
                <c:pt idx="0">
                  <c:v>0-20</c:v>
                </c:pt>
                <c:pt idx="1">
                  <c:v>21-30</c:v>
                </c:pt>
                <c:pt idx="2">
                  <c:v>31-40</c:v>
                </c:pt>
                <c:pt idx="3">
                  <c:v>41-50</c:v>
                </c:pt>
                <c:pt idx="4">
                  <c:v>51 +</c:v>
                </c:pt>
              </c:strCache>
            </c:strRef>
          </c:cat>
          <c:val>
            <c:numRef>
              <c:f>'Explore Data 1'!$V$14:$V$19</c:f>
              <c:numCache>
                <c:formatCode>[&gt;=1000000]"$"0.00,,"M";[&gt;=1000]"$"0.00,"K";0.00</c:formatCode>
                <c:ptCount val="5"/>
                <c:pt idx="0">
                  <c:v>77466.27</c:v>
                </c:pt>
                <c:pt idx="1">
                  <c:v>396623.19999999949</c:v>
                </c:pt>
                <c:pt idx="2">
                  <c:v>419234.04999999842</c:v>
                </c:pt>
                <c:pt idx="3">
                  <c:v>489567.43000000133</c:v>
                </c:pt>
                <c:pt idx="4">
                  <c:v>914621.10999999498</c:v>
                </c:pt>
              </c:numCache>
            </c:numRef>
          </c:val>
          <c:extLst>
            <c:ext xmlns:c16="http://schemas.microsoft.com/office/drawing/2014/chart" uri="{C3380CC4-5D6E-409C-BE32-E72D297353CC}">
              <c16:uniqueId val="{00000000-5062-4689-8F73-9AC330063A2F}"/>
            </c:ext>
          </c:extLst>
        </c:ser>
        <c:dLbls>
          <c:dLblPos val="outEnd"/>
          <c:showLegendKey val="0"/>
          <c:showVal val="1"/>
          <c:showCatName val="0"/>
          <c:showSerName val="0"/>
          <c:showPercent val="0"/>
          <c:showBubbleSize val="0"/>
        </c:dLbls>
        <c:gapWidth val="219"/>
        <c:overlap val="-27"/>
        <c:axId val="692895104"/>
        <c:axId val="1381481952"/>
      </c:barChart>
      <c:catAx>
        <c:axId val="69289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81952"/>
        <c:crosses val="autoZero"/>
        <c:auto val="1"/>
        <c:lblAlgn val="ctr"/>
        <c:lblOffset val="100"/>
        <c:noMultiLvlLbl val="0"/>
      </c:catAx>
      <c:valAx>
        <c:axId val="1381481952"/>
        <c:scaling>
          <c:orientation val="minMax"/>
        </c:scaling>
        <c:delete val="1"/>
        <c:axPos val="l"/>
        <c:numFmt formatCode="[&gt;=1000000]&quot;$&quot;0.00,,&quot;M&quot;;[&gt;=1000]&quot;$&quot;0.00,&quot;K&quot;;0.00" sourceLinked="1"/>
        <c:majorTickMark val="none"/>
        <c:minorTickMark val="none"/>
        <c:tickLblPos val="nextTo"/>
        <c:crossAx val="69289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1!Gender by profit margin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'Explore Data 1'!$V$31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7C-461B-A797-2E06513A7E7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2-2C62-45E6-ADE7-9E69A6E939A5}"/>
              </c:ext>
            </c:extLst>
          </c:dPt>
          <c:cat>
            <c:strRef>
              <c:f>'Explore Data 1'!$U$32:$U$34</c:f>
              <c:strCache>
                <c:ptCount val="2"/>
                <c:pt idx="0">
                  <c:v>Female</c:v>
                </c:pt>
                <c:pt idx="1">
                  <c:v>Male</c:v>
                </c:pt>
              </c:strCache>
            </c:strRef>
          </c:cat>
          <c:val>
            <c:numRef>
              <c:f>'Explore Data 1'!$V$32:$V$34</c:f>
              <c:numCache>
                <c:formatCode>0.00%</c:formatCode>
                <c:ptCount val="2"/>
                <c:pt idx="0">
                  <c:v>0.48527656041986861</c:v>
                </c:pt>
                <c:pt idx="1">
                  <c:v>0.51472343958010647</c:v>
                </c:pt>
              </c:numCache>
            </c:numRef>
          </c:val>
          <c:extLst>
            <c:ext xmlns:c16="http://schemas.microsoft.com/office/drawing/2014/chart" uri="{C3380CC4-5D6E-409C-BE32-E72D297353CC}">
              <c16:uniqueId val="{00000000-2C62-45E6-ADE7-9E69A6E939A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1"/>
          <c:tx>
            <c:strRef>
              <c:f>'Explore Data 1'!$Z$42</c:f>
              <c:strCache>
                <c:ptCount val="1"/>
                <c:pt idx="0">
                  <c:v>New Chart</c:v>
                </c:pt>
              </c:strCache>
            </c:strRef>
          </c:tx>
          <c:spPr>
            <a:gradFill>
              <a:gsLst>
                <a:gs pos="0">
                  <a:schemeClr val="accent1">
                    <a:lumMod val="5000"/>
                    <a:lumOff val="95000"/>
                  </a:schemeClr>
                </a:gs>
                <a:gs pos="100000">
                  <a:schemeClr val="accent1">
                    <a:lumMod val="45000"/>
                    <a:lumOff val="55000"/>
                  </a:schemeClr>
                </a:gs>
                <a:gs pos="100000">
                  <a:schemeClr val="accent1">
                    <a:lumMod val="30000"/>
                    <a:lumOff val="70000"/>
                  </a:schemeClr>
                </a:gs>
              </a:gsLst>
              <a:lin ang="5400000" scaled="1"/>
            </a:gradFill>
            <a:ln>
              <a:noFill/>
            </a:ln>
            <a:effectLst/>
          </c:spPr>
          <c:val>
            <c:numRef>
              <c:f>'Explore Data 1'!$Z$43:$Z$54</c:f>
              <c:numCache>
                <c:formatCode>[&gt;=1000000]"$"0.000,,"M";[&gt;=1000]"$"0.000,"K";0.000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1-A848-4A91-8CDE-75377506331B}"/>
            </c:ext>
          </c:extLst>
        </c:ser>
        <c:dLbls>
          <c:showLegendKey val="0"/>
          <c:showVal val="0"/>
          <c:showCatName val="0"/>
          <c:showSerName val="0"/>
          <c:showPercent val="0"/>
          <c:showBubbleSize val="0"/>
        </c:dLbls>
        <c:axId val="816678656"/>
        <c:axId val="816680096"/>
      </c:areaChar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A326CC50-9E1A-4EE2-9048-79534CA231E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4881531418276646E-2"/>
                      <c:h val="0.24530110819480894"/>
                    </c:manualLayout>
                  </c15:layout>
                  <c15:dlblFieldTable/>
                  <c15:showDataLabelsRange val="1"/>
                </c:ext>
                <c:ext xmlns:c16="http://schemas.microsoft.com/office/drawing/2014/chart" uri="{C3380CC4-5D6E-409C-BE32-E72D297353CC}">
                  <c16:uniqueId val="{00000003-A848-4A91-8CDE-75377506331B}"/>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88D8052-2492-4AA1-9E4B-DE7E8424448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7104473148387646E-2"/>
                      <c:h val="0.18511592300962379"/>
                    </c:manualLayout>
                  </c15:layout>
                  <c15:dlblFieldTable/>
                  <c15:showDataLabelsRange val="1"/>
                </c:ext>
                <c:ext xmlns:c16="http://schemas.microsoft.com/office/drawing/2014/chart" uri="{C3380CC4-5D6E-409C-BE32-E72D297353CC}">
                  <c16:uniqueId val="{00000004-A848-4A91-8CDE-75377506331B}"/>
                </c:ext>
              </c:extLst>
            </c:dLbl>
            <c:dLbl>
              <c:idx val="2"/>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FF8B4E60-0278-4E14-B00D-3AACDDBE2931}"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3330921575046984E-2"/>
                      <c:h val="0.18974555263925341"/>
                    </c:manualLayout>
                  </c15:layout>
                  <c15:dlblFieldTable/>
                  <c15:showDataLabelsRange val="1"/>
                </c:ext>
                <c:ext xmlns:c16="http://schemas.microsoft.com/office/drawing/2014/chart" uri="{C3380CC4-5D6E-409C-BE32-E72D297353CC}">
                  <c16:uniqueId val="{00000002-A848-4A91-8CDE-75377506331B}"/>
                </c:ext>
              </c:extLst>
            </c:dLbl>
            <c:dLbl>
              <c:idx val="3"/>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4308C8BC-D2E5-4490-A7DB-33148932410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3235204918057484E-2"/>
                      <c:h val="0.18048629337999414"/>
                    </c:manualLayout>
                  </c15:layout>
                  <c15:dlblFieldTable/>
                  <c15:showDataLabelsRange val="1"/>
                </c:ext>
                <c:ext xmlns:c16="http://schemas.microsoft.com/office/drawing/2014/chart" uri="{C3380CC4-5D6E-409C-BE32-E72D297353CC}">
                  <c16:uniqueId val="{00000005-A848-4A91-8CDE-75377506331B}"/>
                </c:ext>
              </c:extLst>
            </c:dLbl>
            <c:dLbl>
              <c:idx val="4"/>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1F1634E4-75F6-4A77-980A-4F526BCACEA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1361473729018441E-2"/>
                      <c:h val="0.2175233304170312"/>
                    </c:manualLayout>
                  </c15:layout>
                  <c15:dlblFieldTable/>
                  <c15:showDataLabelsRange val="1"/>
                </c:ext>
                <c:ext xmlns:c16="http://schemas.microsoft.com/office/drawing/2014/chart" uri="{C3380CC4-5D6E-409C-BE32-E72D297353CC}">
                  <c16:uniqueId val="{00000006-A848-4A91-8CDE-75377506331B}"/>
                </c:ext>
              </c:extLst>
            </c:dLbl>
            <c:dLbl>
              <c:idx val="5"/>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0C1B6F17-34A6-48A2-A5B5-EA2264D8776C}"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7063871197636936E-2"/>
                      <c:h val="0.19437518226888306"/>
                    </c:manualLayout>
                  </c15:layout>
                  <c15:dlblFieldTable/>
                  <c15:showDataLabelsRange val="1"/>
                </c:ext>
                <c:ext xmlns:c16="http://schemas.microsoft.com/office/drawing/2014/chart" uri="{C3380CC4-5D6E-409C-BE32-E72D297353CC}">
                  <c16:uniqueId val="{00000007-A848-4A91-8CDE-75377506331B}"/>
                </c:ext>
              </c:extLst>
            </c:dLbl>
            <c:dLbl>
              <c:idx val="6"/>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4018C7F5-4D2B-479B-A617-C3D6ED8E3EF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4721203756795866E-2"/>
                      <c:h val="0.20826407115777196"/>
                    </c:manualLayout>
                  </c15:layout>
                  <c15:dlblFieldTable/>
                  <c15:showDataLabelsRange val="1"/>
                </c:ext>
                <c:ext xmlns:c16="http://schemas.microsoft.com/office/drawing/2014/chart" uri="{C3380CC4-5D6E-409C-BE32-E72D297353CC}">
                  <c16:uniqueId val="{00000008-A848-4A91-8CDE-75377506331B}"/>
                </c:ext>
              </c:extLst>
            </c:dLbl>
            <c:dLbl>
              <c:idx val="7"/>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B8032DB7-5AF5-4618-9CC5-F8ECDF1D703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8176499706669904E-2"/>
                      <c:h val="0.15270851560221638"/>
                    </c:manualLayout>
                  </c15:layout>
                  <c15:dlblFieldTable/>
                  <c15:showDataLabelsRange val="1"/>
                </c:ext>
                <c:ext xmlns:c16="http://schemas.microsoft.com/office/drawing/2014/chart" uri="{C3380CC4-5D6E-409C-BE32-E72D297353CC}">
                  <c16:uniqueId val="{00000009-A848-4A91-8CDE-75377506331B}"/>
                </c:ext>
              </c:extLst>
            </c:dLbl>
            <c:dLbl>
              <c:idx val="8"/>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D59C6448-93E4-4116-A8DB-D9AF552C2B4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280687061700614E-2"/>
                      <c:h val="0.20363444152814228"/>
                    </c:manualLayout>
                  </c15:layout>
                  <c15:dlblFieldTable/>
                  <c15:showDataLabelsRange val="1"/>
                </c:ext>
                <c:ext xmlns:c16="http://schemas.microsoft.com/office/drawing/2014/chart" uri="{C3380CC4-5D6E-409C-BE32-E72D297353CC}">
                  <c16:uniqueId val="{0000000B-A848-4A91-8CDE-75377506331B}"/>
                </c:ext>
              </c:extLst>
            </c:dLbl>
            <c:dLbl>
              <c:idx val="9"/>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BE2299E2-D43A-4F21-A049-19A8A763EB7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9018806288177358E-2"/>
                      <c:h val="0.16659740449110527"/>
                    </c:manualLayout>
                  </c15:layout>
                  <c15:dlblFieldTable/>
                  <c15:showDataLabelsRange val="1"/>
                </c:ext>
                <c:ext xmlns:c16="http://schemas.microsoft.com/office/drawing/2014/chart" uri="{C3380CC4-5D6E-409C-BE32-E72D297353CC}">
                  <c16:uniqueId val="{0000000A-A848-4A91-8CDE-75377506331B}"/>
                </c:ext>
              </c:extLst>
            </c:dLbl>
            <c:dLbl>
              <c:idx val="1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592FAD3C-0B1F-4737-B24F-AC80DA34AB1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7.9875474890280074E-2"/>
                      <c:h val="0.18511592300962379"/>
                    </c:manualLayout>
                  </c15:layout>
                  <c15:dlblFieldTable/>
                  <c15:showDataLabelsRange val="1"/>
                </c:ext>
                <c:ext xmlns:c16="http://schemas.microsoft.com/office/drawing/2014/chart" uri="{C3380CC4-5D6E-409C-BE32-E72D297353CC}">
                  <c16:uniqueId val="{0000000C-A848-4A91-8CDE-75377506331B}"/>
                </c:ext>
              </c:extLst>
            </c:dLbl>
            <c:dLbl>
              <c:idx val="11"/>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78BD461-5C72-45BA-82E8-A32E6AE0A0C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1320871778267745E-2"/>
                      <c:h val="0.14807888597258673"/>
                    </c:manualLayout>
                  </c15:layout>
                  <c15:dlblFieldTable/>
                  <c15:showDataLabelsRange val="1"/>
                </c:ext>
                <c:ext xmlns:c16="http://schemas.microsoft.com/office/drawing/2014/chart" uri="{C3380CC4-5D6E-409C-BE32-E72D297353CC}">
                  <c16:uniqueId val="{0000000D-A848-4A91-8CDE-75377506331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1'!$X$43:$X$54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1'!$Y$43:$Y$54</c:f>
              <c:numCache>
                <c:formatCode>[&gt;=1000000]"$"0.00,,"M";[&gt;=1000]"$"0.00,"K";0.00</c:formatCode>
                <c:ptCount val="12"/>
                <c:pt idx="0">
                  <c:v>177715.37999999989</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'Explore Data 1'!$S$41:$S$52</c15:f>
                <c15:dlblRangeCache>
                  <c:ptCount val="12"/>
                  <c:pt idx="1">
                    <c:v>+0.02%</c:v>
                  </c:pt>
                  <c:pt idx="2">
                    <c:v>+15.05%</c:v>
                  </c:pt>
                  <c:pt idx="3">
                    <c:v>-5.64.1%</c:v>
                  </c:pt>
                  <c:pt idx="4">
                    <c:v>+6.56%</c:v>
                  </c:pt>
                  <c:pt idx="5">
                    <c:v>-4.94.1%</c:v>
                  </c:pt>
                  <c:pt idx="6">
                    <c:v>-6.52.1%</c:v>
                  </c:pt>
                  <c:pt idx="7">
                    <c:v>+14.15%</c:v>
                  </c:pt>
                  <c:pt idx="8">
                    <c:v>-8.88.1%</c:v>
                  </c:pt>
                  <c:pt idx="9">
                    <c:v>+0.16%</c:v>
                  </c:pt>
                  <c:pt idx="10">
                    <c:v>+0.98%</c:v>
                  </c:pt>
                  <c:pt idx="11">
                    <c:v>-6.71.1%</c:v>
                  </c:pt>
                </c15:dlblRangeCache>
              </c15:datalabelsRange>
            </c:ext>
            <c:ext xmlns:c16="http://schemas.microsoft.com/office/drawing/2014/chart" uri="{C3380CC4-5D6E-409C-BE32-E72D297353CC}">
              <c16:uniqueId val="{00000000-A848-4A91-8CDE-75377506331B}"/>
            </c:ext>
          </c:extLst>
        </c:ser>
        <c:dLbls>
          <c:showLegendKey val="0"/>
          <c:showVal val="0"/>
          <c:showCatName val="0"/>
          <c:showSerName val="0"/>
          <c:showPercent val="0"/>
          <c:showBubbleSize val="0"/>
        </c:dLbls>
        <c:marker val="1"/>
        <c:smooth val="0"/>
        <c:axId val="816678656"/>
        <c:axId val="816680096"/>
      </c:lineChart>
      <c:catAx>
        <c:axId val="81667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680096"/>
        <c:crosses val="autoZero"/>
        <c:auto val="1"/>
        <c:lblAlgn val="ctr"/>
        <c:lblOffset val="100"/>
        <c:noMultiLvlLbl val="0"/>
      </c:catAx>
      <c:valAx>
        <c:axId val="816680096"/>
        <c:scaling>
          <c:orientation val="minMax"/>
        </c:scaling>
        <c:delete val="1"/>
        <c:axPos val="l"/>
        <c:numFmt formatCode="[&gt;=1000000]&quot;$&quot;0.000,,&quot;M&quot;;[&gt;=1000]&quot;$&quot;0.000,&quot;K&quot;;0.000" sourceLinked="1"/>
        <c:majorTickMark val="none"/>
        <c:minorTickMark val="none"/>
        <c:tickLblPos val="nextTo"/>
        <c:crossAx val="816678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'Explore Data 1'!$AF$18</c:f>
              <c:strCache>
                <c:ptCount val="1"/>
                <c:pt idx="0">
                  <c:v>Quantity</c:v>
                </c:pt>
              </c:strCache>
            </c:strRef>
          </c:tx>
          <c:spPr>
            <a:solidFill>
              <a:schemeClr val="accent1"/>
            </a:solidFill>
            <a:ln>
              <a:noFill/>
            </a:ln>
            <a:effectLst/>
          </c:spPr>
          <c:invertIfNegative val="0"/>
          <c:cat>
            <c:strRef>
              <c:f>'Explore Data 1'!$AE$19:$AE$23</c:f>
              <c:strCache>
                <c:ptCount val="5"/>
                <c:pt idx="0">
                  <c:v>Attorney Mist</c:v>
                </c:pt>
                <c:pt idx="1">
                  <c:v>Begin Brew</c:v>
                </c:pt>
                <c:pt idx="2">
                  <c:v>Common Splash</c:v>
                </c:pt>
                <c:pt idx="3">
                  <c:v>Eight Brew</c:v>
                </c:pt>
                <c:pt idx="4">
                  <c:v>Onto Dew</c:v>
                </c:pt>
              </c:strCache>
            </c:strRef>
          </c:cat>
          <c:val>
            <c:numRef>
              <c:f>'Explore Data 1'!$AF$19:$AF$23</c:f>
              <c:numCache>
                <c:formatCode>General</c:formatCode>
                <c:ptCount val="5"/>
                <c:pt idx="0">
                  <c:v>6545</c:v>
                </c:pt>
                <c:pt idx="1">
                  <c:v>6861</c:v>
                </c:pt>
                <c:pt idx="2">
                  <c:v>6137</c:v>
                </c:pt>
                <c:pt idx="3">
                  <c:v>6671</c:v>
                </c:pt>
                <c:pt idx="4">
                  <c:v>6262</c:v>
                </c:pt>
              </c:numCache>
            </c:numRef>
          </c:val>
          <c:extLst>
            <c:ext xmlns:c16="http://schemas.microsoft.com/office/drawing/2014/chart" uri="{C3380CC4-5D6E-409C-BE32-E72D297353CC}">
              <c16:uniqueId val="{00000000-D7DE-4854-A651-E43701F21D93}"/>
            </c:ext>
          </c:extLst>
        </c:ser>
        <c:dLbls>
          <c:showLegendKey val="0"/>
          <c:showVal val="0"/>
          <c:showCatName val="0"/>
          <c:showSerName val="0"/>
          <c:showPercent val="0"/>
          <c:showBubbleSize val="0"/>
        </c:dLbls>
        <c:gapWidth val="219"/>
        <c:axId val="1571450255"/>
        <c:axId val="1528774352"/>
      </c:barChart>
      <c:catAx>
        <c:axId val="1571450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774352"/>
        <c:crosses val="autoZero"/>
        <c:auto val="1"/>
        <c:lblAlgn val="ctr"/>
        <c:lblOffset val="100"/>
        <c:noMultiLvlLbl val="0"/>
      </c:catAx>
      <c:valAx>
        <c:axId val="1528774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450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1!profitmargin by category</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'Explore Data 1'!$AF$27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1'!$AE$28:$AE$35</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'Explore Data 1'!$AF$28:$AF$35</c:f>
              <c:numCache>
                <c:formatCode>\$#,##0;\(\$#,##0\);\$#,##0</c:formatCode>
                <c:ptCount val="8"/>
                <c:pt idx="0">
                  <c:v>86449.160000000033</c:v>
                </c:pt>
                <c:pt idx="1">
                  <c:v>142236.05999999901</c:v>
                </c:pt>
                <c:pt idx="2">
                  <c:v>174072.76000000042</c:v>
                </c:pt>
                <c:pt idx="3">
                  <c:v>52455.239999999467</c:v>
                </c:pt>
                <c:pt idx="4">
                  <c:v>718216.26999999932</c:v>
                </c:pt>
                <c:pt idx="5">
                  <c:v>417457.830000002</c:v>
                </c:pt>
                <c:pt idx="6">
                  <c:v>367414.25000000041</c:v>
                </c:pt>
                <c:pt idx="7">
                  <c:v>339210.4900000029</c:v>
                </c:pt>
              </c:numCache>
            </c:numRef>
          </c:val>
          <c:extLst>
            <c:ext xmlns:c16="http://schemas.microsoft.com/office/drawing/2014/chart" uri="{C3380CC4-5D6E-409C-BE32-E72D297353CC}">
              <c16:uniqueId val="{00000000-FB45-4B26-8C42-FC7FA1D0E723}"/>
            </c:ext>
          </c:extLst>
        </c:ser>
        <c:dLbls>
          <c:dLblPos val="outEnd"/>
          <c:showLegendKey val="0"/>
          <c:showVal val="1"/>
          <c:showCatName val="0"/>
          <c:showSerName val="0"/>
          <c:showPercent val="0"/>
          <c:showBubbleSize val="0"/>
        </c:dLbls>
        <c:gapWidth val="63"/>
        <c:axId val="507898576"/>
        <c:axId val="446409184"/>
      </c:barChart>
      <c:catAx>
        <c:axId val="507898576"/>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09184"/>
        <c:crosses val="autoZero"/>
        <c:auto val="1"/>
        <c:lblAlgn val="ctr"/>
        <c:lblOffset val="100"/>
        <c:noMultiLvlLbl val="0"/>
      </c:catAx>
      <c:valAx>
        <c:axId val="446409184"/>
        <c:scaling>
          <c:orientation val="minMax"/>
        </c:scaling>
        <c:delete val="1"/>
        <c:axPos val="b"/>
        <c:numFmt formatCode="\$#,##0;\(\$#,##0\);\$#,##0" sourceLinked="1"/>
        <c:majorTickMark val="none"/>
        <c:minorTickMark val="none"/>
        <c:tickLblPos val="nextTo"/>
        <c:crossAx val="50789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Customers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'Explore Data 1'!$F$8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1'!$E$9:$E$13</c:f>
              <c:strCache>
                <c:ptCount val="5"/>
                <c:pt idx="0">
                  <c:v>John Brown</c:v>
                </c:pt>
                <c:pt idx="1">
                  <c:v>Judith Simmons</c:v>
                </c:pt>
                <c:pt idx="2">
                  <c:v>Kristine Barrett</c:v>
                </c:pt>
                <c:pt idx="3">
                  <c:v>Laura Gross</c:v>
                </c:pt>
                <c:pt idx="4">
                  <c:v>Paul Noble</c:v>
                </c:pt>
              </c:strCache>
            </c:strRef>
          </c:cat>
          <c:val>
            <c:numRef>
              <c:f>'Explore Data 1'!$F$9:$F$13</c:f>
              <c:numCache>
                <c:formatCode>\$#,##0;\(\$#,##0\);\$#,##0</c:formatCode>
                <c:ptCount val="5"/>
                <c:pt idx="0">
                  <c:v>8477.4799999999977</c:v>
                </c:pt>
                <c:pt idx="1">
                  <c:v>7191.9699999999975</c:v>
                </c:pt>
                <c:pt idx="2">
                  <c:v>6966.5800000000008</c:v>
                </c:pt>
                <c:pt idx="3">
                  <c:v>7236.9200000000019</c:v>
                </c:pt>
                <c:pt idx="4">
                  <c:v>7569.0199999999959</c:v>
                </c:pt>
              </c:numCache>
            </c:numRef>
          </c:val>
          <c:extLst>
            <c:ext xmlns:c16="http://schemas.microsoft.com/office/drawing/2014/chart" uri="{C3380CC4-5D6E-409C-BE32-E72D297353CC}">
              <c16:uniqueId val="{00000000-0B18-4924-B380-E97FA7B1A0A0}"/>
            </c:ext>
          </c:extLst>
        </c:ser>
        <c:dLbls>
          <c:dLblPos val="outEnd"/>
          <c:showLegendKey val="0"/>
          <c:showVal val="1"/>
          <c:showCatName val="0"/>
          <c:showSerName val="0"/>
          <c:showPercent val="0"/>
          <c:showBubbleSize val="0"/>
        </c:dLbls>
        <c:gapWidth val="219"/>
        <c:overlap val="-27"/>
        <c:axId val="872236975"/>
        <c:axId val="794476351"/>
      </c:barChart>
      <c:catAx>
        <c:axId val="87223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476351"/>
        <c:crosses val="autoZero"/>
        <c:auto val="1"/>
        <c:lblAlgn val="ctr"/>
        <c:lblOffset val="100"/>
        <c:noMultiLvlLbl val="0"/>
      </c:catAx>
      <c:valAx>
        <c:axId val="794476351"/>
        <c:scaling>
          <c:orientation val="minMax"/>
        </c:scaling>
        <c:delete val="1"/>
        <c:axPos val="l"/>
        <c:numFmt formatCode="\$#,##0;\(\$#,##0\);\$#,##0" sourceLinked="1"/>
        <c:majorTickMark val="none"/>
        <c:minorTickMark val="none"/>
        <c:tickLblPos val="nextTo"/>
        <c:crossAx val="87223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2!Revenue&amp;target by month</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'Explore Data 2'!$F$3</c:f>
              <c:strCache>
                <c:ptCount val="1"/>
                <c:pt idx="0">
                  <c:v>Total Revenue</c:v>
                </c:pt>
              </c:strCache>
            </c:strRef>
          </c:tx>
          <c:spPr>
            <a:ln w="28575" cap="rnd">
              <a:solidFill>
                <a:schemeClr val="accent1"/>
              </a:solidFill>
              <a:round/>
            </a:ln>
            <a:effectLst/>
          </c:spPr>
          <c:marker>
            <c:symbol val="none"/>
          </c:marker>
          <c:cat>
            <c:strRef>
              <c:f>'Explore Data 2'!$E$4:$E$15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2'!$F$4:$F$15</c:f>
              <c:numCache>
                <c:formatCode>"$"#,"K"</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0"/>
          <c:extLst>
            <c:ext xmlns:c16="http://schemas.microsoft.com/office/drawing/2014/chart" uri="{C3380CC4-5D6E-409C-BE32-E72D297353CC}">
              <c16:uniqueId val="{00000000-0ED3-4C84-966E-D9A929CDC3EA}"/>
            </c:ext>
          </c:extLst>
        </c:ser>
        <c:ser>
          <c:idx val="1"/>
          <c:order val="1"/>
          <c:tx>
            <c:strRef>
              <c:f>'Explore Data 2'!$G$3</c:f>
              <c:strCache>
                <c:ptCount val="1"/>
                <c:pt idx="0">
                  <c:v>Total Target</c:v>
                </c:pt>
              </c:strCache>
            </c:strRef>
          </c:tx>
          <c:spPr>
            <a:ln w="28575" cap="rnd">
              <a:solidFill>
                <a:schemeClr val="accent2"/>
              </a:solidFill>
              <a:round/>
            </a:ln>
            <a:effectLst/>
          </c:spPr>
          <c:marker>
            <c:symbol val="none"/>
          </c:marker>
          <c:cat>
            <c:strRef>
              <c:f>'Explore Data 2'!$E$4:$E$15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2'!$G$4:$G$15</c:f>
              <c:numCache>
                <c:formatCode>"$"#,"K"</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0"/>
          <c:extLst>
            <c:ext xmlns:c16="http://schemas.microsoft.com/office/drawing/2014/chart" uri="{C3380CC4-5D6E-409C-BE32-E72D297353CC}">
              <c16:uniqueId val="{00000001-0ED3-4C84-966E-D9A929CDC3EA}"/>
            </c:ext>
          </c:extLst>
        </c:ser>
        <c:dLbls>
          <c:showLegendKey val="0"/>
          <c:showVal val="0"/>
          <c:showCatName val="0"/>
          <c:showSerName val="0"/>
          <c:showPercent val="0"/>
          <c:showBubbleSize val="0"/>
        </c:dLbls>
        <c:smooth val="0"/>
        <c:axId val="1009371071"/>
        <c:axId val="1009379231"/>
      </c:lineChart>
      <c:catAx>
        <c:axId val="1009371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79231"/>
        <c:crosses val="autoZero"/>
        <c:auto val="1"/>
        <c:lblAlgn val="ctr"/>
        <c:lblOffset val="100"/>
        <c:noMultiLvlLbl val="0"/>
      </c:catAx>
      <c:valAx>
        <c:axId val="1009379231"/>
        <c:scaling>
          <c:orientation val="minMax"/>
        </c:scaling>
        <c:delete val="0"/>
        <c:axPos val="l"/>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7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'Explore Data 2'!$J$3</c:f>
              <c:strCache>
                <c:ptCount val="1"/>
                <c:pt idx="0">
                  <c:v>Total Revenue</c:v>
                </c:pt>
              </c:strCache>
            </c:strRef>
          </c:tx>
          <c:spPr>
            <a:ln w="28575" cap="rnd">
              <a:solidFill>
                <a:schemeClr val="accent1"/>
              </a:solidFill>
              <a:round/>
            </a:ln>
            <a:effectLst/>
          </c:spPr>
          <c:marker>
            <c:symbol val="none"/>
          </c:marker>
          <c:dLbls>
            <c:dLbl>
              <c:idx val="0"/>
              <c:tx>
                <c:rich>
                  <a:bodyPr/>
                  <a:lstStyle/>
                  <a:p>
                    <a:fld id="{B74B4D50-1329-4AB8-A273-45E7F633917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638-479D-AE7D-86C7912DC1A1}"/>
                </c:ext>
              </c:extLst>
            </c:dLbl>
            <c:dLbl>
              <c:idx val="1"/>
              <c:tx>
                <c:rich>
                  <a:bodyPr/>
                  <a:lstStyle/>
                  <a:p>
                    <a:fld id="{61916E4B-18C5-4BD2-9E14-B3EEBEAE82D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638-479D-AE7D-86C7912DC1A1}"/>
                </c:ext>
              </c:extLst>
            </c:dLbl>
            <c:dLbl>
              <c:idx val="2"/>
              <c:tx>
                <c:rich>
                  <a:bodyPr/>
                  <a:lstStyle/>
                  <a:p>
                    <a:fld id="{D6756859-5748-4FA3-B79A-3E3443E7CF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638-479D-AE7D-86C7912DC1A1}"/>
                </c:ext>
              </c:extLst>
            </c:dLbl>
            <c:dLbl>
              <c:idx val="3"/>
              <c:tx>
                <c:rich>
                  <a:bodyPr/>
                  <a:lstStyle/>
                  <a:p>
                    <a:fld id="{4CAEDA07-3229-4183-8CFA-4A6390E38A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638-479D-AE7D-86C7912DC1A1}"/>
                </c:ext>
              </c:extLst>
            </c:dLbl>
            <c:dLbl>
              <c:idx val="4"/>
              <c:tx>
                <c:rich>
                  <a:bodyPr/>
                  <a:lstStyle/>
                  <a:p>
                    <a:fld id="{68109E33-18D8-4BFC-85A2-C0C2CC669B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638-479D-AE7D-86C7912DC1A1}"/>
                </c:ext>
              </c:extLst>
            </c:dLbl>
            <c:dLbl>
              <c:idx val="5"/>
              <c:tx>
                <c:rich>
                  <a:bodyPr/>
                  <a:lstStyle/>
                  <a:p>
                    <a:fld id="{0DEC9816-893E-4BA9-96E5-3006FD17F9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638-479D-AE7D-86C7912DC1A1}"/>
                </c:ext>
              </c:extLst>
            </c:dLbl>
            <c:dLbl>
              <c:idx val="6"/>
              <c:tx>
                <c:rich>
                  <a:bodyPr/>
                  <a:lstStyle/>
                  <a:p>
                    <a:fld id="{4B9317DD-5117-44D0-B952-BDCBB71FB3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638-479D-AE7D-86C7912DC1A1}"/>
                </c:ext>
              </c:extLst>
            </c:dLbl>
            <c:dLbl>
              <c:idx val="7"/>
              <c:tx>
                <c:rich>
                  <a:bodyPr/>
                  <a:lstStyle/>
                  <a:p>
                    <a:fld id="{42CD5F90-3321-49D3-AA1A-88035BE4FF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638-479D-AE7D-86C7912DC1A1}"/>
                </c:ext>
              </c:extLst>
            </c:dLbl>
            <c:dLbl>
              <c:idx val="8"/>
              <c:tx>
                <c:rich>
                  <a:bodyPr/>
                  <a:lstStyle/>
                  <a:p>
                    <a:fld id="{B7C21708-9F5B-43B4-B9D0-B73BF00FD8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638-479D-AE7D-86C7912DC1A1}"/>
                </c:ext>
              </c:extLst>
            </c:dLbl>
            <c:dLbl>
              <c:idx val="9"/>
              <c:tx>
                <c:rich>
                  <a:bodyPr/>
                  <a:lstStyle/>
                  <a:p>
                    <a:fld id="{07D991EC-1B1B-4E12-BD68-89A5173A738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638-479D-AE7D-86C7912DC1A1}"/>
                </c:ext>
              </c:extLst>
            </c:dLbl>
            <c:dLbl>
              <c:idx val="10"/>
              <c:tx>
                <c:rich>
                  <a:bodyPr/>
                  <a:lstStyle/>
                  <a:p>
                    <a:fld id="{D77EB043-3BC6-4A2D-9296-428A0483EA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638-479D-AE7D-86C7912DC1A1}"/>
                </c:ext>
              </c:extLst>
            </c:dLbl>
            <c:dLbl>
              <c:idx val="11"/>
              <c:tx>
                <c:rich>
                  <a:bodyPr/>
                  <a:lstStyle/>
                  <a:p>
                    <a:fld id="{AA3DD8A1-8082-4491-92EC-6F779647AFD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638-479D-AE7D-86C7912DC1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'Explore Data 2'!$I$4:$I$15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2'!$J$4:$J$15</c:f>
              <c:numCache>
                <c:formatCode>"$"#,"K"</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1"/>
          <c:extLst>
            <c:ext xmlns:c15="http://schemas.microsoft.com/office/drawing/2012/chart" uri="{02D57815-91ED-43cb-92C2-25804820EDAC}">
              <c15:datalabelsRange>
                <c15:f>'Explore Data 2'!$L$4:$L$15</c15:f>
                <c15:dlblRangeCache>
                  <c:ptCount val="12"/>
                  <c:pt idx="4">
                    <c:v>$481K</c:v>
                  </c:pt>
                  <c:pt idx="7">
                    <c:v>$486K</c:v>
                  </c:pt>
                </c15:dlblRangeCache>
              </c15:datalabelsRange>
            </c:ext>
            <c:ext xmlns:c16="http://schemas.microsoft.com/office/drawing/2014/chart" uri="{C3380CC4-5D6E-409C-BE32-E72D297353CC}">
              <c16:uniqueId val="{00000000-C638-479D-AE7D-86C7912DC1A1}"/>
            </c:ext>
          </c:extLst>
        </c:ser>
        <c:ser>
          <c:idx val="1"/>
          <c:order val="1"/>
          <c:tx>
            <c:strRef>
              <c:f>'Explore Data 2'!$K$3</c:f>
              <c:strCache>
                <c:ptCount val="1"/>
                <c:pt idx="0">
                  <c:v>Total Target</c:v>
                </c:pt>
              </c:strCache>
            </c:strRef>
          </c:tx>
          <c:spPr>
            <a:ln w="28575" cap="rnd">
              <a:solidFill>
                <a:schemeClr val="accent2"/>
              </a:solidFill>
              <a:round/>
            </a:ln>
            <a:effectLst/>
          </c:spPr>
          <c:marker>
            <c:symbol val="none"/>
          </c:marker>
          <c:dLbls>
            <c:delete val="1"/>
          </c:dLbls>
          <c:cat>
            <c:strRef>
              <c:f>'Explore Data 2'!$I$4:$I$15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2'!$K$4:$K$15</c:f>
              <c:numCache>
                <c:formatCode>"$"#,"K"</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1-C638-479D-AE7D-86C7912DC1A1}"/>
            </c:ext>
          </c:extLst>
        </c:ser>
        <c:dLbls>
          <c:showLegendKey val="0"/>
          <c:showVal val="1"/>
          <c:showCatName val="0"/>
          <c:showSerName val="0"/>
          <c:showPercent val="0"/>
          <c:showBubbleSize val="0"/>
        </c:dLbls>
        <c:smooth val="0"/>
        <c:axId val="21875600"/>
        <c:axId val="1144595232"/>
      </c:lineChart>
      <c:catAx>
        <c:axId val="2187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595232"/>
        <c:crosses val="autoZero"/>
        <c:auto val="1"/>
        <c:lblAlgn val="ctr"/>
        <c:lblOffset val="100"/>
        <c:noMultiLvlLbl val="0"/>
      </c:catAx>
      <c:valAx>
        <c:axId val="1144595232"/>
        <c:scaling>
          <c:orientation val="minMax"/>
        </c:scaling>
        <c:delete val="0"/>
        <c:axPos val="l"/>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5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'Explore Data 2'!$N$4:$N$15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2'!$O$4:$O$15</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-7.7522420521256973E-3</c:v>
                </c:pt>
                <c:pt idx="9">
                  <c:v>0.10769470991408368</c:v>
                </c:pt>
                <c:pt idx="10">
                  <c:v>0.11894015303443975</c:v>
                </c:pt>
                <c:pt idx="11">
                  <c:v>-3.4038154619471607E-2</c:v>
                </c:pt>
              </c:numCache>
            </c:numRef>
          </c:val>
          <c:extLst>
            <c:ext xmlns:c16="http://schemas.microsoft.com/office/drawing/2014/chart" uri="{C3380CC4-5D6E-409C-BE32-E72D297353CC}">
              <c16:uniqueId val="{00000000-0C25-48DB-B10F-6B49D824BA06}"/>
            </c:ext>
          </c:extLst>
        </c:ser>
        <c:dLbls>
          <c:showLegendKey val="0"/>
          <c:showVal val="0"/>
          <c:showCatName val="0"/>
          <c:showSerName val="0"/>
          <c:showPercent val="0"/>
          <c:showBubbleSize val="0"/>
        </c:dLbls>
        <c:gapWidth val="219"/>
        <c:overlap val="-27"/>
        <c:axId val="32832944"/>
        <c:axId val="32823824"/>
      </c:barChart>
      <c:catAx>
        <c:axId val="3283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23824"/>
        <c:crosses val="autoZero"/>
        <c:auto val="1"/>
        <c:lblAlgn val="ctr"/>
        <c:lblOffset val="100"/>
        <c:noMultiLvlLbl val="0"/>
      </c:catAx>
      <c:valAx>
        <c:axId val="32823824"/>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32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'Explore Data 2'!$AE$27</c:f>
              <c:strCache>
                <c:ptCount val="1"/>
                <c:pt idx="0">
                  <c:v>Total Revenue</c:v>
                </c:pt>
              </c:strCache>
            </c:strRef>
          </c:tx>
          <c:spPr>
            <a:solidFill>
              <a:schemeClr val="accent1"/>
            </a:solidFill>
            <a:ln>
              <a:noFill/>
            </a:ln>
            <a:effectLst/>
          </c:spPr>
          <c:invertIfNegative val="0"/>
          <c:dLbls>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1B08F373-436B-44AB-9BDD-4DA1BD0A6B62}" type="CELLRANGE">
                      <a:rPr lang="en-US" baseline="0"/>
                      <a:pPr>
                        <a:defRPr b="1"/>
                      </a:pPr>
                      <a:t>[CELLRANGE]</a:t>
                    </a:fld>
                    <a:r>
                      <a:rPr lang="en-US" baseline="0"/>
                      <a:t> </a:t>
                    </a:r>
                    <a:fld id="{08E753B8-30D7-4E74-8184-A372F6D447F6}"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13955555555555554"/>
                      <c:h val="0.16196777486147565"/>
                    </c:manualLayout>
                  </c15:layout>
                  <c15:dlblFieldTable/>
                  <c15:showDataLabelsRange val="1"/>
                </c:ext>
                <c:ext xmlns:c16="http://schemas.microsoft.com/office/drawing/2014/chart" uri="{C3380CC4-5D6E-409C-BE32-E72D297353CC}">
                  <c16:uniqueId val="{00000005-F302-4226-A69C-C5EAC0F5197A}"/>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A20A4293-E6E0-44F2-9304-AD58DCB0FC94}" type="CELLRANGE">
                      <a:rPr lang="en-US" baseline="0"/>
                      <a:pPr>
                        <a:defRPr b="1"/>
                      </a:pPr>
                      <a:t>[CELLRANGE]</a:t>
                    </a:fld>
                    <a:r>
                      <a:rPr lang="en-US" baseline="0"/>
                      <a:t> </a:t>
                    </a:r>
                    <a:fld id="{BFD834E3-6949-49F0-855E-3FCD9535511B}"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9.669451217075023E-2"/>
                      <c:h val="0.120301162405457"/>
                    </c:manualLayout>
                  </c15:layout>
                  <c15:dlblFieldTable/>
                  <c15:showDataLabelsRange val="1"/>
                </c:ext>
                <c:ext xmlns:c16="http://schemas.microsoft.com/office/drawing/2014/chart" uri="{C3380CC4-5D6E-409C-BE32-E72D297353CC}">
                  <c16:uniqueId val="{00000006-F302-4226-A69C-C5EAC0F5197A}"/>
                </c:ext>
              </c:extLst>
            </c:dLbl>
            <c:dLbl>
              <c:idx val="2"/>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CC440BA7-352A-4242-B6AD-4BA3201BD1C9}" type="CELLRANGE">
                      <a:rPr lang="en-US" baseline="0"/>
                      <a:pPr>
                        <a:defRPr b="1"/>
                      </a:pPr>
                      <a:t>[CELLRANGE]</a:t>
                    </a:fld>
                    <a:r>
                      <a:rPr lang="en-US" baseline="0"/>
                      <a:t> </a:t>
                    </a:r>
                    <a:fld id="{F4AB6927-9C47-4B5D-9103-21A1A398BBF3}"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10450084602368866"/>
                      <c:h val="0.16258981603532413"/>
                    </c:manualLayout>
                  </c15:layout>
                  <c15:dlblFieldTable/>
                  <c15:showDataLabelsRange val="1"/>
                </c:ext>
                <c:ext xmlns:c16="http://schemas.microsoft.com/office/drawing/2014/chart" uri="{C3380CC4-5D6E-409C-BE32-E72D297353CC}">
                  <c16:uniqueId val="{00000004-F302-4226-A69C-C5EAC0F5197A}"/>
                </c:ext>
              </c:extLst>
            </c:dLbl>
            <c:dLbl>
              <c:idx val="3"/>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CA494E78-638C-4E57-AFF8-92B1604D542E}" type="CELLRANGE">
                      <a:rPr lang="en-US" baseline="0"/>
                      <a:pPr>
                        <a:defRPr b="1"/>
                      </a:pPr>
                      <a:t>[CELLRANGE]</a:t>
                    </a:fld>
                    <a:r>
                      <a:rPr lang="en-US" baseline="0"/>
                      <a:t> </a:t>
                    </a:r>
                    <a:fld id="{3EF406BF-A660-44AD-9877-1A6DB90DCD22}"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12455555555555559"/>
                      <c:h val="0.12493073782443861"/>
                    </c:manualLayout>
                  </c15:layout>
                  <c15:dlblFieldTable/>
                  <c15:showDataLabelsRange val="1"/>
                </c:ext>
                <c:ext xmlns:c16="http://schemas.microsoft.com/office/drawing/2014/chart" uri="{C3380CC4-5D6E-409C-BE32-E72D297353CC}">
                  <c16:uniqueId val="{00000007-F302-4226-A69C-C5EAC0F519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'Explore Data 2'!$AD$28:$AD$31</c:f>
              <c:strCache>
                <c:ptCount val="4"/>
                <c:pt idx="0">
                  <c:v>Q-1</c:v>
                </c:pt>
                <c:pt idx="1">
                  <c:v>Q-2</c:v>
                </c:pt>
                <c:pt idx="2">
                  <c:v>Q-3</c:v>
                </c:pt>
                <c:pt idx="3">
                  <c:v>Q-4</c:v>
                </c:pt>
              </c:strCache>
            </c:strRef>
          </c:cat>
          <c:val>
            <c:numRef>
              <c:f>'Explore Data 2'!$AE$28:$AE$31</c:f>
              <c:numCache>
                <c:formatCode>[&gt;=1000000]"$"0,,"M";[&gt;=1000]"$"0,"K";0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'Explore Data 2'!$AF$21:$AF$24</c15:f>
                <c15:dlblRangeCache>
                  <c:ptCount val="4"/>
                  <c:pt idx="1">
                    <c:v>+3.6%</c:v>
                  </c:pt>
                  <c:pt idx="2">
                    <c:v>-2.1%</c:v>
                  </c:pt>
                  <c:pt idx="3">
                    <c:v>-0.1%</c:v>
                  </c:pt>
                </c15:dlblRangeCache>
              </c15:datalabelsRange>
            </c:ext>
            <c:ext xmlns:c16="http://schemas.microsoft.com/office/drawing/2014/chart" uri="{C3380CC4-5D6E-409C-BE32-E72D297353CC}">
              <c16:uniqueId val="{00000000-F302-4226-A69C-C5EAC0F5197A}"/>
            </c:ext>
          </c:extLst>
        </c:ser>
        <c:ser>
          <c:idx val="1"/>
          <c:order val="1"/>
          <c:tx>
            <c:strRef>
              <c:f>'Explore Data 2'!$AF$27</c:f>
              <c:strCache>
                <c:ptCount val="1"/>
                <c:pt idx="0">
                  <c:v>Highlight</c:v>
                </c:pt>
              </c:strCache>
            </c:strRef>
          </c:tx>
          <c:spPr>
            <a:solidFill>
              <a:srgbClr val="70C7E6"/>
            </a:solidFill>
            <a:ln>
              <a:noFill/>
            </a:ln>
            <a:effectLst/>
          </c:spPr>
          <c:invertIfNegative val="0"/>
          <c:dLbls>
            <c:delete val="1"/>
          </c:dLbls>
          <c:val>
            <c:numRef>
              <c:f>'Explore Data 2'!$AF$28:$AF$31</c:f>
              <c:numCache>
                <c:formatCode>_(* #,##0_);_(* \(#,##0\);_(* "-"??_);_(@_)</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1-F302-4226-A69C-C5EAC0F5197A}"/>
            </c:ext>
          </c:extLst>
        </c:ser>
        <c:dLbls>
          <c:showLegendKey val="0"/>
          <c:showVal val="1"/>
          <c:showCatName val="0"/>
          <c:showSerName val="0"/>
          <c:showPercent val="0"/>
          <c:showBubbleSize val="0"/>
        </c:dLbls>
        <c:gapWidth val="219"/>
        <c:overlap val="100"/>
        <c:axId val="440260592"/>
        <c:axId val="440259152"/>
      </c:barChart>
      <c:lineChart>
        <c:grouping val="standard"/>
        <c:varyColors val="0"/>
        <c:ser>
          <c:idx val="2"/>
          <c:order val="2"/>
          <c:tx>
            <c:strRef>
              <c:f>'Explore Data 2'!$AG$27</c:f>
              <c:strCache>
                <c:ptCount val="1"/>
                <c:pt idx="0">
                  <c:v>Average</c:v>
                </c:pt>
              </c:strCache>
            </c:strRef>
          </c:tx>
          <c:spPr>
            <a:ln w="41275" cap="rnd">
              <a:solidFill>
                <a:schemeClr val="accent3"/>
              </a:solidFill>
              <a:prstDash val="dashDot"/>
              <a:round/>
            </a:ln>
            <a:effectLst/>
          </c:spPr>
          <c:marker>
            <c:symbol val="none"/>
          </c:marker>
          <c:dLbls>
            <c:delete val="1"/>
          </c:dLbls>
          <c:val>
            <c:numRef>
              <c:f>'Explore Data 2'!$AG$28:$AG$31</c:f>
              <c:numCache>
                <c:formatCode>[&gt;=1000000]"$"0,,"M";[&gt;=1000]"$"0,"K";0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3-F302-4226-A69C-C5EAC0F5197A}"/>
            </c:ext>
          </c:extLst>
        </c:ser>
        <c:dLbls>
          <c:showLegendKey val="0"/>
          <c:showVal val="1"/>
          <c:showCatName val="0"/>
          <c:showSerName val="0"/>
          <c:showPercent val="0"/>
          <c:showBubbleSize val="0"/>
        </c:dLbls>
        <c:marker val="1"/>
        <c:smooth val="0"/>
        <c:axId val="440260592"/>
        <c:axId val="440259152"/>
      </c:lineChart>
      <c:catAx>
        <c:axId val="44026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59152"/>
        <c:crosses val="autoZero"/>
        <c:auto val="1"/>
        <c:lblAlgn val="ctr"/>
        <c:lblOffset val="100"/>
        <c:noMultiLvlLbl val="0"/>
      </c:catAx>
      <c:valAx>
        <c:axId val="440259152"/>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6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70C7E6"/>
            </a:solidFill>
            <a:ln>
              <a:noFill/>
            </a:ln>
            <a:effectLst/>
          </c:spPr>
          <c:invertIfNegative val="0"/>
          <c:dLbls>
            <c:dLbl>
              <c:idx val="0"/>
              <c:tx>
                <c:rich>
                  <a:bodyPr/>
                  <a:lstStyle/>
                  <a:p>
                    <a:fld id="{367BE394-76A9-421F-8A59-E7C2E957077A}" type="CELLRANGE">
                      <a:rPr lang="en-US" baseline="0"/>
                      <a:pPr/>
                      <a:t>[CELLRANGE]</a:t>
                    </a:fld>
                    <a:r>
                      <a:rPr lang="en-US" baseline="0"/>
                      <a:t> </a:t>
                    </a:r>
                    <a:fld id="{DF24923D-11BD-4DC0-9F0D-F8C2E63DA69B}" type="VALUE">
                      <a:rPr lang="en-US" baseline="0"/>
                      <a:pPr/>
                      <a:t>[VALUE]</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EE21-43B2-B20B-8F31F6E567C5}"/>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7A7B9476-9C76-4043-AE49-D121C77CCA3C}" type="CELLRANGE">
                      <a:rPr lang="en-US" b="1" baseline="0"/>
                      <a:pPr>
                        <a:defRPr b="1"/>
                      </a:pPr>
                      <a:t>[CELLRANGE]</a:t>
                    </a:fld>
                    <a:r>
                      <a:rPr lang="en-US" b="1" baseline="0"/>
                      <a:t> </a:t>
                    </a:r>
                    <a:fld id="{90311029-1B56-4D26-9693-32CEFCCDC367}"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0093066491688538"/>
                      <c:h val="0.11567147856517936"/>
                    </c:manualLayout>
                  </c15:layout>
                  <c15:dlblFieldTable/>
                  <c15:showDataLabelsRange val="1"/>
                </c:ext>
                <c:ext xmlns:c16="http://schemas.microsoft.com/office/drawing/2014/chart" uri="{C3380CC4-5D6E-409C-BE32-E72D297353CC}">
                  <c16:uniqueId val="{00000007-EE21-43B2-B20B-8F31F6E567C5}"/>
                </c:ext>
              </c:extLst>
            </c:dLbl>
            <c:dLbl>
              <c:idx val="2"/>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12F257EF-67D3-4A7B-9367-DF21F3114372}" type="CELLRANGE">
                      <a:rPr lang="en-US" b="1" baseline="0"/>
                      <a:pPr>
                        <a:defRPr b="1"/>
                      </a:pPr>
                      <a:t>[CELLRANGE]</a:t>
                    </a:fld>
                    <a:r>
                      <a:rPr lang="en-US" b="1" baseline="0"/>
                      <a:t> </a:t>
                    </a:r>
                    <a:fld id="{B3CB1B7E-B1E0-4B4D-9592-734A5643EEB1}"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2525"/>
                      <c:h val="0.18511592300962379"/>
                    </c:manualLayout>
                  </c15:layout>
                  <c15:dlblFieldTable/>
                  <c15:showDataLabelsRange val="1"/>
                </c:ext>
                <c:ext xmlns:c16="http://schemas.microsoft.com/office/drawing/2014/chart" uri="{C3380CC4-5D6E-409C-BE32-E72D297353CC}">
                  <c16:uniqueId val="{00000008-EE21-43B2-B20B-8F31F6E567C5}"/>
                </c:ext>
              </c:extLst>
            </c:dLbl>
            <c:dLbl>
              <c:idx val="3"/>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C33F138E-BD6B-424C-923A-258CA3D8388E}" type="CELLRANGE">
                      <a:rPr lang="en-US" b="1" baseline="0"/>
                      <a:pPr>
                        <a:defRPr b="1"/>
                      </a:pPr>
                      <a:t>[CELLRANGE]</a:t>
                    </a:fld>
                    <a:r>
                      <a:rPr lang="en-US" b="1" baseline="0"/>
                      <a:t> </a:t>
                    </a:r>
                    <a:fld id="{C8EA6073-345B-470F-8398-B106D95F6ACA}"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9.869444444444446E-2"/>
                      <c:h val="0.18974555263925341"/>
                    </c:manualLayout>
                  </c15:layout>
                  <c15:dlblFieldTable/>
                  <c15:showDataLabelsRange val="1"/>
                </c:ext>
                <c:ext xmlns:c16="http://schemas.microsoft.com/office/drawing/2014/chart" uri="{C3380CC4-5D6E-409C-BE32-E72D297353CC}">
                  <c16:uniqueId val="{00000009-EE21-43B2-B20B-8F31F6E567C5}"/>
                </c:ext>
              </c:extLst>
            </c:dLbl>
            <c:dLbl>
              <c:idx val="4"/>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30D338D4-4F7B-4D84-8607-2C4456CF220C}" type="CELLRANGE">
                      <a:rPr lang="en-US" b="1" baseline="0"/>
                      <a:pPr>
                        <a:defRPr b="1"/>
                      </a:pPr>
                      <a:t>[CELLRANGE]</a:t>
                    </a:fld>
                    <a:r>
                      <a:rPr lang="en-US" b="1" baseline="0"/>
                      <a:t> </a:t>
                    </a:r>
                    <a:fld id="{FFB73230-E5C1-48FA-86DD-86EC9ACC964E}"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0648622047244094"/>
                      <c:h val="0.15270851560221638"/>
                    </c:manualLayout>
                  </c15:layout>
                  <c15:dlblFieldTable/>
                  <c15:showDataLabelsRange val="1"/>
                </c:ext>
                <c:ext xmlns:c16="http://schemas.microsoft.com/office/drawing/2014/chart" uri="{C3380CC4-5D6E-409C-BE32-E72D297353CC}">
                  <c16:uniqueId val="{0000000A-EE21-43B2-B20B-8F31F6E567C5}"/>
                </c:ext>
              </c:extLst>
            </c:dLbl>
            <c:dLbl>
              <c:idx val="5"/>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EE35319-9A55-408F-9D7D-D78AB452FE05}" type="CELLRANGE">
                      <a:rPr lang="en-US" b="1" baseline="0"/>
                      <a:pPr>
                        <a:defRPr b="1"/>
                      </a:pPr>
                      <a:t>[CELLRANGE]</a:t>
                    </a:fld>
                    <a:r>
                      <a:rPr lang="en-US" b="1" baseline="0"/>
                      <a:t> </a:t>
                    </a:r>
                    <a:fld id="{0A20BF8B-3DF3-4A9F-AD75-AD3A9FE24333}"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9.937510936132983E-2"/>
                      <c:h val="0.15733814523184603"/>
                    </c:manualLayout>
                  </c15:layout>
                  <c15:dlblFieldTable/>
                  <c15:showDataLabelsRange val="1"/>
                </c:ext>
                <c:ext xmlns:c16="http://schemas.microsoft.com/office/drawing/2014/chart" uri="{C3380CC4-5D6E-409C-BE32-E72D297353CC}">
                  <c16:uniqueId val="{00000006-EE21-43B2-B20B-8F31F6E567C5}"/>
                </c:ext>
              </c:extLst>
            </c:dLbl>
            <c:dLbl>
              <c:idx val="6"/>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EF9AAD51-4A45-469B-ACC5-0484DEFB0F22}" type="CELLRANGE">
                      <a:rPr lang="en-US" b="1" baseline="0"/>
                      <a:pPr>
                        <a:defRPr b="1"/>
                      </a:pPr>
                      <a:t>[CELLRANGE]</a:t>
                    </a:fld>
                    <a:r>
                      <a:rPr lang="en-US" b="1" baseline="0"/>
                      <a:t> </a:t>
                    </a:r>
                    <a:fld id="{3747B60C-DFC9-4509-8FE1-1AE7E9588405}"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2247222222222219"/>
                      <c:h val="0.22678258967629047"/>
                    </c:manualLayout>
                  </c15:layout>
                  <c15:dlblFieldTable/>
                  <c15:showDataLabelsRange val="1"/>
                </c:ext>
                <c:ext xmlns:c16="http://schemas.microsoft.com/office/drawing/2014/chart" uri="{C3380CC4-5D6E-409C-BE32-E72D297353CC}">
                  <c16:uniqueId val="{0000000B-EE21-43B2-B20B-8F31F6E567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'Explore Data 2'!$AD$47:$AD$53</c:f>
              <c:strCache>
                <c:ptCount val="7"/>
                <c:pt idx="0">
                  <c:v>Sat</c:v>
                </c:pt>
                <c:pt idx="1">
                  <c:v>Sun</c:v>
                </c:pt>
                <c:pt idx="2">
                  <c:v>Mon</c:v>
                </c:pt>
                <c:pt idx="3">
                  <c:v>Tue</c:v>
                </c:pt>
                <c:pt idx="4">
                  <c:v>Wed</c:v>
                </c:pt>
                <c:pt idx="5">
                  <c:v>Thu</c:v>
                </c:pt>
                <c:pt idx="6">
                  <c:v>Fri</c:v>
                </c:pt>
              </c:strCache>
            </c:strRef>
          </c:cat>
          <c:val>
            <c:numRef>
              <c:f>'Explore Data 2'!$AE$47:$AE$53</c:f>
              <c:numCache>
                <c:formatCode>[&gt;=1000000]"$"0,,"M";[&gt;=1000]"$"0,"K";0</c:formatCode>
                <c:ptCount val="7"/>
                <c:pt idx="0">
                  <c:v>786663.06000000041</c:v>
                </c:pt>
                <c:pt idx="1">
                  <c:v>765868.27999999898</c:v>
                </c:pt>
                <c:pt idx="2">
                  <c:v>789470.8800000028</c:v>
                </c:pt>
                <c:pt idx="3">
                  <c:v>772166.82999999914</c:v>
                </c:pt>
                <c:pt idx="4">
                  <c:v>774303.62999999756</c:v>
                </c:pt>
                <c:pt idx="5">
                  <c:v>795985.00999999966</c:v>
                </c:pt>
                <c:pt idx="6">
                  <c:v>762351.78000000084</c:v>
                </c:pt>
              </c:numCache>
            </c:numRef>
          </c:val>
          <c:extLst>
            <c:ext xmlns:c15="http://schemas.microsoft.com/office/drawing/2012/chart" uri="{02D57815-91ED-43cb-92C2-25804820EDAC}">
              <c15:datalabelsRange>
                <c15:f>'Explore Data 2'!$AF$37:$AF$43</c15:f>
                <c15:dlblRangeCache>
                  <c:ptCount val="7"/>
                  <c:pt idx="1">
                    <c:v>-2.64%</c:v>
                  </c:pt>
                  <c:pt idx="2">
                    <c:v>3.08%</c:v>
                  </c:pt>
                  <c:pt idx="3">
                    <c:v>-2.19%</c:v>
                  </c:pt>
                  <c:pt idx="4">
                    <c:v>0.28%</c:v>
                  </c:pt>
                  <c:pt idx="5">
                    <c:v>2.80%</c:v>
                  </c:pt>
                  <c:pt idx="6">
                    <c:v>-4.23%</c:v>
                  </c:pt>
                </c15:dlblRangeCache>
              </c15:datalabelsRange>
            </c:ext>
            <c:ext xmlns:c16="http://schemas.microsoft.com/office/drawing/2014/chart" uri="{C3380CC4-5D6E-409C-BE32-E72D297353CC}">
              <c16:uniqueId val="{00000000-EE21-43B2-B20B-8F31F6E567C5}"/>
            </c:ext>
          </c:extLst>
        </c:ser>
        <c:ser>
          <c:idx val="1"/>
          <c:order val="1"/>
          <c:tx>
            <c:strRef>
              <c:f>'Explore Data 2'!$AF$46</c:f>
              <c:strCache>
                <c:ptCount val="1"/>
                <c:pt idx="0">
                  <c:v>Highlight</c:v>
                </c:pt>
              </c:strCache>
            </c:strRef>
          </c:tx>
          <c:spPr>
            <a:solidFill>
              <a:srgbClr val="0070C0"/>
            </a:solidFill>
            <a:ln>
              <a:noFill/>
            </a:ln>
            <a:effectLst/>
          </c:spPr>
          <c:invertIfNegative val="0"/>
          <c:dLbls>
            <c:delete val="1"/>
          </c:dLbls>
          <c:val>
            <c:numRef>
              <c:f>'Explore Data 2'!$AF$47:$AF$53</c:f>
              <c:numCache>
                <c:formatCode>General</c:formatCode>
                <c:ptCount val="7"/>
                <c:pt idx="0">
                  <c:v>786663.06000000041</c:v>
                </c:pt>
                <c:pt idx="1">
                  <c:v>0</c:v>
                </c:pt>
                <c:pt idx="2">
                  <c:v>789470.8800000028</c:v>
                </c:pt>
                <c:pt idx="3">
                  <c:v>0</c:v>
                </c:pt>
                <c:pt idx="4">
                  <c:v>0</c:v>
                </c:pt>
                <c:pt idx="5">
                  <c:v>795985.00999999966</c:v>
                </c:pt>
                <c:pt idx="6">
                  <c:v>0</c:v>
                </c:pt>
              </c:numCache>
            </c:numRef>
          </c:val>
          <c:extLst>
            <c:ext xmlns:c16="http://schemas.microsoft.com/office/drawing/2014/chart" uri="{C3380CC4-5D6E-409C-BE32-E72D297353CC}">
              <c16:uniqueId val="{00000001-EE21-43B2-B20B-8F31F6E567C5}"/>
            </c:ext>
          </c:extLst>
        </c:ser>
        <c:dLbls>
          <c:showLegendKey val="0"/>
          <c:showVal val="1"/>
          <c:showCatName val="0"/>
          <c:showSerName val="0"/>
          <c:showPercent val="0"/>
          <c:showBubbleSize val="0"/>
        </c:dLbls>
        <c:gapWidth val="219"/>
        <c:overlap val="100"/>
        <c:axId val="1485073184"/>
        <c:axId val="1485071744"/>
      </c:barChart>
      <c:lineChart>
        <c:grouping val="standard"/>
        <c:varyColors val="0"/>
        <c:ser>
          <c:idx val="2"/>
          <c:order val="2"/>
          <c:tx>
            <c:strRef>
              <c:f>'Explore Data 2'!$AG$46</c:f>
              <c:strCache>
                <c:ptCount val="1"/>
                <c:pt idx="0">
                  <c:v>average</c:v>
                </c:pt>
              </c:strCache>
            </c:strRef>
          </c:tx>
          <c:spPr>
            <a:ln w="28575" cap="rnd">
              <a:solidFill>
                <a:schemeClr val="accent3"/>
              </a:solidFill>
              <a:prstDash val="dashDot"/>
              <a:round/>
            </a:ln>
            <a:effectLst/>
          </c:spPr>
          <c:marker>
            <c:symbol val="none"/>
          </c:marker>
          <c:dLbls>
            <c:delete val="1"/>
          </c:dLbls>
          <c:val>
            <c:numRef>
              <c:f>'Explore Data 2'!$AG$47:$AG$53</c:f>
              <c:numCache>
                <c:formatCode>General</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2-EE21-43B2-B20B-8F31F6E567C5}"/>
            </c:ext>
          </c:extLst>
        </c:ser>
        <c:dLbls>
          <c:showLegendKey val="0"/>
          <c:showVal val="1"/>
          <c:showCatName val="0"/>
          <c:showSerName val="0"/>
          <c:showPercent val="0"/>
          <c:showBubbleSize val="0"/>
        </c:dLbls>
        <c:marker val="1"/>
        <c:smooth val="0"/>
        <c:axId val="1485073184"/>
        <c:axId val="1485071744"/>
      </c:lineChart>
      <c:catAx>
        <c:axId val="148507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071744"/>
        <c:crosses val="autoZero"/>
        <c:auto val="1"/>
        <c:lblAlgn val="ctr"/>
        <c:lblOffset val="100"/>
        <c:noMultiLvlLbl val="0"/>
      </c:catAx>
      <c:valAx>
        <c:axId val="1485071744"/>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073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1!customeragebygroup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'Explore Data 1'!$V$13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1'!$U$14:$U$19</c:f>
              <c:strCache>
                <c:ptCount val="5"/>
                <c:pt idx="0">
                  <c:v>0-20</c:v>
                </c:pt>
                <c:pt idx="1">
                  <c:v>21-30</c:v>
                </c:pt>
                <c:pt idx="2">
                  <c:v>31-40</c:v>
                </c:pt>
                <c:pt idx="3">
                  <c:v>41-50</c:v>
                </c:pt>
                <c:pt idx="4">
                  <c:v>51 +</c:v>
                </c:pt>
              </c:strCache>
            </c:strRef>
          </c:cat>
          <c:val>
            <c:numRef>
              <c:f>'Explore Data 1'!$V$14:$V$19</c:f>
              <c:numCache>
                <c:formatCode>[&gt;=1000000]"$"0.00,,"M";[&gt;=1000]"$"0.00,"K";0.00</c:formatCode>
                <c:ptCount val="5"/>
                <c:pt idx="0">
                  <c:v>77466.27</c:v>
                </c:pt>
                <c:pt idx="1">
                  <c:v>396623.19999999949</c:v>
                </c:pt>
                <c:pt idx="2">
                  <c:v>419234.04999999842</c:v>
                </c:pt>
                <c:pt idx="3">
                  <c:v>489567.43000000133</c:v>
                </c:pt>
                <c:pt idx="4">
                  <c:v>914621.10999999498</c:v>
                </c:pt>
              </c:numCache>
            </c:numRef>
          </c:val>
          <c:extLst>
            <c:ext xmlns:c16="http://schemas.microsoft.com/office/drawing/2014/chart" uri="{C3380CC4-5D6E-409C-BE32-E72D297353CC}">
              <c16:uniqueId val="{00000000-B080-42C4-9536-F71589DFCE9C}"/>
            </c:ext>
          </c:extLst>
        </c:ser>
        <c:dLbls>
          <c:dLblPos val="outEnd"/>
          <c:showLegendKey val="0"/>
          <c:showVal val="1"/>
          <c:showCatName val="0"/>
          <c:showSerName val="0"/>
          <c:showPercent val="0"/>
          <c:showBubbleSize val="0"/>
        </c:dLbls>
        <c:gapWidth val="219"/>
        <c:overlap val="-27"/>
        <c:axId val="692895104"/>
        <c:axId val="1381481952"/>
      </c:barChart>
      <c:catAx>
        <c:axId val="69289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481952"/>
        <c:crosses val="autoZero"/>
        <c:auto val="1"/>
        <c:lblAlgn val="ctr"/>
        <c:lblOffset val="100"/>
        <c:noMultiLvlLbl val="0"/>
      </c:catAx>
      <c:valAx>
        <c:axId val="1381481952"/>
        <c:scaling>
          <c:orientation val="minMax"/>
        </c:scaling>
        <c:delete val="1"/>
        <c:axPos val="l"/>
        <c:numFmt formatCode="[&gt;=1000000]&quot;$&quot;0.00,,&quot;M&quot;;[&gt;=1000]&quot;$&quot;0.00,&quot;K&quot;;0.00" sourceLinked="1"/>
        <c:majorTickMark val="none"/>
        <c:minorTickMark val="none"/>
        <c:tickLblPos val="nextTo"/>
        <c:crossAx val="69289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1!Gender by profit margin</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2186716726634338"/>
                  <c:h val="0.43727307506010898"/>
                </c:manualLayout>
              </c15:layout>
            </c:ext>
          </c:extLst>
        </c:dLbl>
      </c:pivotFmt>
      <c:pivotFmt>
        <c:idx val="6"/>
        <c:spPr>
          <a:solidFill>
            <a:schemeClr val="bg1">
              <a:lumMod val="8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902904521040831"/>
                  <c:h val="0.43727307506010898"/>
                </c:manualLayout>
              </c15:layout>
            </c:ext>
          </c:extLst>
        </c:dLbl>
      </c:pivotFmt>
    </c:pivotFmts>
    <c:plotArea>
      <c:layout>
        <c:manualLayout>
          <c:layoutTarget val="inner"/>
          <c:xMode val="edge"/>
          <c:yMode val="edge"/>
          <c:x val="0.12955241521962071"/>
          <c:y val="0.16776840764726894"/>
          <c:w val="0.74972449635848504"/>
          <c:h val="0.66987218313687125"/>
        </c:manualLayout>
      </c:layout>
      <c:doughnutChart>
        <c:varyColors val="1"/>
        <c:ser>
          <c:idx val="0"/>
          <c:order val="0"/>
          <c:tx>
            <c:strRef>
              <c:f>'Explore Data 1'!$V$31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4D-4DF8-A4F3-9F30572A2DBE}"/>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984D-4DF8-A4F3-9F30572A2DBE}"/>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42186716726634338"/>
                      <c:h val="0.43727307506010898"/>
                    </c:manualLayout>
                  </c15:layout>
                </c:ext>
                <c:ext xmlns:c16="http://schemas.microsoft.com/office/drawing/2014/chart" uri="{C3380CC4-5D6E-409C-BE32-E72D297353CC}">
                  <c16:uniqueId val="{00000001-984D-4DF8-A4F3-9F30572A2DBE}"/>
                </c:ext>
              </c:extLst>
            </c:dLbl>
            <c:dLbl>
              <c:idx val="1"/>
              <c:showLegendKey val="0"/>
              <c:showVal val="1"/>
              <c:showCatName val="0"/>
              <c:showSerName val="0"/>
              <c:showPercent val="0"/>
              <c:showBubbleSize val="0"/>
              <c:extLst>
                <c:ext xmlns:c15="http://schemas.microsoft.com/office/drawing/2012/chart" uri="{CE6537A1-D6FC-4f65-9D91-7224C49458BB}">
                  <c15:layout>
                    <c:manualLayout>
                      <c:w val="0.37902904521040831"/>
                      <c:h val="0.43727307506010898"/>
                    </c:manualLayout>
                  </c15:layout>
                </c:ext>
                <c:ext xmlns:c16="http://schemas.microsoft.com/office/drawing/2014/chart" uri="{C3380CC4-5D6E-409C-BE32-E72D297353CC}">
                  <c16:uniqueId val="{00000003-984D-4DF8-A4F3-9F30572A2DB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'Explore Data 1'!$U$32:$U$34</c:f>
              <c:strCache>
                <c:ptCount val="2"/>
                <c:pt idx="0">
                  <c:v>Female</c:v>
                </c:pt>
                <c:pt idx="1">
                  <c:v>Male</c:v>
                </c:pt>
              </c:strCache>
            </c:strRef>
          </c:cat>
          <c:val>
            <c:numRef>
              <c:f>'Explore Data 1'!$V$32:$V$34</c:f>
              <c:numCache>
                <c:formatCode>0.00%</c:formatCode>
                <c:ptCount val="2"/>
                <c:pt idx="0">
                  <c:v>0.48527656041986861</c:v>
                </c:pt>
                <c:pt idx="1">
                  <c:v>0.51472343958010647</c:v>
                </c:pt>
              </c:numCache>
            </c:numRef>
          </c:val>
          <c:extLst>
            <c:ext xmlns:c16="http://schemas.microsoft.com/office/drawing/2014/chart" uri="{C3380CC4-5D6E-409C-BE32-E72D297353CC}">
              <c16:uniqueId val="{00000004-984D-4DF8-A4F3-9F30572A2DB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1"/>
          <c:tx>
            <c:strRef>
              <c:f>'Explore Data 1'!$Z$42</c:f>
              <c:strCache>
                <c:ptCount val="1"/>
                <c:pt idx="0">
                  <c:v>New Chart</c:v>
                </c:pt>
              </c:strCache>
            </c:strRef>
          </c:tx>
          <c:spPr>
            <a:gradFill>
              <a:gsLst>
                <a:gs pos="0">
                  <a:schemeClr val="accent1">
                    <a:lumMod val="5000"/>
                    <a:lumOff val="95000"/>
                  </a:schemeClr>
                </a:gs>
                <a:gs pos="100000">
                  <a:schemeClr val="accent1">
                    <a:lumMod val="45000"/>
                    <a:lumOff val="55000"/>
                  </a:schemeClr>
                </a:gs>
                <a:gs pos="100000">
                  <a:schemeClr val="accent1">
                    <a:lumMod val="30000"/>
                    <a:lumOff val="70000"/>
                  </a:schemeClr>
                </a:gs>
              </a:gsLst>
              <a:lin ang="5400000" scaled="1"/>
            </a:gradFill>
            <a:ln>
              <a:noFill/>
            </a:ln>
            <a:effectLst/>
          </c:spPr>
          <c:val>
            <c:numRef>
              <c:f>'Explore Data 1'!$Z$43:$Z$54</c:f>
              <c:numCache>
                <c:formatCode>[&gt;=1000000]"$"0.000,,"M";[&gt;=1000]"$"0.000,"K";0.000</c:formatCode>
                <c:ptCount val="12"/>
                <c:pt idx="0">
                  <c:v>177715.38000000006</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extLst>
            <c:ext xmlns:c16="http://schemas.microsoft.com/office/drawing/2014/chart" uri="{C3380CC4-5D6E-409C-BE32-E72D297353CC}">
              <c16:uniqueId val="{00000000-3F3F-4A23-BC25-DE6DD0CF9CB2}"/>
            </c:ext>
          </c:extLst>
        </c:ser>
        <c:dLbls>
          <c:showLegendKey val="0"/>
          <c:showVal val="0"/>
          <c:showCatName val="0"/>
          <c:showSerName val="0"/>
          <c:showPercent val="0"/>
          <c:showBubbleSize val="0"/>
        </c:dLbls>
        <c:axId val="816678656"/>
        <c:axId val="816680096"/>
      </c:areaChar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74236093-3CE3-43C6-AD5D-1EBF025E2595}"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4881531418276646E-2"/>
                      <c:h val="0.24530110819480894"/>
                    </c:manualLayout>
                  </c15:layout>
                  <c15:dlblFieldTable/>
                  <c15:showDataLabelsRange val="1"/>
                </c:ext>
                <c:ext xmlns:c16="http://schemas.microsoft.com/office/drawing/2014/chart" uri="{C3380CC4-5D6E-409C-BE32-E72D297353CC}">
                  <c16:uniqueId val="{00000001-3F3F-4A23-BC25-DE6DD0CF9CB2}"/>
                </c:ext>
              </c:extLst>
            </c:dLbl>
            <c:dLbl>
              <c:idx val="1"/>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690252FD-B0E2-4DA8-8DD1-CC074CF4D507}"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7104473148387646E-2"/>
                      <c:h val="0.18511592300962379"/>
                    </c:manualLayout>
                  </c15:layout>
                  <c15:dlblFieldTable/>
                  <c15:showDataLabelsRange val="1"/>
                </c:ext>
                <c:ext xmlns:c16="http://schemas.microsoft.com/office/drawing/2014/chart" uri="{C3380CC4-5D6E-409C-BE32-E72D297353CC}">
                  <c16:uniqueId val="{00000002-3F3F-4A23-BC25-DE6DD0CF9CB2}"/>
                </c:ext>
              </c:extLst>
            </c:dLbl>
            <c:dLbl>
              <c:idx val="2"/>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5384722A-5713-442A-AE56-3AD358483C48}"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3330921575046984E-2"/>
                      <c:h val="0.18974555263925341"/>
                    </c:manualLayout>
                  </c15:layout>
                  <c15:dlblFieldTable/>
                  <c15:showDataLabelsRange val="1"/>
                </c:ext>
                <c:ext xmlns:c16="http://schemas.microsoft.com/office/drawing/2014/chart" uri="{C3380CC4-5D6E-409C-BE32-E72D297353CC}">
                  <c16:uniqueId val="{00000003-3F3F-4A23-BC25-DE6DD0CF9CB2}"/>
                </c:ext>
              </c:extLst>
            </c:dLbl>
            <c:dLbl>
              <c:idx val="3"/>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86489CD0-AC81-461A-81FF-ACA4674CDCF6}"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3235204918057484E-2"/>
                      <c:h val="0.18048629337999414"/>
                    </c:manualLayout>
                  </c15:layout>
                  <c15:dlblFieldTable/>
                  <c15:showDataLabelsRange val="1"/>
                </c:ext>
                <c:ext xmlns:c16="http://schemas.microsoft.com/office/drawing/2014/chart" uri="{C3380CC4-5D6E-409C-BE32-E72D297353CC}">
                  <c16:uniqueId val="{00000004-3F3F-4A23-BC25-DE6DD0CF9CB2}"/>
                </c:ext>
              </c:extLst>
            </c:dLbl>
            <c:dLbl>
              <c:idx val="4"/>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34B618FC-800B-445A-B835-D42C0AE1FFEF}"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1361473729018441E-2"/>
                      <c:h val="0.2175233304170312"/>
                    </c:manualLayout>
                  </c15:layout>
                  <c15:dlblFieldTable/>
                  <c15:showDataLabelsRange val="1"/>
                </c:ext>
                <c:ext xmlns:c16="http://schemas.microsoft.com/office/drawing/2014/chart" uri="{C3380CC4-5D6E-409C-BE32-E72D297353CC}">
                  <c16:uniqueId val="{00000005-3F3F-4A23-BC25-DE6DD0CF9CB2}"/>
                </c:ext>
              </c:extLst>
            </c:dLbl>
            <c:dLbl>
              <c:idx val="5"/>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3EDBDAEB-C995-4748-8DF0-07DFF719855D}"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7063871197636936E-2"/>
                      <c:h val="0.19437518226888306"/>
                    </c:manualLayout>
                  </c15:layout>
                  <c15:dlblFieldTable/>
                  <c15:showDataLabelsRange val="1"/>
                </c:ext>
                <c:ext xmlns:c16="http://schemas.microsoft.com/office/drawing/2014/chart" uri="{C3380CC4-5D6E-409C-BE32-E72D297353CC}">
                  <c16:uniqueId val="{00000006-3F3F-4A23-BC25-DE6DD0CF9CB2}"/>
                </c:ext>
              </c:extLst>
            </c:dLbl>
            <c:dLbl>
              <c:idx val="6"/>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627D4EA6-5F58-4F53-B92E-5DB87D1F1907}"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4721203756795866E-2"/>
                      <c:h val="0.20826407115777196"/>
                    </c:manualLayout>
                  </c15:layout>
                  <c15:dlblFieldTable/>
                  <c15:showDataLabelsRange val="1"/>
                </c:ext>
                <c:ext xmlns:c16="http://schemas.microsoft.com/office/drawing/2014/chart" uri="{C3380CC4-5D6E-409C-BE32-E72D297353CC}">
                  <c16:uniqueId val="{00000007-3F3F-4A23-BC25-DE6DD0CF9CB2}"/>
                </c:ext>
              </c:extLst>
            </c:dLbl>
            <c:dLbl>
              <c:idx val="7"/>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F8671BA4-30E6-4B8F-BAA6-FA6EA7241C8F}"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8176499706669904E-2"/>
                      <c:h val="0.15270851560221638"/>
                    </c:manualLayout>
                  </c15:layout>
                  <c15:dlblFieldTable/>
                  <c15:showDataLabelsRange val="1"/>
                </c:ext>
                <c:ext xmlns:c16="http://schemas.microsoft.com/office/drawing/2014/chart" uri="{C3380CC4-5D6E-409C-BE32-E72D297353CC}">
                  <c16:uniqueId val="{00000008-3F3F-4A23-BC25-DE6DD0CF9CB2}"/>
                </c:ext>
              </c:extLst>
            </c:dLbl>
            <c:dLbl>
              <c:idx val="8"/>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8995C795-8821-4AFE-BF51-E93C33482F13}"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280687061700614E-2"/>
                      <c:h val="0.20363444152814228"/>
                    </c:manualLayout>
                  </c15:layout>
                  <c15:dlblFieldTable/>
                  <c15:showDataLabelsRange val="1"/>
                </c:ext>
                <c:ext xmlns:c16="http://schemas.microsoft.com/office/drawing/2014/chart" uri="{C3380CC4-5D6E-409C-BE32-E72D297353CC}">
                  <c16:uniqueId val="{00000009-3F3F-4A23-BC25-DE6DD0CF9CB2}"/>
                </c:ext>
              </c:extLst>
            </c:dLbl>
            <c:dLbl>
              <c:idx val="9"/>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FB361E21-59F4-4398-A356-08D1F619A57F}"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9.9018806288177358E-2"/>
                      <c:h val="0.16659740449110527"/>
                    </c:manualLayout>
                  </c15:layout>
                  <c15:dlblFieldTable/>
                  <c15:showDataLabelsRange val="1"/>
                </c:ext>
                <c:ext xmlns:c16="http://schemas.microsoft.com/office/drawing/2014/chart" uri="{C3380CC4-5D6E-409C-BE32-E72D297353CC}">
                  <c16:uniqueId val="{0000000A-3F3F-4A23-BC25-DE6DD0CF9CB2}"/>
                </c:ext>
              </c:extLst>
            </c:dLbl>
            <c:dLbl>
              <c:idx val="10"/>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79FA3DF8-7486-4F61-8DA2-71DD735AD553}"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7.9875474890280074E-2"/>
                      <c:h val="0.18511592300962379"/>
                    </c:manualLayout>
                  </c15:layout>
                  <c15:dlblFieldTable/>
                  <c15:showDataLabelsRange val="1"/>
                </c:ext>
                <c:ext xmlns:c16="http://schemas.microsoft.com/office/drawing/2014/chart" uri="{C3380CC4-5D6E-409C-BE32-E72D297353CC}">
                  <c16:uniqueId val="{0000000B-3F3F-4A23-BC25-DE6DD0CF9CB2}"/>
                </c:ext>
              </c:extLst>
            </c:dLbl>
            <c:dLbl>
              <c:idx val="11"/>
              <c:tx>
                <c:rich>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fld id="{C93E1F93-394F-46A5-A11E-7DF9750D4899}" type="CELLRANGE">
                      <a:rPr lang="en-US"/>
                      <a:pPr>
                        <a:defRPr sz="700" b="1"/>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layout>
                    <c:manualLayout>
                      <c:w val="8.1320871778267745E-2"/>
                      <c:h val="0.14807888597258673"/>
                    </c:manualLayout>
                  </c15:layout>
                  <c15:dlblFieldTable/>
                  <c15:showDataLabelsRange val="1"/>
                </c:ext>
                <c:ext xmlns:c16="http://schemas.microsoft.com/office/drawing/2014/chart" uri="{C3380CC4-5D6E-409C-BE32-E72D297353CC}">
                  <c16:uniqueId val="{0000000C-3F3F-4A23-BC25-DE6DD0CF9CB2}"/>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1'!$X$43:$X$54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1'!$Y$43:$Y$54</c:f>
              <c:numCache>
                <c:formatCode>[&gt;=1000000]"$"0.00,,"M";[&gt;=1000]"$"0.00,"K";0.00</c:formatCode>
                <c:ptCount val="12"/>
                <c:pt idx="0">
                  <c:v>177715.37999999989</c:v>
                </c:pt>
                <c:pt idx="1">
                  <c:v>177756.57000000004</c:v>
                </c:pt>
                <c:pt idx="2">
                  <c:v>204515.86999999941</c:v>
                </c:pt>
                <c:pt idx="3">
                  <c:v>192977.04000000018</c:v>
                </c:pt>
                <c:pt idx="4">
                  <c:v>205642.85000000033</c:v>
                </c:pt>
                <c:pt idx="5">
                  <c:v>195489.95000000042</c:v>
                </c:pt>
                <c:pt idx="6">
                  <c:v>182737.19000000047</c:v>
                </c:pt>
                <c:pt idx="7">
                  <c:v>208599.36000000034</c:v>
                </c:pt>
                <c:pt idx="8">
                  <c:v>190084.82000000039</c:v>
                </c:pt>
                <c:pt idx="9">
                  <c:v>190384.21999999968</c:v>
                </c:pt>
                <c:pt idx="10">
                  <c:v>192253.24999999942</c:v>
                </c:pt>
                <c:pt idx="11">
                  <c:v>179355.56000000011</c:v>
                </c:pt>
              </c:numCache>
            </c:numRef>
          </c:val>
          <c:smooth val="1"/>
          <c:extLst>
            <c:ext xmlns:c15="http://schemas.microsoft.com/office/drawing/2012/chart" uri="{02D57815-91ED-43cb-92C2-25804820EDAC}">
              <c15:datalabelsRange>
                <c15:f>'Explore Data 1'!$S$41:$S$52</c15:f>
                <c15:dlblRangeCache>
                  <c:ptCount val="12"/>
                  <c:pt idx="1">
                    <c:v>+0.02%</c:v>
                  </c:pt>
                  <c:pt idx="2">
                    <c:v>+15.05%</c:v>
                  </c:pt>
                  <c:pt idx="3">
                    <c:v>-5.64.1%</c:v>
                  </c:pt>
                  <c:pt idx="4">
                    <c:v>+6.56%</c:v>
                  </c:pt>
                  <c:pt idx="5">
                    <c:v>-4.94.1%</c:v>
                  </c:pt>
                  <c:pt idx="6">
                    <c:v>-6.52.1%</c:v>
                  </c:pt>
                  <c:pt idx="7">
                    <c:v>+14.15%</c:v>
                  </c:pt>
                  <c:pt idx="8">
                    <c:v>-8.88.1%</c:v>
                  </c:pt>
                  <c:pt idx="9">
                    <c:v>+0.16%</c:v>
                  </c:pt>
                  <c:pt idx="10">
                    <c:v>+0.98%</c:v>
                  </c:pt>
                  <c:pt idx="11">
                    <c:v>-6.71.1%</c:v>
                  </c:pt>
                </c15:dlblRangeCache>
              </c15:datalabelsRange>
            </c:ext>
            <c:ext xmlns:c16="http://schemas.microsoft.com/office/drawing/2014/chart" uri="{C3380CC4-5D6E-409C-BE32-E72D297353CC}">
              <c16:uniqueId val="{0000000D-3F3F-4A23-BC25-DE6DD0CF9CB2}"/>
            </c:ext>
          </c:extLst>
        </c:ser>
        <c:dLbls>
          <c:showLegendKey val="0"/>
          <c:showVal val="0"/>
          <c:showCatName val="0"/>
          <c:showSerName val="0"/>
          <c:showPercent val="0"/>
          <c:showBubbleSize val="0"/>
        </c:dLbls>
        <c:marker val="1"/>
        <c:smooth val="0"/>
        <c:axId val="816678656"/>
        <c:axId val="816680096"/>
      </c:lineChart>
      <c:catAx>
        <c:axId val="81667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680096"/>
        <c:crosses val="autoZero"/>
        <c:auto val="1"/>
        <c:lblAlgn val="ctr"/>
        <c:lblOffset val="100"/>
        <c:noMultiLvlLbl val="0"/>
      </c:catAx>
      <c:valAx>
        <c:axId val="816680096"/>
        <c:scaling>
          <c:orientation val="minMax"/>
        </c:scaling>
        <c:delete val="1"/>
        <c:axPos val="l"/>
        <c:numFmt formatCode="[&gt;=1000000]&quot;$&quot;0.000,,&quot;M&quot;;[&gt;=1000]&quot;$&quot;0.000,&quot;K&quot;;0.000" sourceLinked="1"/>
        <c:majorTickMark val="none"/>
        <c:minorTickMark val="none"/>
        <c:tickLblPos val="nextTo"/>
        <c:crossAx val="81667865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'Explore Data 1'!$AF$18</c:f>
              <c:strCache>
                <c:ptCount val="1"/>
                <c:pt idx="0">
                  <c:v>Quantity</c:v>
                </c:pt>
              </c:strCache>
            </c:strRef>
          </c:tx>
          <c:spPr>
            <a:gradFill flip="none" rotWithShape="1">
              <a:gsLst>
                <a:gs pos="52000">
                  <a:schemeClr val="bg1">
                    <a:alpha val="70000"/>
                  </a:schemeClr>
                </a:gs>
                <a:gs pos="0">
                  <a:schemeClr val="bg1">
                    <a:lumMod val="95000"/>
                    <a:alpha val="52000"/>
                  </a:schemeClr>
                </a:gs>
                <a:gs pos="100000">
                  <a:schemeClr val="bg1">
                    <a:lumMod val="95000"/>
                    <a:alpha val="52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1'!$AE$19:$AE$23</c:f>
              <c:strCache>
                <c:ptCount val="5"/>
                <c:pt idx="0">
                  <c:v>Attorney Mist</c:v>
                </c:pt>
                <c:pt idx="1">
                  <c:v>Begin Brew</c:v>
                </c:pt>
                <c:pt idx="2">
                  <c:v>Common Splash</c:v>
                </c:pt>
                <c:pt idx="3">
                  <c:v>Eight Brew</c:v>
                </c:pt>
                <c:pt idx="4">
                  <c:v>Onto Dew</c:v>
                </c:pt>
              </c:strCache>
            </c:strRef>
          </c:cat>
          <c:val>
            <c:numRef>
              <c:f>'Explore Data 1'!$AF$19:$AF$23</c:f>
              <c:numCache>
                <c:formatCode>General</c:formatCode>
                <c:ptCount val="5"/>
                <c:pt idx="0">
                  <c:v>6545</c:v>
                </c:pt>
                <c:pt idx="1">
                  <c:v>6861</c:v>
                </c:pt>
                <c:pt idx="2">
                  <c:v>6137</c:v>
                </c:pt>
                <c:pt idx="3">
                  <c:v>6671</c:v>
                </c:pt>
                <c:pt idx="4">
                  <c:v>6262</c:v>
                </c:pt>
              </c:numCache>
            </c:numRef>
          </c:val>
          <c:extLst>
            <c:ext xmlns:c16="http://schemas.microsoft.com/office/drawing/2014/chart" uri="{C3380CC4-5D6E-409C-BE32-E72D297353CC}">
              <c16:uniqueId val="{00000000-75AB-466B-8559-972FA4403A25}"/>
            </c:ext>
          </c:extLst>
        </c:ser>
        <c:dLbls>
          <c:dLblPos val="outEnd"/>
          <c:showLegendKey val="0"/>
          <c:showVal val="1"/>
          <c:showCatName val="0"/>
          <c:showSerName val="0"/>
          <c:showPercent val="0"/>
          <c:showBubbleSize val="0"/>
        </c:dLbls>
        <c:gapWidth val="39"/>
        <c:axId val="1571450255"/>
        <c:axId val="1528774352"/>
      </c:barChart>
      <c:catAx>
        <c:axId val="1571450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528774352"/>
        <c:crosses val="autoZero"/>
        <c:auto val="1"/>
        <c:lblAlgn val="ctr"/>
        <c:lblOffset val="100"/>
        <c:noMultiLvlLbl val="0"/>
      </c:catAx>
      <c:valAx>
        <c:axId val="1528774352"/>
        <c:scaling>
          <c:orientation val="minMax"/>
        </c:scaling>
        <c:delete val="1"/>
        <c:axPos val="b"/>
        <c:numFmt formatCode="General" sourceLinked="1"/>
        <c:majorTickMark val="none"/>
        <c:minorTickMark val="none"/>
        <c:tickLblPos val="nextTo"/>
        <c:crossAx val="15714502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1!profitmargin by category</c:name>
    <c:fmtId val="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a:gsLst>
              <a:gs pos="0">
                <a:schemeClr val="bg1">
                  <a:alpha val="52000"/>
                  <a:lumMod val="95000"/>
                </a:schemeClr>
              </a:gs>
              <a:gs pos="52000">
                <a:schemeClr val="bg1">
                  <a:alpha val="70000"/>
                </a:schemeClr>
              </a:gs>
              <a:gs pos="100000">
                <a:schemeClr val="bg1">
                  <a:alpha val="52000"/>
                  <a:lumMod val="95000"/>
                </a:scheme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'Explore Data 1'!$AF$27</c:f>
              <c:strCache>
                <c:ptCount val="1"/>
                <c:pt idx="0">
                  <c:v>Total</c:v>
                </c:pt>
              </c:strCache>
            </c:strRef>
          </c:tx>
          <c:spPr>
            <a:gradFill>
              <a:gsLst>
                <a:gs pos="0">
                  <a:schemeClr val="bg1">
                    <a:alpha val="52000"/>
                    <a:lumMod val="95000"/>
                  </a:schemeClr>
                </a:gs>
                <a:gs pos="52000">
                  <a:schemeClr val="bg1">
                    <a:alpha val="70000"/>
                  </a:schemeClr>
                </a:gs>
                <a:gs pos="100000">
                  <a:schemeClr val="bg1">
                    <a:alpha val="52000"/>
                    <a:lumMod val="95000"/>
                  </a:scheme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1'!$AE$28:$AE$35</c:f>
              <c:strCache>
                <c:ptCount val="8"/>
                <c:pt idx="0">
                  <c:v>Alcoholic Beverage</c:v>
                </c:pt>
                <c:pt idx="1">
                  <c:v>Coffee</c:v>
                </c:pt>
                <c:pt idx="2">
                  <c:v>Energy Drink</c:v>
                </c:pt>
                <c:pt idx="3">
                  <c:v>Juice</c:v>
                </c:pt>
                <c:pt idx="4">
                  <c:v>Soft Drink</c:v>
                </c:pt>
                <c:pt idx="5">
                  <c:v>Sports Drink</c:v>
                </c:pt>
                <c:pt idx="6">
                  <c:v>Tea</c:v>
                </c:pt>
                <c:pt idx="7">
                  <c:v>Water</c:v>
                </c:pt>
              </c:strCache>
            </c:strRef>
          </c:cat>
          <c:val>
            <c:numRef>
              <c:f>'Explore Data 1'!$AF$28:$AF$35</c:f>
              <c:numCache>
                <c:formatCode>\$#,##0;\(\$#,##0\);\$#,##0</c:formatCode>
                <c:ptCount val="8"/>
                <c:pt idx="0">
                  <c:v>86449.160000000033</c:v>
                </c:pt>
                <c:pt idx="1">
                  <c:v>142236.05999999901</c:v>
                </c:pt>
                <c:pt idx="2">
                  <c:v>174072.76000000042</c:v>
                </c:pt>
                <c:pt idx="3">
                  <c:v>52455.239999999467</c:v>
                </c:pt>
                <c:pt idx="4">
                  <c:v>718216.26999999932</c:v>
                </c:pt>
                <c:pt idx="5">
                  <c:v>417457.830000002</c:v>
                </c:pt>
                <c:pt idx="6">
                  <c:v>367414.25000000041</c:v>
                </c:pt>
                <c:pt idx="7">
                  <c:v>339210.4900000029</c:v>
                </c:pt>
              </c:numCache>
            </c:numRef>
          </c:val>
          <c:extLst>
            <c:ext xmlns:c16="http://schemas.microsoft.com/office/drawing/2014/chart" uri="{C3380CC4-5D6E-409C-BE32-E72D297353CC}">
              <c16:uniqueId val="{00000000-0F94-43F2-A782-DA3D1C3AAF5A}"/>
            </c:ext>
          </c:extLst>
        </c:ser>
        <c:dLbls>
          <c:dLblPos val="outEnd"/>
          <c:showLegendKey val="0"/>
          <c:showVal val="1"/>
          <c:showCatName val="0"/>
          <c:showSerName val="0"/>
          <c:showPercent val="0"/>
          <c:showBubbleSize val="0"/>
        </c:dLbls>
        <c:gapWidth val="63"/>
        <c:axId val="507898576"/>
        <c:axId val="446409184"/>
      </c:barChart>
      <c:catAx>
        <c:axId val="507898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46409184"/>
        <c:crosses val="autoZero"/>
        <c:auto val="1"/>
        <c:lblAlgn val="ctr"/>
        <c:lblOffset val="100"/>
        <c:noMultiLvlLbl val="0"/>
      </c:catAx>
      <c:valAx>
        <c:axId val="446409184"/>
        <c:scaling>
          <c:orientation val="minMax"/>
        </c:scaling>
        <c:delete val="1"/>
        <c:axPos val="b"/>
        <c:numFmt formatCode="\$#,##0;\(\$#,##0\);\$#,##0" sourceLinked="1"/>
        <c:majorTickMark val="none"/>
        <c:minorTickMark val="none"/>
        <c:tickLblPos val="nextTo"/>
        <c:crossAx val="50789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[Kix Business Dashboard.xlsx]Explore Data 1!PivotTable1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Top 5</a:t>
            </a:r>
            <a:r>
              <a:rPr lang="en-US" b="1" baseline="0">
                <a:solidFill>
                  <a:schemeClr val="tx1"/>
                </a:solidFill>
              </a:rPr>
              <a:t> Customers by Profit</a:t>
            </a:r>
            <a:endParaRPr lang="en-US" b="1">
              <a:solidFill>
                <a:schemeClr val="tx1"/>
              </a:solidFill>
            </a:endParaRPr>
          </a:p>
        </c:rich>
      </c:tx>
      <c:layout>
        <c:manualLayout>
          <c:xMode val="edge"/>
          <c:yMode val="edge"/>
          <c:x val="6.8148148148148138E-2"/>
          <c:y val="2.424242424242424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'Explore Data 1'!$F$8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1'!$E$9:$E$13</c:f>
              <c:strCache>
                <c:ptCount val="5"/>
                <c:pt idx="0">
                  <c:v>John Brown</c:v>
                </c:pt>
                <c:pt idx="1">
                  <c:v>Judith Simmons</c:v>
                </c:pt>
                <c:pt idx="2">
                  <c:v>Kristine Barrett</c:v>
                </c:pt>
                <c:pt idx="3">
                  <c:v>Laura Gross</c:v>
                </c:pt>
                <c:pt idx="4">
                  <c:v>Paul Noble</c:v>
                </c:pt>
              </c:strCache>
            </c:strRef>
          </c:cat>
          <c:val>
            <c:numRef>
              <c:f>'Explore Data 1'!$F$9:$F$13</c:f>
              <c:numCache>
                <c:formatCode>\$#,##0;\(\$#,##0\);\$#,##0</c:formatCode>
                <c:ptCount val="5"/>
                <c:pt idx="0">
                  <c:v>8477.4799999999977</c:v>
                </c:pt>
                <c:pt idx="1">
                  <c:v>7191.9699999999975</c:v>
                </c:pt>
                <c:pt idx="2">
                  <c:v>6966.5800000000008</c:v>
                </c:pt>
                <c:pt idx="3">
                  <c:v>7236.9200000000019</c:v>
                </c:pt>
                <c:pt idx="4">
                  <c:v>7569.0199999999959</c:v>
                </c:pt>
              </c:numCache>
            </c:numRef>
          </c:val>
          <c:extLst>
            <c:ext xmlns:c16="http://schemas.microsoft.com/office/drawing/2014/chart" uri="{C3380CC4-5D6E-409C-BE32-E72D297353CC}">
              <c16:uniqueId val="{00000000-F6D6-4335-A2EF-08FDAF978E31}"/>
            </c:ext>
          </c:extLst>
        </c:ser>
        <c:dLbls>
          <c:dLblPos val="outEnd"/>
          <c:showLegendKey val="0"/>
          <c:showVal val="1"/>
          <c:showCatName val="0"/>
          <c:showSerName val="0"/>
          <c:showPercent val="0"/>
          <c:showBubbleSize val="0"/>
        </c:dLbls>
        <c:gapWidth val="219"/>
        <c:overlap val="-27"/>
        <c:axId val="872236975"/>
        <c:axId val="794476351"/>
      </c:barChart>
      <c:catAx>
        <c:axId val="87223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476351"/>
        <c:crosses val="autoZero"/>
        <c:auto val="1"/>
        <c:lblAlgn val="ctr"/>
        <c:lblOffset val="100"/>
        <c:noMultiLvlLbl val="0"/>
      </c:catAx>
      <c:valAx>
        <c:axId val="794476351"/>
        <c:scaling>
          <c:orientation val="minMax"/>
        </c:scaling>
        <c:delete val="1"/>
        <c:axPos val="l"/>
        <c:numFmt formatCode="\$#,##0;\(\$#,##0\);\$#,##0" sourceLinked="1"/>
        <c:majorTickMark val="none"/>
        <c:minorTickMark val="none"/>
        <c:tickLblPos val="nextTo"/>
        <c:crossAx val="87223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'Explore Data 2'!$J$3</c:f>
              <c:strCache>
                <c:ptCount val="1"/>
                <c:pt idx="0">
                  <c:v>Total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tx>
                <c:rich>
                  <a:bodyPr/>
                  <a:lstStyle/>
                  <a:p>
                    <a:fld id="{574A3A78-BAD0-4653-9275-07565826F0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AFB-443C-8392-82C32C5230E6}"/>
                </c:ext>
              </c:extLst>
            </c:dLbl>
            <c:dLbl>
              <c:idx val="1"/>
              <c:tx>
                <c:rich>
                  <a:bodyPr/>
                  <a:lstStyle/>
                  <a:p>
                    <a:fld id="{081515EC-57D6-4A75-ABAD-D517BB0F25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AFB-443C-8392-82C32C5230E6}"/>
                </c:ext>
              </c:extLst>
            </c:dLbl>
            <c:dLbl>
              <c:idx val="2"/>
              <c:tx>
                <c:rich>
                  <a:bodyPr/>
                  <a:lstStyle/>
                  <a:p>
                    <a:fld id="{BC9F17DA-ADC6-4A22-8009-7FCD8CF8C98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AFB-443C-8392-82C32C5230E6}"/>
                </c:ext>
              </c:extLst>
            </c:dLbl>
            <c:dLbl>
              <c:idx val="3"/>
              <c:tx>
                <c:rich>
                  <a:bodyPr/>
                  <a:lstStyle/>
                  <a:p>
                    <a:fld id="{490AE004-3837-4161-8255-77A1604BB2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AFB-443C-8392-82C32C5230E6}"/>
                </c:ext>
              </c:extLst>
            </c:dLbl>
            <c:dLbl>
              <c:idx val="4"/>
              <c:tx>
                <c:rich>
                  <a:bodyPr/>
                  <a:lstStyle/>
                  <a:p>
                    <a:fld id="{D85ECF1D-EA0A-45E5-895A-B8C4F87B47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AFB-443C-8392-82C32C5230E6}"/>
                </c:ext>
              </c:extLst>
            </c:dLbl>
            <c:dLbl>
              <c:idx val="5"/>
              <c:tx>
                <c:rich>
                  <a:bodyPr/>
                  <a:lstStyle/>
                  <a:p>
                    <a:fld id="{318F3B8A-E718-4C01-A204-1E3DDC42B1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AFB-443C-8392-82C32C5230E6}"/>
                </c:ext>
              </c:extLst>
            </c:dLbl>
            <c:dLbl>
              <c:idx val="6"/>
              <c:tx>
                <c:rich>
                  <a:bodyPr/>
                  <a:lstStyle/>
                  <a:p>
                    <a:fld id="{92E26908-78AF-4698-AD8A-620095BD30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AFB-443C-8392-82C32C5230E6}"/>
                </c:ext>
              </c:extLst>
            </c:dLbl>
            <c:dLbl>
              <c:idx val="7"/>
              <c:tx>
                <c:rich>
                  <a:bodyPr/>
                  <a:lstStyle/>
                  <a:p>
                    <a:fld id="{3C5843B9-15AC-4A1D-93C6-E17ED21C533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AFB-443C-8392-82C32C5230E6}"/>
                </c:ext>
              </c:extLst>
            </c:dLbl>
            <c:dLbl>
              <c:idx val="8"/>
              <c:tx>
                <c:rich>
                  <a:bodyPr/>
                  <a:lstStyle/>
                  <a:p>
                    <a:fld id="{ED0A6BF6-36D4-4D36-AE42-8B09CA52AE5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AFB-443C-8392-82C32C5230E6}"/>
                </c:ext>
              </c:extLst>
            </c:dLbl>
            <c:dLbl>
              <c:idx val="9"/>
              <c:tx>
                <c:rich>
                  <a:bodyPr/>
                  <a:lstStyle/>
                  <a:p>
                    <a:fld id="{4F607EB2-CCAD-49DE-9816-2F7377CD45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AFB-443C-8392-82C32C5230E6}"/>
                </c:ext>
              </c:extLst>
            </c:dLbl>
            <c:dLbl>
              <c:idx val="10"/>
              <c:tx>
                <c:rich>
                  <a:bodyPr/>
                  <a:lstStyle/>
                  <a:p>
                    <a:fld id="{8F9A5ADC-1EF3-4788-9D57-2EA0383D13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AFB-443C-8392-82C32C5230E6}"/>
                </c:ext>
              </c:extLst>
            </c:dLbl>
            <c:dLbl>
              <c:idx val="11"/>
              <c:tx>
                <c:rich>
                  <a:bodyPr/>
                  <a:lstStyle/>
                  <a:p>
                    <a:fld id="{303FFEEC-26E8-4184-9FE6-4C9D552DA06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AFB-443C-8392-82C32C5230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'Explore Data 2'!$I$4:$I$15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2'!$J$4:$J$15</c:f>
              <c:numCache>
                <c:formatCode>"$"#,"K"</c:formatCode>
                <c:ptCount val="12"/>
                <c:pt idx="0">
                  <c:v>444162.52000000014</c:v>
                </c:pt>
                <c:pt idx="1">
                  <c:v>423741.52000000037</c:v>
                </c:pt>
                <c:pt idx="2">
                  <c:v>468344.26999999949</c:v>
                </c:pt>
                <c:pt idx="3">
                  <c:v>448652.76000000007</c:v>
                </c:pt>
                <c:pt idx="4">
                  <c:v>480720.64000000001</c:v>
                </c:pt>
                <c:pt idx="5">
                  <c:v>455501.13999999996</c:v>
                </c:pt>
                <c:pt idx="6">
                  <c:v>433725.86000000045</c:v>
                </c:pt>
                <c:pt idx="7">
                  <c:v>485766.24999999977</c:v>
                </c:pt>
                <c:pt idx="8">
                  <c:v>443447.4300000004</c:v>
                </c:pt>
                <c:pt idx="9">
                  <c:v>458984.37999999971</c:v>
                </c:pt>
                <c:pt idx="10">
                  <c:v>462537.40999999939</c:v>
                </c:pt>
                <c:pt idx="11">
                  <c:v>441225.2900000001</c:v>
                </c:pt>
              </c:numCache>
            </c:numRef>
          </c:val>
          <c:smooth val="1"/>
          <c:extLst>
            <c:ext xmlns:c15="http://schemas.microsoft.com/office/drawing/2012/chart" uri="{02D57815-91ED-43cb-92C2-25804820EDAC}">
              <c15:datalabelsRange>
                <c15:f>'Explore Data 2'!$L$4:$L$15</c15:f>
                <c15:dlblRangeCache>
                  <c:ptCount val="12"/>
                  <c:pt idx="4">
                    <c:v>$481K</c:v>
                  </c:pt>
                  <c:pt idx="7">
                    <c:v>$486K</c:v>
                  </c:pt>
                </c15:dlblRangeCache>
              </c15:datalabelsRange>
            </c:ext>
            <c:ext xmlns:c16="http://schemas.microsoft.com/office/drawing/2014/chart" uri="{C3380CC4-5D6E-409C-BE32-E72D297353CC}">
              <c16:uniqueId val="{0000000C-7AFB-443C-8392-82C32C5230E6}"/>
            </c:ext>
          </c:extLst>
        </c:ser>
        <c:ser>
          <c:idx val="1"/>
          <c:order val="1"/>
          <c:tx>
            <c:strRef>
              <c:f>'Explore Data 2'!$K$3</c:f>
              <c:strCache>
                <c:ptCount val="1"/>
                <c:pt idx="0">
                  <c:v>Total Target</c:v>
                </c:pt>
              </c:strCache>
            </c:strRef>
          </c:tx>
          <c:spPr>
            <a:ln w="28575" cap="rnd">
              <a:solidFill>
                <a:schemeClr val="bg1">
                  <a:lumMod val="65000"/>
                </a:schemeClr>
              </a:solidFill>
              <a:round/>
            </a:ln>
            <a:effectLst/>
          </c:spPr>
          <c:marker>
            <c:symbol val="none"/>
          </c:marker>
          <c:dLbls>
            <c:delete val="1"/>
          </c:dLbls>
          <c:cat>
            <c:strRef>
              <c:f>'Explore Data 2'!$I$4:$I$15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2'!$K$4:$K$15</c:f>
              <c:numCache>
                <c:formatCode>"$"#,"K"</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D-7AFB-443C-8392-82C32C5230E6}"/>
            </c:ext>
          </c:extLst>
        </c:ser>
        <c:dLbls>
          <c:showLegendKey val="0"/>
          <c:showVal val="1"/>
          <c:showCatName val="0"/>
          <c:showSerName val="0"/>
          <c:showPercent val="0"/>
          <c:showBubbleSize val="0"/>
        </c:dLbls>
        <c:marker val="1"/>
        <c:smooth val="0"/>
        <c:axId val="21875600"/>
        <c:axId val="1144595232"/>
      </c:lineChart>
      <c:catAx>
        <c:axId val="2187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595232"/>
        <c:crosses val="autoZero"/>
        <c:auto val="1"/>
        <c:lblAlgn val="ctr"/>
        <c:lblOffset val="100"/>
        <c:noMultiLvlLbl val="0"/>
      </c:catAx>
      <c:valAx>
        <c:axId val="1144595232"/>
        <c:scaling>
          <c:orientation val="minMax"/>
        </c:scaling>
        <c:delete val="0"/>
        <c:axPos val="l"/>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5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646179524099845E-2"/>
          <c:y val="2.5428331875182269E-2"/>
          <c:w val="0.88420829603877771"/>
          <c:h val="0.77736111111111106"/>
        </c:manualLayout>
      </c:layout>
      <c:barChart>
        <c:barDir val="col"/>
        <c:grouping val="clustered"/>
        <c:varyColors val="0"/>
        <c:ser>
          <c:idx val="0"/>
          <c:order val="0"/>
          <c:spPr>
            <a:solidFill>
              <a:srgbClr val="00B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'Explore Data 2'!$N$4:$N$15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'Explore Data 2'!$O$4:$O$15</c:f>
              <c:numCache>
                <c:formatCode>\+0.0%;\-0.0%</c:formatCode>
                <c:ptCount val="12"/>
                <c:pt idx="0">
                  <c:v>1.1662938853230749E-2</c:v>
                </c:pt>
                <c:pt idx="1">
                  <c:v>-1.7477039225187483E-2</c:v>
                </c:pt>
                <c:pt idx="2">
                  <c:v>5.1063127397096203E-2</c:v>
                </c:pt>
                <c:pt idx="3">
                  <c:v>-9.7517607615581932E-3</c:v>
                </c:pt>
                <c:pt idx="4">
                  <c:v>8.2297063942165932E-2</c:v>
                </c:pt>
                <c:pt idx="5">
                  <c:v>7.9440303901378878E-2</c:v>
                </c:pt>
                <c:pt idx="6">
                  <c:v>-5.0342092932618265E-2</c:v>
                </c:pt>
                <c:pt idx="7">
                  <c:v>0.12516995694038077</c:v>
                </c:pt>
                <c:pt idx="8">
                  <c:v>-7.7522420521256973E-3</c:v>
                </c:pt>
                <c:pt idx="9">
                  <c:v>0.10769470991408368</c:v>
                </c:pt>
                <c:pt idx="10">
                  <c:v>0.11894015303443975</c:v>
                </c:pt>
                <c:pt idx="11">
                  <c:v>-3.4038154619471607E-2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81B3-491C-8031-C6B00B8E8C7A}"/>
            </c:ext>
          </c:extLst>
        </c:ser>
        <c:dLbls>
          <c:showLegendKey val="0"/>
          <c:showVal val="0"/>
          <c:showCatName val="0"/>
          <c:showSerName val="0"/>
          <c:showPercent val="0"/>
          <c:showBubbleSize val="0"/>
        </c:dLbls>
        <c:gapWidth val="200"/>
        <c:overlap val="-10"/>
        <c:axId val="32832944"/>
        <c:axId val="32823824"/>
      </c:barChart>
      <c:catAx>
        <c:axId val="32832944"/>
        <c:scaling>
          <c:orientation val="minMax"/>
        </c:scaling>
        <c:delete val="1"/>
        <c:axPos val="b"/>
        <c:numFmt formatCode="General" sourceLinked="1"/>
        <c:majorTickMark val="none"/>
        <c:minorTickMark val="none"/>
        <c:tickLblPos val="nextTo"/>
        <c:crossAx val="32823824"/>
        <c:crosses val="autoZero"/>
        <c:auto val="1"/>
        <c:lblAlgn val="ctr"/>
        <c:lblOffset val="100"/>
        <c:noMultiLvlLbl val="0"/>
      </c:catAx>
      <c:valAx>
        <c:axId val="32823824"/>
        <c:scaling>
          <c:orientation val="minMax"/>
        </c:scaling>
        <c:delete val="1"/>
        <c:axPos val="l"/>
        <c:numFmt formatCode="\+0.0%;\-0.0%" sourceLinked="1"/>
        <c:majorTickMark val="none"/>
        <c:minorTickMark val="none"/>
        <c:tickLblPos val="nextTo"/>
        <c:crossAx val="328329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776355113101254E-2"/>
          <c:y val="7.0874886293243441E-2"/>
          <c:w val="0.86340573748616534"/>
          <c:h val="0.66013960045387354"/>
        </c:manualLayout>
      </c:layout>
      <c:barChart>
        <c:barDir val="col"/>
        <c:grouping val="clustered"/>
        <c:varyColors val="0"/>
        <c:ser>
          <c:idx val="0"/>
          <c:order val="0"/>
          <c:tx>
            <c:strRef>
              <c:f>'Explore Data 2'!$AE$27</c:f>
              <c:strCache>
                <c:ptCount val="1"/>
                <c:pt idx="0">
                  <c:v>Total Revenue</c:v>
                </c:pt>
              </c:strCache>
            </c:strRef>
          </c:tx>
          <c:spPr>
            <a:solidFill>
              <a:srgbClr val="70C7E6"/>
            </a:solidFill>
            <a:ln>
              <a:noFill/>
            </a:ln>
            <a:effectLst/>
          </c:spPr>
          <c:invertIfNegative val="0"/>
          <c:dLbls>
            <c:dLbl>
              <c:idx val="0"/>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1BA68B23-6D86-46F2-A5A9-02A499AD4138}" type="CELLRANGE">
                      <a:rPr lang="en-US" baseline="0"/>
                      <a:pPr>
                        <a:defRPr b="1"/>
                      </a:pPr>
                      <a:t>[CELLRANGE]</a:t>
                    </a:fld>
                    <a:r>
                      <a:rPr lang="en-US" baseline="0"/>
                      <a:t> </a:t>
                    </a:r>
                    <a:fld id="{1ECD035A-44B5-4CD3-A217-1B1C69D59091}"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21892046039225913"/>
                      <c:h val="0.17082696203449987"/>
                    </c:manualLayout>
                  </c15:layout>
                  <c15:dlblFieldTable/>
                  <c15:showDataLabelsRange val="1"/>
                </c:ext>
                <c:ext xmlns:c16="http://schemas.microsoft.com/office/drawing/2014/chart" uri="{C3380CC4-5D6E-409C-BE32-E72D297353CC}">
                  <c16:uniqueId val="{00000000-DDF5-4708-A605-82DF24AA8F62}"/>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91621C60-166F-4212-A533-35E323249EC3}" type="CELLRANGE">
                      <a:rPr lang="en-US" baseline="0"/>
                      <a:pPr>
                        <a:defRPr b="1"/>
                      </a:pPr>
                      <a:t>[CELLRANGE]</a:t>
                    </a:fld>
                    <a:r>
                      <a:rPr lang="en-US" baseline="0"/>
                      <a:t> </a:t>
                    </a:r>
                    <a:fld id="{7167F008-EA66-4BB9-A4CC-27971B0B0795}"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13059015826614487"/>
                      <c:h val="0.15573862016165302"/>
                    </c:manualLayout>
                  </c15:layout>
                  <c15:dlblFieldTable/>
                  <c15:showDataLabelsRange val="1"/>
                </c:ext>
                <c:ext xmlns:c16="http://schemas.microsoft.com/office/drawing/2014/chart" uri="{C3380CC4-5D6E-409C-BE32-E72D297353CC}">
                  <c16:uniqueId val="{00000001-DDF5-4708-A605-82DF24AA8F62}"/>
                </c:ext>
              </c:extLst>
            </c:dLbl>
            <c:dLbl>
              <c:idx val="2"/>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8367413D-F0C5-482C-AA21-D21B323A2637}" type="CELLRANGE">
                      <a:rPr lang="en-US" baseline="0"/>
                      <a:pPr>
                        <a:defRPr b="1"/>
                      </a:pPr>
                      <a:t>[CELLRANGE]</a:t>
                    </a:fld>
                    <a:r>
                      <a:rPr lang="en-US" baseline="0"/>
                      <a:t> </a:t>
                    </a:r>
                    <a:fld id="{FDAD2890-A580-4592-996A-2EDE809D540E}"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15053546450406274"/>
                      <c:h val="0.17663322361616457"/>
                    </c:manualLayout>
                  </c15:layout>
                  <c15:dlblFieldTable/>
                  <c15:showDataLabelsRange val="1"/>
                </c:ext>
                <c:ext xmlns:c16="http://schemas.microsoft.com/office/drawing/2014/chart" uri="{C3380CC4-5D6E-409C-BE32-E72D297353CC}">
                  <c16:uniqueId val="{00000002-DDF5-4708-A605-82DF24AA8F62}"/>
                </c:ext>
              </c:extLst>
            </c:dLbl>
            <c:dLbl>
              <c:idx val="3"/>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EA05CBA3-69B2-4923-83F5-F223CC12389F}" type="CELLRANGE">
                      <a:rPr lang="en-US" baseline="0"/>
                      <a:pPr>
                        <a:defRPr b="1"/>
                      </a:pPr>
                      <a:t>[CELLRANGE]</a:t>
                    </a:fld>
                    <a:r>
                      <a:rPr lang="en-US" baseline="0"/>
                      <a:t> </a:t>
                    </a:r>
                    <a:fld id="{7AE66ABA-9D9E-4665-9A6E-5DE8373F8AEA}"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13756927090700488"/>
                      <c:h val="0.14707898612972725"/>
                    </c:manualLayout>
                  </c15:layout>
                  <c15:dlblFieldTable/>
                  <c15:showDataLabelsRange val="1"/>
                </c:ext>
                <c:ext xmlns:c16="http://schemas.microsoft.com/office/drawing/2014/chart" uri="{C3380CC4-5D6E-409C-BE32-E72D297353CC}">
                  <c16:uniqueId val="{00000003-DDF5-4708-A605-82DF24AA8F6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'Explore Data 2'!$AD$28:$AD$31</c:f>
              <c:strCache>
                <c:ptCount val="4"/>
                <c:pt idx="0">
                  <c:v>Q-1</c:v>
                </c:pt>
                <c:pt idx="1">
                  <c:v>Q-2</c:v>
                </c:pt>
                <c:pt idx="2">
                  <c:v>Q-3</c:v>
                </c:pt>
                <c:pt idx="3">
                  <c:v>Q-4</c:v>
                </c:pt>
              </c:strCache>
            </c:strRef>
          </c:cat>
          <c:val>
            <c:numRef>
              <c:f>'Explore Data 2'!$AE$28:$AE$31</c:f>
              <c:numCache>
                <c:formatCode>[&gt;=1000000]"$"0,,"M";[&gt;=1000]"$"0,"K";0</c:formatCode>
                <c:ptCount val="4"/>
                <c:pt idx="0">
                  <c:v>1336248.3099999984</c:v>
                </c:pt>
                <c:pt idx="1">
                  <c:v>1384874.5400000024</c:v>
                </c:pt>
                <c:pt idx="2">
                  <c:v>1362939.5400000014</c:v>
                </c:pt>
                <c:pt idx="3">
                  <c:v>1362747.0800000008</c:v>
                </c:pt>
              </c:numCache>
            </c:numRef>
          </c:val>
          <c:extLst>
            <c:ext xmlns:c15="http://schemas.microsoft.com/office/drawing/2012/chart" uri="{02D57815-91ED-43cb-92C2-25804820EDAC}">
              <c15:datalabelsRange>
                <c15:f>'Explore Data 2'!$AF$21:$AF$24</c15:f>
                <c15:dlblRangeCache>
                  <c:ptCount val="4"/>
                  <c:pt idx="1">
                    <c:v>+3.6%</c:v>
                  </c:pt>
                  <c:pt idx="2">
                    <c:v>-2.1%</c:v>
                  </c:pt>
                  <c:pt idx="3">
                    <c:v>-0.1%</c:v>
                  </c:pt>
                </c15:dlblRangeCache>
              </c15:datalabelsRange>
            </c:ext>
            <c:ext xmlns:c16="http://schemas.microsoft.com/office/drawing/2014/chart" uri="{C3380CC4-5D6E-409C-BE32-E72D297353CC}">
              <c16:uniqueId val="{00000004-DDF5-4708-A605-82DF24AA8F62}"/>
            </c:ext>
          </c:extLst>
        </c:ser>
        <c:ser>
          <c:idx val="1"/>
          <c:order val="1"/>
          <c:tx>
            <c:strRef>
              <c:f>'Explore Data 2'!$AF$27</c:f>
              <c:strCache>
                <c:ptCount val="1"/>
                <c:pt idx="0">
                  <c:v>Highlight</c:v>
                </c:pt>
              </c:strCache>
            </c:strRef>
          </c:tx>
          <c:spPr>
            <a:solidFill>
              <a:srgbClr val="0070C0"/>
            </a:solidFill>
            <a:ln>
              <a:noFill/>
            </a:ln>
            <a:effectLst/>
          </c:spPr>
          <c:invertIfNegative val="0"/>
          <c:dLbls>
            <c:delete val="1"/>
          </c:dLbls>
          <c:val>
            <c:numRef>
              <c:f>'Explore Data 2'!$AF$28:$AF$31</c:f>
              <c:numCache>
                <c:formatCode>_(* #,##0_);_(* \(#,##0\);_(* "-"??_);_(@_)</c:formatCode>
                <c:ptCount val="4"/>
                <c:pt idx="0">
                  <c:v>0</c:v>
                </c:pt>
                <c:pt idx="1">
                  <c:v>1384874.5400000024</c:v>
                </c:pt>
                <c:pt idx="2">
                  <c:v>1362939.5400000014</c:v>
                </c:pt>
                <c:pt idx="3">
                  <c:v>1362747.0800000008</c:v>
                </c:pt>
              </c:numCache>
            </c:numRef>
          </c:val>
          <c:extLst>
            <c:ext xmlns:c16="http://schemas.microsoft.com/office/drawing/2014/chart" uri="{C3380CC4-5D6E-409C-BE32-E72D297353CC}">
              <c16:uniqueId val="{00000005-DDF5-4708-A605-82DF24AA8F62}"/>
            </c:ext>
          </c:extLst>
        </c:ser>
        <c:dLbls>
          <c:showLegendKey val="0"/>
          <c:showVal val="1"/>
          <c:showCatName val="0"/>
          <c:showSerName val="0"/>
          <c:showPercent val="0"/>
          <c:showBubbleSize val="0"/>
        </c:dLbls>
        <c:gapWidth val="219"/>
        <c:overlap val="100"/>
        <c:axId val="440260592"/>
        <c:axId val="440259152"/>
      </c:barChart>
      <c:lineChart>
        <c:grouping val="standard"/>
        <c:varyColors val="0"/>
        <c:ser>
          <c:idx val="2"/>
          <c:order val="2"/>
          <c:tx>
            <c:strRef>
              <c:f>'Explore Data 2'!$AG$27</c:f>
              <c:strCache>
                <c:ptCount val="1"/>
                <c:pt idx="0">
                  <c:v>Average</c:v>
                </c:pt>
              </c:strCache>
            </c:strRef>
          </c:tx>
          <c:spPr>
            <a:ln w="41275" cap="rnd">
              <a:solidFill>
                <a:schemeClr val="accent3"/>
              </a:solidFill>
              <a:prstDash val="dashDot"/>
              <a:round/>
            </a:ln>
            <a:effectLst/>
          </c:spPr>
          <c:marker>
            <c:symbol val="none"/>
          </c:marker>
          <c:dLbls>
            <c:delete val="1"/>
          </c:dLbls>
          <c:val>
            <c:numRef>
              <c:f>'Explore Data 2'!$AG$28:$AG$31</c:f>
              <c:numCache>
                <c:formatCode>[&gt;=1000000]"$"0,,"M";[&gt;=1000]"$"0,"K";0</c:formatCode>
                <c:ptCount val="4"/>
                <c:pt idx="0">
                  <c:v>1361702.3675000006</c:v>
                </c:pt>
                <c:pt idx="1">
                  <c:v>1361702.3675000006</c:v>
                </c:pt>
                <c:pt idx="2">
                  <c:v>1361702.3675000006</c:v>
                </c:pt>
                <c:pt idx="3">
                  <c:v>1361702.3675000006</c:v>
                </c:pt>
              </c:numCache>
            </c:numRef>
          </c:val>
          <c:smooth val="0"/>
          <c:extLst>
            <c:ext xmlns:c16="http://schemas.microsoft.com/office/drawing/2014/chart" uri="{C3380CC4-5D6E-409C-BE32-E72D297353CC}">
              <c16:uniqueId val="{00000006-DDF5-4708-A605-82DF24AA8F62}"/>
            </c:ext>
          </c:extLst>
        </c:ser>
        <c:dLbls>
          <c:showLegendKey val="0"/>
          <c:showVal val="1"/>
          <c:showCatName val="0"/>
          <c:showSerName val="0"/>
          <c:showPercent val="0"/>
          <c:showBubbleSize val="0"/>
        </c:dLbls>
        <c:marker val="1"/>
        <c:smooth val="0"/>
        <c:axId val="440260592"/>
        <c:axId val="440259152"/>
      </c:lineChart>
      <c:catAx>
        <c:axId val="44026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59152"/>
        <c:crosses val="autoZero"/>
        <c:auto val="1"/>
        <c:lblAlgn val="ctr"/>
        <c:lblOffset val="100"/>
        <c:noMultiLvlLbl val="0"/>
      </c:catAx>
      <c:valAx>
        <c:axId val="440259152"/>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60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Total Revenue</c:v>
          </c:tx>
          <c:spPr>
            <a:solidFill>
              <a:srgbClr val="70C7E6"/>
            </a:solidFill>
            <a:ln>
              <a:noFill/>
            </a:ln>
            <a:effectLst/>
          </c:spPr>
          <c:invertIfNegative val="0"/>
          <c:dLbls>
            <c:dLbl>
              <c:idx val="0"/>
              <c:tx>
                <c:rich>
                  <a:bodyPr/>
                  <a:lstStyle/>
                  <a:p>
                    <a:fld id="{742669C2-5A4D-49B1-BA7B-43BCBF2C58BD}" type="CELLRANGE">
                      <a:rPr lang="en-US" baseline="0"/>
                      <a:pPr/>
                      <a:t>[CELLRANGE]</a:t>
                    </a:fld>
                    <a:r>
                      <a:rPr lang="en-US" baseline="0"/>
                      <a:t> </a:t>
                    </a:r>
                    <a:fld id="{E57221AC-2E46-4B43-8AEA-9D5391FDC287}" type="VALUE">
                      <a:rPr lang="en-US" baseline="0"/>
                      <a:pPr/>
                      <a:t>[VALUE]</a:t>
                    </a:fld>
                    <a:endParaRPr lang="en-US" baseline="0"/>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13A1-446E-AACD-35F3D344AA75}"/>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F62D6253-D496-4027-9920-7D3BBBCC3143}" type="CELLRANGE">
                      <a:rPr lang="en-US" b="1" baseline="0"/>
                      <a:pPr>
                        <a:defRPr b="1"/>
                      </a:pPr>
                      <a:t>[CELLRANGE]</a:t>
                    </a:fld>
                    <a:r>
                      <a:rPr lang="en-US" b="1" baseline="0"/>
                      <a:t> </a:t>
                    </a:r>
                    <a:fld id="{F22B110C-6FC1-41B4-8E79-5D82D213A751}"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9.0998970464088821E-2"/>
                      <c:h val="0.24761578761166469"/>
                    </c:manualLayout>
                  </c15:layout>
                  <c15:dlblFieldTable/>
                  <c15:showDataLabelsRange val="1"/>
                </c:ext>
                <c:ext xmlns:c16="http://schemas.microsoft.com/office/drawing/2014/chart" uri="{C3380CC4-5D6E-409C-BE32-E72D297353CC}">
                  <c16:uniqueId val="{00000001-13A1-446E-AACD-35F3D344AA75}"/>
                </c:ext>
              </c:extLst>
            </c:dLbl>
            <c:dLbl>
              <c:idx val="2"/>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787CC422-4859-4D31-B325-6371EDE53841}" type="CELLRANGE">
                      <a:rPr lang="en-US" b="1" baseline="0"/>
                      <a:pPr>
                        <a:defRPr b="1"/>
                      </a:pPr>
                      <a:t>[CELLRANGE]</a:t>
                    </a:fld>
                    <a:r>
                      <a:rPr lang="en-US" b="1" baseline="0"/>
                      <a:t> </a:t>
                    </a:r>
                    <a:fld id="{03665963-3682-49CA-A04A-338ACE1BEA01}"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2525"/>
                      <c:h val="0.18511592300962379"/>
                    </c:manualLayout>
                  </c15:layout>
                  <c15:dlblFieldTable/>
                  <c15:showDataLabelsRange val="1"/>
                </c:ext>
                <c:ext xmlns:c16="http://schemas.microsoft.com/office/drawing/2014/chart" uri="{C3380CC4-5D6E-409C-BE32-E72D297353CC}">
                  <c16:uniqueId val="{00000002-13A1-446E-AACD-35F3D344AA75}"/>
                </c:ext>
              </c:extLst>
            </c:dLbl>
            <c:dLbl>
              <c:idx val="3"/>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BC20BF3B-A6EB-4D81-B914-77F1D3E06352}" type="CELLRANGE">
                      <a:rPr lang="en-US" b="1" baseline="0"/>
                      <a:pPr>
                        <a:defRPr b="1"/>
                      </a:pPr>
                      <a:t>[CELLRANGE]</a:t>
                    </a:fld>
                    <a:r>
                      <a:rPr lang="en-US" b="1" baseline="0"/>
                      <a:t> </a:t>
                    </a:r>
                    <a:fld id="{80DDBB5A-A2F4-4CBC-9055-33052D08AFA2}"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9.869444444444446E-2"/>
                      <c:h val="0.18974555263925341"/>
                    </c:manualLayout>
                  </c15:layout>
                  <c15:dlblFieldTable/>
                  <c15:showDataLabelsRange val="1"/>
                </c:ext>
                <c:ext xmlns:c16="http://schemas.microsoft.com/office/drawing/2014/chart" uri="{C3380CC4-5D6E-409C-BE32-E72D297353CC}">
                  <c16:uniqueId val="{00000003-13A1-446E-AACD-35F3D344AA75}"/>
                </c:ext>
              </c:extLst>
            </c:dLbl>
            <c:dLbl>
              <c:idx val="4"/>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6E6A90EC-1721-466D-AD8D-D763B3067D4D}" type="CELLRANGE">
                      <a:rPr lang="en-US" b="1" baseline="0"/>
                      <a:pPr>
                        <a:defRPr b="1"/>
                      </a:pPr>
                      <a:t>[CELLRANGE]</a:t>
                    </a:fld>
                    <a:r>
                      <a:rPr lang="en-US" b="1" baseline="0"/>
                      <a:t> </a:t>
                    </a:r>
                    <a:fld id="{7F1E2A70-78F9-4CCE-A9A9-D15B2E3D5F67}"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0648619354414902"/>
                      <c:h val="0.22215265630322814"/>
                    </c:manualLayout>
                  </c15:layout>
                  <c15:dlblFieldTable/>
                  <c15:showDataLabelsRange val="1"/>
                </c:ext>
                <c:ext xmlns:c16="http://schemas.microsoft.com/office/drawing/2014/chart" uri="{C3380CC4-5D6E-409C-BE32-E72D297353CC}">
                  <c16:uniqueId val="{00000004-13A1-446E-AACD-35F3D344AA75}"/>
                </c:ext>
              </c:extLst>
            </c:dLbl>
            <c:dLbl>
              <c:idx val="5"/>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4F3DB7D7-2144-4718-984D-E65DAAC94D01}" type="CELLRANGE">
                      <a:rPr lang="en-US" b="1" baseline="0"/>
                      <a:pPr>
                        <a:defRPr b="1"/>
                      </a:pPr>
                      <a:t>[CELLRANGE]</a:t>
                    </a:fld>
                    <a:r>
                      <a:rPr lang="en-US" b="1" baseline="0"/>
                      <a:t> </a:t>
                    </a:r>
                    <a:fld id="{30FC7A6A-27CC-473C-A5AB-913C594DF41D}"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9.9375044722054648E-2"/>
                      <c:h val="0.19206026243423971"/>
                    </c:manualLayout>
                  </c15:layout>
                  <c15:dlblFieldTable/>
                  <c15:showDataLabelsRange val="1"/>
                </c:ext>
                <c:ext xmlns:c16="http://schemas.microsoft.com/office/drawing/2014/chart" uri="{C3380CC4-5D6E-409C-BE32-E72D297353CC}">
                  <c16:uniqueId val="{00000005-13A1-446E-AACD-35F3D344AA75}"/>
                </c:ext>
              </c:extLst>
            </c:dLbl>
            <c:dLbl>
              <c:idx val="6"/>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97963CFF-58FE-4BC4-9213-6427F693EA18}" type="CELLRANGE">
                      <a:rPr lang="en-US" b="1" baseline="0"/>
                      <a:pPr>
                        <a:defRPr b="1"/>
                      </a:pPr>
                      <a:t>[CELLRANGE]</a:t>
                    </a:fld>
                    <a:r>
                      <a:rPr lang="en-US" b="1" baseline="0"/>
                      <a:t> </a:t>
                    </a:r>
                    <a:fld id="{08CF559D-0142-4A1A-9651-3722FC05682D}" type="VALUE">
                      <a:rPr lang="en-US" b="1" baseline="0"/>
                      <a:pPr>
                        <a:defRPr b="1"/>
                      </a:pPr>
                      <a:t>[VALUE]</a:t>
                    </a:fld>
                    <a:endParaRPr lang="en-US" b="1"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layout>
                    <c:manualLayout>
                      <c:w val="0.12247222222222219"/>
                      <c:h val="0.22678258967629047"/>
                    </c:manualLayout>
                  </c15:layout>
                  <c15:dlblFieldTable/>
                  <c15:showDataLabelsRange val="1"/>
                </c:ext>
                <c:ext xmlns:c16="http://schemas.microsoft.com/office/drawing/2014/chart" uri="{C3380CC4-5D6E-409C-BE32-E72D297353CC}">
                  <c16:uniqueId val="{00000006-13A1-446E-AACD-35F3D344AA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'Explore Data 2'!$AD$47:$AD$53</c:f>
              <c:strCache>
                <c:ptCount val="7"/>
                <c:pt idx="0">
                  <c:v>Sat</c:v>
                </c:pt>
                <c:pt idx="1">
                  <c:v>Sun</c:v>
                </c:pt>
                <c:pt idx="2">
                  <c:v>Mon</c:v>
                </c:pt>
                <c:pt idx="3">
                  <c:v>Tue</c:v>
                </c:pt>
                <c:pt idx="4">
                  <c:v>Wed</c:v>
                </c:pt>
                <c:pt idx="5">
                  <c:v>Thu</c:v>
                </c:pt>
                <c:pt idx="6">
                  <c:v>Fri</c:v>
                </c:pt>
              </c:strCache>
            </c:strRef>
          </c:cat>
          <c:val>
            <c:numRef>
              <c:f>'Explore Data 2'!$AE$47:$AE$53</c:f>
              <c:numCache>
                <c:formatCode>[&gt;=1000000]"$"0,,"M";[&gt;=1000]"$"0,"K";0</c:formatCode>
                <c:ptCount val="7"/>
                <c:pt idx="0">
                  <c:v>786663.06000000041</c:v>
                </c:pt>
                <c:pt idx="1">
                  <c:v>765868.27999999898</c:v>
                </c:pt>
                <c:pt idx="2">
                  <c:v>789470.8800000028</c:v>
                </c:pt>
                <c:pt idx="3">
                  <c:v>772166.82999999914</c:v>
                </c:pt>
                <c:pt idx="4">
                  <c:v>774303.62999999756</c:v>
                </c:pt>
                <c:pt idx="5">
                  <c:v>795985.00999999966</c:v>
                </c:pt>
                <c:pt idx="6">
                  <c:v>762351.78000000084</c:v>
                </c:pt>
              </c:numCache>
            </c:numRef>
          </c:val>
          <c:extLst>
            <c:ext xmlns:c15="http://schemas.microsoft.com/office/drawing/2012/chart" uri="{02D57815-91ED-43cb-92C2-25804820EDAC}">
              <c15:datalabelsRange>
                <c15:f>'Explore Data 2'!$AF$37:$AF$43</c15:f>
                <c15:dlblRangeCache>
                  <c:ptCount val="7"/>
                  <c:pt idx="1">
                    <c:v>-2.64%</c:v>
                  </c:pt>
                  <c:pt idx="2">
                    <c:v>3.08%</c:v>
                  </c:pt>
                  <c:pt idx="3">
                    <c:v>-2.19%</c:v>
                  </c:pt>
                  <c:pt idx="4">
                    <c:v>0.28%</c:v>
                  </c:pt>
                  <c:pt idx="5">
                    <c:v>2.80%</c:v>
                  </c:pt>
                  <c:pt idx="6">
                    <c:v>-4.23%</c:v>
                  </c:pt>
                </c15:dlblRangeCache>
              </c15:datalabelsRange>
            </c:ext>
            <c:ext xmlns:c16="http://schemas.microsoft.com/office/drawing/2014/chart" uri="{C3380CC4-5D6E-409C-BE32-E72D297353CC}">
              <c16:uniqueId val="{00000007-13A1-446E-AACD-35F3D344AA75}"/>
            </c:ext>
          </c:extLst>
        </c:ser>
        <c:ser>
          <c:idx val="1"/>
          <c:order val="1"/>
          <c:tx>
            <c:strRef>
              <c:f>'Explore Data 2'!$AF$46</c:f>
              <c:strCache>
                <c:ptCount val="1"/>
                <c:pt idx="0">
                  <c:v>Highlight</c:v>
                </c:pt>
              </c:strCache>
            </c:strRef>
          </c:tx>
          <c:spPr>
            <a:solidFill>
              <a:srgbClr val="0070C0"/>
            </a:solidFill>
            <a:ln>
              <a:noFill/>
            </a:ln>
            <a:effectLst/>
          </c:spPr>
          <c:invertIfNegative val="0"/>
          <c:dLbls>
            <c:delete val="1"/>
          </c:dLbls>
          <c:val>
            <c:numRef>
              <c:f>'Explore Data 2'!$AF$47:$AF$53</c:f>
              <c:numCache>
                <c:formatCode>General</c:formatCode>
                <c:ptCount val="7"/>
                <c:pt idx="0">
                  <c:v>786663.06000000041</c:v>
                </c:pt>
                <c:pt idx="1">
                  <c:v>0</c:v>
                </c:pt>
                <c:pt idx="2">
                  <c:v>789470.8800000028</c:v>
                </c:pt>
                <c:pt idx="3">
                  <c:v>0</c:v>
                </c:pt>
                <c:pt idx="4">
                  <c:v>0</c:v>
                </c:pt>
                <c:pt idx="5">
                  <c:v>795985.00999999966</c:v>
                </c:pt>
                <c:pt idx="6">
                  <c:v>0</c:v>
                </c:pt>
              </c:numCache>
            </c:numRef>
          </c:val>
          <c:extLst>
            <c:ext xmlns:c16="http://schemas.microsoft.com/office/drawing/2014/chart" uri="{C3380CC4-5D6E-409C-BE32-E72D297353CC}">
              <c16:uniqueId val="{00000008-13A1-446E-AACD-35F3D344AA75}"/>
            </c:ext>
          </c:extLst>
        </c:ser>
        <c:dLbls>
          <c:showLegendKey val="0"/>
          <c:showVal val="1"/>
          <c:showCatName val="0"/>
          <c:showSerName val="0"/>
          <c:showPercent val="0"/>
          <c:showBubbleSize val="0"/>
        </c:dLbls>
        <c:gapWidth val="219"/>
        <c:overlap val="100"/>
        <c:axId val="1485073184"/>
        <c:axId val="1485071744"/>
      </c:barChart>
      <c:lineChart>
        <c:grouping val="standard"/>
        <c:varyColors val="0"/>
        <c:ser>
          <c:idx val="2"/>
          <c:order val="2"/>
          <c:tx>
            <c:strRef>
              <c:f>'Explore Data 2'!$AG$46</c:f>
              <c:strCache>
                <c:ptCount val="1"/>
                <c:pt idx="0">
                  <c:v>average</c:v>
                </c:pt>
              </c:strCache>
            </c:strRef>
          </c:tx>
          <c:spPr>
            <a:ln w="28575" cap="rnd">
              <a:solidFill>
                <a:schemeClr val="accent3"/>
              </a:solidFill>
              <a:prstDash val="dashDot"/>
              <a:round/>
            </a:ln>
            <a:effectLst/>
          </c:spPr>
          <c:marker>
            <c:symbol val="none"/>
          </c:marker>
          <c:dLbls>
            <c:delete val="1"/>
          </c:dLbls>
          <c:val>
            <c:numRef>
              <c:f>'Explore Data 2'!$AG$47:$AG$53</c:f>
              <c:numCache>
                <c:formatCode>General</c:formatCode>
                <c:ptCount val="7"/>
                <c:pt idx="0">
                  <c:v>778115.63857142848</c:v>
                </c:pt>
                <c:pt idx="1">
                  <c:v>778115.63857142848</c:v>
                </c:pt>
                <c:pt idx="2">
                  <c:v>778115.63857142848</c:v>
                </c:pt>
                <c:pt idx="3">
                  <c:v>778115.63857142848</c:v>
                </c:pt>
                <c:pt idx="4">
                  <c:v>778115.63857142848</c:v>
                </c:pt>
                <c:pt idx="5">
                  <c:v>778115.63857142848</c:v>
                </c:pt>
                <c:pt idx="6">
                  <c:v>778115.63857142848</c:v>
                </c:pt>
              </c:numCache>
            </c:numRef>
          </c:val>
          <c:smooth val="0"/>
          <c:extLst>
            <c:ext xmlns:c16="http://schemas.microsoft.com/office/drawing/2014/chart" uri="{C3380CC4-5D6E-409C-BE32-E72D297353CC}">
              <c16:uniqueId val="{00000009-13A1-446E-AACD-35F3D344AA75}"/>
            </c:ext>
          </c:extLst>
        </c:ser>
        <c:dLbls>
          <c:showLegendKey val="0"/>
          <c:showVal val="1"/>
          <c:showCatName val="0"/>
          <c:showSerName val="0"/>
          <c:showPercent val="0"/>
          <c:showBubbleSize val="0"/>
        </c:dLbls>
        <c:marker val="1"/>
        <c:smooth val="0"/>
        <c:axId val="1485073184"/>
        <c:axId val="1485071744"/>
      </c:lineChart>
      <c:catAx>
        <c:axId val="148507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071744"/>
        <c:crosses val="autoZero"/>
        <c:auto val="1"/>
        <c:lblAlgn val="ctr"/>
        <c:lblOffset val="100"/>
        <c:noMultiLvlLbl val="0"/>
      </c:catAx>
      <c:valAx>
        <c:axId val="1485071744"/>
        <c:scaling>
          <c:orientation val="minMax"/>
        </c:scaling>
        <c:delete val="0"/>
        <c:axPos val="l"/>
        <c:numFmt formatCode="[&gt;=1000000]&quot;$&quot;0,,&quot;M&quot;;[&gt;=1000]&quot;$&quot;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073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18.xml"/><Relationship Id="rId3" Type="http://schemas.openxmlformats.org/officeDocument/2006/relationships/image" Target="../media/image4.png"/><Relationship Id="rId7" Type="http://schemas.openxmlformats.org/officeDocument/2006/relationships/chart" Target="../charts/chart15.xml"/><Relationship Id="rId12" Type="http://schemas.openxmlformats.org/officeDocument/2006/relationships/hyperlink" Target="#'Profit Dashboard'!A1"/><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4.xml"/><Relationship Id="rId11" Type="http://schemas.openxmlformats.org/officeDocument/2006/relationships/hyperlink" Target="#'Store Dashboard'!A1"/><Relationship Id="rId5" Type="http://schemas.openxmlformats.org/officeDocument/2006/relationships/chart" Target="../charts/chart13.xml"/><Relationship Id="rId10" Type="http://schemas.openxmlformats.org/officeDocument/2006/relationships/hyperlink" Target="#'Time Fram'!A1"/><Relationship Id="rId4" Type="http://schemas.openxmlformats.org/officeDocument/2006/relationships/image" Target="../media/image5.png"/><Relationship Id="rId9"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8" Type="http://schemas.openxmlformats.org/officeDocument/2006/relationships/hyperlink" Target="#'Time Fram'!A1"/><Relationship Id="rId3" Type="http://schemas.openxmlformats.org/officeDocument/2006/relationships/image" Target="../media/image6.emf"/><Relationship Id="rId7" Type="http://schemas.openxmlformats.org/officeDocument/2006/relationships/chart" Target="../charts/chart22.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1.xml"/><Relationship Id="rId5" Type="http://schemas.openxmlformats.org/officeDocument/2006/relationships/image" Target="../media/image8.emf"/><Relationship Id="rId10" Type="http://schemas.openxmlformats.org/officeDocument/2006/relationships/hyperlink" Target="#'Profit Dashboard'!A1"/><Relationship Id="rId4" Type="http://schemas.openxmlformats.org/officeDocument/2006/relationships/image" Target="../media/image7.emf"/><Relationship Id="rId9" Type="http://schemas.openxmlformats.org/officeDocument/2006/relationships/hyperlink" Target="#'Store Dashboard'!A1"/></Relationships>
</file>

<file path=xl/drawings/_rels/drawing6.x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png"/><Relationship Id="rId1" Type="http://schemas.microsoft.com/office/2011/relationships/webextension" Target="../webextensions/webextension2.xml"/><Relationship Id="rId6" Type="http://schemas.openxmlformats.org/officeDocument/2006/relationships/hyperlink" Target="#'Profit Dashboard'!A1"/><Relationship Id="rId5" Type="http://schemas.openxmlformats.org/officeDocument/2006/relationships/hyperlink" Target="#'Store Dashboard'!A1"/><Relationship Id="rId4" Type="http://schemas.openxmlformats.org/officeDocument/2006/relationships/hyperlink" Target="#'Time Fram'!A1"/></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14</xdr:col>
      <xdr:colOff>476249</xdr:colOff>
      <xdr:row>14</xdr:row>
      <xdr:rowOff>104774</xdr:rowOff>
    </xdr:from>
    <xdr:to>
      <xdr:col>18</xdr:col>
      <xdr:colOff>685799</xdr:colOff>
      <xdr:row>25</xdr:row>
      <xdr:rowOff>100011</xdr:rowOff>
    </xdr:to>
    <xdr:graphicFrame macro="">
      <xdr:nvGraphicFramePr>
        <xdr:cNvPr id="2" name="Chart 1">
          <a:extLst>
            <a:ext uri="{FF2B5EF4-FFF2-40B4-BE49-F238E27FC236}">
              <a16:creationId xmlns:a16="http://schemas.microsoft.com/office/drawing/2014/main" id="{19C4A5B1-0301-7AC2-2BF1-B602641F1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28575</xdr:colOff>
      <xdr:row>11</xdr:row>
      <xdr:rowOff>23812</xdr:rowOff>
    </xdr:from>
    <xdr:to>
      <xdr:col>27</xdr:col>
      <xdr:colOff>342900</xdr:colOff>
      <xdr:row>25</xdr:row>
      <xdr:rowOff>100012</xdr:rowOff>
    </xdr:to>
    <xdr:graphicFrame macro="">
      <xdr:nvGraphicFramePr>
        <xdr:cNvPr id="3" name="Chart 2">
          <a:extLst>
            <a:ext uri="{FF2B5EF4-FFF2-40B4-BE49-F238E27FC236}">
              <a16:creationId xmlns:a16="http://schemas.microsoft.com/office/drawing/2014/main" id="{67100CCB-3E7F-F736-A6EA-E016124ED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285750</xdr:colOff>
      <xdr:row>27</xdr:row>
      <xdr:rowOff>185738</xdr:rowOff>
    </xdr:from>
    <xdr:to>
      <xdr:col>24</xdr:col>
      <xdr:colOff>323850</xdr:colOff>
      <xdr:row>38</xdr:row>
      <xdr:rowOff>171450</xdr:rowOff>
    </xdr:to>
    <xdr:graphicFrame macro="">
      <xdr:nvGraphicFramePr>
        <xdr:cNvPr id="4" name="Chart 3">
          <a:extLst>
            <a:ext uri="{FF2B5EF4-FFF2-40B4-BE49-F238E27FC236}">
              <a16:creationId xmlns:a16="http://schemas.microsoft.com/office/drawing/2014/main" id="{C1EEB9D1-438D-E6CC-E25A-4C4C01E77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395286</xdr:colOff>
      <xdr:row>40</xdr:row>
      <xdr:rowOff>138112</xdr:rowOff>
    </xdr:from>
    <xdr:to>
      <xdr:col>27</xdr:col>
      <xdr:colOff>371475</xdr:colOff>
      <xdr:row>55</xdr:row>
      <xdr:rowOff>23812</xdr:rowOff>
    </xdr:to>
    <xdr:graphicFrame macro="">
      <xdr:nvGraphicFramePr>
        <xdr:cNvPr id="6" name="Chart 5">
          <a:extLst>
            <a:ext uri="{FF2B5EF4-FFF2-40B4-BE49-F238E27FC236}">
              <a16:creationId xmlns:a16="http://schemas.microsoft.com/office/drawing/2014/main" id="{9E60A343-D7F1-9C66-4CC4-DB5472C8E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447674</xdr:colOff>
      <xdr:row>11</xdr:row>
      <xdr:rowOff>142875</xdr:rowOff>
    </xdr:from>
    <xdr:to>
      <xdr:col>36</xdr:col>
      <xdr:colOff>352425</xdr:colOff>
      <xdr:row>24</xdr:row>
      <xdr:rowOff>109537</xdr:rowOff>
    </xdr:to>
    <xdr:graphicFrame macro="">
      <xdr:nvGraphicFramePr>
        <xdr:cNvPr id="5" name="Chart 4">
          <a:extLst>
            <a:ext uri="{FF2B5EF4-FFF2-40B4-BE49-F238E27FC236}">
              <a16:creationId xmlns:a16="http://schemas.microsoft.com/office/drawing/2014/main" id="{E092AE93-7703-5857-9EE8-8B7AB3DA4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66675</xdr:colOff>
      <xdr:row>21</xdr:row>
      <xdr:rowOff>33337</xdr:rowOff>
    </xdr:from>
    <xdr:to>
      <xdr:col>35</xdr:col>
      <xdr:colOff>904875</xdr:colOff>
      <xdr:row>33</xdr:row>
      <xdr:rowOff>114300</xdr:rowOff>
    </xdr:to>
    <xdr:graphicFrame macro="">
      <xdr:nvGraphicFramePr>
        <xdr:cNvPr id="7" name="Chart 6">
          <a:extLst>
            <a:ext uri="{FF2B5EF4-FFF2-40B4-BE49-F238E27FC236}">
              <a16:creationId xmlns:a16="http://schemas.microsoft.com/office/drawing/2014/main" id="{2CB5EFE5-FD96-213D-708F-EEF0AF529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9525</xdr:colOff>
      <xdr:row>0</xdr:row>
      <xdr:rowOff>180975</xdr:rowOff>
    </xdr:from>
    <xdr:to>
      <xdr:col>3</xdr:col>
      <xdr:colOff>323850</xdr:colOff>
      <xdr:row>14</xdr:row>
      <xdr:rowOff>38100</xdr:rowOff>
    </xdr:to>
    <mc:AlternateContent xmlns:mc="http://schemas.openxmlformats.org/markup-compatibility/2006" xmlns:a14="http://schemas.microsoft.com/office/drawing/2010/main">
      <mc:Choice Requires="a14">
        <xdr:graphicFrame macro="">
          <xdr:nvGraphicFramePr>
            <xdr:cNvPr id="8" name="Month Name 2">
              <a:extLst>
                <a:ext uri="{FF2B5EF4-FFF2-40B4-BE49-F238E27FC236}">
                  <a16:creationId xmlns:a16="http://schemas.microsoft.com/office/drawing/2014/main" id="{F80E2E00-8706-5577-91F7-0E0B2D36BDCB}"/>
                </a:ext>
              </a:extLst>
            </xdr:cNvPr>
            <xdr:cNvGraphicFramePr/>
          </xdr:nvGraphicFramePr>
          <xdr:xfrm>
            <a:off x="0" y="0"/>
            <a:ext cx="0" cy="0"/>
          </xdr:xfrm>
          <a:graphic>
            <a:graphicData uri="http://schemas.microsoft.com/office/drawing/2010/slicer">
              <sle:slicer xmlns:sle="http://schemas.microsoft.com/office/drawing/2010/slicer" name="Month Name 2"/>
            </a:graphicData>
          </a:graphic>
        </xdr:graphicFrame>
      </mc:Choice>
      <mc:Fallback xmlns="">
        <xdr:sp macro="" textlink="">
          <xdr:nvSpPr>
            <xdr:cNvPr id="0" name=""/>
            <xdr:cNvSpPr>
              <a:spLocks noTextEdit="1"/>
            </xdr:cNvSpPr>
          </xdr:nvSpPr>
          <xdr:spPr>
            <a:xfrm>
              <a:off x="619125" y="180975"/>
              <a:ext cx="15335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28574</xdr:colOff>
      <xdr:row>14</xdr:row>
      <xdr:rowOff>47625</xdr:rowOff>
    </xdr:from>
    <xdr:to>
      <xdr:col>3</xdr:col>
      <xdr:colOff>342899</xdr:colOff>
      <xdr:row>26</xdr:row>
      <xdr:rowOff>57150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33C6BF9C-3032-3E8A-DB55-836DBF6569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8174" y="2714625"/>
              <a:ext cx="1533525" cy="2295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542925</xdr:colOff>
      <xdr:row>6</xdr:row>
      <xdr:rowOff>33337</xdr:rowOff>
    </xdr:from>
    <xdr:to>
      <xdr:col>10</xdr:col>
      <xdr:colOff>657225</xdr:colOff>
      <xdr:row>20</xdr:row>
      <xdr:rowOff>109537</xdr:rowOff>
    </xdr:to>
    <xdr:graphicFrame macro="">
      <xdr:nvGraphicFramePr>
        <xdr:cNvPr id="10" name="Chart 9">
          <a:extLst>
            <a:ext uri="{FF2B5EF4-FFF2-40B4-BE49-F238E27FC236}">
              <a16:creationId xmlns:a16="http://schemas.microsoft.com/office/drawing/2014/main" id="{997F7A83-ADB9-042F-30B6-51C08E996D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76200</xdr:colOff>
      <xdr:row>15</xdr:row>
      <xdr:rowOff>152399</xdr:rowOff>
    </xdr:from>
    <xdr:to>
      <xdr:col>9</xdr:col>
      <xdr:colOff>47625</xdr:colOff>
      <xdr:row>27</xdr:row>
      <xdr:rowOff>9524</xdr:rowOff>
    </xdr:to>
    <xdr:graphicFrame macro="">
      <xdr:nvGraphicFramePr>
        <xdr:cNvPr id="2" name="Chart 1">
          <a:extLst>
            <a:ext uri="{FF2B5EF4-FFF2-40B4-BE49-F238E27FC236}">
              <a16:creationId xmlns:a16="http://schemas.microsoft.com/office/drawing/2014/main" id="{5C3CC492-C9FA-E91C-CCA9-113AFCBBF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476250</xdr:colOff>
      <xdr:row>25</xdr:row>
      <xdr:rowOff>90487</xdr:rowOff>
    </xdr:from>
    <xdr:to>
      <xdr:col>19</xdr:col>
      <xdr:colOff>247650</xdr:colOff>
      <xdr:row>39</xdr:row>
      <xdr:rowOff>166687</xdr:rowOff>
    </xdr:to>
    <xdr:graphicFrame macro="">
      <xdr:nvGraphicFramePr>
        <xdr:cNvPr id="3" name="Chart 2">
          <a:extLst>
            <a:ext uri="{FF2B5EF4-FFF2-40B4-BE49-F238E27FC236}">
              <a16:creationId xmlns:a16="http://schemas.microsoft.com/office/drawing/2014/main" id="{DFA8FB0E-3CC5-E408-6429-A00158361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371474</xdr:colOff>
      <xdr:row>1</xdr:row>
      <xdr:rowOff>157162</xdr:rowOff>
    </xdr:from>
    <xdr:to>
      <xdr:col>25</xdr:col>
      <xdr:colOff>57149</xdr:colOff>
      <xdr:row>16</xdr:row>
      <xdr:rowOff>42862</xdr:rowOff>
    </xdr:to>
    <xdr:graphicFrame macro="">
      <xdr:nvGraphicFramePr>
        <xdr:cNvPr id="4" name="Chart 3">
          <a:extLst>
            <a:ext uri="{FF2B5EF4-FFF2-40B4-BE49-F238E27FC236}">
              <a16:creationId xmlns:a16="http://schemas.microsoft.com/office/drawing/2014/main" id="{0D6FD72D-CD79-73A0-A941-E25D96404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342900</xdr:colOff>
      <xdr:row>1</xdr:row>
      <xdr:rowOff>152400</xdr:rowOff>
    </xdr:from>
    <xdr:to>
      <xdr:col>3</xdr:col>
      <xdr:colOff>342900</xdr:colOff>
      <xdr:row>15</xdr:row>
      <xdr:rowOff>9525</xdr:rowOff>
    </xdr:to>
    <mc:AlternateContent xmlns:mc="http://schemas.openxmlformats.org/markup-compatibility/2006" xmlns:a14="http://schemas.microsoft.com/office/drawing/2010/main">
      <mc:Choice Requires="a14">
        <xdr:graphicFrame macro="">
          <xdr:nvGraphicFramePr>
            <xdr:cNvPr id="5" name="Store Name">
              <a:extLst>
                <a:ext uri="{FF2B5EF4-FFF2-40B4-BE49-F238E27FC236}">
                  <a16:creationId xmlns:a16="http://schemas.microsoft.com/office/drawing/2014/main" id="{191A5648-A857-B9C0-22D2-6A2BD86F7110}"/>
                </a:ext>
              </a:extLst>
            </xdr:cNvPr>
            <xdr:cNvGraphicFramePr/>
          </xdr:nvGraphicFramePr>
          <xdr:xfrm>
            <a:off x="0" y="0"/>
            <a:ext cx="0" cy="0"/>
          </xdr:xfrm>
          <a:graphic>
            <a:graphicData uri="http://schemas.microsoft.com/office/drawing/2010/slicer">
              <sle:slicer xmlns:sle="http://schemas.microsoft.com/office/drawing/2010/slicer" name="Store Name"/>
            </a:graphicData>
          </a:graphic>
        </xdr:graphicFrame>
      </mc:Choice>
      <mc:Fallback xmlns="">
        <xdr:sp macro="" textlink="">
          <xdr:nvSpPr>
            <xdr:cNvPr id="0" name=""/>
            <xdr:cNvSpPr>
              <a:spLocks noTextEdit="1"/>
            </xdr:cNvSpPr>
          </xdr:nvSpPr>
          <xdr:spPr>
            <a:xfrm>
              <a:off x="342900" y="342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533399</xdr:colOff>
      <xdr:row>17</xdr:row>
      <xdr:rowOff>19050</xdr:rowOff>
    </xdr:from>
    <xdr:to>
      <xdr:col>59</xdr:col>
      <xdr:colOff>409574</xdr:colOff>
      <xdr:row>32</xdr:row>
      <xdr:rowOff>128587</xdr:rowOff>
    </xdr:to>
    <xdr:graphicFrame macro="">
      <xdr:nvGraphicFramePr>
        <xdr:cNvPr id="6" name="Chart 5">
          <a:extLst>
            <a:ext uri="{FF2B5EF4-FFF2-40B4-BE49-F238E27FC236}">
              <a16:creationId xmlns:a16="http://schemas.microsoft.com/office/drawing/2014/main" id="{2875440E-91EC-25D6-75FC-0E745D183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428625</xdr:colOff>
      <xdr:row>34</xdr:row>
      <xdr:rowOff>166687</xdr:rowOff>
    </xdr:from>
    <xdr:to>
      <xdr:col>57</xdr:col>
      <xdr:colOff>466725</xdr:colOff>
      <xdr:row>49</xdr:row>
      <xdr:rowOff>52387</xdr:rowOff>
    </xdr:to>
    <xdr:graphicFrame macro="">
      <xdr:nvGraphicFramePr>
        <xdr:cNvPr id="7" name="Chart 6">
          <a:extLst>
            <a:ext uri="{FF2B5EF4-FFF2-40B4-BE49-F238E27FC236}">
              <a16:creationId xmlns:a16="http://schemas.microsoft.com/office/drawing/2014/main" id="{90734E45-1DD7-2701-9C72-D88D5D823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790575</xdr:colOff>
      <xdr:row>26</xdr:row>
      <xdr:rowOff>142875</xdr:rowOff>
    </xdr:from>
    <xdr:to>
      <xdr:col>18</xdr:col>
      <xdr:colOff>561975</xdr:colOff>
      <xdr:row>51</xdr:row>
      <xdr:rowOff>142875</xdr:rowOff>
    </xdr:to>
    <mc:AlternateContent xmlns:mc="http://schemas.openxmlformats.org/markup-compatibility/2006">
      <mc:Choice xmlns:we="http://schemas.microsoft.com/office/webextensions/webextension/2010/11" Requires="we">
        <xdr:graphicFrame macro="">
          <xdr:nvGraphicFramePr>
            <xdr:cNvPr id="3" name="Add-in 2">
              <a:extLst>
                <a:ext uri="{FF2B5EF4-FFF2-40B4-BE49-F238E27FC236}">
                  <a16:creationId xmlns:a16="http://schemas.microsoft.com/office/drawing/2014/main" id="{540CB62C-2BF4-FC4A-B3AC-0FB18325405C}"/>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a:extLst>
                <a:ext uri="{FF2B5EF4-FFF2-40B4-BE49-F238E27FC236}">
                  <a16:creationId xmlns:a16="http://schemas.microsoft.com/office/drawing/2014/main" id="{540CB62C-2BF4-FC4A-B3AC-0FB18325405C}"/>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editAs="oneCell">
    <xdr:from>
      <xdr:col>0</xdr:col>
      <xdr:colOff>276225</xdr:colOff>
      <xdr:row>6</xdr:row>
      <xdr:rowOff>152400</xdr:rowOff>
    </xdr:from>
    <xdr:to>
      <xdr:col>3</xdr:col>
      <xdr:colOff>276225</xdr:colOff>
      <xdr:row>20</xdr:row>
      <xdr:rowOff>9525</xdr:rowOff>
    </xdr:to>
    <mc:AlternateContent xmlns:mc="http://schemas.openxmlformats.org/markup-compatibility/2006" xmlns:a14="http://schemas.microsoft.com/office/drawing/2010/main">
      <mc:Choice Requires="a14">
        <xdr:graphicFrame macro="">
          <xdr:nvGraphicFramePr>
            <xdr:cNvPr id="4" name="Month Name">
              <a:extLst>
                <a:ext uri="{FF2B5EF4-FFF2-40B4-BE49-F238E27FC236}">
                  <a16:creationId xmlns:a16="http://schemas.microsoft.com/office/drawing/2014/main" id="{984E3B99-1128-CB1B-6274-C2B9F951FC65}"/>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276225" y="129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285750</xdr:colOff>
      <xdr:row>9</xdr:row>
      <xdr:rowOff>114300</xdr:rowOff>
    </xdr:from>
    <xdr:to>
      <xdr:col>13</xdr:col>
      <xdr:colOff>476251</xdr:colOff>
      <xdr:row>20</xdr:row>
      <xdr:rowOff>38100</xdr:rowOff>
    </xdr:to>
    <xdr:sp macro="" textlink="">
      <xdr:nvSpPr>
        <xdr:cNvPr id="40" name="Rectangle 39">
          <a:extLst>
            <a:ext uri="{FF2B5EF4-FFF2-40B4-BE49-F238E27FC236}">
              <a16:creationId xmlns:a16="http://schemas.microsoft.com/office/drawing/2014/main" id="{B8AAEB95-C002-0D0B-745C-74F87C370548}"/>
            </a:ext>
          </a:extLst>
        </xdr:cNvPr>
        <xdr:cNvSpPr/>
      </xdr:nvSpPr>
      <xdr:spPr>
        <a:xfrm>
          <a:off x="4552950" y="1295400"/>
          <a:ext cx="3848101" cy="2019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editAs="absolute">
    <xdr:from>
      <xdr:col>16</xdr:col>
      <xdr:colOff>323838</xdr:colOff>
      <xdr:row>0</xdr:row>
      <xdr:rowOff>9525</xdr:rowOff>
    </xdr:from>
    <xdr:to>
      <xdr:col>20</xdr:col>
      <xdr:colOff>542922</xdr:colOff>
      <xdr:row>32</xdr:row>
      <xdr:rowOff>0</xdr:rowOff>
    </xdr:to>
    <xdr:sp macro="" textlink="">
      <xdr:nvSpPr>
        <xdr:cNvPr id="2" name="Moon 1">
          <a:extLst>
            <a:ext uri="{FF2B5EF4-FFF2-40B4-BE49-F238E27FC236}">
              <a16:creationId xmlns:a16="http://schemas.microsoft.com/office/drawing/2014/main" id="{51CB89A3-990E-4B53-B25A-29162E6FC8DC}"/>
            </a:ext>
          </a:extLst>
        </xdr:cNvPr>
        <xdr:cNvSpPr/>
      </xdr:nvSpPr>
      <xdr:spPr>
        <a:xfrm flipH="1">
          <a:off x="10077438" y="9525"/>
          <a:ext cx="2838459" cy="5553075"/>
        </a:xfrm>
        <a:prstGeom prst="moon">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361938</xdr:colOff>
      <xdr:row>0</xdr:row>
      <xdr:rowOff>9524</xdr:rowOff>
    </xdr:from>
    <xdr:to>
      <xdr:col>20</xdr:col>
      <xdr:colOff>581022</xdr:colOff>
      <xdr:row>32</xdr:row>
      <xdr:rowOff>4645</xdr:rowOff>
    </xdr:to>
    <xdr:sp macro="" textlink="">
      <xdr:nvSpPr>
        <xdr:cNvPr id="3" name="Moon 2">
          <a:extLst>
            <a:ext uri="{FF2B5EF4-FFF2-40B4-BE49-F238E27FC236}">
              <a16:creationId xmlns:a16="http://schemas.microsoft.com/office/drawing/2014/main" id="{CB2D0EFD-6AA8-4E78-B0C6-A64955496055}"/>
            </a:ext>
          </a:extLst>
        </xdr:cNvPr>
        <xdr:cNvSpPr/>
      </xdr:nvSpPr>
      <xdr:spPr>
        <a:xfrm flipH="1">
          <a:off x="10115538" y="9524"/>
          <a:ext cx="2838459" cy="5557721"/>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428625</xdr:colOff>
      <xdr:row>0</xdr:row>
      <xdr:rowOff>38101</xdr:rowOff>
    </xdr:from>
    <xdr:to>
      <xdr:col>15</xdr:col>
      <xdr:colOff>401193</xdr:colOff>
      <xdr:row>4</xdr:row>
      <xdr:rowOff>152401</xdr:rowOff>
    </xdr:to>
    <xdr:sp macro="" textlink="">
      <xdr:nvSpPr>
        <xdr:cNvPr id="8" name="Rectangle 7">
          <a:extLst>
            <a:ext uri="{FF2B5EF4-FFF2-40B4-BE49-F238E27FC236}">
              <a16:creationId xmlns:a16="http://schemas.microsoft.com/office/drawing/2014/main" id="{70723BFE-188A-4A7E-94A6-9F2253C9737D}"/>
            </a:ext>
          </a:extLst>
        </xdr:cNvPr>
        <xdr:cNvSpPr/>
      </xdr:nvSpPr>
      <xdr:spPr>
        <a:xfrm>
          <a:off x="428625" y="38101"/>
          <a:ext cx="9116568" cy="342900"/>
        </a:xfrm>
        <a:prstGeom prst="rect">
          <a:avLst/>
        </a:prstGeom>
        <a:gradFill flip="none" rotWithShape="1">
          <a:gsLst>
            <a:gs pos="0">
              <a:schemeClr val="bg1">
                <a:alpha val="52000"/>
                <a:lumMod val="95000"/>
              </a:schemeClr>
            </a:gs>
            <a:gs pos="52000">
              <a:schemeClr val="bg1">
                <a:alpha val="70000"/>
              </a:schemeClr>
            </a:gs>
            <a:gs pos="100000">
              <a:schemeClr val="bg1">
                <a:alpha val="52000"/>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b="1">
              <a:solidFill>
                <a:schemeClr val="bg1">
                  <a:lumMod val="75000"/>
                </a:schemeClr>
              </a:solidFill>
            </a:rPr>
            <a:t>Kix</a:t>
          </a:r>
          <a:r>
            <a:rPr lang="en-US" sz="3200" b="1" baseline="0">
              <a:solidFill>
                <a:schemeClr val="bg1">
                  <a:lumMod val="75000"/>
                </a:schemeClr>
              </a:solidFill>
            </a:rPr>
            <a:t> Business Dashboard</a:t>
          </a:r>
          <a:endParaRPr lang="en-US" sz="3200" b="1">
            <a:solidFill>
              <a:schemeClr val="bg1">
                <a:lumMod val="75000"/>
              </a:schemeClr>
            </a:solidFill>
          </a:endParaRPr>
        </a:p>
      </xdr:txBody>
    </xdr:sp>
    <xdr:clientData/>
  </xdr:twoCellAnchor>
  <xdr:twoCellAnchor>
    <xdr:from>
      <xdr:col>0</xdr:col>
      <xdr:colOff>1</xdr:colOff>
      <xdr:row>0</xdr:row>
      <xdr:rowOff>0</xdr:rowOff>
    </xdr:from>
    <xdr:to>
      <xdr:col>0</xdr:col>
      <xdr:colOff>161925</xdr:colOff>
      <xdr:row>33</xdr:row>
      <xdr:rowOff>47624</xdr:rowOff>
    </xdr:to>
    <xdr:sp macro="" textlink="">
      <xdr:nvSpPr>
        <xdr:cNvPr id="24" name="Rectangle 23">
          <a:extLst>
            <a:ext uri="{FF2B5EF4-FFF2-40B4-BE49-F238E27FC236}">
              <a16:creationId xmlns:a16="http://schemas.microsoft.com/office/drawing/2014/main" id="{47B89E9A-FBC9-1D00-23F4-5F9AD08292AE}"/>
            </a:ext>
          </a:extLst>
        </xdr:cNvPr>
        <xdr:cNvSpPr/>
      </xdr:nvSpPr>
      <xdr:spPr>
        <a:xfrm>
          <a:off x="1" y="0"/>
          <a:ext cx="161924" cy="5800724"/>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0</xdr:col>
      <xdr:colOff>304800</xdr:colOff>
      <xdr:row>5</xdr:row>
      <xdr:rowOff>38100</xdr:rowOff>
    </xdr:from>
    <xdr:to>
      <xdr:col>3</xdr:col>
      <xdr:colOff>76200</xdr:colOff>
      <xdr:row>8</xdr:row>
      <xdr:rowOff>142875</xdr:rowOff>
    </xdr:to>
    <xdr:sp macro="" textlink="">
      <xdr:nvSpPr>
        <xdr:cNvPr id="7" name="Rectangle: Rounded Corners 6">
          <a:extLst>
            <a:ext uri="{FF2B5EF4-FFF2-40B4-BE49-F238E27FC236}">
              <a16:creationId xmlns:a16="http://schemas.microsoft.com/office/drawing/2014/main" id="{5171AD23-CF92-ABA4-C2E2-5FE7B944BB62}"/>
            </a:ext>
          </a:extLst>
        </xdr:cNvPr>
        <xdr:cNvSpPr/>
      </xdr:nvSpPr>
      <xdr:spPr>
        <a:xfrm>
          <a:off x="304800" y="457200"/>
          <a:ext cx="1600200" cy="676275"/>
        </a:xfrm>
        <a:prstGeom prst="roundRect">
          <a:avLst/>
        </a:prstGeom>
        <a:gradFill flip="none" rotWithShape="1">
          <a:gsLst>
            <a:gs pos="0">
              <a:schemeClr val="accent5">
                <a:lumMod val="40000"/>
                <a:lumOff val="60000"/>
                <a:alpha val="90000"/>
              </a:schemeClr>
            </a:gs>
            <a:gs pos="46000">
              <a:schemeClr val="accent5">
                <a:lumMod val="95000"/>
                <a:lumOff val="5000"/>
              </a:schemeClr>
            </a:gs>
            <a:gs pos="100000">
              <a:schemeClr val="accent5">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7</xdr:col>
      <xdr:colOff>330200</xdr:colOff>
      <xdr:row>5</xdr:row>
      <xdr:rowOff>38100</xdr:rowOff>
    </xdr:from>
    <xdr:to>
      <xdr:col>10</xdr:col>
      <xdr:colOff>101600</xdr:colOff>
      <xdr:row>8</xdr:row>
      <xdr:rowOff>142875</xdr:rowOff>
    </xdr:to>
    <xdr:sp macro="" textlink="">
      <xdr:nvSpPr>
        <xdr:cNvPr id="10" name="Rectangle: Rounded Corners 9">
          <a:extLst>
            <a:ext uri="{FF2B5EF4-FFF2-40B4-BE49-F238E27FC236}">
              <a16:creationId xmlns:a16="http://schemas.microsoft.com/office/drawing/2014/main" id="{827D0BC5-4890-4738-A375-E8094D66102A}"/>
            </a:ext>
          </a:extLst>
        </xdr:cNvPr>
        <xdr:cNvSpPr/>
      </xdr:nvSpPr>
      <xdr:spPr>
        <a:xfrm>
          <a:off x="4597400" y="457200"/>
          <a:ext cx="1600200" cy="676275"/>
        </a:xfrm>
        <a:prstGeom prst="roundRect">
          <a:avLst/>
        </a:prstGeom>
        <a:gradFill flip="none" rotWithShape="1">
          <a:gsLst>
            <a:gs pos="0">
              <a:schemeClr val="accent5">
                <a:lumMod val="40000"/>
                <a:lumOff val="60000"/>
                <a:alpha val="90000"/>
              </a:schemeClr>
            </a:gs>
            <a:gs pos="46000">
              <a:schemeClr val="accent5">
                <a:lumMod val="95000"/>
                <a:lumOff val="5000"/>
              </a:schemeClr>
            </a:gs>
            <a:gs pos="100000">
              <a:schemeClr val="accent5">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11</xdr:col>
      <xdr:colOff>47625</xdr:colOff>
      <xdr:row>5</xdr:row>
      <xdr:rowOff>38100</xdr:rowOff>
    </xdr:from>
    <xdr:to>
      <xdr:col>13</xdr:col>
      <xdr:colOff>428625</xdr:colOff>
      <xdr:row>8</xdr:row>
      <xdr:rowOff>142875</xdr:rowOff>
    </xdr:to>
    <xdr:sp macro="" textlink="">
      <xdr:nvSpPr>
        <xdr:cNvPr id="11" name="Rectangle: Rounded Corners 10">
          <a:extLst>
            <a:ext uri="{FF2B5EF4-FFF2-40B4-BE49-F238E27FC236}">
              <a16:creationId xmlns:a16="http://schemas.microsoft.com/office/drawing/2014/main" id="{C340596A-5BE7-4DA7-A52B-8B6C2AF27539}"/>
            </a:ext>
          </a:extLst>
        </xdr:cNvPr>
        <xdr:cNvSpPr/>
      </xdr:nvSpPr>
      <xdr:spPr>
        <a:xfrm>
          <a:off x="6753225" y="457200"/>
          <a:ext cx="1600200" cy="676275"/>
        </a:xfrm>
        <a:prstGeom prst="roundRect">
          <a:avLst/>
        </a:prstGeom>
        <a:gradFill flip="none" rotWithShape="1">
          <a:gsLst>
            <a:gs pos="0">
              <a:schemeClr val="accent5">
                <a:lumMod val="40000"/>
                <a:lumOff val="60000"/>
                <a:alpha val="90000"/>
              </a:schemeClr>
            </a:gs>
            <a:gs pos="46000">
              <a:schemeClr val="accent5">
                <a:lumMod val="95000"/>
                <a:lumOff val="5000"/>
              </a:schemeClr>
            </a:gs>
            <a:gs pos="100000">
              <a:schemeClr val="accent5">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3</xdr:col>
      <xdr:colOff>590550</xdr:colOff>
      <xdr:row>5</xdr:row>
      <xdr:rowOff>38100</xdr:rowOff>
    </xdr:from>
    <xdr:to>
      <xdr:col>6</xdr:col>
      <xdr:colOff>361950</xdr:colOff>
      <xdr:row>8</xdr:row>
      <xdr:rowOff>142875</xdr:rowOff>
    </xdr:to>
    <xdr:sp macro="" textlink="">
      <xdr:nvSpPr>
        <xdr:cNvPr id="12" name="Rectangle: Rounded Corners 11">
          <a:extLst>
            <a:ext uri="{FF2B5EF4-FFF2-40B4-BE49-F238E27FC236}">
              <a16:creationId xmlns:a16="http://schemas.microsoft.com/office/drawing/2014/main" id="{E0D0F16C-55A7-4245-9347-29E024EB98FB}"/>
            </a:ext>
          </a:extLst>
        </xdr:cNvPr>
        <xdr:cNvSpPr/>
      </xdr:nvSpPr>
      <xdr:spPr>
        <a:xfrm>
          <a:off x="2419350" y="457200"/>
          <a:ext cx="1600200" cy="676275"/>
        </a:xfrm>
        <a:prstGeom prst="roundRect">
          <a:avLst/>
        </a:prstGeom>
        <a:gradFill flip="none" rotWithShape="1">
          <a:gsLst>
            <a:gs pos="0">
              <a:schemeClr val="accent5">
                <a:lumMod val="40000"/>
                <a:lumOff val="60000"/>
                <a:alpha val="90000"/>
              </a:schemeClr>
            </a:gs>
            <a:gs pos="46000">
              <a:srgbClr val="4D79C7"/>
            </a:gs>
            <a:gs pos="100000">
              <a:schemeClr val="accent5">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0</xdr:col>
      <xdr:colOff>342900</xdr:colOff>
      <xdr:row>6</xdr:row>
      <xdr:rowOff>0</xdr:rowOff>
    </xdr:from>
    <xdr:to>
      <xdr:col>1</xdr:col>
      <xdr:colOff>123826</xdr:colOff>
      <xdr:row>8</xdr:row>
      <xdr:rowOff>9525</xdr:rowOff>
    </xdr:to>
    <xdr:sp macro="" textlink="">
      <xdr:nvSpPr>
        <xdr:cNvPr id="13" name="Oval 12">
          <a:extLst>
            <a:ext uri="{FF2B5EF4-FFF2-40B4-BE49-F238E27FC236}">
              <a16:creationId xmlns:a16="http://schemas.microsoft.com/office/drawing/2014/main" id="{EE9197B5-ABC4-BF1B-58EE-9E0D7B140CFB}"/>
            </a:ext>
          </a:extLst>
        </xdr:cNvPr>
        <xdr:cNvSpPr/>
      </xdr:nvSpPr>
      <xdr:spPr>
        <a:xfrm>
          <a:off x="342900" y="609600"/>
          <a:ext cx="390526" cy="390525"/>
        </a:xfrm>
        <a:prstGeom prst="ellipse">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4</xdr:col>
      <xdr:colOff>19050</xdr:colOff>
      <xdr:row>6</xdr:row>
      <xdr:rowOff>9525</xdr:rowOff>
    </xdr:from>
    <xdr:to>
      <xdr:col>4</xdr:col>
      <xdr:colOff>409576</xdr:colOff>
      <xdr:row>8</xdr:row>
      <xdr:rowOff>19050</xdr:rowOff>
    </xdr:to>
    <xdr:sp macro="" textlink="">
      <xdr:nvSpPr>
        <xdr:cNvPr id="14" name="Oval 13">
          <a:extLst>
            <a:ext uri="{FF2B5EF4-FFF2-40B4-BE49-F238E27FC236}">
              <a16:creationId xmlns:a16="http://schemas.microsoft.com/office/drawing/2014/main" id="{A73741FD-0DF9-4490-B083-7F119B6B11FD}"/>
            </a:ext>
          </a:extLst>
        </xdr:cNvPr>
        <xdr:cNvSpPr/>
      </xdr:nvSpPr>
      <xdr:spPr>
        <a:xfrm>
          <a:off x="2457450" y="619125"/>
          <a:ext cx="390526" cy="390525"/>
        </a:xfrm>
        <a:prstGeom prst="ellipse">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7</xdr:col>
      <xdr:colOff>361950</xdr:colOff>
      <xdr:row>6</xdr:row>
      <xdr:rowOff>9525</xdr:rowOff>
    </xdr:from>
    <xdr:to>
      <xdr:col>8</xdr:col>
      <xdr:colOff>142876</xdr:colOff>
      <xdr:row>8</xdr:row>
      <xdr:rowOff>19050</xdr:rowOff>
    </xdr:to>
    <xdr:sp macro="" textlink="">
      <xdr:nvSpPr>
        <xdr:cNvPr id="15" name="Oval 14">
          <a:extLst>
            <a:ext uri="{FF2B5EF4-FFF2-40B4-BE49-F238E27FC236}">
              <a16:creationId xmlns:a16="http://schemas.microsoft.com/office/drawing/2014/main" id="{7809F107-0278-45B6-998B-BA8C2CB215EF}"/>
            </a:ext>
          </a:extLst>
        </xdr:cNvPr>
        <xdr:cNvSpPr/>
      </xdr:nvSpPr>
      <xdr:spPr>
        <a:xfrm>
          <a:off x="4629150" y="619125"/>
          <a:ext cx="390526" cy="390525"/>
        </a:xfrm>
        <a:prstGeom prst="ellipse">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11</xdr:col>
      <xdr:colOff>76200</xdr:colOff>
      <xdr:row>6</xdr:row>
      <xdr:rowOff>9525</xdr:rowOff>
    </xdr:from>
    <xdr:to>
      <xdr:col>11</xdr:col>
      <xdr:colOff>466726</xdr:colOff>
      <xdr:row>8</xdr:row>
      <xdr:rowOff>19050</xdr:rowOff>
    </xdr:to>
    <xdr:sp macro="" textlink="">
      <xdr:nvSpPr>
        <xdr:cNvPr id="16" name="Oval 15">
          <a:extLst>
            <a:ext uri="{FF2B5EF4-FFF2-40B4-BE49-F238E27FC236}">
              <a16:creationId xmlns:a16="http://schemas.microsoft.com/office/drawing/2014/main" id="{BECE7C68-ECBD-4E0D-BB47-C0E994C147B2}"/>
            </a:ext>
          </a:extLst>
        </xdr:cNvPr>
        <xdr:cNvSpPr/>
      </xdr:nvSpPr>
      <xdr:spPr>
        <a:xfrm>
          <a:off x="6781800" y="619125"/>
          <a:ext cx="390526" cy="390525"/>
        </a:xfrm>
        <a:prstGeom prst="ellipse">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xdr:col>
      <xdr:colOff>76199</xdr:colOff>
      <xdr:row>6</xdr:row>
      <xdr:rowOff>171449</xdr:rowOff>
    </xdr:from>
    <xdr:to>
      <xdr:col>2</xdr:col>
      <xdr:colOff>409574</xdr:colOff>
      <xdr:row>8</xdr:row>
      <xdr:rowOff>133350</xdr:rowOff>
    </xdr:to>
    <xdr:sp macro="" textlink="">
      <xdr:nvSpPr>
        <xdr:cNvPr id="17" name="TextBox 16">
          <a:extLst>
            <a:ext uri="{FF2B5EF4-FFF2-40B4-BE49-F238E27FC236}">
              <a16:creationId xmlns:a16="http://schemas.microsoft.com/office/drawing/2014/main" id="{44114A28-7504-C69E-EAF4-0066DFE075D6}"/>
            </a:ext>
          </a:extLst>
        </xdr:cNvPr>
        <xdr:cNvSpPr txBox="1"/>
      </xdr:nvSpPr>
      <xdr:spPr>
        <a:xfrm>
          <a:off x="685799" y="781049"/>
          <a:ext cx="942975"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0">
              <a:solidFill>
                <a:schemeClr val="accent5">
                  <a:lumMod val="60000"/>
                  <a:lumOff val="40000"/>
                </a:schemeClr>
              </a:solidFill>
            </a:rPr>
            <a:t>COGS</a:t>
          </a:r>
          <a:endParaRPr lang="en-US" sz="1200" b="0">
            <a:solidFill>
              <a:schemeClr val="accent5">
                <a:lumMod val="60000"/>
                <a:lumOff val="40000"/>
              </a:schemeClr>
            </a:solidFill>
          </a:endParaRPr>
        </a:p>
      </xdr:txBody>
    </xdr:sp>
    <xdr:clientData/>
  </xdr:twoCellAnchor>
  <xdr:twoCellAnchor>
    <xdr:from>
      <xdr:col>4</xdr:col>
      <xdr:colOff>257175</xdr:colOff>
      <xdr:row>6</xdr:row>
      <xdr:rowOff>171449</xdr:rowOff>
    </xdr:from>
    <xdr:to>
      <xdr:col>6</xdr:col>
      <xdr:colOff>409575</xdr:colOff>
      <xdr:row>8</xdr:row>
      <xdr:rowOff>114299</xdr:rowOff>
    </xdr:to>
    <xdr:sp macro="" textlink="">
      <xdr:nvSpPr>
        <xdr:cNvPr id="19" name="TextBox 18">
          <a:extLst>
            <a:ext uri="{FF2B5EF4-FFF2-40B4-BE49-F238E27FC236}">
              <a16:creationId xmlns:a16="http://schemas.microsoft.com/office/drawing/2014/main" id="{EEDE8A57-1CFB-499B-AC68-C9362B8BF59F}"/>
            </a:ext>
          </a:extLst>
        </xdr:cNvPr>
        <xdr:cNvSpPr txBox="1"/>
      </xdr:nvSpPr>
      <xdr:spPr>
        <a:xfrm>
          <a:off x="2695575" y="781049"/>
          <a:ext cx="1371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solidFill>
                <a:schemeClr val="accent5">
                  <a:lumMod val="60000"/>
                  <a:lumOff val="40000"/>
                </a:schemeClr>
              </a:solidFill>
            </a:rPr>
            <a:t>Total Revenue</a:t>
          </a:r>
          <a:endParaRPr lang="en-US" sz="1100" b="0">
            <a:solidFill>
              <a:schemeClr val="accent5">
                <a:lumMod val="60000"/>
                <a:lumOff val="40000"/>
              </a:schemeClr>
            </a:solidFill>
          </a:endParaRPr>
        </a:p>
      </xdr:txBody>
    </xdr:sp>
    <xdr:clientData/>
  </xdr:twoCellAnchor>
  <xdr:twoCellAnchor>
    <xdr:from>
      <xdr:col>7</xdr:col>
      <xdr:colOff>571500</xdr:colOff>
      <xdr:row>6</xdr:row>
      <xdr:rowOff>171449</xdr:rowOff>
    </xdr:from>
    <xdr:to>
      <xdr:col>10</xdr:col>
      <xdr:colOff>114300</xdr:colOff>
      <xdr:row>8</xdr:row>
      <xdr:rowOff>114299</xdr:rowOff>
    </xdr:to>
    <xdr:sp macro="" textlink="">
      <xdr:nvSpPr>
        <xdr:cNvPr id="20" name="TextBox 19">
          <a:extLst>
            <a:ext uri="{FF2B5EF4-FFF2-40B4-BE49-F238E27FC236}">
              <a16:creationId xmlns:a16="http://schemas.microsoft.com/office/drawing/2014/main" id="{CEBCE539-AB0E-4CC0-AC4E-4F53726DA13A}"/>
            </a:ext>
          </a:extLst>
        </xdr:cNvPr>
        <xdr:cNvSpPr txBox="1"/>
      </xdr:nvSpPr>
      <xdr:spPr>
        <a:xfrm>
          <a:off x="4838700" y="781049"/>
          <a:ext cx="1371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solidFill>
                <a:schemeClr val="accent5">
                  <a:lumMod val="60000"/>
                  <a:lumOff val="40000"/>
                </a:schemeClr>
              </a:solidFill>
            </a:rPr>
            <a:t>Profit Margin</a:t>
          </a:r>
          <a:endParaRPr lang="en-US" sz="1100" b="0">
            <a:solidFill>
              <a:schemeClr val="accent5">
                <a:lumMod val="60000"/>
                <a:lumOff val="40000"/>
              </a:schemeClr>
            </a:solidFill>
          </a:endParaRPr>
        </a:p>
      </xdr:txBody>
    </xdr:sp>
    <xdr:clientData/>
  </xdr:twoCellAnchor>
  <xdr:twoCellAnchor>
    <xdr:from>
      <xdr:col>11</xdr:col>
      <xdr:colOff>381000</xdr:colOff>
      <xdr:row>6</xdr:row>
      <xdr:rowOff>171449</xdr:rowOff>
    </xdr:from>
    <xdr:to>
      <xdr:col>13</xdr:col>
      <xdr:colOff>457200</xdr:colOff>
      <xdr:row>8</xdr:row>
      <xdr:rowOff>114299</xdr:rowOff>
    </xdr:to>
    <xdr:sp macro="" textlink="">
      <xdr:nvSpPr>
        <xdr:cNvPr id="21" name="TextBox 20">
          <a:extLst>
            <a:ext uri="{FF2B5EF4-FFF2-40B4-BE49-F238E27FC236}">
              <a16:creationId xmlns:a16="http://schemas.microsoft.com/office/drawing/2014/main" id="{66FE929B-BF20-48B8-8C57-829D81689F30}"/>
            </a:ext>
          </a:extLst>
        </xdr:cNvPr>
        <xdr:cNvSpPr txBox="1"/>
      </xdr:nvSpPr>
      <xdr:spPr>
        <a:xfrm>
          <a:off x="7086600" y="781049"/>
          <a:ext cx="12954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solidFill>
                <a:schemeClr val="accent5">
                  <a:lumMod val="60000"/>
                  <a:lumOff val="40000"/>
                </a:schemeClr>
              </a:solidFill>
            </a:rPr>
            <a:t>%Profit Margin</a:t>
          </a:r>
          <a:endParaRPr lang="en-US" sz="1100" b="0">
            <a:solidFill>
              <a:schemeClr val="accent5">
                <a:lumMod val="60000"/>
                <a:lumOff val="40000"/>
              </a:schemeClr>
            </a:solidFill>
          </a:endParaRPr>
        </a:p>
      </xdr:txBody>
    </xdr:sp>
    <xdr:clientData/>
  </xdr:twoCellAnchor>
  <xdr:twoCellAnchor editAs="oneCell">
    <xdr:from>
      <xdr:col>4</xdr:col>
      <xdr:colOff>85725</xdr:colOff>
      <xdr:row>6</xdr:row>
      <xdr:rowOff>66675</xdr:rowOff>
    </xdr:from>
    <xdr:to>
      <xdr:col>4</xdr:col>
      <xdr:colOff>347455</xdr:colOff>
      <xdr:row>7</xdr:row>
      <xdr:rowOff>137905</xdr:rowOff>
    </xdr:to>
    <xdr:pic>
      <xdr:nvPicPr>
        <xdr:cNvPr id="25" name="Picture 24">
          <a:extLst>
            <a:ext uri="{FF2B5EF4-FFF2-40B4-BE49-F238E27FC236}">
              <a16:creationId xmlns:a16="http://schemas.microsoft.com/office/drawing/2014/main" id="{D1A061ED-2FA7-A6B4-814E-E5BD803C289D}"/>
            </a:ext>
          </a:extLst>
        </xdr:cNvPr>
        <xdr:cNvPicPr>
          <a:picLocks noChangeAspect="1"/>
        </xdr:cNvPicPr>
      </xdr:nvPicPr>
      <xdr:blipFill>
        <a:blip xmlns:r="http://schemas.openxmlformats.org/officeDocument/2006/relationships" r:embed="rId1"/>
        <a:stretch>
          <a:fillRect/>
        </a:stretch>
      </xdr:blipFill>
      <xdr:spPr>
        <a:xfrm>
          <a:off x="2524125" y="676275"/>
          <a:ext cx="261730" cy="261730"/>
        </a:xfrm>
        <a:prstGeom prst="rect">
          <a:avLst/>
        </a:prstGeom>
      </xdr:spPr>
    </xdr:pic>
    <xdr:clientData/>
  </xdr:twoCellAnchor>
  <xdr:twoCellAnchor editAs="oneCell">
    <xdr:from>
      <xdr:col>11</xdr:col>
      <xdr:colOff>133350</xdr:colOff>
      <xdr:row>6</xdr:row>
      <xdr:rowOff>85726</xdr:rowOff>
    </xdr:from>
    <xdr:to>
      <xdr:col>11</xdr:col>
      <xdr:colOff>390524</xdr:colOff>
      <xdr:row>7</xdr:row>
      <xdr:rowOff>152400</xdr:rowOff>
    </xdr:to>
    <xdr:pic>
      <xdr:nvPicPr>
        <xdr:cNvPr id="27" name="Picture 26">
          <a:extLst>
            <a:ext uri="{FF2B5EF4-FFF2-40B4-BE49-F238E27FC236}">
              <a16:creationId xmlns:a16="http://schemas.microsoft.com/office/drawing/2014/main" id="{89B74EEA-2907-8E17-37FF-78156E767074}"/>
            </a:ext>
          </a:extLst>
        </xdr:cNvPr>
        <xdr:cNvPicPr>
          <a:picLocks noChangeAspect="1"/>
        </xdr:cNvPicPr>
      </xdr:nvPicPr>
      <xdr:blipFill>
        <a:blip xmlns:r="http://schemas.openxmlformats.org/officeDocument/2006/relationships" r:embed="rId2"/>
        <a:stretch>
          <a:fillRect/>
        </a:stretch>
      </xdr:blipFill>
      <xdr:spPr>
        <a:xfrm>
          <a:off x="6838950" y="695326"/>
          <a:ext cx="257174" cy="257174"/>
        </a:xfrm>
        <a:prstGeom prst="rect">
          <a:avLst/>
        </a:prstGeom>
      </xdr:spPr>
    </xdr:pic>
    <xdr:clientData/>
  </xdr:twoCellAnchor>
  <xdr:twoCellAnchor editAs="oneCell">
    <xdr:from>
      <xdr:col>0</xdr:col>
      <xdr:colOff>428625</xdr:colOff>
      <xdr:row>6</xdr:row>
      <xdr:rowOff>104775</xdr:rowOff>
    </xdr:from>
    <xdr:to>
      <xdr:col>1</xdr:col>
      <xdr:colOff>5537</xdr:colOff>
      <xdr:row>7</xdr:row>
      <xdr:rowOff>100787</xdr:rowOff>
    </xdr:to>
    <xdr:pic>
      <xdr:nvPicPr>
        <xdr:cNvPr id="28" name="Picture 27">
          <a:extLst>
            <a:ext uri="{FF2B5EF4-FFF2-40B4-BE49-F238E27FC236}">
              <a16:creationId xmlns:a16="http://schemas.microsoft.com/office/drawing/2014/main" id="{12550358-D2F7-ACEB-3F52-CA1A6EA6EA9E}"/>
            </a:ext>
          </a:extLst>
        </xdr:cNvPr>
        <xdr:cNvPicPr>
          <a:picLocks noChangeAspect="1"/>
        </xdr:cNvPicPr>
      </xdr:nvPicPr>
      <xdr:blipFill>
        <a:blip xmlns:r="http://schemas.openxmlformats.org/officeDocument/2006/relationships" r:embed="rId3"/>
        <a:stretch>
          <a:fillRect/>
        </a:stretch>
      </xdr:blipFill>
      <xdr:spPr>
        <a:xfrm>
          <a:off x="428625" y="714375"/>
          <a:ext cx="186512" cy="186512"/>
        </a:xfrm>
        <a:prstGeom prst="rect">
          <a:avLst/>
        </a:prstGeom>
      </xdr:spPr>
    </xdr:pic>
    <xdr:clientData/>
  </xdr:twoCellAnchor>
  <xdr:twoCellAnchor editAs="oneCell">
    <xdr:from>
      <xdr:col>7</xdr:col>
      <xdr:colOff>457199</xdr:colOff>
      <xdr:row>6</xdr:row>
      <xdr:rowOff>85724</xdr:rowOff>
    </xdr:from>
    <xdr:to>
      <xdr:col>8</xdr:col>
      <xdr:colOff>81736</xdr:colOff>
      <xdr:row>7</xdr:row>
      <xdr:rowOff>129361</xdr:rowOff>
    </xdr:to>
    <xdr:pic>
      <xdr:nvPicPr>
        <xdr:cNvPr id="29" name="Picture 28">
          <a:extLst>
            <a:ext uri="{FF2B5EF4-FFF2-40B4-BE49-F238E27FC236}">
              <a16:creationId xmlns:a16="http://schemas.microsoft.com/office/drawing/2014/main" id="{DB4C0A65-61FE-D6AB-AF48-4A5750334398}"/>
            </a:ext>
          </a:extLst>
        </xdr:cNvPr>
        <xdr:cNvPicPr>
          <a:picLocks noChangeAspect="1"/>
        </xdr:cNvPicPr>
      </xdr:nvPicPr>
      <xdr:blipFill>
        <a:blip xmlns:r="http://schemas.openxmlformats.org/officeDocument/2006/relationships" r:embed="rId4"/>
        <a:stretch>
          <a:fillRect/>
        </a:stretch>
      </xdr:blipFill>
      <xdr:spPr>
        <a:xfrm>
          <a:off x="4724399" y="695324"/>
          <a:ext cx="234137" cy="234137"/>
        </a:xfrm>
        <a:prstGeom prst="rect">
          <a:avLst/>
        </a:prstGeom>
      </xdr:spPr>
    </xdr:pic>
    <xdr:clientData/>
  </xdr:twoCellAnchor>
  <xdr:twoCellAnchor>
    <xdr:from>
      <xdr:col>1</xdr:col>
      <xdr:colOff>28575</xdr:colOff>
      <xdr:row>5</xdr:row>
      <xdr:rowOff>76201</xdr:rowOff>
    </xdr:from>
    <xdr:to>
      <xdr:col>2</xdr:col>
      <xdr:colOff>504825</xdr:colOff>
      <xdr:row>7</xdr:row>
      <xdr:rowOff>101600</xdr:rowOff>
    </xdr:to>
    <xdr:sp macro="" textlink="'Explore Data 1'!T9">
      <xdr:nvSpPr>
        <xdr:cNvPr id="30" name="TextBox 29">
          <a:extLst>
            <a:ext uri="{FF2B5EF4-FFF2-40B4-BE49-F238E27FC236}">
              <a16:creationId xmlns:a16="http://schemas.microsoft.com/office/drawing/2014/main" id="{814BFA8E-3AAD-E3CA-887D-C493C4A3C1AE}"/>
            </a:ext>
          </a:extLst>
        </xdr:cNvPr>
        <xdr:cNvSpPr txBox="1"/>
      </xdr:nvSpPr>
      <xdr:spPr>
        <a:xfrm>
          <a:off x="638175" y="495301"/>
          <a:ext cx="1085850" cy="406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84BDE43-984E-401D-8C73-87D878044903}" type="TxLink">
            <a:rPr lang="en-US" sz="2000" b="1" i="0" u="none" strike="noStrike">
              <a:solidFill>
                <a:schemeClr val="bg2"/>
              </a:solidFill>
              <a:latin typeface="Calibri"/>
              <a:cs typeface="Calibri"/>
            </a:rPr>
            <a:pPr algn="ctr"/>
            <a:t>$3.15M</a:t>
          </a:fld>
          <a:endParaRPr lang="en-US" sz="2000" b="1">
            <a:solidFill>
              <a:schemeClr val="bg2"/>
            </a:solidFill>
          </a:endParaRPr>
        </a:p>
      </xdr:txBody>
    </xdr:sp>
    <xdr:clientData/>
  </xdr:twoCellAnchor>
  <xdr:twoCellAnchor>
    <xdr:from>
      <xdr:col>4</xdr:col>
      <xdr:colOff>339725</xdr:colOff>
      <xdr:row>5</xdr:row>
      <xdr:rowOff>76201</xdr:rowOff>
    </xdr:from>
    <xdr:to>
      <xdr:col>6</xdr:col>
      <xdr:colOff>206375</xdr:colOff>
      <xdr:row>7</xdr:row>
      <xdr:rowOff>0</xdr:rowOff>
    </xdr:to>
    <xdr:sp macro="" textlink="'Explore Data 1'!U9">
      <xdr:nvSpPr>
        <xdr:cNvPr id="31" name="TextBox 30">
          <a:extLst>
            <a:ext uri="{FF2B5EF4-FFF2-40B4-BE49-F238E27FC236}">
              <a16:creationId xmlns:a16="http://schemas.microsoft.com/office/drawing/2014/main" id="{6A19BD30-06CF-4427-A73E-5DFD32EB2A85}"/>
            </a:ext>
          </a:extLst>
        </xdr:cNvPr>
        <xdr:cNvSpPr txBox="1"/>
      </xdr:nvSpPr>
      <xdr:spPr>
        <a:xfrm>
          <a:off x="2778125" y="495301"/>
          <a:ext cx="10858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E86B0B6-1867-4955-80A0-91C6510786F4}" type="TxLink">
            <a:rPr lang="en-US" sz="2000" b="1" i="0" u="none" strike="noStrike">
              <a:solidFill>
                <a:schemeClr val="bg2"/>
              </a:solidFill>
              <a:latin typeface="Calibri"/>
              <a:ea typeface="+mn-ea"/>
              <a:cs typeface="Calibri"/>
            </a:rPr>
            <a:pPr marL="0" indent="0" algn="ctr"/>
            <a:t>$5.45M</a:t>
          </a:fld>
          <a:endParaRPr lang="en-US" sz="2000" b="1" i="0" u="none" strike="noStrike">
            <a:solidFill>
              <a:schemeClr val="bg2"/>
            </a:solidFill>
            <a:latin typeface="Calibri"/>
            <a:ea typeface="+mn-ea"/>
            <a:cs typeface="Calibri"/>
          </a:endParaRPr>
        </a:p>
      </xdr:txBody>
    </xdr:sp>
    <xdr:clientData/>
  </xdr:twoCellAnchor>
  <xdr:twoCellAnchor>
    <xdr:from>
      <xdr:col>8</xdr:col>
      <xdr:colOff>60325</xdr:colOff>
      <xdr:row>5</xdr:row>
      <xdr:rowOff>76201</xdr:rowOff>
    </xdr:from>
    <xdr:to>
      <xdr:col>9</xdr:col>
      <xdr:colOff>536575</xdr:colOff>
      <xdr:row>7</xdr:row>
      <xdr:rowOff>0</xdr:rowOff>
    </xdr:to>
    <xdr:sp macro="" textlink="'Explore Data 1'!V9">
      <xdr:nvSpPr>
        <xdr:cNvPr id="32" name="TextBox 31">
          <a:extLst>
            <a:ext uri="{FF2B5EF4-FFF2-40B4-BE49-F238E27FC236}">
              <a16:creationId xmlns:a16="http://schemas.microsoft.com/office/drawing/2014/main" id="{15542277-2EAD-4A62-B627-36936A7164DB}"/>
            </a:ext>
          </a:extLst>
        </xdr:cNvPr>
        <xdr:cNvSpPr txBox="1"/>
      </xdr:nvSpPr>
      <xdr:spPr>
        <a:xfrm>
          <a:off x="4937125" y="495301"/>
          <a:ext cx="10858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EB000ED-D7B6-450C-A170-0B6D2D07A400}" type="TxLink">
            <a:rPr lang="en-US" sz="2000" b="1" i="0" u="none" strike="noStrike">
              <a:solidFill>
                <a:schemeClr val="bg2"/>
              </a:solidFill>
              <a:latin typeface="Calibri"/>
              <a:ea typeface="+mn-ea"/>
              <a:cs typeface="Calibri"/>
            </a:rPr>
            <a:pPr marL="0" indent="0" algn="ctr"/>
            <a:t>$2.30M</a:t>
          </a:fld>
          <a:endParaRPr lang="en-US" sz="2000" b="1" i="0" u="none" strike="noStrike">
            <a:solidFill>
              <a:schemeClr val="bg2"/>
            </a:solidFill>
            <a:latin typeface="Calibri"/>
            <a:ea typeface="+mn-ea"/>
            <a:cs typeface="Calibri"/>
          </a:endParaRPr>
        </a:p>
      </xdr:txBody>
    </xdr:sp>
    <xdr:clientData/>
  </xdr:twoCellAnchor>
  <xdr:twoCellAnchor>
    <xdr:from>
      <xdr:col>11</xdr:col>
      <xdr:colOff>390525</xdr:colOff>
      <xdr:row>5</xdr:row>
      <xdr:rowOff>76201</xdr:rowOff>
    </xdr:from>
    <xdr:to>
      <xdr:col>13</xdr:col>
      <xdr:colOff>257175</xdr:colOff>
      <xdr:row>7</xdr:row>
      <xdr:rowOff>0</xdr:rowOff>
    </xdr:to>
    <xdr:sp macro="" textlink="'Explore Data 1'!W9">
      <xdr:nvSpPr>
        <xdr:cNvPr id="33" name="TextBox 32">
          <a:extLst>
            <a:ext uri="{FF2B5EF4-FFF2-40B4-BE49-F238E27FC236}">
              <a16:creationId xmlns:a16="http://schemas.microsoft.com/office/drawing/2014/main" id="{D0269C9E-1786-40CF-8B11-16D57CDC704B}"/>
            </a:ext>
          </a:extLst>
        </xdr:cNvPr>
        <xdr:cNvSpPr txBox="1"/>
      </xdr:nvSpPr>
      <xdr:spPr>
        <a:xfrm>
          <a:off x="7096125" y="495301"/>
          <a:ext cx="10858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B888FD-BF67-44DB-9D63-8CAE42E9B230}" type="TxLink">
            <a:rPr lang="en-US" sz="2000" b="1" i="0" u="none" strike="noStrike">
              <a:solidFill>
                <a:schemeClr val="bg2"/>
              </a:solidFill>
              <a:latin typeface="Calibri"/>
              <a:ea typeface="+mn-ea"/>
              <a:cs typeface="Calibri"/>
            </a:rPr>
            <a:pPr marL="0" indent="0" algn="ctr"/>
            <a:t>42.18%</a:t>
          </a:fld>
          <a:endParaRPr lang="en-US" sz="2000" b="1" i="0" u="none" strike="noStrike">
            <a:solidFill>
              <a:schemeClr val="bg2"/>
            </a:solidFill>
            <a:latin typeface="Calibri"/>
            <a:ea typeface="+mn-ea"/>
            <a:cs typeface="Calibri"/>
          </a:endParaRPr>
        </a:p>
      </xdr:txBody>
    </xdr:sp>
    <xdr:clientData/>
  </xdr:twoCellAnchor>
  <xdr:twoCellAnchor>
    <xdr:from>
      <xdr:col>13</xdr:col>
      <xdr:colOff>552450</xdr:colOff>
      <xdr:row>5</xdr:row>
      <xdr:rowOff>28575</xdr:rowOff>
    </xdr:from>
    <xdr:to>
      <xdr:col>16</xdr:col>
      <xdr:colOff>609600</xdr:colOff>
      <xdr:row>30</xdr:row>
      <xdr:rowOff>28575</xdr:rowOff>
    </xdr:to>
    <xdr:sp macro="" textlink="">
      <xdr:nvSpPr>
        <xdr:cNvPr id="34" name="Rectangle: Diagonal Corners Rounded 33">
          <a:extLst>
            <a:ext uri="{FF2B5EF4-FFF2-40B4-BE49-F238E27FC236}">
              <a16:creationId xmlns:a16="http://schemas.microsoft.com/office/drawing/2014/main" id="{586F7F2C-B697-3A4B-3EEF-174DEE04049B}"/>
            </a:ext>
          </a:extLst>
        </xdr:cNvPr>
        <xdr:cNvSpPr/>
      </xdr:nvSpPr>
      <xdr:spPr>
        <a:xfrm>
          <a:off x="8477250" y="447675"/>
          <a:ext cx="1885950" cy="4762500"/>
        </a:xfrm>
        <a:prstGeom prst="round2DiagRect">
          <a:avLst/>
        </a:prstGeom>
        <a:solidFill>
          <a:srgbClr val="4D79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15</xdr:col>
      <xdr:colOff>533400</xdr:colOff>
      <xdr:row>6</xdr:row>
      <xdr:rowOff>38100</xdr:rowOff>
    </xdr:from>
    <xdr:to>
      <xdr:col>17</xdr:col>
      <xdr:colOff>9525</xdr:colOff>
      <xdr:row>28</xdr:row>
      <xdr:rowOff>95250</xdr:rowOff>
    </xdr:to>
    <xdr:sp macro="" textlink="">
      <xdr:nvSpPr>
        <xdr:cNvPr id="36" name="Rectangle 35">
          <a:extLst>
            <a:ext uri="{FF2B5EF4-FFF2-40B4-BE49-F238E27FC236}">
              <a16:creationId xmlns:a16="http://schemas.microsoft.com/office/drawing/2014/main" id="{5B7E5455-743B-CE32-5839-D0EA2945BB90}"/>
            </a:ext>
          </a:extLst>
        </xdr:cNvPr>
        <xdr:cNvSpPr/>
      </xdr:nvSpPr>
      <xdr:spPr>
        <a:xfrm>
          <a:off x="9677400" y="647700"/>
          <a:ext cx="876300" cy="4248150"/>
        </a:xfrm>
        <a:prstGeom prst="rect">
          <a:avLst/>
        </a:prstGeom>
        <a:solidFill>
          <a:srgbClr val="4D79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0" i="0" u="none" strike="noStrike">
            <a:solidFill>
              <a:srgbClr val="000000"/>
            </a:solidFill>
            <a:latin typeface="Calibri"/>
            <a:ea typeface="+mn-ea"/>
            <a:cs typeface="Calibri"/>
          </a:endParaRPr>
        </a:p>
      </xdr:txBody>
    </xdr:sp>
    <xdr:clientData/>
  </xdr:twoCellAnchor>
  <xdr:twoCellAnchor>
    <xdr:from>
      <xdr:col>16</xdr:col>
      <xdr:colOff>161925</xdr:colOff>
      <xdr:row>7</xdr:row>
      <xdr:rowOff>57149</xdr:rowOff>
    </xdr:from>
    <xdr:to>
      <xdr:col>17</xdr:col>
      <xdr:colOff>247650</xdr:colOff>
      <xdr:row>27</xdr:row>
      <xdr:rowOff>76200</xdr:rowOff>
    </xdr:to>
    <xdr:sp macro="" textlink="">
      <xdr:nvSpPr>
        <xdr:cNvPr id="37" name="Rectangle 36">
          <a:extLst>
            <a:ext uri="{FF2B5EF4-FFF2-40B4-BE49-F238E27FC236}">
              <a16:creationId xmlns:a16="http://schemas.microsoft.com/office/drawing/2014/main" id="{F54489B6-F795-4324-B76E-C3CFFE4BFA49}"/>
            </a:ext>
          </a:extLst>
        </xdr:cNvPr>
        <xdr:cNvSpPr/>
      </xdr:nvSpPr>
      <xdr:spPr>
        <a:xfrm>
          <a:off x="9915525" y="857249"/>
          <a:ext cx="876300" cy="3829051"/>
        </a:xfrm>
        <a:prstGeom prst="rect">
          <a:avLst/>
        </a:prstGeom>
        <a:solidFill>
          <a:srgbClr val="4D79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0" i="0" u="none" strike="noStrike">
            <a:solidFill>
              <a:srgbClr val="000000"/>
            </a:solidFill>
            <a:latin typeface="Calibri"/>
            <a:ea typeface="+mn-ea"/>
            <a:cs typeface="Calibri"/>
          </a:endParaRPr>
        </a:p>
      </xdr:txBody>
    </xdr:sp>
    <xdr:clientData/>
  </xdr:twoCellAnchor>
  <xdr:twoCellAnchor>
    <xdr:from>
      <xdr:col>16</xdr:col>
      <xdr:colOff>323850</xdr:colOff>
      <xdr:row>8</xdr:row>
      <xdr:rowOff>123825</xdr:rowOff>
    </xdr:from>
    <xdr:to>
      <xdr:col>17</xdr:col>
      <xdr:colOff>409575</xdr:colOff>
      <xdr:row>26</xdr:row>
      <xdr:rowOff>47625</xdr:rowOff>
    </xdr:to>
    <xdr:sp macro="" textlink="">
      <xdr:nvSpPr>
        <xdr:cNvPr id="38" name="Rectangle 37">
          <a:extLst>
            <a:ext uri="{FF2B5EF4-FFF2-40B4-BE49-F238E27FC236}">
              <a16:creationId xmlns:a16="http://schemas.microsoft.com/office/drawing/2014/main" id="{15D6D508-3A8A-45A6-B1C0-AF1F98AF3561}"/>
            </a:ext>
          </a:extLst>
        </xdr:cNvPr>
        <xdr:cNvSpPr/>
      </xdr:nvSpPr>
      <xdr:spPr>
        <a:xfrm>
          <a:off x="10077450" y="1114425"/>
          <a:ext cx="876300" cy="3352800"/>
        </a:xfrm>
        <a:prstGeom prst="rect">
          <a:avLst/>
        </a:prstGeom>
        <a:solidFill>
          <a:srgbClr val="4D79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0" i="0" u="none" strike="noStrike">
            <a:solidFill>
              <a:srgbClr val="000000"/>
            </a:solidFill>
            <a:latin typeface="Calibri"/>
            <a:ea typeface="+mn-ea"/>
            <a:cs typeface="Calibri"/>
          </a:endParaRPr>
        </a:p>
      </xdr:txBody>
    </xdr:sp>
    <xdr:clientData/>
  </xdr:twoCellAnchor>
  <xdr:twoCellAnchor>
    <xdr:from>
      <xdr:col>14</xdr:col>
      <xdr:colOff>314325</xdr:colOff>
      <xdr:row>8</xdr:row>
      <xdr:rowOff>171450</xdr:rowOff>
    </xdr:from>
    <xdr:to>
      <xdr:col>18</xdr:col>
      <xdr:colOff>219075</xdr:colOff>
      <xdr:row>25</xdr:row>
      <xdr:rowOff>66675</xdr:rowOff>
    </xdr:to>
    <xdr:sp macro="" textlink="">
      <xdr:nvSpPr>
        <xdr:cNvPr id="39" name="Oval 38">
          <a:extLst>
            <a:ext uri="{FF2B5EF4-FFF2-40B4-BE49-F238E27FC236}">
              <a16:creationId xmlns:a16="http://schemas.microsoft.com/office/drawing/2014/main" id="{907FDB78-F7FA-FB9E-8463-993BAFDF95CC}"/>
            </a:ext>
          </a:extLst>
        </xdr:cNvPr>
        <xdr:cNvSpPr/>
      </xdr:nvSpPr>
      <xdr:spPr>
        <a:xfrm>
          <a:off x="8848725" y="1162050"/>
          <a:ext cx="2524125" cy="3133725"/>
        </a:xfrm>
        <a:prstGeom prst="ellipse">
          <a:avLst/>
        </a:prstGeom>
        <a:gradFill flip="none" rotWithShape="1">
          <a:gsLst>
            <a:gs pos="0">
              <a:srgbClr val="4D79C7"/>
            </a:gs>
            <a:gs pos="46000">
              <a:srgbClr val="4D79C7"/>
            </a:gs>
            <a:gs pos="100000">
              <a:srgbClr val="4D79C7"/>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0" i="0" u="none" strike="noStrike">
            <a:solidFill>
              <a:srgbClr val="000000"/>
            </a:solidFill>
            <a:latin typeface="Calibri"/>
            <a:ea typeface="+mn-ea"/>
            <a:cs typeface="Calibri"/>
          </a:endParaRPr>
        </a:p>
      </xdr:txBody>
    </xdr:sp>
    <xdr:clientData/>
  </xdr:twoCellAnchor>
  <xdr:twoCellAnchor>
    <xdr:from>
      <xdr:col>3</xdr:col>
      <xdr:colOff>400050</xdr:colOff>
      <xdr:row>9</xdr:row>
      <xdr:rowOff>114300</xdr:rowOff>
    </xdr:from>
    <xdr:to>
      <xdr:col>7</xdr:col>
      <xdr:colOff>238125</xdr:colOff>
      <xdr:row>20</xdr:row>
      <xdr:rowOff>38100</xdr:rowOff>
    </xdr:to>
    <xdr:sp macro="" textlink="">
      <xdr:nvSpPr>
        <xdr:cNvPr id="42" name="Rectangle 41">
          <a:extLst>
            <a:ext uri="{FF2B5EF4-FFF2-40B4-BE49-F238E27FC236}">
              <a16:creationId xmlns:a16="http://schemas.microsoft.com/office/drawing/2014/main" id="{73F3D18B-F196-4F93-845F-1CCFCF482679}"/>
            </a:ext>
          </a:extLst>
        </xdr:cNvPr>
        <xdr:cNvSpPr/>
      </xdr:nvSpPr>
      <xdr:spPr>
        <a:xfrm>
          <a:off x="2228850" y="1295400"/>
          <a:ext cx="2276475" cy="2019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xdr:col>
      <xdr:colOff>47625</xdr:colOff>
      <xdr:row>9</xdr:row>
      <xdr:rowOff>114300</xdr:rowOff>
    </xdr:from>
    <xdr:to>
      <xdr:col>3</xdr:col>
      <xdr:colOff>342900</xdr:colOff>
      <xdr:row>20</xdr:row>
      <xdr:rowOff>38100</xdr:rowOff>
    </xdr:to>
    <xdr:sp macro="" textlink="">
      <xdr:nvSpPr>
        <xdr:cNvPr id="43" name="Rectangle 42">
          <a:extLst>
            <a:ext uri="{FF2B5EF4-FFF2-40B4-BE49-F238E27FC236}">
              <a16:creationId xmlns:a16="http://schemas.microsoft.com/office/drawing/2014/main" id="{4F77D77F-A6AA-44E8-A9D5-B7D67BB5A108}"/>
            </a:ext>
          </a:extLst>
        </xdr:cNvPr>
        <xdr:cNvSpPr/>
      </xdr:nvSpPr>
      <xdr:spPr>
        <a:xfrm>
          <a:off x="657225" y="1295400"/>
          <a:ext cx="1514475" cy="2019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xdr:col>
      <xdr:colOff>57149</xdr:colOff>
      <xdr:row>20</xdr:row>
      <xdr:rowOff>123825</xdr:rowOff>
    </xdr:from>
    <xdr:to>
      <xdr:col>13</xdr:col>
      <xdr:colOff>457200</xdr:colOff>
      <xdr:row>30</xdr:row>
      <xdr:rowOff>66675</xdr:rowOff>
    </xdr:to>
    <xdr:sp macro="" textlink="">
      <xdr:nvSpPr>
        <xdr:cNvPr id="45" name="Rectangle 44">
          <a:extLst>
            <a:ext uri="{FF2B5EF4-FFF2-40B4-BE49-F238E27FC236}">
              <a16:creationId xmlns:a16="http://schemas.microsoft.com/office/drawing/2014/main" id="{64DA9105-7543-4F76-BE53-986046B317F8}"/>
            </a:ext>
          </a:extLst>
        </xdr:cNvPr>
        <xdr:cNvSpPr/>
      </xdr:nvSpPr>
      <xdr:spPr>
        <a:xfrm>
          <a:off x="666749" y="3400425"/>
          <a:ext cx="7715251" cy="18478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0</xdr:col>
      <xdr:colOff>200025</xdr:colOff>
      <xdr:row>9</xdr:row>
      <xdr:rowOff>95250</xdr:rowOff>
    </xdr:from>
    <xdr:to>
      <xdr:col>0</xdr:col>
      <xdr:colOff>581025</xdr:colOff>
      <xdr:row>20</xdr:row>
      <xdr:rowOff>47625</xdr:rowOff>
    </xdr:to>
    <xdr:sp macro="" textlink="">
      <xdr:nvSpPr>
        <xdr:cNvPr id="48" name="Rectangle: Rounded Corners 47">
          <a:extLst>
            <a:ext uri="{FF2B5EF4-FFF2-40B4-BE49-F238E27FC236}">
              <a16:creationId xmlns:a16="http://schemas.microsoft.com/office/drawing/2014/main" id="{64C40720-EB09-4431-A733-DBBAFB1A3E57}"/>
            </a:ext>
          </a:extLst>
        </xdr:cNvPr>
        <xdr:cNvSpPr/>
      </xdr:nvSpPr>
      <xdr:spPr>
        <a:xfrm>
          <a:off x="200025" y="1276350"/>
          <a:ext cx="381000" cy="2047875"/>
        </a:xfrm>
        <a:prstGeom prst="roundRect">
          <a:avLst/>
        </a:prstGeom>
        <a:gradFill flip="none" rotWithShape="1">
          <a:gsLst>
            <a:gs pos="0">
              <a:schemeClr val="accent5">
                <a:lumMod val="40000"/>
                <a:lumOff val="60000"/>
                <a:alpha val="90000"/>
              </a:schemeClr>
            </a:gs>
            <a:gs pos="46000">
              <a:schemeClr val="accent5">
                <a:lumMod val="95000"/>
                <a:lumOff val="5000"/>
              </a:schemeClr>
            </a:gs>
            <a:gs pos="100000">
              <a:schemeClr val="accent5">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lIns="0" tIns="0" rIns="0" bIns="0" rtlCol="0" anchor="t"/>
        <a:lstStyle/>
        <a:p>
          <a:pPr algn="ctr"/>
          <a:r>
            <a:rPr lang="en-US" sz="1800" b="1" i="0" u="none" strike="noStrike">
              <a:solidFill>
                <a:srgbClr val="000000"/>
              </a:solidFill>
              <a:latin typeface="Calibri"/>
              <a:cs typeface="Calibri"/>
            </a:rPr>
            <a:t>Customer</a:t>
          </a:r>
          <a:r>
            <a:rPr lang="en-US" sz="1800" b="0" i="0" u="none" strike="noStrike">
              <a:solidFill>
                <a:srgbClr val="000000"/>
              </a:solidFill>
              <a:latin typeface="Calibri"/>
              <a:cs typeface="Calibri"/>
            </a:rPr>
            <a:t> </a:t>
          </a:r>
          <a:r>
            <a:rPr lang="en-US" sz="1800" b="1" i="0" u="none" strike="noStrike">
              <a:solidFill>
                <a:srgbClr val="000000"/>
              </a:solidFill>
              <a:latin typeface="Calibri"/>
              <a:cs typeface="Calibri"/>
            </a:rPr>
            <a:t>Analysis</a:t>
          </a:r>
        </a:p>
      </xdr:txBody>
    </xdr:sp>
    <xdr:clientData/>
  </xdr:twoCellAnchor>
  <xdr:twoCellAnchor>
    <xdr:from>
      <xdr:col>0</xdr:col>
      <xdr:colOff>209550</xdr:colOff>
      <xdr:row>20</xdr:row>
      <xdr:rowOff>95251</xdr:rowOff>
    </xdr:from>
    <xdr:to>
      <xdr:col>0</xdr:col>
      <xdr:colOff>590550</xdr:colOff>
      <xdr:row>30</xdr:row>
      <xdr:rowOff>76200</xdr:rowOff>
    </xdr:to>
    <xdr:sp macro="" textlink="">
      <xdr:nvSpPr>
        <xdr:cNvPr id="49" name="Rectangle: Rounded Corners 48">
          <a:extLst>
            <a:ext uri="{FF2B5EF4-FFF2-40B4-BE49-F238E27FC236}">
              <a16:creationId xmlns:a16="http://schemas.microsoft.com/office/drawing/2014/main" id="{4F4A600D-D06A-4E5C-AF36-EF988EE4DBF6}"/>
            </a:ext>
          </a:extLst>
        </xdr:cNvPr>
        <xdr:cNvSpPr/>
      </xdr:nvSpPr>
      <xdr:spPr>
        <a:xfrm>
          <a:off x="209550" y="3371851"/>
          <a:ext cx="381000" cy="1885949"/>
        </a:xfrm>
        <a:prstGeom prst="roundRect">
          <a:avLst/>
        </a:prstGeom>
        <a:gradFill flip="none" rotWithShape="1">
          <a:gsLst>
            <a:gs pos="0">
              <a:schemeClr val="accent5">
                <a:lumMod val="40000"/>
                <a:lumOff val="60000"/>
                <a:alpha val="90000"/>
              </a:schemeClr>
            </a:gs>
            <a:gs pos="46000">
              <a:schemeClr val="accent5">
                <a:lumMod val="95000"/>
                <a:lumOff val="5000"/>
              </a:schemeClr>
            </a:gs>
            <a:gs pos="100000">
              <a:schemeClr val="accent5">
                <a:lumMod val="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lIns="0" tIns="0" rIns="0" bIns="0" rtlCol="0" anchor="t"/>
        <a:lstStyle/>
        <a:p>
          <a:pPr algn="ctr"/>
          <a:r>
            <a:rPr lang="en-US" sz="1800" b="1" i="0" u="none" strike="noStrike">
              <a:solidFill>
                <a:srgbClr val="000000"/>
              </a:solidFill>
              <a:latin typeface="Calibri"/>
              <a:cs typeface="Calibri"/>
            </a:rPr>
            <a:t>Time Frame</a:t>
          </a:r>
        </a:p>
      </xdr:txBody>
    </xdr:sp>
    <xdr:clientData/>
  </xdr:twoCellAnchor>
  <xdr:twoCellAnchor>
    <xdr:from>
      <xdr:col>3</xdr:col>
      <xdr:colOff>409575</xdr:colOff>
      <xdr:row>11</xdr:row>
      <xdr:rowOff>19050</xdr:rowOff>
    </xdr:from>
    <xdr:to>
      <xdr:col>7</xdr:col>
      <xdr:colOff>200025</xdr:colOff>
      <xdr:row>19</xdr:row>
      <xdr:rowOff>180975</xdr:rowOff>
    </xdr:to>
    <xdr:graphicFrame macro="">
      <xdr:nvGraphicFramePr>
        <xdr:cNvPr id="5" name="Chart 4">
          <a:extLst>
            <a:ext uri="{FF2B5EF4-FFF2-40B4-BE49-F238E27FC236}">
              <a16:creationId xmlns:a16="http://schemas.microsoft.com/office/drawing/2014/main" id="{9A8599B6-2391-4A1C-9C1F-7868E29C2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552450</xdr:colOff>
      <xdr:row>9</xdr:row>
      <xdr:rowOff>114300</xdr:rowOff>
    </xdr:from>
    <xdr:to>
      <xdr:col>6</xdr:col>
      <xdr:colOff>381000</xdr:colOff>
      <xdr:row>11</xdr:row>
      <xdr:rowOff>0</xdr:rowOff>
    </xdr:to>
    <xdr:sp macro="" textlink="">
      <xdr:nvSpPr>
        <xdr:cNvPr id="6" name="TextBox 5">
          <a:extLst>
            <a:ext uri="{FF2B5EF4-FFF2-40B4-BE49-F238E27FC236}">
              <a16:creationId xmlns:a16="http://schemas.microsoft.com/office/drawing/2014/main" id="{1259574F-B7E7-D592-AA10-E88BC0F4E27E}"/>
            </a:ext>
          </a:extLst>
        </xdr:cNvPr>
        <xdr:cNvSpPr txBox="1"/>
      </xdr:nvSpPr>
      <xdr:spPr>
        <a:xfrm>
          <a:off x="2381250" y="1295400"/>
          <a:ext cx="16573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Profit By Customer Age</a:t>
          </a:r>
        </a:p>
      </xdr:txBody>
    </xdr:sp>
    <xdr:clientData/>
  </xdr:twoCellAnchor>
  <xdr:twoCellAnchor>
    <xdr:from>
      <xdr:col>3</xdr:col>
      <xdr:colOff>457200</xdr:colOff>
      <xdr:row>10</xdr:row>
      <xdr:rowOff>0</xdr:rowOff>
    </xdr:from>
    <xdr:to>
      <xdr:col>4</xdr:col>
      <xdr:colOff>0</xdr:colOff>
      <xdr:row>10</xdr:row>
      <xdr:rowOff>152400</xdr:rowOff>
    </xdr:to>
    <xdr:sp macro="" textlink="">
      <xdr:nvSpPr>
        <xdr:cNvPr id="9" name="Oval 8">
          <a:extLst>
            <a:ext uri="{FF2B5EF4-FFF2-40B4-BE49-F238E27FC236}">
              <a16:creationId xmlns:a16="http://schemas.microsoft.com/office/drawing/2014/main" id="{70AE8ACB-1598-8C86-90D5-60D5A758DBD7}"/>
            </a:ext>
          </a:extLst>
        </xdr:cNvPr>
        <xdr:cNvSpPr/>
      </xdr:nvSpPr>
      <xdr:spPr>
        <a:xfrm>
          <a:off x="2286000" y="1371600"/>
          <a:ext cx="152400" cy="15240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xdr:col>
      <xdr:colOff>57150</xdr:colOff>
      <xdr:row>11</xdr:row>
      <xdr:rowOff>66675</xdr:rowOff>
    </xdr:from>
    <xdr:to>
      <xdr:col>3</xdr:col>
      <xdr:colOff>276225</xdr:colOff>
      <xdr:row>19</xdr:row>
      <xdr:rowOff>152400</xdr:rowOff>
    </xdr:to>
    <xdr:graphicFrame macro="">
      <xdr:nvGraphicFramePr>
        <xdr:cNvPr id="18" name="Chart 17">
          <a:extLst>
            <a:ext uri="{FF2B5EF4-FFF2-40B4-BE49-F238E27FC236}">
              <a16:creationId xmlns:a16="http://schemas.microsoft.com/office/drawing/2014/main" id="{DC1D2F9D-24A0-4CB0-834F-FD3FE0F4E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200025</xdr:colOff>
      <xdr:row>9</xdr:row>
      <xdr:rowOff>123824</xdr:rowOff>
    </xdr:from>
    <xdr:to>
      <xdr:col>3</xdr:col>
      <xdr:colOff>247650</xdr:colOff>
      <xdr:row>10</xdr:row>
      <xdr:rowOff>171449</xdr:rowOff>
    </xdr:to>
    <xdr:sp macro="" textlink="">
      <xdr:nvSpPr>
        <xdr:cNvPr id="22" name="TextBox 21">
          <a:extLst>
            <a:ext uri="{FF2B5EF4-FFF2-40B4-BE49-F238E27FC236}">
              <a16:creationId xmlns:a16="http://schemas.microsoft.com/office/drawing/2014/main" id="{E6B2A781-A73B-43D0-94BA-B3F72757DAEE}"/>
            </a:ext>
          </a:extLst>
        </xdr:cNvPr>
        <xdr:cNvSpPr txBox="1"/>
      </xdr:nvSpPr>
      <xdr:spPr>
        <a:xfrm>
          <a:off x="809625" y="1304924"/>
          <a:ext cx="12668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Profit By Gender</a:t>
          </a:r>
        </a:p>
      </xdr:txBody>
    </xdr:sp>
    <xdr:clientData/>
  </xdr:twoCellAnchor>
  <xdr:twoCellAnchor>
    <xdr:from>
      <xdr:col>1</xdr:col>
      <xdr:colOff>104775</xdr:colOff>
      <xdr:row>9</xdr:row>
      <xdr:rowOff>187778</xdr:rowOff>
    </xdr:from>
    <xdr:to>
      <xdr:col>1</xdr:col>
      <xdr:colOff>230023</xdr:colOff>
      <xdr:row>10</xdr:row>
      <xdr:rowOff>133349</xdr:rowOff>
    </xdr:to>
    <xdr:sp macro="" textlink="">
      <xdr:nvSpPr>
        <xdr:cNvPr id="23" name="Oval 22">
          <a:extLst>
            <a:ext uri="{FF2B5EF4-FFF2-40B4-BE49-F238E27FC236}">
              <a16:creationId xmlns:a16="http://schemas.microsoft.com/office/drawing/2014/main" id="{56946D2A-63C1-4BE0-BC1F-16CBA199DB8D}"/>
            </a:ext>
          </a:extLst>
        </xdr:cNvPr>
        <xdr:cNvSpPr/>
      </xdr:nvSpPr>
      <xdr:spPr>
        <a:xfrm>
          <a:off x="714375" y="1368878"/>
          <a:ext cx="125248" cy="136071"/>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xdr:col>
      <xdr:colOff>66673</xdr:colOff>
      <xdr:row>20</xdr:row>
      <xdr:rowOff>104775</xdr:rowOff>
    </xdr:from>
    <xdr:to>
      <xdr:col>13</xdr:col>
      <xdr:colOff>447674</xdr:colOff>
      <xdr:row>30</xdr:row>
      <xdr:rowOff>47625</xdr:rowOff>
    </xdr:to>
    <xdr:graphicFrame macro="">
      <xdr:nvGraphicFramePr>
        <xdr:cNvPr id="26" name="Chart 25">
          <a:extLst>
            <a:ext uri="{FF2B5EF4-FFF2-40B4-BE49-F238E27FC236}">
              <a16:creationId xmlns:a16="http://schemas.microsoft.com/office/drawing/2014/main" id="{61E30AB1-36DC-4D29-9937-202457F43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171450</xdr:colOff>
      <xdr:row>5</xdr:row>
      <xdr:rowOff>161925</xdr:rowOff>
    </xdr:from>
    <xdr:to>
      <xdr:col>16</xdr:col>
      <xdr:colOff>476250</xdr:colOff>
      <xdr:row>7</xdr:row>
      <xdr:rowOff>161925</xdr:rowOff>
    </xdr:to>
    <xdr:sp macro="" textlink="">
      <xdr:nvSpPr>
        <xdr:cNvPr id="35" name="Rectangle 34">
          <a:extLst>
            <a:ext uri="{FF2B5EF4-FFF2-40B4-BE49-F238E27FC236}">
              <a16:creationId xmlns:a16="http://schemas.microsoft.com/office/drawing/2014/main" id="{529F0AA2-30D0-7F84-8E6D-8EEEE6C6825F}"/>
            </a:ext>
          </a:extLst>
        </xdr:cNvPr>
        <xdr:cNvSpPr/>
      </xdr:nvSpPr>
      <xdr:spPr>
        <a:xfrm>
          <a:off x="8705850" y="581025"/>
          <a:ext cx="152400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bg1">
                  <a:lumMod val="95000"/>
                </a:schemeClr>
              </a:solidFill>
              <a:latin typeface="Calibri"/>
              <a:cs typeface="Calibri"/>
            </a:rPr>
            <a:t>Product</a:t>
          </a:r>
          <a:r>
            <a:rPr lang="en-US" sz="1400" b="1" i="0" u="none" strike="noStrike" baseline="0">
              <a:solidFill>
                <a:schemeClr val="bg1">
                  <a:lumMod val="95000"/>
                </a:schemeClr>
              </a:solidFill>
              <a:latin typeface="Calibri"/>
              <a:cs typeface="Calibri"/>
            </a:rPr>
            <a:t> Sold</a:t>
          </a:r>
          <a:endParaRPr lang="en-US" sz="1400" b="1" i="0" u="none" strike="noStrike">
            <a:solidFill>
              <a:schemeClr val="bg1">
                <a:lumMod val="95000"/>
              </a:schemeClr>
            </a:solidFill>
            <a:latin typeface="Calibri"/>
            <a:cs typeface="Calibri"/>
          </a:endParaRPr>
        </a:p>
      </xdr:txBody>
    </xdr:sp>
    <xdr:clientData/>
  </xdr:twoCellAnchor>
  <xdr:twoCellAnchor>
    <xdr:from>
      <xdr:col>14</xdr:col>
      <xdr:colOff>152400</xdr:colOff>
      <xdr:row>7</xdr:row>
      <xdr:rowOff>114300</xdr:rowOff>
    </xdr:from>
    <xdr:to>
      <xdr:col>16</xdr:col>
      <xdr:colOff>666750</xdr:colOff>
      <xdr:row>9</xdr:row>
      <xdr:rowOff>114300</xdr:rowOff>
    </xdr:to>
    <xdr:sp macro="" textlink="">
      <xdr:nvSpPr>
        <xdr:cNvPr id="41" name="Rectangle 40">
          <a:extLst>
            <a:ext uri="{FF2B5EF4-FFF2-40B4-BE49-F238E27FC236}">
              <a16:creationId xmlns:a16="http://schemas.microsoft.com/office/drawing/2014/main" id="{FAD7F99E-E84C-407D-8E86-18EBF73EAB4B}"/>
            </a:ext>
          </a:extLst>
        </xdr:cNvPr>
        <xdr:cNvSpPr/>
      </xdr:nvSpPr>
      <xdr:spPr>
        <a:xfrm>
          <a:off x="8686800" y="914400"/>
          <a:ext cx="173355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bg1">
                  <a:lumMod val="95000"/>
                </a:schemeClr>
              </a:solidFill>
              <a:latin typeface="Calibri"/>
              <a:cs typeface="Calibri"/>
            </a:rPr>
            <a:t>Product</a:t>
          </a:r>
          <a:r>
            <a:rPr lang="en-US" sz="1200" b="1" i="0" u="none" strike="noStrike" baseline="0">
              <a:solidFill>
                <a:schemeClr val="bg1">
                  <a:lumMod val="95000"/>
                </a:schemeClr>
              </a:solidFill>
              <a:latin typeface="Calibri"/>
              <a:cs typeface="Calibri"/>
            </a:rPr>
            <a:t> Return Rate</a:t>
          </a:r>
          <a:endParaRPr lang="en-US" sz="1200" b="1" i="0" u="none" strike="noStrike">
            <a:solidFill>
              <a:schemeClr val="bg1">
                <a:lumMod val="95000"/>
              </a:schemeClr>
            </a:solidFill>
            <a:latin typeface="Calibri"/>
            <a:cs typeface="Calibri"/>
          </a:endParaRPr>
        </a:p>
      </xdr:txBody>
    </xdr:sp>
    <xdr:clientData/>
  </xdr:twoCellAnchor>
  <xdr:twoCellAnchor>
    <xdr:from>
      <xdr:col>14</xdr:col>
      <xdr:colOff>142875</xdr:colOff>
      <xdr:row>9</xdr:row>
      <xdr:rowOff>95250</xdr:rowOff>
    </xdr:from>
    <xdr:to>
      <xdr:col>16</xdr:col>
      <xdr:colOff>676275</xdr:colOff>
      <xdr:row>11</xdr:row>
      <xdr:rowOff>95250</xdr:rowOff>
    </xdr:to>
    <xdr:sp macro="" textlink="">
      <xdr:nvSpPr>
        <xdr:cNvPr id="44" name="Rectangle 43">
          <a:extLst>
            <a:ext uri="{FF2B5EF4-FFF2-40B4-BE49-F238E27FC236}">
              <a16:creationId xmlns:a16="http://schemas.microsoft.com/office/drawing/2014/main" id="{18055F2C-4921-4E81-976C-E092C8D76EA6}"/>
            </a:ext>
          </a:extLst>
        </xdr:cNvPr>
        <xdr:cNvSpPr/>
      </xdr:nvSpPr>
      <xdr:spPr>
        <a:xfrm>
          <a:off x="8677275" y="1276350"/>
          <a:ext cx="175260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bg1">
                  <a:lumMod val="95000"/>
                </a:schemeClr>
              </a:solidFill>
              <a:latin typeface="Calibri"/>
              <a:cs typeface="Calibri"/>
            </a:rPr>
            <a:t>Product</a:t>
          </a:r>
          <a:r>
            <a:rPr lang="en-US" sz="1400" b="1" i="0" u="none" strike="noStrike" baseline="0">
              <a:solidFill>
                <a:schemeClr val="bg1">
                  <a:lumMod val="95000"/>
                </a:schemeClr>
              </a:solidFill>
              <a:latin typeface="Calibri"/>
              <a:cs typeface="Calibri"/>
            </a:rPr>
            <a:t> Refund Rate</a:t>
          </a:r>
          <a:endParaRPr lang="en-US" sz="1400" b="1" i="0" u="none" strike="noStrike">
            <a:solidFill>
              <a:schemeClr val="bg1">
                <a:lumMod val="95000"/>
              </a:schemeClr>
            </a:solidFill>
            <a:latin typeface="Calibri"/>
            <a:cs typeface="Calibri"/>
          </a:endParaRPr>
        </a:p>
      </xdr:txBody>
    </xdr:sp>
    <xdr:clientData/>
  </xdr:twoCellAnchor>
  <xdr:twoCellAnchor>
    <xdr:from>
      <xdr:col>14</xdr:col>
      <xdr:colOff>104775</xdr:colOff>
      <xdr:row>6</xdr:row>
      <xdr:rowOff>85724</xdr:rowOff>
    </xdr:from>
    <xdr:to>
      <xdr:col>14</xdr:col>
      <xdr:colOff>190501</xdr:colOff>
      <xdr:row>6</xdr:row>
      <xdr:rowOff>190499</xdr:rowOff>
    </xdr:to>
    <xdr:sp macro="" textlink="">
      <xdr:nvSpPr>
        <xdr:cNvPr id="50" name="Oval 49">
          <a:extLst>
            <a:ext uri="{FF2B5EF4-FFF2-40B4-BE49-F238E27FC236}">
              <a16:creationId xmlns:a16="http://schemas.microsoft.com/office/drawing/2014/main" id="{714B43C0-D674-4A93-80FF-DCF7659A9FE5}"/>
            </a:ext>
          </a:extLst>
        </xdr:cNvPr>
        <xdr:cNvSpPr/>
      </xdr:nvSpPr>
      <xdr:spPr>
        <a:xfrm>
          <a:off x="8639175" y="695324"/>
          <a:ext cx="85726" cy="104775"/>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14</xdr:col>
      <xdr:colOff>116206</xdr:colOff>
      <xdr:row>7</xdr:row>
      <xdr:rowOff>123826</xdr:rowOff>
    </xdr:from>
    <xdr:to>
      <xdr:col>14</xdr:col>
      <xdr:colOff>161925</xdr:colOff>
      <xdr:row>9</xdr:row>
      <xdr:rowOff>19050</xdr:rowOff>
    </xdr:to>
    <xdr:sp macro="" textlink="">
      <xdr:nvSpPr>
        <xdr:cNvPr id="51" name="Rectangle 50">
          <a:extLst>
            <a:ext uri="{FF2B5EF4-FFF2-40B4-BE49-F238E27FC236}">
              <a16:creationId xmlns:a16="http://schemas.microsoft.com/office/drawing/2014/main" id="{CD85FBB6-FAA4-1EF8-ED8B-0EB66B16CD64}"/>
            </a:ext>
          </a:extLst>
        </xdr:cNvPr>
        <xdr:cNvSpPr/>
      </xdr:nvSpPr>
      <xdr:spPr>
        <a:xfrm>
          <a:off x="8650606" y="923926"/>
          <a:ext cx="45719" cy="276224"/>
        </a:xfrm>
        <a:prstGeom prst="rect">
          <a:avLst/>
        </a:prstGeom>
        <a:gradFill>
          <a:gsLst>
            <a:gs pos="0">
              <a:schemeClr val="bg1">
                <a:alpha val="52000"/>
                <a:lumMod val="95000"/>
              </a:schemeClr>
            </a:gs>
            <a:gs pos="52000">
              <a:schemeClr val="bg1">
                <a:alpha val="70000"/>
              </a:schemeClr>
            </a:gs>
            <a:gs pos="100000">
              <a:schemeClr val="bg1">
                <a:alpha val="52000"/>
                <a:lumMod val="95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16</xdr:col>
      <xdr:colOff>28576</xdr:colOff>
      <xdr:row>6</xdr:row>
      <xdr:rowOff>57149</xdr:rowOff>
    </xdr:from>
    <xdr:to>
      <xdr:col>16</xdr:col>
      <xdr:colOff>542926</xdr:colOff>
      <xdr:row>7</xdr:row>
      <xdr:rowOff>40385</xdr:rowOff>
    </xdr:to>
    <xdr:sp macro="" textlink="'Explore Data 1'!Z9">
      <xdr:nvSpPr>
        <xdr:cNvPr id="52" name="Rectangle 51">
          <a:extLst>
            <a:ext uri="{FF2B5EF4-FFF2-40B4-BE49-F238E27FC236}">
              <a16:creationId xmlns:a16="http://schemas.microsoft.com/office/drawing/2014/main" id="{4B3BDA22-E08D-2AF5-EA49-FECDF7AECF0F}"/>
            </a:ext>
          </a:extLst>
        </xdr:cNvPr>
        <xdr:cNvSpPr/>
      </xdr:nvSpPr>
      <xdr:spPr>
        <a:xfrm>
          <a:off x="9782176" y="666749"/>
          <a:ext cx="514350" cy="173736"/>
        </a:xfrm>
        <a:prstGeom prst="rect">
          <a:avLst/>
        </a:prstGeom>
        <a:gradFill>
          <a:gsLst>
            <a:gs pos="0">
              <a:schemeClr val="bg1">
                <a:alpha val="52000"/>
                <a:lumMod val="95000"/>
              </a:schemeClr>
            </a:gs>
            <a:gs pos="52000">
              <a:schemeClr val="bg1">
                <a:alpha val="70000"/>
              </a:schemeClr>
            </a:gs>
            <a:gs pos="100000">
              <a:schemeClr val="bg1">
                <a:alpha val="52000"/>
                <a:lumMod val="95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7F1B48-1A38-4B36-B3C5-C26D444D4F94}" type="TxLink">
            <a:rPr lang="en-US" sz="1100" b="0" i="0" u="none" strike="noStrike">
              <a:solidFill>
                <a:srgbClr val="000000"/>
              </a:solidFill>
              <a:latin typeface="Calibri"/>
              <a:cs typeface="Calibri"/>
            </a:rPr>
            <a:pPr algn="ctr"/>
            <a:t>100</a:t>
          </a:fld>
          <a:endParaRPr lang="en-US" sz="1100" b="0" i="0" u="none" strike="noStrike">
            <a:solidFill>
              <a:srgbClr val="000000"/>
            </a:solidFill>
            <a:latin typeface="Calibri"/>
            <a:cs typeface="Calibri"/>
          </a:endParaRPr>
        </a:p>
      </xdr:txBody>
    </xdr:sp>
    <xdr:clientData/>
  </xdr:twoCellAnchor>
  <xdr:twoCellAnchor>
    <xdr:from>
      <xdr:col>16</xdr:col>
      <xdr:colOff>419100</xdr:colOff>
      <xdr:row>7</xdr:row>
      <xdr:rowOff>180976</xdr:rowOff>
    </xdr:from>
    <xdr:to>
      <xdr:col>17</xdr:col>
      <xdr:colOff>209550</xdr:colOff>
      <xdr:row>8</xdr:row>
      <xdr:rowOff>164212</xdr:rowOff>
    </xdr:to>
    <xdr:sp macro="" textlink="'Explore Data 1'!AB9">
      <xdr:nvSpPr>
        <xdr:cNvPr id="53" name="Rectangle 52">
          <a:extLst>
            <a:ext uri="{FF2B5EF4-FFF2-40B4-BE49-F238E27FC236}">
              <a16:creationId xmlns:a16="http://schemas.microsoft.com/office/drawing/2014/main" id="{C985EB82-DB64-475C-8834-6C83C56D16C3}"/>
            </a:ext>
          </a:extLst>
        </xdr:cNvPr>
        <xdr:cNvSpPr/>
      </xdr:nvSpPr>
      <xdr:spPr>
        <a:xfrm>
          <a:off x="10172700" y="981076"/>
          <a:ext cx="581025" cy="173736"/>
        </a:xfrm>
        <a:prstGeom prst="rect">
          <a:avLst/>
        </a:prstGeom>
        <a:gradFill>
          <a:gsLst>
            <a:gs pos="0">
              <a:schemeClr val="bg1">
                <a:alpha val="52000"/>
                <a:lumMod val="95000"/>
              </a:schemeClr>
            </a:gs>
            <a:gs pos="52000">
              <a:schemeClr val="bg1">
                <a:alpha val="70000"/>
              </a:schemeClr>
            </a:gs>
            <a:gs pos="100000">
              <a:schemeClr val="bg1">
                <a:alpha val="52000"/>
                <a:lumMod val="95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BA0865-88D2-49B8-81A9-6CC77DD3834F}" type="TxLink">
            <a:rPr lang="en-US" sz="1100" b="0" i="0" u="none" strike="noStrike">
              <a:solidFill>
                <a:srgbClr val="000000"/>
              </a:solidFill>
              <a:latin typeface="Calibri"/>
              <a:cs typeface="Calibri"/>
            </a:rPr>
            <a:pPr algn="ctr"/>
            <a:t>8.03%</a:t>
          </a:fld>
          <a:endParaRPr lang="en-US" sz="1100" b="0" i="0" u="none" strike="noStrike">
            <a:solidFill>
              <a:srgbClr val="000000"/>
            </a:solidFill>
            <a:latin typeface="Calibri"/>
            <a:cs typeface="Calibri"/>
          </a:endParaRPr>
        </a:p>
      </xdr:txBody>
    </xdr:sp>
    <xdr:clientData/>
  </xdr:twoCellAnchor>
  <xdr:twoCellAnchor>
    <xdr:from>
      <xdr:col>16</xdr:col>
      <xdr:colOff>561975</xdr:colOff>
      <xdr:row>9</xdr:row>
      <xdr:rowOff>180975</xdr:rowOff>
    </xdr:from>
    <xdr:to>
      <xdr:col>17</xdr:col>
      <xdr:colOff>342901</xdr:colOff>
      <xdr:row>10</xdr:row>
      <xdr:rowOff>161925</xdr:rowOff>
    </xdr:to>
    <xdr:sp macro="" textlink="'Explore Data 1'!AA9">
      <xdr:nvSpPr>
        <xdr:cNvPr id="54" name="Rectangle 53">
          <a:extLst>
            <a:ext uri="{FF2B5EF4-FFF2-40B4-BE49-F238E27FC236}">
              <a16:creationId xmlns:a16="http://schemas.microsoft.com/office/drawing/2014/main" id="{AA182343-EBBC-48D5-A45C-F0D03D63B467}"/>
            </a:ext>
          </a:extLst>
        </xdr:cNvPr>
        <xdr:cNvSpPr/>
      </xdr:nvSpPr>
      <xdr:spPr>
        <a:xfrm>
          <a:off x="10315575" y="1362075"/>
          <a:ext cx="571501" cy="171450"/>
        </a:xfrm>
        <a:prstGeom prst="rect">
          <a:avLst/>
        </a:prstGeom>
        <a:gradFill>
          <a:gsLst>
            <a:gs pos="0">
              <a:schemeClr val="bg1">
                <a:alpha val="52000"/>
                <a:lumMod val="95000"/>
              </a:schemeClr>
            </a:gs>
            <a:gs pos="52000">
              <a:schemeClr val="bg1">
                <a:alpha val="70000"/>
              </a:schemeClr>
            </a:gs>
            <a:gs pos="100000">
              <a:schemeClr val="bg1">
                <a:alpha val="52000"/>
                <a:lumMod val="95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899CA79-649C-4DA0-87CC-ED48DDDCDE86}" type="TxLink">
            <a:rPr lang="en-US" sz="1100" b="0" i="0" u="none" strike="noStrike">
              <a:solidFill>
                <a:srgbClr val="000000"/>
              </a:solidFill>
              <a:latin typeface="Calibri"/>
              <a:cs typeface="Calibri"/>
            </a:rPr>
            <a:pPr algn="ctr"/>
            <a:t>8.05%</a:t>
          </a:fld>
          <a:endParaRPr lang="en-US" sz="1100" b="0" i="0" u="none" strike="noStrike">
            <a:solidFill>
              <a:srgbClr val="000000"/>
            </a:solidFill>
            <a:latin typeface="Calibri"/>
            <a:cs typeface="Calibri"/>
          </a:endParaRPr>
        </a:p>
      </xdr:txBody>
    </xdr:sp>
    <xdr:clientData/>
  </xdr:twoCellAnchor>
  <xdr:twoCellAnchor>
    <xdr:from>
      <xdr:col>14</xdr:col>
      <xdr:colOff>390525</xdr:colOff>
      <xdr:row>11</xdr:row>
      <xdr:rowOff>57150</xdr:rowOff>
    </xdr:from>
    <xdr:to>
      <xdr:col>17</xdr:col>
      <xdr:colOff>85725</xdr:colOff>
      <xdr:row>11</xdr:row>
      <xdr:rowOff>76200</xdr:rowOff>
    </xdr:to>
    <xdr:cxnSp macro="">
      <xdr:nvCxnSpPr>
        <xdr:cNvPr id="56" name="Straight Connector 55">
          <a:extLst>
            <a:ext uri="{FF2B5EF4-FFF2-40B4-BE49-F238E27FC236}">
              <a16:creationId xmlns:a16="http://schemas.microsoft.com/office/drawing/2014/main" id="{58CCE94B-EBF2-E30F-C298-3EDACEADC788}"/>
            </a:ext>
          </a:extLst>
        </xdr:cNvPr>
        <xdr:cNvCxnSpPr/>
      </xdr:nvCxnSpPr>
      <xdr:spPr>
        <a:xfrm>
          <a:off x="8924925" y="1619250"/>
          <a:ext cx="1704975" cy="19050"/>
        </a:xfrm>
        <a:prstGeom prst="line">
          <a:avLst/>
        </a:prstGeom>
        <a:ln>
          <a:gradFill>
            <a:gsLst>
              <a:gs pos="0">
                <a:srgbClr val="70C7E6"/>
              </a:gs>
              <a:gs pos="55000">
                <a:schemeClr val="bg1"/>
              </a:gs>
              <a:gs pos="100000">
                <a:schemeClr val="accent1">
                  <a:lumMod val="30000"/>
                  <a:lumOff val="70000"/>
                </a:schemeClr>
              </a:gs>
            </a:gsLst>
            <a:lin ang="5400000" scaled="1"/>
          </a:gradFill>
        </a:ln>
        <a:effectLst>
          <a:outerShdw blurRad="50800" dist="50800" dir="5400000" sx="1000" sy="1000" algn="ctr" rotWithShape="0">
            <a:srgbClr val="000000"/>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116206</xdr:colOff>
      <xdr:row>9</xdr:row>
      <xdr:rowOff>123826</xdr:rowOff>
    </xdr:from>
    <xdr:to>
      <xdr:col>14</xdr:col>
      <xdr:colOff>161925</xdr:colOff>
      <xdr:row>11</xdr:row>
      <xdr:rowOff>19050</xdr:rowOff>
    </xdr:to>
    <xdr:sp macro="" textlink="">
      <xdr:nvSpPr>
        <xdr:cNvPr id="57" name="Rectangle 56">
          <a:extLst>
            <a:ext uri="{FF2B5EF4-FFF2-40B4-BE49-F238E27FC236}">
              <a16:creationId xmlns:a16="http://schemas.microsoft.com/office/drawing/2014/main" id="{7A268BE8-9DD2-4622-99BF-BF0EC66EED2C}"/>
            </a:ext>
          </a:extLst>
        </xdr:cNvPr>
        <xdr:cNvSpPr/>
      </xdr:nvSpPr>
      <xdr:spPr>
        <a:xfrm>
          <a:off x="8650606" y="1304926"/>
          <a:ext cx="45719" cy="276224"/>
        </a:xfrm>
        <a:prstGeom prst="rect">
          <a:avLst/>
        </a:prstGeom>
        <a:gradFill>
          <a:gsLst>
            <a:gs pos="0">
              <a:schemeClr val="bg1">
                <a:alpha val="52000"/>
                <a:lumMod val="95000"/>
              </a:schemeClr>
            </a:gs>
            <a:gs pos="52000">
              <a:schemeClr val="bg1">
                <a:alpha val="70000"/>
              </a:schemeClr>
            </a:gs>
            <a:gs pos="100000">
              <a:schemeClr val="bg1">
                <a:alpha val="52000"/>
                <a:lumMod val="95000"/>
              </a:schemeClr>
            </a:gs>
          </a:gsLst>
          <a:lin ang="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14</xdr:col>
      <xdr:colOff>9524</xdr:colOff>
      <xdr:row>12</xdr:row>
      <xdr:rowOff>104775</xdr:rowOff>
    </xdr:from>
    <xdr:to>
      <xdr:col>18</xdr:col>
      <xdr:colOff>257174</xdr:colOff>
      <xdr:row>20</xdr:row>
      <xdr:rowOff>38101</xdr:rowOff>
    </xdr:to>
    <xdr:graphicFrame macro="">
      <xdr:nvGraphicFramePr>
        <xdr:cNvPr id="55" name="Chart 54">
          <a:extLst>
            <a:ext uri="{FF2B5EF4-FFF2-40B4-BE49-F238E27FC236}">
              <a16:creationId xmlns:a16="http://schemas.microsoft.com/office/drawing/2014/main" id="{CD00675B-61D6-4025-9342-3B2C28A41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114300</xdr:colOff>
      <xdr:row>12</xdr:row>
      <xdr:rowOff>0</xdr:rowOff>
    </xdr:from>
    <xdr:to>
      <xdr:col>16</xdr:col>
      <xdr:colOff>733425</xdr:colOff>
      <xdr:row>13</xdr:row>
      <xdr:rowOff>66675</xdr:rowOff>
    </xdr:to>
    <xdr:sp macro="" textlink="'Explore Data 1'!AJ7">
      <xdr:nvSpPr>
        <xdr:cNvPr id="61" name="Rectangle 60">
          <a:extLst>
            <a:ext uri="{FF2B5EF4-FFF2-40B4-BE49-F238E27FC236}">
              <a16:creationId xmlns:a16="http://schemas.microsoft.com/office/drawing/2014/main" id="{26B5D272-0DB2-1887-EFAC-8F740E04AC35}"/>
            </a:ext>
          </a:extLst>
        </xdr:cNvPr>
        <xdr:cNvSpPr/>
      </xdr:nvSpPr>
      <xdr:spPr>
        <a:xfrm>
          <a:off x="8648700" y="1752600"/>
          <a:ext cx="1838325" cy="2571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022C1F-6BDD-4BEC-B0F7-94D60DB0F93B}" type="TxLink">
            <a:rPr lang="en-US" sz="1100" b="1" i="0" u="none" strike="noStrike">
              <a:solidFill>
                <a:schemeClr val="bg2"/>
              </a:solidFill>
              <a:latin typeface="Calibri"/>
              <a:cs typeface="Calibri"/>
            </a:rPr>
            <a:pPr algn="ctr"/>
            <a:t>Top-5 Quantity Products</a:t>
          </a:fld>
          <a:endParaRPr lang="en-US" sz="1100" b="1" i="0" u="none" strike="noStrike">
            <a:solidFill>
              <a:schemeClr val="bg2"/>
            </a:solidFill>
            <a:latin typeface="Calibri"/>
            <a:cs typeface="Calibri"/>
          </a:endParaRPr>
        </a:p>
      </xdr:txBody>
    </xdr:sp>
    <xdr:clientData/>
  </xdr:twoCellAnchor>
  <xdr:twoCellAnchor>
    <xdr:from>
      <xdr:col>14</xdr:col>
      <xdr:colOff>123825</xdr:colOff>
      <xdr:row>12</xdr:row>
      <xdr:rowOff>85724</xdr:rowOff>
    </xdr:from>
    <xdr:to>
      <xdr:col>14</xdr:col>
      <xdr:colOff>209551</xdr:colOff>
      <xdr:row>12</xdr:row>
      <xdr:rowOff>190499</xdr:rowOff>
    </xdr:to>
    <xdr:sp macro="" textlink="">
      <xdr:nvSpPr>
        <xdr:cNvPr id="62" name="Oval 61">
          <a:extLst>
            <a:ext uri="{FF2B5EF4-FFF2-40B4-BE49-F238E27FC236}">
              <a16:creationId xmlns:a16="http://schemas.microsoft.com/office/drawing/2014/main" id="{EA87A6B2-D2A2-46C3-AB48-441CE0660DAC}"/>
            </a:ext>
          </a:extLst>
        </xdr:cNvPr>
        <xdr:cNvSpPr/>
      </xdr:nvSpPr>
      <xdr:spPr>
        <a:xfrm>
          <a:off x="8658225" y="1838324"/>
          <a:ext cx="85726" cy="104775"/>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14</xdr:col>
      <xdr:colOff>466725</xdr:colOff>
      <xdr:row>19</xdr:row>
      <xdr:rowOff>142875</xdr:rowOff>
    </xdr:from>
    <xdr:to>
      <xdr:col>17</xdr:col>
      <xdr:colOff>161925</xdr:colOff>
      <xdr:row>19</xdr:row>
      <xdr:rowOff>161925</xdr:rowOff>
    </xdr:to>
    <xdr:cxnSp macro="">
      <xdr:nvCxnSpPr>
        <xdr:cNvPr id="8192" name="Straight Connector 8191">
          <a:extLst>
            <a:ext uri="{FF2B5EF4-FFF2-40B4-BE49-F238E27FC236}">
              <a16:creationId xmlns:a16="http://schemas.microsoft.com/office/drawing/2014/main" id="{36036677-5EB2-4EAF-8C97-4EC5A35BB199}"/>
            </a:ext>
          </a:extLst>
        </xdr:cNvPr>
        <xdr:cNvCxnSpPr/>
      </xdr:nvCxnSpPr>
      <xdr:spPr>
        <a:xfrm>
          <a:off x="9001125" y="3228975"/>
          <a:ext cx="1704975" cy="19050"/>
        </a:xfrm>
        <a:prstGeom prst="line">
          <a:avLst/>
        </a:prstGeom>
        <a:ln>
          <a:gradFill>
            <a:gsLst>
              <a:gs pos="0">
                <a:srgbClr val="70C7E6"/>
              </a:gs>
              <a:gs pos="55000">
                <a:schemeClr val="bg1"/>
              </a:gs>
              <a:gs pos="100000">
                <a:schemeClr val="accent1">
                  <a:lumMod val="30000"/>
                  <a:lumOff val="70000"/>
                </a:schemeClr>
              </a:gs>
            </a:gsLst>
            <a:lin ang="5400000" scaled="1"/>
          </a:gradFill>
        </a:ln>
        <a:effectLst>
          <a:outerShdw blurRad="50800" dist="50800" dir="5400000" sx="1000" sy="1000" algn="ctr" rotWithShape="0">
            <a:srgbClr val="000000"/>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66676</xdr:colOff>
      <xdr:row>20</xdr:row>
      <xdr:rowOff>161925</xdr:rowOff>
    </xdr:from>
    <xdr:to>
      <xdr:col>18</xdr:col>
      <xdr:colOff>85725</xdr:colOff>
      <xdr:row>29</xdr:row>
      <xdr:rowOff>161924</xdr:rowOff>
    </xdr:to>
    <xdr:graphicFrame macro="">
      <xdr:nvGraphicFramePr>
        <xdr:cNvPr id="8193" name="Chart 8192">
          <a:extLst>
            <a:ext uri="{FF2B5EF4-FFF2-40B4-BE49-F238E27FC236}">
              <a16:creationId xmlns:a16="http://schemas.microsoft.com/office/drawing/2014/main" id="{EEF5BA20-9C05-49F4-BC24-350EEDF69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57149</xdr:colOff>
      <xdr:row>19</xdr:row>
      <xdr:rowOff>180974</xdr:rowOff>
    </xdr:from>
    <xdr:to>
      <xdr:col>16</xdr:col>
      <xdr:colOff>333374</xdr:colOff>
      <xdr:row>21</xdr:row>
      <xdr:rowOff>28575</xdr:rowOff>
    </xdr:to>
    <xdr:sp macro="" textlink="">
      <xdr:nvSpPr>
        <xdr:cNvPr id="8194" name="Rectangle 8193">
          <a:extLst>
            <a:ext uri="{FF2B5EF4-FFF2-40B4-BE49-F238E27FC236}">
              <a16:creationId xmlns:a16="http://schemas.microsoft.com/office/drawing/2014/main" id="{C7369464-A6FF-B975-B0B9-16D33944D02A}"/>
            </a:ext>
          </a:extLst>
        </xdr:cNvPr>
        <xdr:cNvSpPr/>
      </xdr:nvSpPr>
      <xdr:spPr>
        <a:xfrm>
          <a:off x="8591549" y="3267074"/>
          <a:ext cx="1495425" cy="2286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bg2"/>
              </a:solidFill>
              <a:latin typeface="Calibri"/>
              <a:cs typeface="Calibri"/>
            </a:rPr>
            <a:t>Profit</a:t>
          </a:r>
          <a:r>
            <a:rPr lang="en-US" sz="1100" b="1" i="0" u="none" strike="noStrike" baseline="0">
              <a:solidFill>
                <a:schemeClr val="bg2"/>
              </a:solidFill>
              <a:latin typeface="Calibri"/>
              <a:cs typeface="Calibri"/>
            </a:rPr>
            <a:t> By Category</a:t>
          </a:r>
          <a:endParaRPr lang="en-US" sz="1100" b="1" i="0" u="none" strike="noStrike">
            <a:solidFill>
              <a:schemeClr val="bg2"/>
            </a:solidFill>
            <a:latin typeface="Calibri"/>
            <a:cs typeface="Calibri"/>
          </a:endParaRPr>
        </a:p>
      </xdr:txBody>
    </xdr:sp>
    <xdr:clientData/>
  </xdr:twoCellAnchor>
  <xdr:twoCellAnchor>
    <xdr:from>
      <xdr:col>14</xdr:col>
      <xdr:colOff>123825</xdr:colOff>
      <xdr:row>20</xdr:row>
      <xdr:rowOff>76199</xdr:rowOff>
    </xdr:from>
    <xdr:to>
      <xdr:col>14</xdr:col>
      <xdr:colOff>209551</xdr:colOff>
      <xdr:row>20</xdr:row>
      <xdr:rowOff>180974</xdr:rowOff>
    </xdr:to>
    <xdr:sp macro="" textlink="">
      <xdr:nvSpPr>
        <xdr:cNvPr id="8195" name="Oval 8194">
          <a:extLst>
            <a:ext uri="{FF2B5EF4-FFF2-40B4-BE49-F238E27FC236}">
              <a16:creationId xmlns:a16="http://schemas.microsoft.com/office/drawing/2014/main" id="{15C88D0D-5969-4A80-8346-6220C2B63EB4}"/>
            </a:ext>
          </a:extLst>
        </xdr:cNvPr>
        <xdr:cNvSpPr/>
      </xdr:nvSpPr>
      <xdr:spPr>
        <a:xfrm>
          <a:off x="8658225" y="3352799"/>
          <a:ext cx="85726" cy="104775"/>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17</xdr:col>
      <xdr:colOff>523874</xdr:colOff>
      <xdr:row>0</xdr:row>
      <xdr:rowOff>85725</xdr:rowOff>
    </xdr:from>
    <xdr:to>
      <xdr:col>20</xdr:col>
      <xdr:colOff>266700</xdr:colOff>
      <xdr:row>30</xdr:row>
      <xdr:rowOff>85725</xdr:rowOff>
    </xdr:to>
    <xdr:grpSp>
      <xdr:nvGrpSpPr>
        <xdr:cNvPr id="8200" name="Filter" hidden="1">
          <a:extLst>
            <a:ext uri="{FF2B5EF4-FFF2-40B4-BE49-F238E27FC236}">
              <a16:creationId xmlns:a16="http://schemas.microsoft.com/office/drawing/2014/main" id="{D369097C-D360-3448-918F-6861A5EBFDFB}"/>
            </a:ext>
          </a:extLst>
        </xdr:cNvPr>
        <xdr:cNvGrpSpPr/>
      </xdr:nvGrpSpPr>
      <xdr:grpSpPr>
        <a:xfrm>
          <a:off x="11068049" y="85725"/>
          <a:ext cx="1571626" cy="5181600"/>
          <a:chOff x="11068049" y="85725"/>
          <a:chExt cx="1571626" cy="5181600"/>
        </a:xfrm>
      </xdr:grpSpPr>
      <xdr:sp macro="" textlink="">
        <xdr:nvSpPr>
          <xdr:cNvPr id="8196" name="Rectangle: Diagonal Corners Rounded 8195" hidden="1">
            <a:extLst>
              <a:ext uri="{FF2B5EF4-FFF2-40B4-BE49-F238E27FC236}">
                <a16:creationId xmlns:a16="http://schemas.microsoft.com/office/drawing/2014/main" id="{100D2A59-A002-54C2-64F4-3E84180F1BE7}"/>
              </a:ext>
            </a:extLst>
          </xdr:cNvPr>
          <xdr:cNvSpPr/>
        </xdr:nvSpPr>
        <xdr:spPr>
          <a:xfrm>
            <a:off x="11068049" y="438150"/>
            <a:ext cx="1571626" cy="4829175"/>
          </a:xfrm>
          <a:prstGeom prst="round2Diag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mc:AlternateContent xmlns:mc="http://schemas.openxmlformats.org/markup-compatibility/2006" xmlns:a14="http://schemas.microsoft.com/office/drawing/2010/main">
        <mc:Choice Requires="a14">
          <xdr:graphicFrame macro="">
            <xdr:nvGraphicFramePr>
              <xdr:cNvPr id="60" name="Month Name 3" hidden="1">
                <a:extLst>
                  <a:ext uri="{FF2B5EF4-FFF2-40B4-BE49-F238E27FC236}">
                    <a16:creationId xmlns:a16="http://schemas.microsoft.com/office/drawing/2014/main" id="{C35E3199-C374-4E22-BA83-B79754B47261}"/>
                  </a:ext>
                </a:extLst>
              </xdr:cNvPr>
              <xdr:cNvGraphicFramePr/>
            </xdr:nvGraphicFramePr>
            <xdr:xfrm>
              <a:off x="11087101" y="571501"/>
              <a:ext cx="1533524" cy="1971674"/>
            </xdr:xfrm>
            <a:graphic>
              <a:graphicData uri="http://schemas.microsoft.com/office/drawing/2010/slicer">
                <sle:slicer xmlns:sle="http://schemas.microsoft.com/office/drawing/2010/slicer" name="Month Name 3"/>
              </a:graphicData>
            </a:graphic>
          </xdr:graphicFrame>
        </mc:Choice>
        <mc:Fallback xmlns="">
          <xdr:sp macro="" textlink="">
            <xdr:nvSpPr>
              <xdr:cNvPr id="0" name=""/>
              <xdr:cNvSpPr>
                <a:spLocks noTextEdit="1"/>
              </xdr:cNvSpPr>
            </xdr:nvSpPr>
            <xdr:spPr>
              <a:xfrm>
                <a:off x="11087101" y="571501"/>
                <a:ext cx="1533524" cy="1971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3" name="Category 1" hidden="1">
                <a:extLst>
                  <a:ext uri="{FF2B5EF4-FFF2-40B4-BE49-F238E27FC236}">
                    <a16:creationId xmlns:a16="http://schemas.microsoft.com/office/drawing/2014/main" id="{C587CF68-BD13-464A-B70E-A28E0FEED058}"/>
                  </a:ext>
                </a:extLst>
              </xdr:cNvPr>
              <xdr:cNvGraphicFramePr/>
            </xdr:nvGraphicFramePr>
            <xdr:xfrm>
              <a:off x="11096625" y="2657474"/>
              <a:ext cx="1524000" cy="2581275"/>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096625" y="2657474"/>
                <a:ext cx="15240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0]!Hideshow" textlink="">
        <xdr:nvSpPr>
          <xdr:cNvPr id="8198" name="Rectangle: Rounded Corners 8197" hidden="1">
            <a:extLst>
              <a:ext uri="{FF2B5EF4-FFF2-40B4-BE49-F238E27FC236}">
                <a16:creationId xmlns:a16="http://schemas.microsoft.com/office/drawing/2014/main" id="{E68D2EA7-1F06-4763-83DF-FF572C2BD292}"/>
              </a:ext>
            </a:extLst>
          </xdr:cNvPr>
          <xdr:cNvSpPr/>
        </xdr:nvSpPr>
        <xdr:spPr>
          <a:xfrm>
            <a:off x="11449050" y="85725"/>
            <a:ext cx="914400" cy="257175"/>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2"/>
                </a:solidFill>
                <a:latin typeface="Calibri"/>
                <a:cs typeface="Calibri"/>
              </a:rPr>
              <a:t>Close Filter</a:t>
            </a:r>
          </a:p>
        </xdr:txBody>
      </xdr:sp>
    </xdr:grpSp>
    <xdr:clientData/>
  </xdr:twoCellAnchor>
  <xdr:twoCellAnchor>
    <xdr:from>
      <xdr:col>8</xdr:col>
      <xdr:colOff>361950</xdr:colOff>
      <xdr:row>0</xdr:row>
      <xdr:rowOff>95250</xdr:rowOff>
    </xdr:from>
    <xdr:to>
      <xdr:col>10</xdr:col>
      <xdr:colOff>323850</xdr:colOff>
      <xdr:row>4</xdr:row>
      <xdr:rowOff>76200</xdr:rowOff>
    </xdr:to>
    <xdr:sp macro="" textlink="">
      <xdr:nvSpPr>
        <xdr:cNvPr id="8201" name="Rectangle: Diagonal Corners Rounded 8200">
          <a:hlinkClick xmlns:r="http://schemas.openxmlformats.org/officeDocument/2006/relationships" r:id="rId10"/>
          <a:extLst>
            <a:ext uri="{FF2B5EF4-FFF2-40B4-BE49-F238E27FC236}">
              <a16:creationId xmlns:a16="http://schemas.microsoft.com/office/drawing/2014/main" id="{2A706F73-25F1-6610-2E5F-C4AF3BBA3D9D}"/>
            </a:ext>
          </a:extLst>
        </xdr:cNvPr>
        <xdr:cNvSpPr/>
      </xdr:nvSpPr>
      <xdr:spPr>
        <a:xfrm>
          <a:off x="5238750" y="95250"/>
          <a:ext cx="1181100" cy="20955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rgbClr val="000000"/>
              </a:solidFill>
              <a:latin typeface="Calibri"/>
              <a:cs typeface="Calibri"/>
            </a:rPr>
            <a:t>Time Frame</a:t>
          </a:r>
        </a:p>
      </xdr:txBody>
    </xdr:sp>
    <xdr:clientData/>
  </xdr:twoCellAnchor>
  <xdr:twoCellAnchor>
    <xdr:from>
      <xdr:col>10</xdr:col>
      <xdr:colOff>428625</xdr:colOff>
      <xdr:row>0</xdr:row>
      <xdr:rowOff>95250</xdr:rowOff>
    </xdr:from>
    <xdr:to>
      <xdr:col>12</xdr:col>
      <xdr:colOff>390525</xdr:colOff>
      <xdr:row>4</xdr:row>
      <xdr:rowOff>76200</xdr:rowOff>
    </xdr:to>
    <xdr:sp macro="" textlink="">
      <xdr:nvSpPr>
        <xdr:cNvPr id="8203" name="Rectangle: Diagonal Corners Rounded 8202">
          <a:hlinkClick xmlns:r="http://schemas.openxmlformats.org/officeDocument/2006/relationships" r:id="rId11"/>
          <a:extLst>
            <a:ext uri="{FF2B5EF4-FFF2-40B4-BE49-F238E27FC236}">
              <a16:creationId xmlns:a16="http://schemas.microsoft.com/office/drawing/2014/main" id="{AA2DD026-0FD2-41BD-A6BE-16B75D5C4F0E}"/>
            </a:ext>
          </a:extLst>
        </xdr:cNvPr>
        <xdr:cNvSpPr/>
      </xdr:nvSpPr>
      <xdr:spPr>
        <a:xfrm>
          <a:off x="6524625" y="95250"/>
          <a:ext cx="1181100" cy="20955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rgbClr val="000000"/>
              </a:solidFill>
              <a:latin typeface="Calibri"/>
              <a:cs typeface="Calibri"/>
            </a:rPr>
            <a:t>Store</a:t>
          </a:r>
        </a:p>
      </xdr:txBody>
    </xdr:sp>
    <xdr:clientData/>
  </xdr:twoCellAnchor>
  <xdr:twoCellAnchor>
    <xdr:from>
      <xdr:col>12</xdr:col>
      <xdr:colOff>495300</xdr:colOff>
      <xdr:row>0</xdr:row>
      <xdr:rowOff>95250</xdr:rowOff>
    </xdr:from>
    <xdr:to>
      <xdr:col>14</xdr:col>
      <xdr:colOff>457200</xdr:colOff>
      <xdr:row>4</xdr:row>
      <xdr:rowOff>76200</xdr:rowOff>
    </xdr:to>
    <xdr:sp macro="" textlink="">
      <xdr:nvSpPr>
        <xdr:cNvPr id="8207" name="Rectangle: Diagonal Corners Rounded 8206">
          <a:hlinkClick xmlns:r="http://schemas.openxmlformats.org/officeDocument/2006/relationships" r:id="rId12"/>
          <a:extLst>
            <a:ext uri="{FF2B5EF4-FFF2-40B4-BE49-F238E27FC236}">
              <a16:creationId xmlns:a16="http://schemas.microsoft.com/office/drawing/2014/main" id="{903630F4-354F-465D-8D23-18864CDE5122}"/>
            </a:ext>
          </a:extLst>
        </xdr:cNvPr>
        <xdr:cNvSpPr/>
      </xdr:nvSpPr>
      <xdr:spPr>
        <a:xfrm>
          <a:off x="7810500" y="95250"/>
          <a:ext cx="1181100" cy="209550"/>
        </a:xfrm>
        <a:prstGeom prst="round2DiagRect">
          <a:avLst/>
        </a:prstGeom>
        <a:solidFill>
          <a:srgbClr val="4D79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1">
                  <a:lumMod val="95000"/>
                </a:schemeClr>
              </a:solidFill>
              <a:latin typeface="Calibri"/>
              <a:cs typeface="Calibri"/>
            </a:rPr>
            <a:t>Profit View</a:t>
          </a:r>
        </a:p>
      </xdr:txBody>
    </xdr:sp>
    <xdr:clientData/>
  </xdr:twoCellAnchor>
  <xdr:twoCellAnchor>
    <xdr:from>
      <xdr:col>7</xdr:col>
      <xdr:colOff>323850</xdr:colOff>
      <xdr:row>9</xdr:row>
      <xdr:rowOff>104775</xdr:rowOff>
    </xdr:from>
    <xdr:to>
      <xdr:col>13</xdr:col>
      <xdr:colOff>438150</xdr:colOff>
      <xdr:row>20</xdr:row>
      <xdr:rowOff>28575</xdr:rowOff>
    </xdr:to>
    <xdr:graphicFrame macro="">
      <xdr:nvGraphicFramePr>
        <xdr:cNvPr id="8208" name="Chart 8207">
          <a:extLst>
            <a:ext uri="{FF2B5EF4-FFF2-40B4-BE49-F238E27FC236}">
              <a16:creationId xmlns:a16="http://schemas.microsoft.com/office/drawing/2014/main" id="{F47D039F-9FB0-45A4-A6BB-D26FB98CF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371475</xdr:colOff>
      <xdr:row>10</xdr:row>
      <xdr:rowOff>28575</xdr:rowOff>
    </xdr:from>
    <xdr:to>
      <xdr:col>7</xdr:col>
      <xdr:colOff>485775</xdr:colOff>
      <xdr:row>10</xdr:row>
      <xdr:rowOff>161925</xdr:rowOff>
    </xdr:to>
    <xdr:sp macro="" textlink="">
      <xdr:nvSpPr>
        <xdr:cNvPr id="8209" name="Oval 8208">
          <a:extLst>
            <a:ext uri="{FF2B5EF4-FFF2-40B4-BE49-F238E27FC236}">
              <a16:creationId xmlns:a16="http://schemas.microsoft.com/office/drawing/2014/main" id="{AB1C31EE-B790-4564-9CE7-6F4CB1FB41FD}"/>
            </a:ext>
          </a:extLst>
        </xdr:cNvPr>
        <xdr:cNvSpPr/>
      </xdr:nvSpPr>
      <xdr:spPr>
        <a:xfrm>
          <a:off x="4638675" y="1400175"/>
          <a:ext cx="114300" cy="13335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editAs="oneCell">
    <xdr:from>
      <xdr:col>18</xdr:col>
      <xdr:colOff>295276</xdr:colOff>
      <xdr:row>0</xdr:row>
      <xdr:rowOff>19051</xdr:rowOff>
    </xdr:from>
    <xdr:to>
      <xdr:col>20</xdr:col>
      <xdr:colOff>409576</xdr:colOff>
      <xdr:row>13</xdr:row>
      <xdr:rowOff>85725</xdr:rowOff>
    </xdr:to>
    <mc:AlternateContent xmlns:mc="http://schemas.openxmlformats.org/markup-compatibility/2006">
      <mc:Choice xmlns:a14="http://schemas.microsoft.com/office/drawing/2010/main" Requires="a14">
        <xdr:graphicFrame macro="">
          <xdr:nvGraphicFramePr>
            <xdr:cNvPr id="8212" name="Month Name 4">
              <a:extLst>
                <a:ext uri="{FF2B5EF4-FFF2-40B4-BE49-F238E27FC236}">
                  <a16:creationId xmlns:a16="http://schemas.microsoft.com/office/drawing/2014/main" id="{BC32BCC1-CE66-4AF4-B41A-49F9D70274E0}"/>
                </a:ext>
              </a:extLst>
            </xdr:cNvPr>
            <xdr:cNvGraphicFramePr/>
          </xdr:nvGraphicFramePr>
          <xdr:xfrm>
            <a:off x="0" y="0"/>
            <a:ext cx="0" cy="0"/>
          </xdr:xfrm>
          <a:graphic>
            <a:graphicData uri="http://schemas.microsoft.com/office/drawing/2010/slicer">
              <sle:slicer xmlns:sle="http://schemas.microsoft.com/office/drawing/2010/slicer" name="Month Name 4"/>
            </a:graphicData>
          </a:graphic>
        </xdr:graphicFrame>
      </mc:Choice>
      <mc:Fallback>
        <xdr:sp macro="" textlink="">
          <xdr:nvSpPr>
            <xdr:cNvPr id="0" name=""/>
            <xdr:cNvSpPr>
              <a:spLocks noTextEdit="1"/>
            </xdr:cNvSpPr>
          </xdr:nvSpPr>
          <xdr:spPr>
            <a:xfrm>
              <a:off x="11449051" y="19051"/>
              <a:ext cx="1333500" cy="2009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371475</xdr:colOff>
      <xdr:row>12</xdr:row>
      <xdr:rowOff>180976</xdr:rowOff>
    </xdr:from>
    <xdr:to>
      <xdr:col>20</xdr:col>
      <xdr:colOff>495300</xdr:colOff>
      <xdr:row>26</xdr:row>
      <xdr:rowOff>85726</xdr:rowOff>
    </xdr:to>
    <mc:AlternateContent xmlns:mc="http://schemas.openxmlformats.org/markup-compatibility/2006">
      <mc:Choice xmlns:a14="http://schemas.microsoft.com/office/drawing/2010/main" Requires="a14">
        <xdr:graphicFrame macro="">
          <xdr:nvGraphicFramePr>
            <xdr:cNvPr id="8213" name="Category 2">
              <a:extLst>
                <a:ext uri="{FF2B5EF4-FFF2-40B4-BE49-F238E27FC236}">
                  <a16:creationId xmlns:a16="http://schemas.microsoft.com/office/drawing/2014/main" id="{7851C68F-C53D-498D-9503-0D2E94DC1EC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1525250" y="1933576"/>
              <a:ext cx="1343025" cy="2571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142876</xdr:colOff>
      <xdr:row>20</xdr:row>
      <xdr:rowOff>57151</xdr:rowOff>
    </xdr:from>
    <xdr:to>
      <xdr:col>8</xdr:col>
      <xdr:colOff>561976</xdr:colOff>
      <xdr:row>30</xdr:row>
      <xdr:rowOff>95251</xdr:rowOff>
    </xdr:to>
    <xdr:sp macro="" textlink="">
      <xdr:nvSpPr>
        <xdr:cNvPr id="27" name="Rectangle: Diagonal Corners Rounded 26">
          <a:extLst>
            <a:ext uri="{FF2B5EF4-FFF2-40B4-BE49-F238E27FC236}">
              <a16:creationId xmlns:a16="http://schemas.microsoft.com/office/drawing/2014/main" id="{CEE4DC68-FB58-40AE-9FBF-5E57F19A3732}"/>
            </a:ext>
          </a:extLst>
        </xdr:cNvPr>
        <xdr:cNvSpPr/>
      </xdr:nvSpPr>
      <xdr:spPr>
        <a:xfrm>
          <a:off x="142876" y="3333751"/>
          <a:ext cx="5295900" cy="1943100"/>
        </a:xfrm>
        <a:prstGeom prst="round2DiagRect">
          <a:avLst>
            <a:gd name="adj1" fmla="val 6620"/>
            <a:gd name="adj2" fmla="val 6077"/>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absolute">
    <xdr:from>
      <xdr:col>16</xdr:col>
      <xdr:colOff>523863</xdr:colOff>
      <xdr:row>0</xdr:row>
      <xdr:rowOff>9525</xdr:rowOff>
    </xdr:from>
    <xdr:to>
      <xdr:col>21</xdr:col>
      <xdr:colOff>133347</xdr:colOff>
      <xdr:row>32</xdr:row>
      <xdr:rowOff>0</xdr:rowOff>
    </xdr:to>
    <xdr:sp macro="" textlink="">
      <xdr:nvSpPr>
        <xdr:cNvPr id="2" name="Moon 1">
          <a:extLst>
            <a:ext uri="{FF2B5EF4-FFF2-40B4-BE49-F238E27FC236}">
              <a16:creationId xmlns:a16="http://schemas.microsoft.com/office/drawing/2014/main" id="{1E101D10-E558-4BD7-AF8F-BE3608771A17}"/>
            </a:ext>
          </a:extLst>
        </xdr:cNvPr>
        <xdr:cNvSpPr/>
      </xdr:nvSpPr>
      <xdr:spPr>
        <a:xfrm flipH="1">
          <a:off x="10277463" y="9525"/>
          <a:ext cx="2838459" cy="5553075"/>
        </a:xfrm>
        <a:prstGeom prst="moon">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552438</xdr:colOff>
      <xdr:row>0</xdr:row>
      <xdr:rowOff>9524</xdr:rowOff>
    </xdr:from>
    <xdr:to>
      <xdr:col>21</xdr:col>
      <xdr:colOff>161922</xdr:colOff>
      <xdr:row>31</xdr:row>
      <xdr:rowOff>190499</xdr:rowOff>
    </xdr:to>
    <xdr:sp macro="" textlink="">
      <xdr:nvSpPr>
        <xdr:cNvPr id="3" name="Moon 2">
          <a:extLst>
            <a:ext uri="{FF2B5EF4-FFF2-40B4-BE49-F238E27FC236}">
              <a16:creationId xmlns:a16="http://schemas.microsoft.com/office/drawing/2014/main" id="{A5E74650-3620-4C3D-9198-CE801C9AB29D}"/>
            </a:ext>
          </a:extLst>
        </xdr:cNvPr>
        <xdr:cNvSpPr/>
      </xdr:nvSpPr>
      <xdr:spPr>
        <a:xfrm flipH="1">
          <a:off x="10306038" y="9524"/>
          <a:ext cx="2838459" cy="5553075"/>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28575</xdr:colOff>
      <xdr:row>4</xdr:row>
      <xdr:rowOff>152400</xdr:rowOff>
    </xdr:from>
    <xdr:to>
      <xdr:col>17</xdr:col>
      <xdr:colOff>123825</xdr:colOff>
      <xdr:row>30</xdr:row>
      <xdr:rowOff>57150</xdr:rowOff>
    </xdr:to>
    <xdr:sp macro="" textlink="">
      <xdr:nvSpPr>
        <xdr:cNvPr id="7" name="Rectangle: Diagonal Corners Rounded 6">
          <a:extLst>
            <a:ext uri="{FF2B5EF4-FFF2-40B4-BE49-F238E27FC236}">
              <a16:creationId xmlns:a16="http://schemas.microsoft.com/office/drawing/2014/main" id="{0D0BDBAB-0AEE-4908-B056-0B13E8DFC664}"/>
            </a:ext>
          </a:extLst>
        </xdr:cNvPr>
        <xdr:cNvSpPr/>
      </xdr:nvSpPr>
      <xdr:spPr>
        <a:xfrm>
          <a:off x="5514975" y="381000"/>
          <a:ext cx="5153025" cy="4857750"/>
        </a:xfrm>
        <a:prstGeom prst="round2DiagRect">
          <a:avLst>
            <a:gd name="adj1" fmla="val 3679"/>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428625</xdr:colOff>
      <xdr:row>0</xdr:row>
      <xdr:rowOff>0</xdr:rowOff>
    </xdr:from>
    <xdr:to>
      <xdr:col>15</xdr:col>
      <xdr:colOff>401193</xdr:colOff>
      <xdr:row>4</xdr:row>
      <xdr:rowOff>133350</xdr:rowOff>
    </xdr:to>
    <xdr:sp macro="" textlink="">
      <xdr:nvSpPr>
        <xdr:cNvPr id="8" name="Rectangle 7">
          <a:extLst>
            <a:ext uri="{FF2B5EF4-FFF2-40B4-BE49-F238E27FC236}">
              <a16:creationId xmlns:a16="http://schemas.microsoft.com/office/drawing/2014/main" id="{CE45A2A5-6A73-4503-A03A-80EE9EFAB2E6}"/>
            </a:ext>
          </a:extLst>
        </xdr:cNvPr>
        <xdr:cNvSpPr/>
      </xdr:nvSpPr>
      <xdr:spPr>
        <a:xfrm>
          <a:off x="428625" y="0"/>
          <a:ext cx="9116568" cy="361950"/>
        </a:xfrm>
        <a:prstGeom prst="rect">
          <a:avLst/>
        </a:prstGeom>
        <a:gradFill flip="none" rotWithShape="1">
          <a:gsLst>
            <a:gs pos="0">
              <a:schemeClr val="bg1">
                <a:alpha val="52000"/>
                <a:lumMod val="95000"/>
              </a:schemeClr>
            </a:gs>
            <a:gs pos="52000">
              <a:schemeClr val="bg1">
                <a:alpha val="70000"/>
              </a:schemeClr>
            </a:gs>
            <a:gs pos="100000">
              <a:schemeClr val="bg1">
                <a:alpha val="52000"/>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chemeClr val="bg1">
                  <a:lumMod val="65000"/>
                </a:schemeClr>
              </a:solidFill>
              <a:effectLst/>
              <a:latin typeface="+mn-lt"/>
              <a:ea typeface="+mn-ea"/>
              <a:cs typeface="+mn-cs"/>
            </a:rPr>
            <a:t>Kix</a:t>
          </a:r>
          <a:r>
            <a:rPr lang="en-US" sz="2000" b="1" baseline="0">
              <a:solidFill>
                <a:schemeClr val="bg1">
                  <a:lumMod val="65000"/>
                </a:schemeClr>
              </a:solidFill>
              <a:effectLst/>
              <a:latin typeface="+mn-lt"/>
              <a:ea typeface="+mn-ea"/>
              <a:cs typeface="+mn-cs"/>
            </a:rPr>
            <a:t> Business Dashboard</a:t>
          </a:r>
          <a:endParaRPr lang="en-US" sz="2000">
            <a:solidFill>
              <a:schemeClr val="bg1">
                <a:lumMod val="65000"/>
              </a:schemeClr>
            </a:solidFill>
            <a:effectLst/>
          </a:endParaRPr>
        </a:p>
        <a:p>
          <a:pPr algn="l"/>
          <a:endParaRPr lang="en-US" sz="1200"/>
        </a:p>
      </xdr:txBody>
    </xdr:sp>
    <xdr:clientData/>
  </xdr:twoCellAnchor>
  <xdr:twoCellAnchor>
    <xdr:from>
      <xdr:col>9</xdr:col>
      <xdr:colOff>66675</xdr:colOff>
      <xdr:row>17</xdr:row>
      <xdr:rowOff>76199</xdr:rowOff>
    </xdr:from>
    <xdr:to>
      <xdr:col>16</xdr:col>
      <xdr:colOff>704849</xdr:colOff>
      <xdr:row>29</xdr:row>
      <xdr:rowOff>57150</xdr:rowOff>
    </xdr:to>
    <xdr:graphicFrame macro="">
      <xdr:nvGraphicFramePr>
        <xdr:cNvPr id="4" name="Chart 3">
          <a:extLst>
            <a:ext uri="{FF2B5EF4-FFF2-40B4-BE49-F238E27FC236}">
              <a16:creationId xmlns:a16="http://schemas.microsoft.com/office/drawing/2014/main" id="{C49E66B8-CF30-41E2-B9EB-D70E49819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76200</xdr:colOff>
      <xdr:row>8</xdr:row>
      <xdr:rowOff>180975</xdr:rowOff>
    </xdr:from>
    <xdr:to>
      <xdr:col>16</xdr:col>
      <xdr:colOff>742949</xdr:colOff>
      <xdr:row>17</xdr:row>
      <xdr:rowOff>133350</xdr:rowOff>
    </xdr:to>
    <xdr:graphicFrame macro="">
      <xdr:nvGraphicFramePr>
        <xdr:cNvPr id="5" name="Chart 4">
          <a:extLst>
            <a:ext uri="{FF2B5EF4-FFF2-40B4-BE49-F238E27FC236}">
              <a16:creationId xmlns:a16="http://schemas.microsoft.com/office/drawing/2014/main" id="{8AAC1442-C9FC-47DD-B769-93D9CAE5CB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104775</xdr:colOff>
      <xdr:row>8</xdr:row>
      <xdr:rowOff>57150</xdr:rowOff>
    </xdr:from>
    <xdr:to>
      <xdr:col>12</xdr:col>
      <xdr:colOff>152400</xdr:colOff>
      <xdr:row>9</xdr:row>
      <xdr:rowOff>85725</xdr:rowOff>
    </xdr:to>
    <xdr:sp macro="" textlink="">
      <xdr:nvSpPr>
        <xdr:cNvPr id="6" name="TextBox 5">
          <a:extLst>
            <a:ext uri="{FF2B5EF4-FFF2-40B4-BE49-F238E27FC236}">
              <a16:creationId xmlns:a16="http://schemas.microsoft.com/office/drawing/2014/main" id="{CB8BFD18-8B2B-8636-0755-45D8F2D7E475}"/>
            </a:ext>
          </a:extLst>
        </xdr:cNvPr>
        <xdr:cNvSpPr txBox="1"/>
      </xdr:nvSpPr>
      <xdr:spPr>
        <a:xfrm>
          <a:off x="5591175" y="1047750"/>
          <a:ext cx="1876425" cy="219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Revenue VS Target By Month</a:t>
          </a:r>
        </a:p>
      </xdr:txBody>
    </xdr:sp>
    <xdr:clientData/>
  </xdr:twoCellAnchor>
  <xdr:twoCellAnchor>
    <xdr:from>
      <xdr:col>9</xdr:col>
      <xdr:colOff>228600</xdr:colOff>
      <xdr:row>9</xdr:row>
      <xdr:rowOff>95250</xdr:rowOff>
    </xdr:from>
    <xdr:to>
      <xdr:col>11</xdr:col>
      <xdr:colOff>76200</xdr:colOff>
      <xdr:row>9</xdr:row>
      <xdr:rowOff>104775</xdr:rowOff>
    </xdr:to>
    <xdr:cxnSp macro="">
      <xdr:nvCxnSpPr>
        <xdr:cNvPr id="10" name="Straight Connector 9">
          <a:extLst>
            <a:ext uri="{FF2B5EF4-FFF2-40B4-BE49-F238E27FC236}">
              <a16:creationId xmlns:a16="http://schemas.microsoft.com/office/drawing/2014/main" id="{19774CB3-52D6-3D57-622E-295388774461}"/>
            </a:ext>
          </a:extLst>
        </xdr:cNvPr>
        <xdr:cNvCxnSpPr/>
      </xdr:nvCxnSpPr>
      <xdr:spPr>
        <a:xfrm flipV="1">
          <a:off x="5715000" y="1276350"/>
          <a:ext cx="1066800" cy="9525"/>
        </a:xfrm>
        <a:prstGeom prst="line">
          <a:avLst/>
        </a:prstGeom>
        <a:ln>
          <a:solidFill>
            <a:schemeClr val="tx2">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390525</xdr:colOff>
      <xdr:row>10</xdr:row>
      <xdr:rowOff>57150</xdr:rowOff>
    </xdr:from>
    <xdr:to>
      <xdr:col>20</xdr:col>
      <xdr:colOff>323849</xdr:colOff>
      <xdr:row>23</xdr:row>
      <xdr:rowOff>104775</xdr:rowOff>
    </xdr:to>
    <mc:AlternateContent xmlns:mc="http://schemas.openxmlformats.org/markup-compatibility/2006" xmlns:a14="http://schemas.microsoft.com/office/drawing/2010/main">
      <mc:Choice Requires="a14">
        <xdr:graphicFrame macro="">
          <xdr:nvGraphicFramePr>
            <xdr:cNvPr id="12" name="Store Name 1">
              <a:extLst>
                <a:ext uri="{FF2B5EF4-FFF2-40B4-BE49-F238E27FC236}">
                  <a16:creationId xmlns:a16="http://schemas.microsoft.com/office/drawing/2014/main" id="{15D43756-1952-4E75-80C9-99E4F52210B3}"/>
                </a:ext>
              </a:extLst>
            </xdr:cNvPr>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10934700" y="1428750"/>
              <a:ext cx="176212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438150</xdr:colOff>
      <xdr:row>5</xdr:row>
      <xdr:rowOff>85726</xdr:rowOff>
    </xdr:from>
    <xdr:to>
      <xdr:col>11</xdr:col>
      <xdr:colOff>381000</xdr:colOff>
      <xdr:row>7</xdr:row>
      <xdr:rowOff>1</xdr:rowOff>
    </xdr:to>
    <xdr:sp macro="" textlink="">
      <xdr:nvSpPr>
        <xdr:cNvPr id="13" name="TextBox 12">
          <a:extLst>
            <a:ext uri="{FF2B5EF4-FFF2-40B4-BE49-F238E27FC236}">
              <a16:creationId xmlns:a16="http://schemas.microsoft.com/office/drawing/2014/main" id="{84CE3791-BCC3-49A7-82DB-4998F286B831}"/>
            </a:ext>
          </a:extLst>
        </xdr:cNvPr>
        <xdr:cNvSpPr txBox="1"/>
      </xdr:nvSpPr>
      <xdr:spPr>
        <a:xfrm>
          <a:off x="5924550" y="504826"/>
          <a:ext cx="1162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Revenue</a:t>
          </a:r>
        </a:p>
        <a:p>
          <a:endParaRPr lang="en-US" sz="1100"/>
        </a:p>
      </xdr:txBody>
    </xdr:sp>
    <xdr:clientData/>
  </xdr:twoCellAnchor>
  <xdr:twoCellAnchor>
    <xdr:from>
      <xdr:col>14</xdr:col>
      <xdr:colOff>542925</xdr:colOff>
      <xdr:row>5</xdr:row>
      <xdr:rowOff>85726</xdr:rowOff>
    </xdr:from>
    <xdr:to>
      <xdr:col>16</xdr:col>
      <xdr:colOff>371475</xdr:colOff>
      <xdr:row>7</xdr:row>
      <xdr:rowOff>1</xdr:rowOff>
    </xdr:to>
    <xdr:sp macro="" textlink="">
      <xdr:nvSpPr>
        <xdr:cNvPr id="14" name="TextBox 13">
          <a:extLst>
            <a:ext uri="{FF2B5EF4-FFF2-40B4-BE49-F238E27FC236}">
              <a16:creationId xmlns:a16="http://schemas.microsoft.com/office/drawing/2014/main" id="{9DA02B31-57E7-4981-A060-D234AAC524CB}"/>
            </a:ext>
          </a:extLst>
        </xdr:cNvPr>
        <xdr:cNvSpPr txBox="1"/>
      </xdr:nvSpPr>
      <xdr:spPr>
        <a:xfrm>
          <a:off x="9077325" y="504826"/>
          <a:ext cx="10477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latin typeface="+mn-lt"/>
              <a:ea typeface="+mn-ea"/>
              <a:cs typeface="+mn-cs"/>
            </a:rPr>
            <a:t>Variance</a:t>
          </a:r>
          <a:r>
            <a:rPr lang="en-US" sz="1100" baseline="0"/>
            <a:t> %</a:t>
          </a:r>
          <a:endParaRPr lang="en-US" sz="1100"/>
        </a:p>
        <a:p>
          <a:endParaRPr lang="en-US" sz="1100"/>
        </a:p>
      </xdr:txBody>
    </xdr:sp>
    <xdr:clientData/>
  </xdr:twoCellAnchor>
  <xdr:twoCellAnchor>
    <xdr:from>
      <xdr:col>12</xdr:col>
      <xdr:colOff>219075</xdr:colOff>
      <xdr:row>5</xdr:row>
      <xdr:rowOff>85726</xdr:rowOff>
    </xdr:from>
    <xdr:to>
      <xdr:col>14</xdr:col>
      <xdr:colOff>47625</xdr:colOff>
      <xdr:row>7</xdr:row>
      <xdr:rowOff>1</xdr:rowOff>
    </xdr:to>
    <xdr:sp macro="" textlink="">
      <xdr:nvSpPr>
        <xdr:cNvPr id="15" name="TextBox 14">
          <a:extLst>
            <a:ext uri="{FF2B5EF4-FFF2-40B4-BE49-F238E27FC236}">
              <a16:creationId xmlns:a16="http://schemas.microsoft.com/office/drawing/2014/main" id="{968273CF-2997-4B46-A867-A34C2C972B75}"/>
            </a:ext>
          </a:extLst>
        </xdr:cNvPr>
        <xdr:cNvSpPr txBox="1"/>
      </xdr:nvSpPr>
      <xdr:spPr>
        <a:xfrm>
          <a:off x="7534275" y="504826"/>
          <a:ext cx="10477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mn-lt"/>
              <a:ea typeface="+mn-ea"/>
              <a:cs typeface="+mn-cs"/>
            </a:rPr>
            <a:t>Total Target</a:t>
          </a:r>
        </a:p>
        <a:p>
          <a:pPr marL="0" indent="0"/>
          <a:endParaRPr lang="en-US" sz="1200" b="1">
            <a:solidFill>
              <a:schemeClr val="dk1"/>
            </a:solidFill>
            <a:latin typeface="+mn-lt"/>
            <a:ea typeface="+mn-ea"/>
            <a:cs typeface="+mn-cs"/>
          </a:endParaRPr>
        </a:p>
      </xdr:txBody>
    </xdr:sp>
    <xdr:clientData/>
  </xdr:twoCellAnchor>
  <xdr:oneCellAnchor>
    <xdr:from>
      <xdr:col>9</xdr:col>
      <xdr:colOff>542925</xdr:colOff>
      <xdr:row>6</xdr:row>
      <xdr:rowOff>123826</xdr:rowOff>
    </xdr:from>
    <xdr:ext cx="904875" cy="295275"/>
    <xdr:sp macro="" textlink="'Explore Data 3'!E5">
      <xdr:nvSpPr>
        <xdr:cNvPr id="16" name="Rectangle 15">
          <a:extLst>
            <a:ext uri="{FF2B5EF4-FFF2-40B4-BE49-F238E27FC236}">
              <a16:creationId xmlns:a16="http://schemas.microsoft.com/office/drawing/2014/main" id="{D2174278-0148-4AEF-8E85-6B0A7FF9564F}"/>
            </a:ext>
          </a:extLst>
        </xdr:cNvPr>
        <xdr:cNvSpPr/>
      </xdr:nvSpPr>
      <xdr:spPr>
        <a:xfrm>
          <a:off x="6029325" y="733426"/>
          <a:ext cx="904875"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bIns="274320" rtlCol="0" anchor="t">
          <a:noAutofit/>
        </a:bodyPr>
        <a:lstStyle/>
        <a:p>
          <a:pPr algn="l"/>
          <a:fld id="{DAD98D33-AB27-4ADD-B9EE-A141167B7F4C}" type="TxLink">
            <a:rPr lang="en-US" sz="1100" b="1" i="0" u="none" strike="noStrike">
              <a:solidFill>
                <a:schemeClr val="accent1">
                  <a:lumMod val="75000"/>
                </a:schemeClr>
              </a:solidFill>
              <a:latin typeface="Calibri"/>
              <a:cs typeface="Calibri"/>
            </a:rPr>
            <a:pPr algn="l"/>
            <a:t> 5,446,809 </a:t>
          </a:fld>
          <a:endParaRPr lang="en-US" sz="1100" b="1">
            <a:solidFill>
              <a:schemeClr val="accent1">
                <a:lumMod val="75000"/>
              </a:schemeClr>
            </a:solidFill>
          </a:endParaRPr>
        </a:p>
      </xdr:txBody>
    </xdr:sp>
    <xdr:clientData/>
  </xdr:oneCellAnchor>
  <xdr:twoCellAnchor>
    <xdr:from>
      <xdr:col>12</xdr:col>
      <xdr:colOff>257175</xdr:colOff>
      <xdr:row>6</xdr:row>
      <xdr:rowOff>104776</xdr:rowOff>
    </xdr:from>
    <xdr:to>
      <xdr:col>13</xdr:col>
      <xdr:colOff>552450</xdr:colOff>
      <xdr:row>8</xdr:row>
      <xdr:rowOff>57151</xdr:rowOff>
    </xdr:to>
    <xdr:sp macro="" textlink="'Explore Data 3'!O5">
      <xdr:nvSpPr>
        <xdr:cNvPr id="17" name="Rectangle 16">
          <a:extLst>
            <a:ext uri="{FF2B5EF4-FFF2-40B4-BE49-F238E27FC236}">
              <a16:creationId xmlns:a16="http://schemas.microsoft.com/office/drawing/2014/main" id="{FE1EFB55-E635-4AE0-85B4-F11D4FAC09AA}"/>
            </a:ext>
          </a:extLst>
        </xdr:cNvPr>
        <xdr:cNvSpPr/>
      </xdr:nvSpPr>
      <xdr:spPr>
        <a:xfrm>
          <a:off x="7572375" y="714376"/>
          <a:ext cx="904875" cy="3333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8DFD4BD-A68F-43E3-9637-1A4A04084891}" type="TxLink">
            <a:rPr lang="en-US" sz="1100" b="0" i="0" u="none" strike="noStrike">
              <a:solidFill>
                <a:srgbClr val="000000"/>
              </a:solidFill>
              <a:latin typeface="Calibri"/>
              <a:cs typeface="Calibri"/>
            </a:rPr>
            <a:pPr algn="l"/>
            <a:t> 5,254,990 </a:t>
          </a:fld>
          <a:endParaRPr lang="en-US" sz="1100"/>
        </a:p>
      </xdr:txBody>
    </xdr:sp>
    <xdr:clientData/>
  </xdr:twoCellAnchor>
  <mc:AlternateContent xmlns:mc="http://schemas.openxmlformats.org/markup-compatibility/2006">
    <mc:Choice xmlns:a14="http://schemas.microsoft.com/office/drawing/2010/main" Requires="a14">
      <xdr:twoCellAnchor editAs="oneCell">
        <xdr:from>
          <xdr:col>14</xdr:col>
          <xdr:colOff>238125</xdr:colOff>
          <xdr:row>6</xdr:row>
          <xdr:rowOff>114301</xdr:rowOff>
        </xdr:from>
        <xdr:to>
          <xdr:col>16</xdr:col>
          <xdr:colOff>476250</xdr:colOff>
          <xdr:row>7</xdr:row>
          <xdr:rowOff>171452</xdr:rowOff>
        </xdr:to>
        <xdr:pic>
          <xdr:nvPicPr>
            <xdr:cNvPr id="18" name="Picture 17">
              <a:extLst>
                <a:ext uri="{FF2B5EF4-FFF2-40B4-BE49-F238E27FC236}">
                  <a16:creationId xmlns:a16="http://schemas.microsoft.com/office/drawing/2014/main" id="{16A85E16-15E5-413F-8A67-0C42B0972D7A}"/>
                </a:ext>
              </a:extLst>
            </xdr:cNvPr>
            <xdr:cNvPicPr>
              <a:picLocks noChangeAspect="1" noChangeArrowheads="1"/>
              <a:extLst>
                <a:ext uri="{84589F7E-364E-4C9E-8A38-B11213B215E9}">
                  <a14:cameraTool cellRange="'Explore Data 3'!$R$5" spid="_x0000_s5991"/>
                </a:ext>
              </a:extLst>
            </xdr:cNvPicPr>
          </xdr:nvPicPr>
          <xdr:blipFill>
            <a:blip xmlns:r="http://schemas.openxmlformats.org/officeDocument/2006/relationships" r:embed="rId3"/>
            <a:srcRect/>
            <a:stretch>
              <a:fillRect/>
            </a:stretch>
          </xdr:blipFill>
          <xdr:spPr bwMode="auto">
            <a:xfrm>
              <a:off x="8772525" y="723901"/>
              <a:ext cx="1457325" cy="2476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447673</xdr:colOff>
      <xdr:row>5</xdr:row>
      <xdr:rowOff>142874</xdr:rowOff>
    </xdr:from>
    <xdr:to>
      <xdr:col>9</xdr:col>
      <xdr:colOff>493392</xdr:colOff>
      <xdr:row>7</xdr:row>
      <xdr:rowOff>161925</xdr:rowOff>
    </xdr:to>
    <xdr:sp macro="" textlink="">
      <xdr:nvSpPr>
        <xdr:cNvPr id="21" name="Rectangle 20">
          <a:extLst>
            <a:ext uri="{FF2B5EF4-FFF2-40B4-BE49-F238E27FC236}">
              <a16:creationId xmlns:a16="http://schemas.microsoft.com/office/drawing/2014/main" id="{FBF13256-B360-062F-869A-ED40DE5B48ED}"/>
            </a:ext>
          </a:extLst>
        </xdr:cNvPr>
        <xdr:cNvSpPr/>
      </xdr:nvSpPr>
      <xdr:spPr>
        <a:xfrm flipH="1">
          <a:off x="5934073" y="561974"/>
          <a:ext cx="45719" cy="400051"/>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12</xdr:col>
      <xdr:colOff>238123</xdr:colOff>
      <xdr:row>5</xdr:row>
      <xdr:rowOff>142874</xdr:rowOff>
    </xdr:from>
    <xdr:to>
      <xdr:col>12</xdr:col>
      <xdr:colOff>283842</xdr:colOff>
      <xdr:row>7</xdr:row>
      <xdr:rowOff>161925</xdr:rowOff>
    </xdr:to>
    <xdr:sp macro="" textlink="">
      <xdr:nvSpPr>
        <xdr:cNvPr id="22" name="Rectangle 21">
          <a:extLst>
            <a:ext uri="{FF2B5EF4-FFF2-40B4-BE49-F238E27FC236}">
              <a16:creationId xmlns:a16="http://schemas.microsoft.com/office/drawing/2014/main" id="{74DB17DD-3920-435D-A255-3418CD764BDF}"/>
            </a:ext>
          </a:extLst>
        </xdr:cNvPr>
        <xdr:cNvSpPr/>
      </xdr:nvSpPr>
      <xdr:spPr>
        <a:xfrm flipH="1">
          <a:off x="7553323" y="561974"/>
          <a:ext cx="45719" cy="400051"/>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14</xdr:col>
      <xdr:colOff>533398</xdr:colOff>
      <xdr:row>5</xdr:row>
      <xdr:rowOff>142874</xdr:rowOff>
    </xdr:from>
    <xdr:to>
      <xdr:col>14</xdr:col>
      <xdr:colOff>579117</xdr:colOff>
      <xdr:row>7</xdr:row>
      <xdr:rowOff>161925</xdr:rowOff>
    </xdr:to>
    <xdr:sp macro="" textlink="">
      <xdr:nvSpPr>
        <xdr:cNvPr id="23" name="Rectangle 22">
          <a:extLst>
            <a:ext uri="{FF2B5EF4-FFF2-40B4-BE49-F238E27FC236}">
              <a16:creationId xmlns:a16="http://schemas.microsoft.com/office/drawing/2014/main" id="{AE4C66CA-1336-483A-90AD-9BE5FDCC6F7F}"/>
            </a:ext>
          </a:extLst>
        </xdr:cNvPr>
        <xdr:cNvSpPr/>
      </xdr:nvSpPr>
      <xdr:spPr>
        <a:xfrm flipH="1">
          <a:off x="9067798" y="561974"/>
          <a:ext cx="45719" cy="400051"/>
        </a:xfrm>
        <a:prstGeom prst="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0" i="0" u="none" strike="noStrike">
            <a:solidFill>
              <a:srgbClr val="000000"/>
            </a:solidFill>
            <a:latin typeface="Calibri"/>
            <a:cs typeface="Calibri"/>
          </a:endParaRPr>
        </a:p>
      </xdr:txBody>
    </xdr:sp>
    <xdr:clientData/>
  </xdr:twoCellAnchor>
  <xdr:twoCellAnchor>
    <xdr:from>
      <xdr:col>5</xdr:col>
      <xdr:colOff>590550</xdr:colOff>
      <xdr:row>4</xdr:row>
      <xdr:rowOff>152400</xdr:rowOff>
    </xdr:from>
    <xdr:to>
      <xdr:col>8</xdr:col>
      <xdr:colOff>571499</xdr:colOff>
      <xdr:row>20</xdr:row>
      <xdr:rowOff>9525</xdr:rowOff>
    </xdr:to>
    <xdr:sp macro="" textlink="">
      <xdr:nvSpPr>
        <xdr:cNvPr id="9" name="Rectangle: Diagonal Corners Rounded 8">
          <a:extLst>
            <a:ext uri="{FF2B5EF4-FFF2-40B4-BE49-F238E27FC236}">
              <a16:creationId xmlns:a16="http://schemas.microsoft.com/office/drawing/2014/main" id="{B4145C01-C6F1-4697-9C18-00514417A6E2}"/>
            </a:ext>
          </a:extLst>
        </xdr:cNvPr>
        <xdr:cNvSpPr/>
      </xdr:nvSpPr>
      <xdr:spPr>
        <a:xfrm>
          <a:off x="3638550" y="381000"/>
          <a:ext cx="1809749" cy="2905125"/>
        </a:xfrm>
        <a:prstGeom prst="round2DiagRect">
          <a:avLst>
            <a:gd name="adj1" fmla="val 6620"/>
            <a:gd name="adj2" fmla="val 12389"/>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mc:AlternateContent xmlns:mc="http://schemas.openxmlformats.org/markup-compatibility/2006">
    <mc:Choice xmlns:a14="http://schemas.microsoft.com/office/drawing/2010/main" Requires="a14">
      <xdr:twoCellAnchor editAs="oneCell">
        <xdr:from>
          <xdr:col>6</xdr:col>
          <xdr:colOff>104775</xdr:colOff>
          <xdr:row>6</xdr:row>
          <xdr:rowOff>152400</xdr:rowOff>
        </xdr:from>
        <xdr:to>
          <xdr:col>7</xdr:col>
          <xdr:colOff>209550</xdr:colOff>
          <xdr:row>9</xdr:row>
          <xdr:rowOff>133350</xdr:rowOff>
        </xdr:to>
        <xdr:pic>
          <xdr:nvPicPr>
            <xdr:cNvPr id="24" name="Picture 23">
              <a:extLst>
                <a:ext uri="{FF2B5EF4-FFF2-40B4-BE49-F238E27FC236}">
                  <a16:creationId xmlns:a16="http://schemas.microsoft.com/office/drawing/2014/main" id="{120B5179-A6D8-160D-83D6-E35FEA27E557}"/>
                </a:ext>
              </a:extLst>
            </xdr:cNvPr>
            <xdr:cNvPicPr>
              <a:picLocks noChangeAspect="1" noChangeArrowheads="1"/>
              <a:extLst>
                <a:ext uri="{84589F7E-364E-4C9E-8A38-B11213B215E9}">
                  <a14:cameraTool cellRange="'Explore Data 2'!$AI$6:$AR$15" spid="_x0000_s5992"/>
                </a:ext>
              </a:extLst>
            </xdr:cNvPicPr>
          </xdr:nvPicPr>
          <xdr:blipFill>
            <a:blip xmlns:r="http://schemas.openxmlformats.org/officeDocument/2006/relationships" r:embed="rId4"/>
            <a:srcRect/>
            <a:stretch>
              <a:fillRect/>
            </a:stretch>
          </xdr:blipFill>
          <xdr:spPr bwMode="auto">
            <a:xfrm>
              <a:off x="3762375" y="762000"/>
              <a:ext cx="714375" cy="5524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12</xdr:row>
          <xdr:rowOff>123827</xdr:rowOff>
        </xdr:from>
        <xdr:to>
          <xdr:col>7</xdr:col>
          <xdr:colOff>228600</xdr:colOff>
          <xdr:row>15</xdr:row>
          <xdr:rowOff>152401</xdr:rowOff>
        </xdr:to>
        <xdr:pic>
          <xdr:nvPicPr>
            <xdr:cNvPr id="26" name="Picture 25">
              <a:extLst>
                <a:ext uri="{FF2B5EF4-FFF2-40B4-BE49-F238E27FC236}">
                  <a16:creationId xmlns:a16="http://schemas.microsoft.com/office/drawing/2014/main" id="{819FFFA3-769A-E732-9B78-217A871CBCCD}"/>
                </a:ext>
              </a:extLst>
            </xdr:cNvPr>
            <xdr:cNvPicPr>
              <a:picLocks noChangeAspect="1" noChangeArrowheads="1"/>
              <a:extLst>
                <a:ext uri="{84589F7E-364E-4C9E-8A38-B11213B215E9}">
                  <a14:cameraTool cellRange="'Explore Data 2'!$AT$6:$BC$15" spid="_x0000_s5993"/>
                </a:ext>
              </a:extLst>
            </xdr:cNvPicPr>
          </xdr:nvPicPr>
          <xdr:blipFill>
            <a:blip xmlns:r="http://schemas.openxmlformats.org/officeDocument/2006/relationships" r:embed="rId5"/>
            <a:srcRect/>
            <a:stretch>
              <a:fillRect/>
            </a:stretch>
          </xdr:blipFill>
          <xdr:spPr bwMode="auto">
            <a:xfrm>
              <a:off x="3781425" y="1876427"/>
              <a:ext cx="714375" cy="60007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28574</xdr:colOff>
      <xdr:row>5</xdr:row>
      <xdr:rowOff>9526</xdr:rowOff>
    </xdr:from>
    <xdr:to>
      <xdr:col>8</xdr:col>
      <xdr:colOff>209549</xdr:colOff>
      <xdr:row>6</xdr:row>
      <xdr:rowOff>66676</xdr:rowOff>
    </xdr:to>
    <xdr:sp macro="" textlink="">
      <xdr:nvSpPr>
        <xdr:cNvPr id="28" name="Rectangle 27">
          <a:extLst>
            <a:ext uri="{FF2B5EF4-FFF2-40B4-BE49-F238E27FC236}">
              <a16:creationId xmlns:a16="http://schemas.microsoft.com/office/drawing/2014/main" id="{F62F123F-2F54-4396-2A93-7EB2110B1351}"/>
            </a:ext>
          </a:extLst>
        </xdr:cNvPr>
        <xdr:cNvSpPr/>
      </xdr:nvSpPr>
      <xdr:spPr>
        <a:xfrm>
          <a:off x="3686174" y="428626"/>
          <a:ext cx="1400175"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Revenue</a:t>
          </a:r>
          <a:r>
            <a:rPr lang="en-US" sz="1100" b="0" i="0" u="none" strike="noStrike" baseline="0">
              <a:solidFill>
                <a:srgbClr val="000000"/>
              </a:solidFill>
              <a:latin typeface="Calibri"/>
              <a:cs typeface="Calibri"/>
            </a:rPr>
            <a:t> Generated :</a:t>
          </a:r>
          <a:endParaRPr lang="en-US" sz="1100" b="0" i="0" u="none" strike="noStrike">
            <a:solidFill>
              <a:srgbClr val="000000"/>
            </a:solidFill>
            <a:latin typeface="Calibri"/>
            <a:cs typeface="Calibri"/>
          </a:endParaRPr>
        </a:p>
      </xdr:txBody>
    </xdr:sp>
    <xdr:clientData/>
  </xdr:twoCellAnchor>
  <xdr:twoCellAnchor>
    <xdr:from>
      <xdr:col>6</xdr:col>
      <xdr:colOff>57150</xdr:colOff>
      <xdr:row>11</xdr:row>
      <xdr:rowOff>19051</xdr:rowOff>
    </xdr:from>
    <xdr:to>
      <xdr:col>8</xdr:col>
      <xdr:colOff>228600</xdr:colOff>
      <xdr:row>12</xdr:row>
      <xdr:rowOff>76201</xdr:rowOff>
    </xdr:to>
    <xdr:sp macro="" textlink="">
      <xdr:nvSpPr>
        <xdr:cNvPr id="29" name="Rectangle 28">
          <a:extLst>
            <a:ext uri="{FF2B5EF4-FFF2-40B4-BE49-F238E27FC236}">
              <a16:creationId xmlns:a16="http://schemas.microsoft.com/office/drawing/2014/main" id="{CDAA3935-F3BF-46F2-BB7F-A63D12F4B637}"/>
            </a:ext>
          </a:extLst>
        </xdr:cNvPr>
        <xdr:cNvSpPr/>
      </xdr:nvSpPr>
      <xdr:spPr>
        <a:xfrm>
          <a:off x="3714750" y="1581151"/>
          <a:ext cx="1390650"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Revenue</a:t>
          </a:r>
          <a:r>
            <a:rPr lang="en-US" sz="1100" b="0" i="0" u="none" strike="noStrike" baseline="0">
              <a:solidFill>
                <a:srgbClr val="000000"/>
              </a:solidFill>
              <a:latin typeface="Calibri"/>
              <a:cs typeface="Calibri"/>
            </a:rPr>
            <a:t> Generated :</a:t>
          </a:r>
          <a:endParaRPr lang="en-US" sz="1100" b="0" i="0" u="none" strike="noStrike">
            <a:solidFill>
              <a:srgbClr val="000000"/>
            </a:solidFill>
            <a:latin typeface="Calibri"/>
            <a:cs typeface="Calibri"/>
          </a:endParaRPr>
        </a:p>
      </xdr:txBody>
    </xdr:sp>
    <xdr:clientData/>
  </xdr:twoCellAnchor>
  <xdr:twoCellAnchor>
    <xdr:from>
      <xdr:col>7</xdr:col>
      <xdr:colOff>152400</xdr:colOff>
      <xdr:row>6</xdr:row>
      <xdr:rowOff>85726</xdr:rowOff>
    </xdr:from>
    <xdr:to>
      <xdr:col>8</xdr:col>
      <xdr:colOff>476250</xdr:colOff>
      <xdr:row>9</xdr:row>
      <xdr:rowOff>114300</xdr:rowOff>
    </xdr:to>
    <xdr:sp macro="" textlink="">
      <xdr:nvSpPr>
        <xdr:cNvPr id="30" name="Rectangle 29">
          <a:extLst>
            <a:ext uri="{FF2B5EF4-FFF2-40B4-BE49-F238E27FC236}">
              <a16:creationId xmlns:a16="http://schemas.microsoft.com/office/drawing/2014/main" id="{91043A67-44EA-425D-9136-8E6E8B6ED67E}"/>
            </a:ext>
          </a:extLst>
        </xdr:cNvPr>
        <xdr:cNvSpPr/>
      </xdr:nvSpPr>
      <xdr:spPr>
        <a:xfrm>
          <a:off x="4419600" y="695326"/>
          <a:ext cx="933450" cy="6000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Revenue</a:t>
          </a:r>
          <a:r>
            <a:rPr lang="en-US" sz="1100" b="0" i="0" u="none" strike="noStrike" baseline="0">
              <a:solidFill>
                <a:srgbClr val="000000"/>
              </a:solidFill>
              <a:latin typeface="Calibri"/>
              <a:cs typeface="Calibri"/>
            </a:rPr>
            <a:t> By</a:t>
          </a:r>
        </a:p>
        <a:p>
          <a:pPr algn="l"/>
          <a:r>
            <a:rPr lang="en-US" sz="1100" b="0" i="0" u="none" strike="noStrike" baseline="0">
              <a:solidFill>
                <a:srgbClr val="000000"/>
              </a:solidFill>
              <a:latin typeface="Calibri"/>
              <a:cs typeface="Calibri"/>
            </a:rPr>
            <a:t>WeekEnds</a:t>
          </a:r>
          <a:endParaRPr lang="en-US" sz="1100" b="0" i="0" u="none" strike="noStrike">
            <a:solidFill>
              <a:srgbClr val="000000"/>
            </a:solidFill>
            <a:latin typeface="Calibri"/>
            <a:cs typeface="Calibri"/>
          </a:endParaRPr>
        </a:p>
      </xdr:txBody>
    </xdr:sp>
    <xdr:clientData/>
  </xdr:twoCellAnchor>
  <xdr:twoCellAnchor>
    <xdr:from>
      <xdr:col>7</xdr:col>
      <xdr:colOff>190500</xdr:colOff>
      <xdr:row>12</xdr:row>
      <xdr:rowOff>57151</xdr:rowOff>
    </xdr:from>
    <xdr:to>
      <xdr:col>8</xdr:col>
      <xdr:colOff>514350</xdr:colOff>
      <xdr:row>15</xdr:row>
      <xdr:rowOff>85725</xdr:rowOff>
    </xdr:to>
    <xdr:sp macro="" textlink="">
      <xdr:nvSpPr>
        <xdr:cNvPr id="31" name="Rectangle 30">
          <a:extLst>
            <a:ext uri="{FF2B5EF4-FFF2-40B4-BE49-F238E27FC236}">
              <a16:creationId xmlns:a16="http://schemas.microsoft.com/office/drawing/2014/main" id="{F43D4C02-E079-44E4-A844-2ECEBBB09733}"/>
            </a:ext>
          </a:extLst>
        </xdr:cNvPr>
        <xdr:cNvSpPr/>
      </xdr:nvSpPr>
      <xdr:spPr>
        <a:xfrm>
          <a:off x="4457700" y="1809751"/>
          <a:ext cx="933450" cy="6000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Revenue</a:t>
          </a:r>
          <a:r>
            <a:rPr lang="en-US" sz="1100" b="0" i="0" u="none" strike="noStrike" baseline="0">
              <a:solidFill>
                <a:srgbClr val="000000"/>
              </a:solidFill>
              <a:latin typeface="Calibri"/>
              <a:cs typeface="Calibri"/>
            </a:rPr>
            <a:t> By</a:t>
          </a:r>
        </a:p>
        <a:p>
          <a:pPr algn="l"/>
          <a:r>
            <a:rPr lang="en-US" sz="1100" b="0" i="0" u="none" strike="noStrike" baseline="0">
              <a:solidFill>
                <a:srgbClr val="000000"/>
              </a:solidFill>
              <a:latin typeface="Calibri"/>
              <a:cs typeface="Calibri"/>
            </a:rPr>
            <a:t>Weekdays</a:t>
          </a:r>
          <a:endParaRPr lang="en-US" sz="1100" b="0" i="0" u="none" strike="noStrike">
            <a:solidFill>
              <a:srgbClr val="000000"/>
            </a:solidFill>
            <a:latin typeface="Calibri"/>
            <a:cs typeface="Calibri"/>
          </a:endParaRPr>
        </a:p>
      </xdr:txBody>
    </xdr:sp>
    <xdr:clientData/>
  </xdr:twoCellAnchor>
  <xdr:twoCellAnchor>
    <xdr:from>
      <xdr:col>7</xdr:col>
      <xdr:colOff>257175</xdr:colOff>
      <xdr:row>14</xdr:row>
      <xdr:rowOff>47625</xdr:rowOff>
    </xdr:from>
    <xdr:to>
      <xdr:col>8</xdr:col>
      <xdr:colOff>276225</xdr:colOff>
      <xdr:row>15</xdr:row>
      <xdr:rowOff>85725</xdr:rowOff>
    </xdr:to>
    <xdr:sp macro="" textlink="'Explore Data 2'!AG9">
      <xdr:nvSpPr>
        <xdr:cNvPr id="32" name="TextBox 31">
          <a:extLst>
            <a:ext uri="{FF2B5EF4-FFF2-40B4-BE49-F238E27FC236}">
              <a16:creationId xmlns:a16="http://schemas.microsoft.com/office/drawing/2014/main" id="{D1A8BD1C-BF99-459B-3DEA-9C42B99F6892}"/>
            </a:ext>
          </a:extLst>
        </xdr:cNvPr>
        <xdr:cNvSpPr txBox="1"/>
      </xdr:nvSpPr>
      <xdr:spPr>
        <a:xfrm>
          <a:off x="4524375" y="2181225"/>
          <a:ext cx="62865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217CDC-0A4E-4503-B2F0-8D1ADF48E571}" type="TxLink">
            <a:rPr lang="en-US" sz="1100" b="1" i="0" u="none" strike="noStrike">
              <a:solidFill>
                <a:srgbClr val="000000"/>
              </a:solidFill>
              <a:latin typeface="Calibri"/>
              <a:cs typeface="Calibri"/>
            </a:rPr>
            <a:pPr/>
            <a:t>71.39%</a:t>
          </a:fld>
          <a:endParaRPr lang="en-US" sz="1100" b="1"/>
        </a:p>
      </xdr:txBody>
    </xdr:sp>
    <xdr:clientData/>
  </xdr:twoCellAnchor>
  <xdr:twoCellAnchor>
    <xdr:from>
      <xdr:col>7</xdr:col>
      <xdr:colOff>247650</xdr:colOff>
      <xdr:row>8</xdr:row>
      <xdr:rowOff>76200</xdr:rowOff>
    </xdr:from>
    <xdr:to>
      <xdr:col>8</xdr:col>
      <xdr:colOff>266700</xdr:colOff>
      <xdr:row>9</xdr:row>
      <xdr:rowOff>142875</xdr:rowOff>
    </xdr:to>
    <xdr:sp macro="" textlink="'Explore Data 2'!AG10">
      <xdr:nvSpPr>
        <xdr:cNvPr id="33" name="TextBox 32">
          <a:extLst>
            <a:ext uri="{FF2B5EF4-FFF2-40B4-BE49-F238E27FC236}">
              <a16:creationId xmlns:a16="http://schemas.microsoft.com/office/drawing/2014/main" id="{C3469F47-262D-46FE-A048-E3FD2B2BC70D}"/>
            </a:ext>
          </a:extLst>
        </xdr:cNvPr>
        <xdr:cNvSpPr txBox="1"/>
      </xdr:nvSpPr>
      <xdr:spPr>
        <a:xfrm>
          <a:off x="4514850" y="1066800"/>
          <a:ext cx="628650"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E5FDB1-CAA5-444E-9098-80EEA6450397}" type="TxLink">
            <a:rPr lang="en-US" sz="1100" b="1" i="0" u="none" strike="noStrike">
              <a:solidFill>
                <a:srgbClr val="000000"/>
              </a:solidFill>
              <a:latin typeface="Calibri"/>
              <a:cs typeface="Calibri"/>
            </a:rPr>
            <a:pPr/>
            <a:t>28.61%</a:t>
          </a:fld>
          <a:endParaRPr lang="en-US" sz="1100" b="1"/>
        </a:p>
      </xdr:txBody>
    </xdr:sp>
    <xdr:clientData/>
  </xdr:twoCellAnchor>
  <xdr:twoCellAnchor>
    <xdr:from>
      <xdr:col>7</xdr:col>
      <xdr:colOff>600075</xdr:colOff>
      <xdr:row>7</xdr:row>
      <xdr:rowOff>133351</xdr:rowOff>
    </xdr:from>
    <xdr:to>
      <xdr:col>8</xdr:col>
      <xdr:colOff>295275</xdr:colOff>
      <xdr:row>9</xdr:row>
      <xdr:rowOff>1</xdr:rowOff>
    </xdr:to>
    <xdr:sp macro="" textlink="">
      <xdr:nvSpPr>
        <xdr:cNvPr id="34" name="Rectangle 33">
          <a:extLst>
            <a:ext uri="{FF2B5EF4-FFF2-40B4-BE49-F238E27FC236}">
              <a16:creationId xmlns:a16="http://schemas.microsoft.com/office/drawing/2014/main" id="{B3B12278-84F9-4E1D-B78E-F5571888303A}"/>
            </a:ext>
          </a:extLst>
        </xdr:cNvPr>
        <xdr:cNvSpPr/>
      </xdr:nvSpPr>
      <xdr:spPr>
        <a:xfrm>
          <a:off x="4867275" y="933451"/>
          <a:ext cx="304800"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i="0" u="none" strike="noStrike">
            <a:solidFill>
              <a:srgbClr val="000000"/>
            </a:solidFill>
            <a:latin typeface="Calibri"/>
            <a:cs typeface="Calibri"/>
          </a:endParaRPr>
        </a:p>
      </xdr:txBody>
    </xdr:sp>
    <xdr:clientData/>
  </xdr:twoCellAnchor>
  <xdr:twoCellAnchor>
    <xdr:from>
      <xdr:col>8</xdr:col>
      <xdr:colOff>57149</xdr:colOff>
      <xdr:row>7</xdr:row>
      <xdr:rowOff>133351</xdr:rowOff>
    </xdr:from>
    <xdr:to>
      <xdr:col>8</xdr:col>
      <xdr:colOff>295274</xdr:colOff>
      <xdr:row>9</xdr:row>
      <xdr:rowOff>1</xdr:rowOff>
    </xdr:to>
    <xdr:sp macro="" textlink="">
      <xdr:nvSpPr>
        <xdr:cNvPr id="35" name="Rectangle 34">
          <a:extLst>
            <a:ext uri="{FF2B5EF4-FFF2-40B4-BE49-F238E27FC236}">
              <a16:creationId xmlns:a16="http://schemas.microsoft.com/office/drawing/2014/main" id="{71912EB8-D82E-4750-921E-0BE879CF6C76}"/>
            </a:ext>
          </a:extLst>
        </xdr:cNvPr>
        <xdr:cNvSpPr/>
      </xdr:nvSpPr>
      <xdr:spPr>
        <a:xfrm>
          <a:off x="4933949" y="933451"/>
          <a:ext cx="238125"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i="0" u="none" strike="noStrike">
            <a:solidFill>
              <a:srgbClr val="000000"/>
            </a:solidFill>
            <a:latin typeface="Calibri"/>
            <a:cs typeface="Calibri"/>
          </a:endParaRPr>
        </a:p>
      </xdr:txBody>
    </xdr:sp>
    <xdr:clientData/>
  </xdr:twoCellAnchor>
  <xdr:twoCellAnchor>
    <xdr:from>
      <xdr:col>8</xdr:col>
      <xdr:colOff>38099</xdr:colOff>
      <xdr:row>5</xdr:row>
      <xdr:rowOff>9526</xdr:rowOff>
    </xdr:from>
    <xdr:to>
      <xdr:col>8</xdr:col>
      <xdr:colOff>600075</xdr:colOff>
      <xdr:row>6</xdr:row>
      <xdr:rowOff>66676</xdr:rowOff>
    </xdr:to>
    <xdr:sp macro="" textlink="'Explore Data 2'!AE10">
      <xdr:nvSpPr>
        <xdr:cNvPr id="36" name="Rectangle 35">
          <a:extLst>
            <a:ext uri="{FF2B5EF4-FFF2-40B4-BE49-F238E27FC236}">
              <a16:creationId xmlns:a16="http://schemas.microsoft.com/office/drawing/2014/main" id="{7691B419-316D-446D-A789-8D21FC457301}"/>
            </a:ext>
          </a:extLst>
        </xdr:cNvPr>
        <xdr:cNvSpPr/>
      </xdr:nvSpPr>
      <xdr:spPr>
        <a:xfrm>
          <a:off x="4914899" y="428626"/>
          <a:ext cx="561976"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D69B4CB-E9D8-402E-9E0D-225D4BE7DB21}" type="TxLink">
            <a:rPr lang="en-US" sz="1100" b="1" i="0" u="none" strike="noStrike" baseline="0">
              <a:solidFill>
                <a:srgbClr val="000000"/>
              </a:solidFill>
              <a:latin typeface="Calibri"/>
              <a:cs typeface="Calibri"/>
            </a:rPr>
            <a:pPr algn="l"/>
            <a:t>$2M</a:t>
          </a:fld>
          <a:endParaRPr lang="en-US" sz="1100" b="1" i="0" u="none" strike="noStrike">
            <a:solidFill>
              <a:srgbClr val="000000"/>
            </a:solidFill>
            <a:latin typeface="Calibri"/>
            <a:cs typeface="Calibri"/>
          </a:endParaRPr>
        </a:p>
      </xdr:txBody>
    </xdr:sp>
    <xdr:clientData/>
  </xdr:twoCellAnchor>
  <xdr:twoCellAnchor>
    <xdr:from>
      <xdr:col>8</xdr:col>
      <xdr:colOff>66674</xdr:colOff>
      <xdr:row>11</xdr:row>
      <xdr:rowOff>19051</xdr:rowOff>
    </xdr:from>
    <xdr:to>
      <xdr:col>9</xdr:col>
      <xdr:colOff>76200</xdr:colOff>
      <xdr:row>12</xdr:row>
      <xdr:rowOff>76201</xdr:rowOff>
    </xdr:to>
    <xdr:sp macro="" textlink="'Explore Data 2'!AE9">
      <xdr:nvSpPr>
        <xdr:cNvPr id="37" name="Rectangle 36">
          <a:extLst>
            <a:ext uri="{FF2B5EF4-FFF2-40B4-BE49-F238E27FC236}">
              <a16:creationId xmlns:a16="http://schemas.microsoft.com/office/drawing/2014/main" id="{DC60DB48-CFCF-44E7-B658-C5F68B2C1F5D}"/>
            </a:ext>
          </a:extLst>
        </xdr:cNvPr>
        <xdr:cNvSpPr/>
      </xdr:nvSpPr>
      <xdr:spPr>
        <a:xfrm>
          <a:off x="4943474" y="1581151"/>
          <a:ext cx="619126"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32AFD05-FD2F-44DC-9E58-B2B393F6BAFB}" type="TxLink">
            <a:rPr lang="en-US" sz="1100" b="1" i="0" u="none" strike="noStrike" baseline="0">
              <a:solidFill>
                <a:srgbClr val="000000"/>
              </a:solidFill>
              <a:latin typeface="Calibri"/>
              <a:cs typeface="Calibri"/>
            </a:rPr>
            <a:pPr algn="l"/>
            <a:t>$4M</a:t>
          </a:fld>
          <a:endParaRPr lang="en-US" sz="1100" b="1" i="0" u="none" strike="noStrike">
            <a:solidFill>
              <a:srgbClr val="000000"/>
            </a:solidFill>
            <a:latin typeface="Calibri"/>
            <a:cs typeface="Calibri"/>
          </a:endParaRPr>
        </a:p>
      </xdr:txBody>
    </xdr:sp>
    <xdr:clientData/>
  </xdr:twoCellAnchor>
  <xdr:twoCellAnchor>
    <xdr:from>
      <xdr:col>0</xdr:col>
      <xdr:colOff>142875</xdr:colOff>
      <xdr:row>4</xdr:row>
      <xdr:rowOff>142875</xdr:rowOff>
    </xdr:from>
    <xdr:to>
      <xdr:col>5</xdr:col>
      <xdr:colOff>485774</xdr:colOff>
      <xdr:row>20</xdr:row>
      <xdr:rowOff>19050</xdr:rowOff>
    </xdr:to>
    <xdr:sp macro="" textlink="">
      <xdr:nvSpPr>
        <xdr:cNvPr id="19" name="Rectangle: Diagonal Corners Rounded 18">
          <a:extLst>
            <a:ext uri="{FF2B5EF4-FFF2-40B4-BE49-F238E27FC236}">
              <a16:creationId xmlns:a16="http://schemas.microsoft.com/office/drawing/2014/main" id="{80F3308A-BBEC-4254-9B26-532309346BC0}"/>
            </a:ext>
          </a:extLst>
        </xdr:cNvPr>
        <xdr:cNvSpPr/>
      </xdr:nvSpPr>
      <xdr:spPr>
        <a:xfrm>
          <a:off x="142875" y="371475"/>
          <a:ext cx="3390899" cy="2924175"/>
        </a:xfrm>
        <a:prstGeom prst="round2DiagRect">
          <a:avLst>
            <a:gd name="adj1" fmla="val 6620"/>
            <a:gd name="adj2" fmla="val 6077"/>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266699</xdr:colOff>
      <xdr:row>7</xdr:row>
      <xdr:rowOff>104775</xdr:rowOff>
    </xdr:from>
    <xdr:to>
      <xdr:col>5</xdr:col>
      <xdr:colOff>428624</xdr:colOff>
      <xdr:row>19</xdr:row>
      <xdr:rowOff>133351</xdr:rowOff>
    </xdr:to>
    <xdr:graphicFrame macro="">
      <xdr:nvGraphicFramePr>
        <xdr:cNvPr id="11" name="Chart 10">
          <a:extLst>
            <a:ext uri="{FF2B5EF4-FFF2-40B4-BE49-F238E27FC236}">
              <a16:creationId xmlns:a16="http://schemas.microsoft.com/office/drawing/2014/main" id="{635DEB6B-D730-4088-8F2D-894A5F24D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247650</xdr:colOff>
      <xdr:row>4</xdr:row>
      <xdr:rowOff>171450</xdr:rowOff>
    </xdr:from>
    <xdr:to>
      <xdr:col>5</xdr:col>
      <xdr:colOff>47625</xdr:colOff>
      <xdr:row>7</xdr:row>
      <xdr:rowOff>123825</xdr:rowOff>
    </xdr:to>
    <xdr:sp macro="" textlink="'Explore Data 2'!AG28">
      <xdr:nvSpPr>
        <xdr:cNvPr id="20" name="TextBox 19">
          <a:extLst>
            <a:ext uri="{FF2B5EF4-FFF2-40B4-BE49-F238E27FC236}">
              <a16:creationId xmlns:a16="http://schemas.microsoft.com/office/drawing/2014/main" id="{F49E1900-DF6C-6A8F-869A-0B2B093CE7D4}"/>
            </a:ext>
          </a:extLst>
        </xdr:cNvPr>
        <xdr:cNvSpPr txBox="1"/>
      </xdr:nvSpPr>
      <xdr:spPr>
        <a:xfrm>
          <a:off x="247650" y="400050"/>
          <a:ext cx="2847975" cy="523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Revenue by quarter vs percentage change</a:t>
          </a:r>
          <a:endParaRPr lang="en-US">
            <a:effectLst/>
          </a:endParaRPr>
        </a:p>
        <a:p>
          <a:r>
            <a:rPr lang="en-US" sz="1100">
              <a:solidFill>
                <a:schemeClr val="dk1"/>
              </a:solidFill>
              <a:effectLst/>
              <a:latin typeface="+mn-lt"/>
              <a:ea typeface="+mn-ea"/>
              <a:cs typeface="+mn-cs"/>
            </a:rPr>
            <a:t>The</a:t>
          </a:r>
          <a:r>
            <a:rPr lang="en-US" sz="1100" baseline="0">
              <a:solidFill>
                <a:schemeClr val="dk1"/>
              </a:solidFill>
              <a:effectLst/>
              <a:latin typeface="+mn-lt"/>
              <a:ea typeface="+mn-ea"/>
              <a:cs typeface="+mn-cs"/>
            </a:rPr>
            <a:t> line in the chart indicates </a:t>
          </a:r>
          <a:fld id="{89F4DFE5-D584-4F34-B860-79EA908C7D42}" type="TxLink">
            <a:rPr lang="en-US" sz="1100" b="1" i="0" u="none" strike="noStrike">
              <a:solidFill>
                <a:srgbClr val="000000"/>
              </a:solidFill>
              <a:latin typeface="Calibri"/>
              <a:cs typeface="Calibri"/>
            </a:rPr>
            <a:pPr/>
            <a:t>$132K</a:t>
          </a:fld>
          <a:r>
            <a:rPr lang="en-US" sz="1100" b="1" i="0" u="none" strike="noStrike">
              <a:solidFill>
                <a:srgbClr val="000000"/>
              </a:solidFill>
              <a:latin typeface="Calibri"/>
              <a:cs typeface="Calibri"/>
            </a:rPr>
            <a:t> Avg</a:t>
          </a:r>
          <a:endParaRPr lang="en-US" sz="1100" b="1"/>
        </a:p>
      </xdr:txBody>
    </xdr:sp>
    <xdr:clientData/>
  </xdr:twoCellAnchor>
  <xdr:twoCellAnchor>
    <xdr:from>
      <xdr:col>0</xdr:col>
      <xdr:colOff>247650</xdr:colOff>
      <xdr:row>20</xdr:row>
      <xdr:rowOff>104774</xdr:rowOff>
    </xdr:from>
    <xdr:to>
      <xdr:col>8</xdr:col>
      <xdr:colOff>485776</xdr:colOff>
      <xdr:row>30</xdr:row>
      <xdr:rowOff>28575</xdr:rowOff>
    </xdr:to>
    <xdr:graphicFrame macro="">
      <xdr:nvGraphicFramePr>
        <xdr:cNvPr id="25" name="Chart 24">
          <a:extLst>
            <a:ext uri="{FF2B5EF4-FFF2-40B4-BE49-F238E27FC236}">
              <a16:creationId xmlns:a16="http://schemas.microsoft.com/office/drawing/2014/main" id="{F1A5EEEB-9CC9-404C-9B4D-819F7AB7D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200025</xdr:colOff>
      <xdr:row>0</xdr:row>
      <xdr:rowOff>66675</xdr:rowOff>
    </xdr:from>
    <xdr:to>
      <xdr:col>10</xdr:col>
      <xdr:colOff>161925</xdr:colOff>
      <xdr:row>4</xdr:row>
      <xdr:rowOff>47625</xdr:rowOff>
    </xdr:to>
    <xdr:sp macro="" textlink="">
      <xdr:nvSpPr>
        <xdr:cNvPr id="38" name="Rectangle: Diagonal Corners Rounded 37">
          <a:hlinkClick xmlns:r="http://schemas.openxmlformats.org/officeDocument/2006/relationships" r:id="rId8"/>
          <a:extLst>
            <a:ext uri="{FF2B5EF4-FFF2-40B4-BE49-F238E27FC236}">
              <a16:creationId xmlns:a16="http://schemas.microsoft.com/office/drawing/2014/main" id="{0124EB94-8A48-48A2-A321-320CDF20FB3B}"/>
            </a:ext>
          </a:extLst>
        </xdr:cNvPr>
        <xdr:cNvSpPr/>
      </xdr:nvSpPr>
      <xdr:spPr>
        <a:xfrm>
          <a:off x="5076825" y="66675"/>
          <a:ext cx="1181100" cy="209550"/>
        </a:xfrm>
        <a:prstGeom prst="round2DiagRect">
          <a:avLst/>
        </a:prstGeom>
        <a:solidFill>
          <a:srgbClr val="4D79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1">
                  <a:lumMod val="95000"/>
                </a:schemeClr>
              </a:solidFill>
              <a:latin typeface="Calibri"/>
              <a:ea typeface="+mn-ea"/>
              <a:cs typeface="Calibri"/>
            </a:rPr>
            <a:t>Time Frame</a:t>
          </a:r>
        </a:p>
      </xdr:txBody>
    </xdr:sp>
    <xdr:clientData/>
  </xdr:twoCellAnchor>
  <xdr:twoCellAnchor>
    <xdr:from>
      <xdr:col>10</xdr:col>
      <xdr:colOff>266700</xdr:colOff>
      <xdr:row>0</xdr:row>
      <xdr:rowOff>66675</xdr:rowOff>
    </xdr:from>
    <xdr:to>
      <xdr:col>12</xdr:col>
      <xdr:colOff>228600</xdr:colOff>
      <xdr:row>4</xdr:row>
      <xdr:rowOff>47625</xdr:rowOff>
    </xdr:to>
    <xdr:sp macro="" textlink="">
      <xdr:nvSpPr>
        <xdr:cNvPr id="39" name="Rectangle: Diagonal Corners Rounded 38">
          <a:hlinkClick xmlns:r="http://schemas.openxmlformats.org/officeDocument/2006/relationships" r:id="rId9"/>
          <a:extLst>
            <a:ext uri="{FF2B5EF4-FFF2-40B4-BE49-F238E27FC236}">
              <a16:creationId xmlns:a16="http://schemas.microsoft.com/office/drawing/2014/main" id="{D67C79D2-FC55-4F0E-A00B-055187E22E83}"/>
            </a:ext>
          </a:extLst>
        </xdr:cNvPr>
        <xdr:cNvSpPr/>
      </xdr:nvSpPr>
      <xdr:spPr>
        <a:xfrm>
          <a:off x="6362700" y="66675"/>
          <a:ext cx="1181100" cy="20955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rgbClr val="000000"/>
              </a:solidFill>
              <a:latin typeface="Calibri"/>
              <a:cs typeface="Calibri"/>
            </a:rPr>
            <a:t>Store</a:t>
          </a:r>
        </a:p>
      </xdr:txBody>
    </xdr:sp>
    <xdr:clientData/>
  </xdr:twoCellAnchor>
  <xdr:twoCellAnchor>
    <xdr:from>
      <xdr:col>12</xdr:col>
      <xdr:colOff>333375</xdr:colOff>
      <xdr:row>0</xdr:row>
      <xdr:rowOff>66675</xdr:rowOff>
    </xdr:from>
    <xdr:to>
      <xdr:col>14</xdr:col>
      <xdr:colOff>295275</xdr:colOff>
      <xdr:row>4</xdr:row>
      <xdr:rowOff>47625</xdr:rowOff>
    </xdr:to>
    <xdr:sp macro="" textlink="">
      <xdr:nvSpPr>
        <xdr:cNvPr id="40" name="Rectangle: Diagonal Corners Rounded 39">
          <a:hlinkClick xmlns:r="http://schemas.openxmlformats.org/officeDocument/2006/relationships" r:id="rId10"/>
          <a:extLst>
            <a:ext uri="{FF2B5EF4-FFF2-40B4-BE49-F238E27FC236}">
              <a16:creationId xmlns:a16="http://schemas.microsoft.com/office/drawing/2014/main" id="{A08762DA-816A-4BCC-933F-96DC4104762F}"/>
            </a:ext>
          </a:extLst>
        </xdr:cNvPr>
        <xdr:cNvSpPr/>
      </xdr:nvSpPr>
      <xdr:spPr>
        <a:xfrm>
          <a:off x="7648575" y="66675"/>
          <a:ext cx="1181100" cy="20955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tx1"/>
              </a:solidFill>
              <a:latin typeface="Calibri"/>
              <a:cs typeface="Calibri"/>
            </a:rPr>
            <a:t>Profit View</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428625</xdr:colOff>
      <xdr:row>0</xdr:row>
      <xdr:rowOff>38100</xdr:rowOff>
    </xdr:from>
    <xdr:to>
      <xdr:col>15</xdr:col>
      <xdr:colOff>401193</xdr:colOff>
      <xdr:row>6</xdr:row>
      <xdr:rowOff>47625</xdr:rowOff>
    </xdr:to>
    <xdr:sp macro="" textlink="">
      <xdr:nvSpPr>
        <xdr:cNvPr id="2" name="Rectangle 1">
          <a:extLst>
            <a:ext uri="{FF2B5EF4-FFF2-40B4-BE49-F238E27FC236}">
              <a16:creationId xmlns:a16="http://schemas.microsoft.com/office/drawing/2014/main" id="{DF4C77A7-948E-5118-BC51-049636661271}"/>
            </a:ext>
          </a:extLst>
        </xdr:cNvPr>
        <xdr:cNvSpPr/>
      </xdr:nvSpPr>
      <xdr:spPr>
        <a:xfrm>
          <a:off x="428625" y="38100"/>
          <a:ext cx="9116568" cy="619125"/>
        </a:xfrm>
        <a:prstGeom prst="rect">
          <a:avLst/>
        </a:prstGeom>
        <a:gradFill flip="none" rotWithShape="1">
          <a:gsLst>
            <a:gs pos="0">
              <a:schemeClr val="bg1">
                <a:alpha val="52000"/>
                <a:lumMod val="95000"/>
              </a:schemeClr>
            </a:gs>
            <a:gs pos="52000">
              <a:schemeClr val="bg1">
                <a:alpha val="70000"/>
              </a:schemeClr>
            </a:gs>
            <a:gs pos="100000">
              <a:schemeClr val="bg1">
                <a:alpha val="52000"/>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xdr:colOff>
      <xdr:row>0</xdr:row>
      <xdr:rowOff>9525</xdr:rowOff>
    </xdr:from>
    <xdr:to>
      <xdr:col>16</xdr:col>
      <xdr:colOff>601218</xdr:colOff>
      <xdr:row>4</xdr:row>
      <xdr:rowOff>142875</xdr:rowOff>
    </xdr:to>
    <xdr:sp macro="" textlink="">
      <xdr:nvSpPr>
        <xdr:cNvPr id="24" name="Rectangle 23">
          <a:extLst>
            <a:ext uri="{FF2B5EF4-FFF2-40B4-BE49-F238E27FC236}">
              <a16:creationId xmlns:a16="http://schemas.microsoft.com/office/drawing/2014/main" id="{BEC90B9E-07BA-4F9F-BF76-21AFB1755136}"/>
            </a:ext>
          </a:extLst>
        </xdr:cNvPr>
        <xdr:cNvSpPr/>
      </xdr:nvSpPr>
      <xdr:spPr>
        <a:xfrm>
          <a:off x="1238250" y="9525"/>
          <a:ext cx="9116568" cy="361950"/>
        </a:xfrm>
        <a:prstGeom prst="rect">
          <a:avLst/>
        </a:prstGeom>
        <a:gradFill flip="none" rotWithShape="1">
          <a:gsLst>
            <a:gs pos="0">
              <a:schemeClr val="bg1">
                <a:alpha val="52000"/>
                <a:lumMod val="95000"/>
              </a:schemeClr>
            </a:gs>
            <a:gs pos="52000">
              <a:schemeClr val="bg1">
                <a:alpha val="70000"/>
              </a:schemeClr>
            </a:gs>
            <a:gs pos="100000">
              <a:schemeClr val="bg1">
                <a:alpha val="52000"/>
                <a:lumMod val="95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chemeClr val="bg1">
                  <a:lumMod val="65000"/>
                </a:schemeClr>
              </a:solidFill>
              <a:effectLst/>
              <a:latin typeface="+mn-lt"/>
              <a:ea typeface="+mn-ea"/>
              <a:cs typeface="+mn-cs"/>
            </a:rPr>
            <a:t>Kix</a:t>
          </a:r>
          <a:r>
            <a:rPr lang="en-US" sz="2000" b="1" baseline="0">
              <a:solidFill>
                <a:schemeClr val="bg1">
                  <a:lumMod val="65000"/>
                </a:schemeClr>
              </a:solidFill>
              <a:effectLst/>
              <a:latin typeface="+mn-lt"/>
              <a:ea typeface="+mn-ea"/>
              <a:cs typeface="+mn-cs"/>
            </a:rPr>
            <a:t> Business Dashboard</a:t>
          </a:r>
          <a:endParaRPr lang="en-US" sz="2000">
            <a:solidFill>
              <a:schemeClr val="bg1">
                <a:lumMod val="65000"/>
              </a:schemeClr>
            </a:solidFill>
            <a:effectLst/>
          </a:endParaRPr>
        </a:p>
        <a:p>
          <a:pPr algn="l"/>
          <a:endParaRPr lang="en-US" sz="1200"/>
        </a:p>
      </xdr:txBody>
    </xdr:sp>
    <xdr:clientData/>
  </xdr:twoCellAnchor>
  <xdr:twoCellAnchor editAs="absolute">
    <xdr:from>
      <xdr:col>16</xdr:col>
      <xdr:colOff>523863</xdr:colOff>
      <xdr:row>0</xdr:row>
      <xdr:rowOff>9525</xdr:rowOff>
    </xdr:from>
    <xdr:to>
      <xdr:col>21</xdr:col>
      <xdr:colOff>133347</xdr:colOff>
      <xdr:row>32</xdr:row>
      <xdr:rowOff>0</xdr:rowOff>
    </xdr:to>
    <xdr:sp macro="" textlink="">
      <xdr:nvSpPr>
        <xdr:cNvPr id="31" name="Moon 30">
          <a:extLst>
            <a:ext uri="{FF2B5EF4-FFF2-40B4-BE49-F238E27FC236}">
              <a16:creationId xmlns:a16="http://schemas.microsoft.com/office/drawing/2014/main" id="{CC105654-C1D1-4951-BAE3-A4A17C2CCDB4}"/>
            </a:ext>
          </a:extLst>
        </xdr:cNvPr>
        <xdr:cNvSpPr/>
      </xdr:nvSpPr>
      <xdr:spPr>
        <a:xfrm flipH="1">
          <a:off x="10277463" y="9525"/>
          <a:ext cx="2838459" cy="5553075"/>
        </a:xfrm>
        <a:prstGeom prst="moon">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552438</xdr:colOff>
      <xdr:row>0</xdr:row>
      <xdr:rowOff>9524</xdr:rowOff>
    </xdr:from>
    <xdr:to>
      <xdr:col>21</xdr:col>
      <xdr:colOff>161922</xdr:colOff>
      <xdr:row>31</xdr:row>
      <xdr:rowOff>190499</xdr:rowOff>
    </xdr:to>
    <xdr:sp macro="" textlink="">
      <xdr:nvSpPr>
        <xdr:cNvPr id="3" name="Moon 2">
          <a:extLst>
            <a:ext uri="{FF2B5EF4-FFF2-40B4-BE49-F238E27FC236}">
              <a16:creationId xmlns:a16="http://schemas.microsoft.com/office/drawing/2014/main" id="{D6F28A3F-AF3F-572C-925F-B13700A8C182}"/>
            </a:ext>
          </a:extLst>
        </xdr:cNvPr>
        <xdr:cNvSpPr/>
      </xdr:nvSpPr>
      <xdr:spPr>
        <a:xfrm flipH="1">
          <a:off x="10306038" y="9524"/>
          <a:ext cx="2838459" cy="5553075"/>
        </a:xfrm>
        <a:prstGeom prst="moon">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47625</xdr:colOff>
      <xdr:row>6</xdr:row>
      <xdr:rowOff>47625</xdr:rowOff>
    </xdr:from>
    <xdr:to>
      <xdr:col>16</xdr:col>
      <xdr:colOff>695325</xdr:colOff>
      <xdr:row>30</xdr:row>
      <xdr:rowOff>133350</xdr:rowOff>
    </xdr:to>
    <xdr:sp macro="" textlink="">
      <xdr:nvSpPr>
        <xdr:cNvPr id="4" name="Rectangle: Diagonal Corners Rounded 3">
          <a:extLst>
            <a:ext uri="{FF2B5EF4-FFF2-40B4-BE49-F238E27FC236}">
              <a16:creationId xmlns:a16="http://schemas.microsoft.com/office/drawing/2014/main" id="{8138811B-9A0A-35A5-C5D8-06B9BD14C2A8}"/>
            </a:ext>
          </a:extLst>
        </xdr:cNvPr>
        <xdr:cNvSpPr/>
      </xdr:nvSpPr>
      <xdr:spPr>
        <a:xfrm>
          <a:off x="657225" y="657225"/>
          <a:ext cx="9791700" cy="4657725"/>
        </a:xfrm>
        <a:prstGeom prst="round2Diag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4</xdr:row>
      <xdr:rowOff>76200</xdr:rowOff>
    </xdr:from>
    <xdr:to>
      <xdr:col>3</xdr:col>
      <xdr:colOff>419100</xdr:colOff>
      <xdr:row>16</xdr:row>
      <xdr:rowOff>133350</xdr:rowOff>
    </xdr:to>
    <xdr:sp macro="" textlink="">
      <xdr:nvSpPr>
        <xdr:cNvPr id="8" name="Oval 7">
          <a:extLst>
            <a:ext uri="{FF2B5EF4-FFF2-40B4-BE49-F238E27FC236}">
              <a16:creationId xmlns:a16="http://schemas.microsoft.com/office/drawing/2014/main" id="{D9094290-2E62-91F1-94B6-3B5EF62A7DD6}"/>
            </a:ext>
          </a:extLst>
        </xdr:cNvPr>
        <xdr:cNvSpPr/>
      </xdr:nvSpPr>
      <xdr:spPr>
        <a:xfrm>
          <a:off x="76200" y="304800"/>
          <a:ext cx="2171700" cy="234315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476250</xdr:colOff>
      <xdr:row>7</xdr:row>
      <xdr:rowOff>28575</xdr:rowOff>
    </xdr:from>
    <xdr:to>
      <xdr:col>16</xdr:col>
      <xdr:colOff>485775</xdr:colOff>
      <xdr:row>29</xdr:row>
      <xdr:rowOff>133350</xdr:rowOff>
    </xdr:to>
    <xdr:sp macro="" textlink="">
      <xdr:nvSpPr>
        <xdr:cNvPr id="5" name="Rectangle: Diagonal Corners Rounded 4">
          <a:extLst>
            <a:ext uri="{FF2B5EF4-FFF2-40B4-BE49-F238E27FC236}">
              <a16:creationId xmlns:a16="http://schemas.microsoft.com/office/drawing/2014/main" id="{D014AACE-539F-4782-9F0A-36BA5F378E30}"/>
            </a:ext>
          </a:extLst>
        </xdr:cNvPr>
        <xdr:cNvSpPr/>
      </xdr:nvSpPr>
      <xdr:spPr>
        <a:xfrm>
          <a:off x="1085850" y="828675"/>
          <a:ext cx="9153525" cy="4295775"/>
        </a:xfrm>
        <a:prstGeom prst="round2DiagRect">
          <a:avLst>
            <a:gd name="adj1" fmla="val 7576"/>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228600</xdr:colOff>
      <xdr:row>7</xdr:row>
      <xdr:rowOff>180975</xdr:rowOff>
    </xdr:from>
    <xdr:to>
      <xdr:col>16</xdr:col>
      <xdr:colOff>285751</xdr:colOff>
      <xdr:row>28</xdr:row>
      <xdr:rowOff>161924</xdr:rowOff>
    </xdr:to>
    <xdr:sp macro="" textlink="">
      <xdr:nvSpPr>
        <xdr:cNvPr id="7" name="Rectangle: Diagonal Corners Rounded 6">
          <a:extLst>
            <a:ext uri="{FF2B5EF4-FFF2-40B4-BE49-F238E27FC236}">
              <a16:creationId xmlns:a16="http://schemas.microsoft.com/office/drawing/2014/main" id="{68BB61C4-0C70-4E25-B454-6C9B4A7BB5AB}"/>
            </a:ext>
          </a:extLst>
        </xdr:cNvPr>
        <xdr:cNvSpPr/>
      </xdr:nvSpPr>
      <xdr:spPr>
        <a:xfrm>
          <a:off x="3886200" y="981075"/>
          <a:ext cx="6153151" cy="3981449"/>
        </a:xfrm>
        <a:prstGeom prst="round2DiagRect">
          <a:avLst>
            <a:gd name="adj1" fmla="val 6620"/>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419100</xdr:colOff>
      <xdr:row>9</xdr:row>
      <xdr:rowOff>9525</xdr:rowOff>
    </xdr:from>
    <xdr:to>
      <xdr:col>16</xdr:col>
      <xdr:colOff>228600</xdr:colOff>
      <xdr:row>27</xdr:row>
      <xdr:rowOff>180975</xdr:rowOff>
    </xdr:to>
    <mc:AlternateContent xmlns:mc="http://schemas.openxmlformats.org/markup-compatibility/2006">
      <mc:Choice xmlns:we="http://schemas.microsoft.com/office/webextensions/webextension/2010/11" Requires="we">
        <xdr:graphicFrame macro="">
          <xdr:nvGraphicFramePr>
            <xdr:cNvPr id="10" name="Add-in 9">
              <a:extLst>
                <a:ext uri="{FF2B5EF4-FFF2-40B4-BE49-F238E27FC236}">
                  <a16:creationId xmlns:a16="http://schemas.microsoft.com/office/drawing/2014/main" id="{4B8BF1F9-00D1-4ABC-B708-09390FB16A3A}"/>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10" name="Add-in 9">
              <a:extLst>
                <a:ext uri="{FF2B5EF4-FFF2-40B4-BE49-F238E27FC236}">
                  <a16:creationId xmlns:a16="http://schemas.microsoft.com/office/drawing/2014/main" id="{4B8BF1F9-00D1-4ABC-B708-09390FB16A3A}"/>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editAs="oneCell">
    <xdr:from>
      <xdr:col>2</xdr:col>
      <xdr:colOff>28575</xdr:colOff>
      <xdr:row>8</xdr:row>
      <xdr:rowOff>9526</xdr:rowOff>
    </xdr:from>
    <xdr:to>
      <xdr:col>6</xdr:col>
      <xdr:colOff>85725</xdr:colOff>
      <xdr:row>18</xdr:row>
      <xdr:rowOff>66676</xdr:rowOff>
    </xdr:to>
    <mc:AlternateContent xmlns:mc="http://schemas.openxmlformats.org/markup-compatibility/2006" xmlns:a14="http://schemas.microsoft.com/office/drawing/2010/main">
      <mc:Choice Requires="a14">
        <xdr:graphicFrame macro="">
          <xdr:nvGraphicFramePr>
            <xdr:cNvPr id="6" name="Month Name 1">
              <a:extLst>
                <a:ext uri="{FF2B5EF4-FFF2-40B4-BE49-F238E27FC236}">
                  <a16:creationId xmlns:a16="http://schemas.microsoft.com/office/drawing/2014/main" id="{1243640B-458A-48BA-9127-C05A407F0F0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247775" y="1000126"/>
              <a:ext cx="2495550" cy="196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47625</xdr:colOff>
      <xdr:row>19</xdr:row>
      <xdr:rowOff>28575</xdr:rowOff>
    </xdr:from>
    <xdr:to>
      <xdr:col>6</xdr:col>
      <xdr:colOff>66675</xdr:colOff>
      <xdr:row>21</xdr:row>
      <xdr:rowOff>95250</xdr:rowOff>
    </xdr:to>
    <xdr:sp macro="" textlink="">
      <xdr:nvSpPr>
        <xdr:cNvPr id="9" name="Rectangle 8">
          <a:extLst>
            <a:ext uri="{FF2B5EF4-FFF2-40B4-BE49-F238E27FC236}">
              <a16:creationId xmlns:a16="http://schemas.microsoft.com/office/drawing/2014/main" id="{8AD4A56B-9CD1-B2FE-23AA-AC926AFF35F7}"/>
            </a:ext>
          </a:extLst>
        </xdr:cNvPr>
        <xdr:cNvSpPr/>
      </xdr:nvSpPr>
      <xdr:spPr>
        <a:xfrm>
          <a:off x="1266825" y="3114675"/>
          <a:ext cx="2457450" cy="44767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22</xdr:row>
      <xdr:rowOff>57150</xdr:rowOff>
    </xdr:from>
    <xdr:to>
      <xdr:col>6</xdr:col>
      <xdr:colOff>57150</xdr:colOff>
      <xdr:row>24</xdr:row>
      <xdr:rowOff>123825</xdr:rowOff>
    </xdr:to>
    <xdr:sp macro="" textlink="">
      <xdr:nvSpPr>
        <xdr:cNvPr id="11" name="Rectangle 10">
          <a:extLst>
            <a:ext uri="{FF2B5EF4-FFF2-40B4-BE49-F238E27FC236}">
              <a16:creationId xmlns:a16="http://schemas.microsoft.com/office/drawing/2014/main" id="{08FC6D93-1499-4A87-A484-B7858AA87B1E}"/>
            </a:ext>
          </a:extLst>
        </xdr:cNvPr>
        <xdr:cNvSpPr/>
      </xdr:nvSpPr>
      <xdr:spPr>
        <a:xfrm>
          <a:off x="1257300" y="3714750"/>
          <a:ext cx="2457450" cy="44767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25</xdr:row>
      <xdr:rowOff>104775</xdr:rowOff>
    </xdr:from>
    <xdr:to>
      <xdr:col>6</xdr:col>
      <xdr:colOff>57150</xdr:colOff>
      <xdr:row>27</xdr:row>
      <xdr:rowOff>171450</xdr:rowOff>
    </xdr:to>
    <xdr:sp macro="" textlink="">
      <xdr:nvSpPr>
        <xdr:cNvPr id="12" name="Rectangle 11">
          <a:extLst>
            <a:ext uri="{FF2B5EF4-FFF2-40B4-BE49-F238E27FC236}">
              <a16:creationId xmlns:a16="http://schemas.microsoft.com/office/drawing/2014/main" id="{AB9EF027-4D98-45F2-BDC8-034D1F5CBD78}"/>
            </a:ext>
          </a:extLst>
        </xdr:cNvPr>
        <xdr:cNvSpPr/>
      </xdr:nvSpPr>
      <xdr:spPr>
        <a:xfrm>
          <a:off x="1257300" y="4333875"/>
          <a:ext cx="2457450" cy="44767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190500</xdr:colOff>
      <xdr:row>19</xdr:row>
      <xdr:rowOff>171450</xdr:rowOff>
    </xdr:from>
    <xdr:to>
      <xdr:col>2</xdr:col>
      <xdr:colOff>323850</xdr:colOff>
      <xdr:row>20</xdr:row>
      <xdr:rowOff>114300</xdr:rowOff>
    </xdr:to>
    <xdr:sp macro="" textlink="">
      <xdr:nvSpPr>
        <xdr:cNvPr id="13" name="Oval 12">
          <a:extLst>
            <a:ext uri="{FF2B5EF4-FFF2-40B4-BE49-F238E27FC236}">
              <a16:creationId xmlns:a16="http://schemas.microsoft.com/office/drawing/2014/main" id="{B1731837-8894-1140-07EF-3C1DEB62365B}"/>
            </a:ext>
          </a:extLst>
        </xdr:cNvPr>
        <xdr:cNvSpPr/>
      </xdr:nvSpPr>
      <xdr:spPr>
        <a:xfrm>
          <a:off x="1409700" y="3257550"/>
          <a:ext cx="133350" cy="13335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171450</xdr:colOff>
      <xdr:row>23</xdr:row>
      <xdr:rowOff>0</xdr:rowOff>
    </xdr:from>
    <xdr:to>
      <xdr:col>2</xdr:col>
      <xdr:colOff>304800</xdr:colOff>
      <xdr:row>23</xdr:row>
      <xdr:rowOff>133350</xdr:rowOff>
    </xdr:to>
    <xdr:sp macro="" textlink="">
      <xdr:nvSpPr>
        <xdr:cNvPr id="14" name="Oval 13">
          <a:extLst>
            <a:ext uri="{FF2B5EF4-FFF2-40B4-BE49-F238E27FC236}">
              <a16:creationId xmlns:a16="http://schemas.microsoft.com/office/drawing/2014/main" id="{6196F833-0964-4459-A602-F01B58BAC8DA}"/>
            </a:ext>
          </a:extLst>
        </xdr:cNvPr>
        <xdr:cNvSpPr/>
      </xdr:nvSpPr>
      <xdr:spPr>
        <a:xfrm>
          <a:off x="1390650" y="3848100"/>
          <a:ext cx="133350" cy="13335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161925</xdr:colOff>
      <xdr:row>26</xdr:row>
      <xdr:rowOff>57150</xdr:rowOff>
    </xdr:from>
    <xdr:to>
      <xdr:col>2</xdr:col>
      <xdr:colOff>295275</xdr:colOff>
      <xdr:row>27</xdr:row>
      <xdr:rowOff>0</xdr:rowOff>
    </xdr:to>
    <xdr:sp macro="" textlink="">
      <xdr:nvSpPr>
        <xdr:cNvPr id="15" name="Oval 14">
          <a:extLst>
            <a:ext uri="{FF2B5EF4-FFF2-40B4-BE49-F238E27FC236}">
              <a16:creationId xmlns:a16="http://schemas.microsoft.com/office/drawing/2014/main" id="{4A69FBBF-73E1-4F30-9A90-5F062CDB9A46}"/>
            </a:ext>
          </a:extLst>
        </xdr:cNvPr>
        <xdr:cNvSpPr/>
      </xdr:nvSpPr>
      <xdr:spPr>
        <a:xfrm>
          <a:off x="1381125" y="4476750"/>
          <a:ext cx="133350" cy="13335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352425</xdr:colOff>
      <xdr:row>19</xdr:row>
      <xdr:rowOff>123825</xdr:rowOff>
    </xdr:from>
    <xdr:to>
      <xdr:col>4</xdr:col>
      <xdr:colOff>180975</xdr:colOff>
      <xdr:row>21</xdr:row>
      <xdr:rowOff>38100</xdr:rowOff>
    </xdr:to>
    <xdr:sp macro="" textlink="">
      <xdr:nvSpPr>
        <xdr:cNvPr id="16" name="TextBox 15">
          <a:extLst>
            <a:ext uri="{FF2B5EF4-FFF2-40B4-BE49-F238E27FC236}">
              <a16:creationId xmlns:a16="http://schemas.microsoft.com/office/drawing/2014/main" id="{03DDDEA0-FF51-8B35-75AF-22FB4B8B8E5B}"/>
            </a:ext>
          </a:extLst>
        </xdr:cNvPr>
        <xdr:cNvSpPr txBox="1"/>
      </xdr:nvSpPr>
      <xdr:spPr>
        <a:xfrm>
          <a:off x="1571625" y="3209925"/>
          <a:ext cx="10477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Revenue</a:t>
          </a:r>
        </a:p>
        <a:p>
          <a:endParaRPr lang="en-US" sz="1100"/>
        </a:p>
      </xdr:txBody>
    </xdr:sp>
    <xdr:clientData/>
  </xdr:twoCellAnchor>
  <xdr:twoCellAnchor>
    <xdr:from>
      <xdr:col>2</xdr:col>
      <xdr:colOff>381000</xdr:colOff>
      <xdr:row>26</xdr:row>
      <xdr:rowOff>0</xdr:rowOff>
    </xdr:from>
    <xdr:to>
      <xdr:col>4</xdr:col>
      <xdr:colOff>209550</xdr:colOff>
      <xdr:row>27</xdr:row>
      <xdr:rowOff>104775</xdr:rowOff>
    </xdr:to>
    <xdr:sp macro="" textlink="">
      <xdr:nvSpPr>
        <xdr:cNvPr id="17" name="TextBox 16">
          <a:extLst>
            <a:ext uri="{FF2B5EF4-FFF2-40B4-BE49-F238E27FC236}">
              <a16:creationId xmlns:a16="http://schemas.microsoft.com/office/drawing/2014/main" id="{440A8CA9-59D1-44A2-9B60-4000C794AE91}"/>
            </a:ext>
          </a:extLst>
        </xdr:cNvPr>
        <xdr:cNvSpPr txBox="1"/>
      </xdr:nvSpPr>
      <xdr:spPr>
        <a:xfrm>
          <a:off x="1600200" y="4419600"/>
          <a:ext cx="10477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Variance</a:t>
          </a:r>
          <a:r>
            <a:rPr lang="en-US" sz="1100" baseline="0"/>
            <a:t> %</a:t>
          </a:r>
          <a:endParaRPr lang="en-US" sz="1100"/>
        </a:p>
        <a:p>
          <a:endParaRPr lang="en-US" sz="1100"/>
        </a:p>
      </xdr:txBody>
    </xdr:sp>
    <xdr:clientData/>
  </xdr:twoCellAnchor>
  <xdr:twoCellAnchor>
    <xdr:from>
      <xdr:col>2</xdr:col>
      <xdr:colOff>352425</xdr:colOff>
      <xdr:row>22</xdr:row>
      <xdr:rowOff>133350</xdr:rowOff>
    </xdr:from>
    <xdr:to>
      <xdr:col>4</xdr:col>
      <xdr:colOff>180975</xdr:colOff>
      <xdr:row>24</xdr:row>
      <xdr:rowOff>47625</xdr:rowOff>
    </xdr:to>
    <xdr:sp macro="" textlink="">
      <xdr:nvSpPr>
        <xdr:cNvPr id="18" name="TextBox 17">
          <a:extLst>
            <a:ext uri="{FF2B5EF4-FFF2-40B4-BE49-F238E27FC236}">
              <a16:creationId xmlns:a16="http://schemas.microsoft.com/office/drawing/2014/main" id="{C87B224B-7171-4EFB-9539-72C9D83E40B8}"/>
            </a:ext>
          </a:extLst>
        </xdr:cNvPr>
        <xdr:cNvSpPr txBox="1"/>
      </xdr:nvSpPr>
      <xdr:spPr>
        <a:xfrm>
          <a:off x="1571625" y="3790950"/>
          <a:ext cx="10477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a:t>
          </a:r>
          <a:r>
            <a:rPr lang="en-US" sz="1100" baseline="0"/>
            <a:t> Target</a:t>
          </a:r>
          <a:endParaRPr lang="en-US" sz="1100"/>
        </a:p>
        <a:p>
          <a:endParaRPr lang="en-US" sz="1100"/>
        </a:p>
      </xdr:txBody>
    </xdr:sp>
    <xdr:clientData/>
  </xdr:twoCellAnchor>
  <xdr:oneCellAnchor>
    <xdr:from>
      <xdr:col>4</xdr:col>
      <xdr:colOff>180975</xdr:colOff>
      <xdr:row>19</xdr:row>
      <xdr:rowOff>133350</xdr:rowOff>
    </xdr:from>
    <xdr:ext cx="904875" cy="295275"/>
    <xdr:sp macro="" textlink="'Explore Data 3'!E5">
      <xdr:nvSpPr>
        <xdr:cNvPr id="19" name="Rectangle 18">
          <a:extLst>
            <a:ext uri="{FF2B5EF4-FFF2-40B4-BE49-F238E27FC236}">
              <a16:creationId xmlns:a16="http://schemas.microsoft.com/office/drawing/2014/main" id="{63EE6AE3-F1C8-8D3B-95B3-1C94A32DA326}"/>
            </a:ext>
          </a:extLst>
        </xdr:cNvPr>
        <xdr:cNvSpPr/>
      </xdr:nvSpPr>
      <xdr:spPr>
        <a:xfrm>
          <a:off x="2619375" y="3219450"/>
          <a:ext cx="904875" cy="295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bIns="274320" rtlCol="0" anchor="t">
          <a:noAutofit/>
        </a:bodyPr>
        <a:lstStyle/>
        <a:p>
          <a:pPr algn="l"/>
          <a:fld id="{DAD98D33-AB27-4ADD-B9EE-A141167B7F4C}" type="TxLink">
            <a:rPr lang="en-US" sz="1100" b="0" i="0" u="none" strike="noStrike">
              <a:solidFill>
                <a:srgbClr val="000000"/>
              </a:solidFill>
              <a:latin typeface="Calibri"/>
              <a:cs typeface="Calibri"/>
            </a:rPr>
            <a:pPr algn="l"/>
            <a:t> 5,446,809 </a:t>
          </a:fld>
          <a:endParaRPr lang="en-US" sz="1100"/>
        </a:p>
      </xdr:txBody>
    </xdr:sp>
    <xdr:clientData/>
  </xdr:oneCellAnchor>
  <xdr:twoCellAnchor>
    <xdr:from>
      <xdr:col>4</xdr:col>
      <xdr:colOff>190500</xdr:colOff>
      <xdr:row>22</xdr:row>
      <xdr:rowOff>152400</xdr:rowOff>
    </xdr:from>
    <xdr:to>
      <xdr:col>5</xdr:col>
      <xdr:colOff>485775</xdr:colOff>
      <xdr:row>24</xdr:row>
      <xdr:rowOff>104775</xdr:rowOff>
    </xdr:to>
    <xdr:sp macro="" textlink="'Explore Data 3'!O5">
      <xdr:nvSpPr>
        <xdr:cNvPr id="20" name="Rectangle 19">
          <a:extLst>
            <a:ext uri="{FF2B5EF4-FFF2-40B4-BE49-F238E27FC236}">
              <a16:creationId xmlns:a16="http://schemas.microsoft.com/office/drawing/2014/main" id="{7185192B-A243-44C5-9420-D2210F8DA7E6}"/>
            </a:ext>
          </a:extLst>
        </xdr:cNvPr>
        <xdr:cNvSpPr/>
      </xdr:nvSpPr>
      <xdr:spPr>
        <a:xfrm>
          <a:off x="2628900" y="3810000"/>
          <a:ext cx="904875" cy="3333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8DFD4BD-A68F-43E3-9637-1A4A04084891}" type="TxLink">
            <a:rPr lang="en-US" sz="1100" b="0" i="0" u="none" strike="noStrike">
              <a:solidFill>
                <a:srgbClr val="000000"/>
              </a:solidFill>
              <a:latin typeface="Calibri"/>
              <a:cs typeface="Calibri"/>
            </a:rPr>
            <a:pPr algn="l"/>
            <a:t> 5,254,990 </a:t>
          </a:fld>
          <a:endParaRPr 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457200</xdr:colOff>
          <xdr:row>25</xdr:row>
          <xdr:rowOff>180975</xdr:rowOff>
        </xdr:from>
        <xdr:to>
          <xdr:col>6</xdr:col>
          <xdr:colOff>85725</xdr:colOff>
          <xdr:row>27</xdr:row>
          <xdr:rowOff>47626</xdr:rowOff>
        </xdr:to>
        <xdr:pic>
          <xdr:nvPicPr>
            <xdr:cNvPr id="30" name="Picture 29">
              <a:extLst>
                <a:ext uri="{FF2B5EF4-FFF2-40B4-BE49-F238E27FC236}">
                  <a16:creationId xmlns:a16="http://schemas.microsoft.com/office/drawing/2014/main" id="{33014355-B924-0067-13BB-715E7BF9C9FB}"/>
                </a:ext>
              </a:extLst>
            </xdr:cNvPr>
            <xdr:cNvPicPr>
              <a:picLocks noChangeAspect="1" noChangeArrowheads="1"/>
              <a:extLst>
                <a:ext uri="{84589F7E-364E-4C9E-8A38-B11213B215E9}">
                  <a14:cameraTool cellRange="'Explore Data 3'!$R$5" spid="_x0000_s2391"/>
                </a:ext>
              </a:extLst>
            </xdr:cNvPicPr>
          </xdr:nvPicPr>
          <xdr:blipFill>
            <a:blip xmlns:r="http://schemas.openxmlformats.org/officeDocument/2006/relationships" r:embed="rId3"/>
            <a:srcRect/>
            <a:stretch>
              <a:fillRect/>
            </a:stretch>
          </xdr:blipFill>
          <xdr:spPr bwMode="auto">
            <a:xfrm>
              <a:off x="2286000" y="4410075"/>
              <a:ext cx="1457325" cy="2476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247650</xdr:colOff>
      <xdr:row>0</xdr:row>
      <xdr:rowOff>104775</xdr:rowOff>
    </xdr:from>
    <xdr:to>
      <xdr:col>10</xdr:col>
      <xdr:colOff>209550</xdr:colOff>
      <xdr:row>4</xdr:row>
      <xdr:rowOff>85725</xdr:rowOff>
    </xdr:to>
    <xdr:sp macro="" textlink="">
      <xdr:nvSpPr>
        <xdr:cNvPr id="21" name="Rectangle: Diagonal Corners Rounded 20">
          <a:hlinkClick xmlns:r="http://schemas.openxmlformats.org/officeDocument/2006/relationships" r:id="rId4"/>
          <a:extLst>
            <a:ext uri="{FF2B5EF4-FFF2-40B4-BE49-F238E27FC236}">
              <a16:creationId xmlns:a16="http://schemas.microsoft.com/office/drawing/2014/main" id="{D9BF3880-B22B-4BEE-A9F4-3A9477D7F839}"/>
            </a:ext>
          </a:extLst>
        </xdr:cNvPr>
        <xdr:cNvSpPr/>
      </xdr:nvSpPr>
      <xdr:spPr>
        <a:xfrm>
          <a:off x="5124450" y="104775"/>
          <a:ext cx="1181100" cy="20955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rgbClr val="000000"/>
              </a:solidFill>
              <a:latin typeface="Calibri"/>
              <a:cs typeface="Calibri"/>
            </a:rPr>
            <a:t>Time Frame</a:t>
          </a:r>
        </a:p>
      </xdr:txBody>
    </xdr:sp>
    <xdr:clientData/>
  </xdr:twoCellAnchor>
  <xdr:twoCellAnchor>
    <xdr:from>
      <xdr:col>10</xdr:col>
      <xdr:colOff>314325</xdr:colOff>
      <xdr:row>0</xdr:row>
      <xdr:rowOff>104775</xdr:rowOff>
    </xdr:from>
    <xdr:to>
      <xdr:col>12</xdr:col>
      <xdr:colOff>276225</xdr:colOff>
      <xdr:row>4</xdr:row>
      <xdr:rowOff>85725</xdr:rowOff>
    </xdr:to>
    <xdr:sp macro="" textlink="">
      <xdr:nvSpPr>
        <xdr:cNvPr id="22" name="Rectangle: Diagonal Corners Rounded 21">
          <a:hlinkClick xmlns:r="http://schemas.openxmlformats.org/officeDocument/2006/relationships" r:id="rId5"/>
          <a:extLst>
            <a:ext uri="{FF2B5EF4-FFF2-40B4-BE49-F238E27FC236}">
              <a16:creationId xmlns:a16="http://schemas.microsoft.com/office/drawing/2014/main" id="{5996E6BB-1F3B-4EFE-BC68-17A95C923ECC}"/>
            </a:ext>
          </a:extLst>
        </xdr:cNvPr>
        <xdr:cNvSpPr/>
      </xdr:nvSpPr>
      <xdr:spPr>
        <a:xfrm>
          <a:off x="6410325" y="104775"/>
          <a:ext cx="1181100" cy="209550"/>
        </a:xfrm>
        <a:prstGeom prst="round2DiagRect">
          <a:avLst/>
        </a:prstGeom>
        <a:solidFill>
          <a:srgbClr val="4D79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1">
                  <a:lumMod val="95000"/>
                </a:schemeClr>
              </a:solidFill>
              <a:latin typeface="Calibri"/>
              <a:ea typeface="+mn-ea"/>
              <a:cs typeface="Calibri"/>
            </a:rPr>
            <a:t>Store</a:t>
          </a:r>
        </a:p>
      </xdr:txBody>
    </xdr:sp>
    <xdr:clientData/>
  </xdr:twoCellAnchor>
  <xdr:twoCellAnchor>
    <xdr:from>
      <xdr:col>12</xdr:col>
      <xdr:colOff>381000</xdr:colOff>
      <xdr:row>0</xdr:row>
      <xdr:rowOff>104775</xdr:rowOff>
    </xdr:from>
    <xdr:to>
      <xdr:col>14</xdr:col>
      <xdr:colOff>342900</xdr:colOff>
      <xdr:row>4</xdr:row>
      <xdr:rowOff>85725</xdr:rowOff>
    </xdr:to>
    <xdr:sp macro="" textlink="">
      <xdr:nvSpPr>
        <xdr:cNvPr id="23" name="Rectangle: Diagonal Corners Rounded 22">
          <a:hlinkClick xmlns:r="http://schemas.openxmlformats.org/officeDocument/2006/relationships" r:id="rId6"/>
          <a:extLst>
            <a:ext uri="{FF2B5EF4-FFF2-40B4-BE49-F238E27FC236}">
              <a16:creationId xmlns:a16="http://schemas.microsoft.com/office/drawing/2014/main" id="{B7AC9521-262D-4212-86BE-FA3F8E38CF3A}"/>
            </a:ext>
          </a:extLst>
        </xdr:cNvPr>
        <xdr:cNvSpPr/>
      </xdr:nvSpPr>
      <xdr:spPr>
        <a:xfrm>
          <a:off x="7696200" y="104775"/>
          <a:ext cx="1181100" cy="209550"/>
        </a:xfrm>
        <a:prstGeom prst="round2Diag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rgbClr val="000000"/>
              </a:solidFill>
              <a:latin typeface="Calibri"/>
              <a:ea typeface="+mn-ea"/>
              <a:cs typeface="Calibri"/>
            </a:rPr>
            <a:t>Profit View</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315162039" createdVersion="8" refreshedVersion="8" minRefreshableVersion="3" recordCount="0" supportSubquery="1" supportAdvancedDrill="1" xr:uid="{DBD57B0C-2827-4D24-B2DC-7FFBB5BE1DFE}">
  <cacheSource type="external" connectionId="8"/>
  <cacheFields count="1">
    <cacheField name="[Measures].[# Customers]" caption="# Customers" numFmtId="0" hierarchy="53" level="32767"/>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oneField="1">
      <fieldsUsage count="1">
        <fieldUsage x="0"/>
      </fieldsUsage>
    </cacheHierarchy>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310300928" createdVersion="8" refreshedVersion="8" minRefreshableVersion="3" recordCount="0" supportSubquery="1" supportAdvancedDrill="1" xr:uid="{19C86A7D-76CF-4E38-AF08-54F6B2BD4A69}">
  <cacheSource type="external" connectionId="8"/>
  <cacheFields count="3">
    <cacheField name="[Dim_Customers].[FullName].[FullName]" caption="FullName" numFmtId="0" hierarchy="10" level="1">
      <sharedItems count="5">
        <s v="Bobby Abbott"/>
        <s v="Christine Hawkins"/>
        <s v="Jeffery Powell"/>
        <s v="Lisa West"/>
        <s v="Travis Ewing"/>
      </sharedItems>
      <extLst>
        <ext xmlns:x15="http://schemas.microsoft.com/office/spreadsheetml/2010/11/main" uri="{4F2E5C28-24EA-4eb8-9CBF-B6C8F9C3D259}">
          <x15:cachedUniqueNames>
            <x15:cachedUniqueName index="0" name="[Dim_Customers].[FullName].&amp;[Bobby Abbott]"/>
            <x15:cachedUniqueName index="1" name="[Dim_Customers].[FullName].&amp;[Christine Hawkins]"/>
            <x15:cachedUniqueName index="2" name="[Dim_Customers].[FullName].&amp;[Jeffery Powell]"/>
            <x15:cachedUniqueName index="3" name="[Dim_Customers].[FullName].&amp;[Lisa West]"/>
            <x15:cachedUniqueName index="4" name="[Dim_Customers].[FullName].&amp;[Travis Ewing]"/>
          </x15:cachedUniqueNames>
        </ext>
      </extLst>
    </cacheField>
    <cacheField name="[Measures].[Profit Margin]" caption="Profit Margin" numFmtId="0" hierarchy="42" level="32767"/>
    <cacheField name="[Dim_Customers].[Location].[Location]" caption="Location" numFmtId="0" hierarchy="12" level="1">
      <sharedItems count="5">
        <s v="Florida"/>
        <s v="Indiana"/>
        <s v="Maryland"/>
        <s v="New York"/>
        <s v="Wisconsin"/>
      </sharedItems>
      <extLst>
        <ext xmlns:x15="http://schemas.microsoft.com/office/spreadsheetml/2010/11/main" uri="{4F2E5C28-24EA-4eb8-9CBF-B6C8F9C3D259}">
          <x15:cachedUniqueNames>
            <x15:cachedUniqueName index="0" name="[Dim_Customers].[Location].&amp;[Florida]"/>
            <x15:cachedUniqueName index="1" name="[Dim_Customers].[Location].&amp;[Indiana]"/>
            <x15:cachedUniqueName index="2" name="[Dim_Customers].[Location].&amp;[Maryland]"/>
            <x15:cachedUniqueName index="3" name="[Dim_Customers].[Location].&amp;[New York]"/>
            <x15:cachedUniqueName index="4" name="[Dim_Customers].[Location].&amp;[Wisconsin]"/>
          </x15:cachedUniqueNames>
        </ext>
      </extLst>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2"/>
      </fieldsUsage>
    </cacheHierarchy>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1"/>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30474537" createdVersion="8" refreshedVersion="8" minRefreshableVersion="3" recordCount="0" supportSubquery="1" supportAdvancedDrill="1" xr:uid="{ACD7E344-857F-4FF8-842A-E07D97A1FF72}">
  <cacheSource type="external" connectionId="8"/>
  <cacheFields count="2">
    <cacheField name="[Dim_Customers].[FullName].[FullName]" caption="FullName" numFmtId="0" hierarchy="10" level="1">
      <sharedItems count="5">
        <s v="Bobby Abbott"/>
        <s v="Christine Hawkins"/>
        <s v="Jeffery Powell"/>
        <s v="Lisa West"/>
        <s v="Travis Ewing"/>
      </sharedItems>
      <extLst>
        <ext xmlns:x15="http://schemas.microsoft.com/office/spreadsheetml/2010/11/main" uri="{4F2E5C28-24EA-4eb8-9CBF-B6C8F9C3D259}">
          <x15:cachedUniqueNames>
            <x15:cachedUniqueName index="0" name="[Dim_Customers].[FullName].&amp;[Bobby Abbott]"/>
            <x15:cachedUniqueName index="1" name="[Dim_Customers].[FullName].&amp;[Christine Hawkins]"/>
            <x15:cachedUniqueName index="2" name="[Dim_Customers].[FullName].&amp;[Jeffery Powell]"/>
            <x15:cachedUniqueName index="3" name="[Dim_Customers].[FullName].&amp;[Lisa West]"/>
            <x15:cachedUniqueName index="4" name="[Dim_Customers].[FullName].&amp;[Travis Ewing]"/>
          </x15:cachedUniqueNames>
        </ext>
      </extLst>
    </cacheField>
    <cacheField name="[Measures].[Profit Margin]" caption="Profit Margin" numFmtId="0" hierarchy="42" level="32767"/>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1"/>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296759257" createdVersion="8" refreshedVersion="8" minRefreshableVersion="3" recordCount="0" supportSubquery="1" supportAdvancedDrill="1" xr:uid="{1B9D4D90-CAE3-4FE4-92C3-1DC6C0876423}">
  <cacheSource type="external" connectionId="8"/>
  <cacheFields count="2">
    <cacheField name="[Dim_Customers].[Customer Age Group].[Customer Age Group]" caption="Customer Age Group" numFmtId="0" hierarchy="14" level="1">
      <sharedItems count="5">
        <s v="0-20"/>
        <s v="21-30"/>
        <s v="31-40"/>
        <s v="41-50"/>
        <s v="51 +"/>
      </sharedItems>
      <extLst>
        <ext xmlns:x15="http://schemas.microsoft.com/office/spreadsheetml/2010/11/main" uri="{4F2E5C28-24EA-4eb8-9CBF-B6C8F9C3D259}">
          <x15:cachedUniqueNames>
            <x15:cachedUniqueName index="0" name="[Dim_Customers].[Customer Age Group].&amp;[0-20]"/>
            <x15:cachedUniqueName index="1" name="[Dim_Customers].[Customer Age Group].&amp;[21-30]"/>
            <x15:cachedUniqueName index="2" name="[Dim_Customers].[Customer Age Group].&amp;[31-40]"/>
            <x15:cachedUniqueName index="3" name="[Dim_Customers].[Customer Age Group].&amp;[41-50]"/>
            <x15:cachedUniqueName index="4" name="[Dim_Customers].[Customer Age Group].&amp;[51 +]"/>
          </x15:cachedUniqueNames>
        </ext>
      </extLst>
    </cacheField>
    <cacheField name="[Measures].[% Profit Margin]" caption="% Profit Margin" numFmtId="0" hierarchy="43" level="32767"/>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2" memberValueDatatype="130" unbalanced="0">
      <fieldsUsage count="2">
        <fieldUsage x="-1"/>
        <fieldUsage x="0"/>
      </fieldsUsage>
    </cacheHierarchy>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oneField="1">
      <fieldsUsage count="1">
        <fieldUsage x="1"/>
      </fieldsUsage>
    </cacheHierarchy>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264583336" createdVersion="8" refreshedVersion="8" minRefreshableVersion="3" recordCount="0" supportSubquery="1" supportAdvancedDrill="1" xr:uid="{21DD2AF1-885B-4FB7-A324-4B22E8097EB3}">
  <cacheSource type="external" connectionId="8"/>
  <cacheFields count="1">
    <cacheField name="[Measures].[# Customers]" caption="# Customers" numFmtId="0" hierarchy="53" level="32767"/>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oneField="1">
      <fieldsUsage count="1">
        <fieldUsage x="0"/>
      </fieldsUsage>
    </cacheHierarchy>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24699074" createdVersion="8" refreshedVersion="8" minRefreshableVersion="3" recordCount="0" supportSubquery="1" supportAdvancedDrill="1" xr:uid="{1EBBE6D5-CBDA-4E98-A64C-FABFB7BDD503}">
  <cacheSource type="external" connectionId="8"/>
  <cacheFields count="3">
    <cacheField name="[Dim_Customers].[FullName].[FullName]" caption="FullName" numFmtId="0" hierarchy="10" level="1">
      <sharedItems count="5">
        <s v="Bobby Abbott"/>
        <s v="Christine Hawkins"/>
        <s v="Jeffery Powell"/>
        <s v="Lisa West"/>
        <s v="Travis Ewing"/>
      </sharedItems>
      <extLst>
        <ext xmlns:x15="http://schemas.microsoft.com/office/spreadsheetml/2010/11/main" uri="{4F2E5C28-24EA-4eb8-9CBF-B6C8F9C3D259}">
          <x15:cachedUniqueNames>
            <x15:cachedUniqueName index="0" name="[Dim_Customers].[FullName].&amp;[Bobby Abbott]"/>
            <x15:cachedUniqueName index="1" name="[Dim_Customers].[FullName].&amp;[Christine Hawkins]"/>
            <x15:cachedUniqueName index="2" name="[Dim_Customers].[FullName].&amp;[Jeffery Powell]"/>
            <x15:cachedUniqueName index="3" name="[Dim_Customers].[FullName].&amp;[Lisa West]"/>
            <x15:cachedUniqueName index="4" name="[Dim_Customers].[FullName].&amp;[Travis Ewing]"/>
          </x15:cachedUniqueNames>
        </ext>
      </extLst>
    </cacheField>
    <cacheField name="[Measures].[Profit Margin]" caption="Profit Margin" numFmtId="0" hierarchy="42" level="32767"/>
    <cacheField name="[Dim_Customers].[Location].[Location]" caption="Location" numFmtId="0" hierarchy="12" level="1">
      <sharedItems count="5">
        <s v="California"/>
        <s v="Michigan"/>
        <s v="Missouri"/>
        <s v="Virginia"/>
        <s v="Washington"/>
      </sharedItems>
      <extLst>
        <ext xmlns:x15="http://schemas.microsoft.com/office/spreadsheetml/2010/11/main" uri="{4F2E5C28-24EA-4eb8-9CBF-B6C8F9C3D259}">
          <x15:cachedUniqueNames>
            <x15:cachedUniqueName index="0" name="[Dim_Customers].[Location].&amp;[California]"/>
            <x15:cachedUniqueName index="1" name="[Dim_Customers].[Location].&amp;[Michigan]"/>
            <x15:cachedUniqueName index="2" name="[Dim_Customers].[Location].&amp;[Missouri]"/>
            <x15:cachedUniqueName index="3" name="[Dim_Customers].[Location].&amp;[Virginia]"/>
            <x15:cachedUniqueName index="4" name="[Dim_Customers].[Location].&amp;[Washington]"/>
          </x15:cachedUniqueNames>
        </ext>
      </extLst>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fieldsUsage count="2">
        <fieldUsage x="-1"/>
        <fieldUsage x="2"/>
      </fieldsUsage>
    </cacheHierarchy>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1"/>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241319444" createdVersion="8" refreshedVersion="8" minRefreshableVersion="3" recordCount="0" supportSubquery="1" supportAdvancedDrill="1" xr:uid="{9173F593-18A6-4625-823A-29459F8ED4F6}">
  <cacheSource type="external" connectionId="8"/>
  <cacheFields count="1">
    <cacheField name="[Measures].[#Locations]" caption="#Locations" numFmtId="0" hierarchy="54" level="32767"/>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oneField="1">
      <fieldsUsage count="1">
        <fieldUsage x="0"/>
      </fieldsUsage>
    </cacheHierarchy>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187268515" createdVersion="8" refreshedVersion="8" minRefreshableVersion="3" recordCount="0" supportSubquery="1" supportAdvancedDrill="1" xr:uid="{4AB5696B-AE9C-4882-9CC9-4967B54A5E5F}">
  <cacheSource type="external" connectionId="8"/>
  <cacheFields count="4">
    <cacheField name="[Date].[Month Name].[Month Name]" caption="Month Name" numFmtId="0" hierarchy="2"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ate].[Month Name].&amp;[Jan]"/>
            <x15:cachedUniqueName index="1" name="[Date].[Month Name].&amp;[Feb]"/>
            <x15:cachedUniqueName index="2" name="[Date].[Month Name].&amp;[Mar]"/>
            <x15:cachedUniqueName index="3" name="[Date].[Month Name].&amp;[Apr]"/>
            <x15:cachedUniqueName index="4" name="[Date].[Month Name].&amp;[May]"/>
            <x15:cachedUniqueName index="5" name="[Date].[Month Name].&amp;[Jun]"/>
            <x15:cachedUniqueName index="6" name="[Date].[Month Name].&amp;[Jul]"/>
            <x15:cachedUniqueName index="7" name="[Date].[Month Name].&amp;[Aug]"/>
            <x15:cachedUniqueName index="8" name="[Date].[Month Name].&amp;[Sep]"/>
            <x15:cachedUniqueName index="9" name="[Date].[Month Name].&amp;[Oct]"/>
            <x15:cachedUniqueName index="10" name="[Date].[Month Name].&amp;[Nov]"/>
            <x15:cachedUniqueName index="11" name="[Date].[Month Name].&amp;[Dec]"/>
          </x15:cachedUniqueNames>
        </ext>
      </extLst>
    </cacheField>
    <cacheField name="[Measures].[Total Revenue]" caption="Total Revenue" numFmtId="0" hierarchy="40" level="32767"/>
    <cacheField name="[Measures].[Total Target]" caption="Total Target" numFmtId="0" hierarchy="50" level="32767"/>
    <cacheField name="[Dim_SalesPerson].[Store Name].[Store Name]" caption="Store Name" numFmtId="0" hierarchy="17"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3"/>
      </fieldsUsage>
    </cacheHierarchy>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oneField="1">
      <fieldsUsage count="1">
        <fieldUsage x="1"/>
      </fieldsUsage>
    </cacheHierarchy>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oneField="1">
      <fieldsUsage count="1">
        <fieldUsage x="2"/>
      </fieldsUsage>
    </cacheHierarchy>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204050926" createdVersion="8" refreshedVersion="8" minRefreshableVersion="3" recordCount="0" supportSubquery="1" supportAdvancedDrill="1" xr:uid="{CBCA5F8A-36B5-4500-9C6A-182FBB5CF3D2}">
  <cacheSource type="external" connectionId="8"/>
  <cacheFields count="4">
    <cacheField name="[Measures].[Total Revenue]" caption="Total Revenue" numFmtId="0" hierarchy="40" level="32767"/>
    <cacheField name="[Date].[Quarter].[Quarter]" caption="Quarter" numFmtId="0" hierarchy="8" level="1">
      <sharedItems count="4">
        <s v="Q-1"/>
        <s v="Q-2"/>
        <s v="Q-3"/>
        <s v="Q-4"/>
      </sharedItems>
      <extLst>
        <ext xmlns:x15="http://schemas.microsoft.com/office/spreadsheetml/2010/11/main" uri="{4F2E5C28-24EA-4eb8-9CBF-B6C8F9C3D259}">
          <x15:cachedUniqueNames>
            <x15:cachedUniqueName index="0" name="[Date].[Quarter].&amp;[Q-1]"/>
            <x15:cachedUniqueName index="1" name="[Date].[Quarter].&amp;[Q-2]"/>
            <x15:cachedUniqueName index="2" name="[Date].[Quarter].&amp;[Q-3]"/>
            <x15:cachedUniqueName index="3" name="[Date].[Quarter].&amp;[Q-4]"/>
          </x15:cachedUniqueNames>
        </ext>
      </extLst>
    </cacheField>
    <cacheField name="[Dim_SalesPerson].[Store Name].[Store Name]" caption="Store Name" numFmtId="0" hierarchy="17" level="1">
      <sharedItems containsSemiMixedTypes="0" containsNonDate="0" containsString="0"/>
    </cacheField>
    <cacheField name="Dummy0" numFmtId="0" hierarchy="65" level="32767">
      <extLst>
        <ext xmlns:x14="http://schemas.microsoft.com/office/spreadsheetml/2009/9/main" uri="{63CAB8AC-B538-458d-9737-405883B0398D}">
          <x14:cacheField ignore="1"/>
        </ext>
      </extLst>
    </cacheField>
  </cacheFields>
  <cacheHierarchies count="66">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1"/>
      </fieldsUsage>
    </cacheHierarchy>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oneField="1">
      <fieldsUsage count="1">
        <fieldUsage x="0"/>
      </fieldsUsage>
    </cacheHierarchy>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Dummy0" caption="Order Date" measure="1" count="0">
      <extLst>
        <ext xmlns:x14="http://schemas.microsoft.com/office/spreadsheetml/2009/9/main" uri="{8CF416AD-EC4C-4aba-99F5-12A058AE0983}">
          <x14:cacheHierarchy ignore="1"/>
        </ext>
      </extLst>
    </cacheHierarchy>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21527778" createdVersion="8" refreshedVersion="8" minRefreshableVersion="3" recordCount="0" supportSubquery="1" supportAdvancedDrill="1" xr:uid="{A44D7B93-0D36-47A5-BBD9-1F019CA721BD}">
  <cacheSource type="external" connectionId="8"/>
  <cacheFields count="4">
    <cacheField name="[Dim_SalesPerson].[Store Name].[Store Name]" caption="Store Name" numFmtId="0" hierarchy="17" level="1">
      <sharedItems containsSemiMixedTypes="0" containsNonDate="0" containsString="0"/>
    </cacheField>
    <cacheField name="[Date].[Day Name].[Day Name]" caption="Day Name" numFmtId="0" hierarchy="5" level="1">
      <sharedItems count="7">
        <s v="Sat"/>
        <s v="Sun"/>
        <s v="Mon"/>
        <s v="Tue"/>
        <s v="Wed"/>
        <s v="Thu"/>
        <s v="Fri"/>
      </sharedItems>
      <extLst>
        <ext xmlns:x15="http://schemas.microsoft.com/office/spreadsheetml/2010/11/main" uri="{4F2E5C28-24EA-4eb8-9CBF-B6C8F9C3D259}">
          <x15:cachedUniqueNames>
            <x15:cachedUniqueName index="0" name="[Date].[Day Name].&amp;[Sat]"/>
            <x15:cachedUniqueName index="1" name="[Date].[Day Name].&amp;[Sun]"/>
            <x15:cachedUniqueName index="2" name="[Date].[Day Name].&amp;[Mon]"/>
            <x15:cachedUniqueName index="3" name="[Date].[Day Name].&amp;[Tue]"/>
            <x15:cachedUniqueName index="4" name="[Date].[Day Name].&amp;[Wed]"/>
            <x15:cachedUniqueName index="5" name="[Date].[Day Name].&amp;[Thu]"/>
            <x15:cachedUniqueName index="6" name="[Date].[Day Name].&amp;[Fri]"/>
          </x15:cachedUniqueNames>
        </ext>
      </extLst>
    </cacheField>
    <cacheField name="[Measures].[Total Revenue]" caption="Total Revenue" numFmtId="0" hierarchy="40" level="32767"/>
    <cacheField name="Dummy0" numFmtId="0" hierarchy="65" level="32767">
      <extLst>
        <ext xmlns:x14="http://schemas.microsoft.com/office/spreadsheetml/2009/9/main" uri="{63CAB8AC-B538-458d-9737-405883B0398D}">
          <x14:cacheField ignore="1"/>
        </ext>
      </extLst>
    </cacheField>
  </cacheFields>
  <cacheHierarchies count="66">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2" memberValueDatatype="130" unbalanced="0">
      <fieldsUsage count="2">
        <fieldUsage x="-1"/>
        <fieldUsage x="1"/>
      </fieldsUsage>
    </cacheHierarchy>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0"/>
      </fieldsUsage>
    </cacheHierarchy>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oneField="1">
      <fieldsUsage count="1">
        <fieldUsage x="2"/>
      </fieldsUsage>
    </cacheHierarchy>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Dummy0" caption="Order Date" measure="1" count="0">
      <extLst>
        <ext xmlns:x14="http://schemas.microsoft.com/office/spreadsheetml/2009/9/main" uri="{8CF416AD-EC4C-4aba-99F5-12A058AE0983}">
          <x14:cacheHierarchy ignore="1"/>
        </ext>
      </extLst>
    </cacheHierarchy>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209953707" createdVersion="8" refreshedVersion="8" minRefreshableVersion="3" recordCount="0" supportSubquery="1" supportAdvancedDrill="1" xr:uid="{D6A39B3B-1E36-487A-8A90-47F890CDED1A}">
  <cacheSource type="external" connectionId="8"/>
  <cacheFields count="5">
    <cacheField name="[Measures].[Total Revenue]" caption="Total Revenue" numFmtId="0" hierarchy="40" level="32767"/>
    <cacheField name="[Date].[Quarter].[Quarter]" caption="Quarter" numFmtId="0" hierarchy="8" level="1">
      <sharedItems count="4">
        <s v="Q-1"/>
        <s v="Q-2"/>
        <s v="Q-3"/>
        <s v="Q-4"/>
      </sharedItems>
      <extLst>
        <ext xmlns:x15="http://schemas.microsoft.com/office/spreadsheetml/2010/11/main" uri="{4F2E5C28-24EA-4eb8-9CBF-B6C8F9C3D259}">
          <x15:cachedUniqueNames>
            <x15:cachedUniqueName index="0" name="[Date].[Quarter].&amp;[Q-1]"/>
            <x15:cachedUniqueName index="1" name="[Date].[Quarter].&amp;[Q-2]"/>
            <x15:cachedUniqueName index="2" name="[Date].[Quarter].&amp;[Q-3]"/>
            <x15:cachedUniqueName index="3" name="[Date].[Quarter].&amp;[Q-4]"/>
          </x15:cachedUniqueNames>
        </ext>
      </extLst>
    </cacheField>
    <cacheField name="[Dim_SalesPerson].[Store Name].[Store Name]" caption="Store Name" numFmtId="0" hierarchy="17" level="1">
      <sharedItems containsSemiMixedTypes="0" containsNonDate="0" containsString="0"/>
    </cacheField>
    <cacheField name="Dummy0" numFmtId="0" hierarchy="65" level="32767">
      <extLst>
        <ext xmlns:x14="http://schemas.microsoft.com/office/spreadsheetml/2009/9/main" uri="{63CAB8AC-B538-458d-9737-405883B0398D}">
          <x14:cacheField ignore="1"/>
        </ext>
      </extLst>
    </cacheField>
    <cacheField name="Dummy1" numFmtId="0" hierarchy="66" level="32767">
      <extLst>
        <ext xmlns:x14="http://schemas.microsoft.com/office/spreadsheetml/2009/9/main" uri="{63CAB8AC-B538-458d-9737-405883B0398D}">
          <x14:cacheField ignore="1"/>
        </ext>
      </extLst>
    </cacheField>
  </cacheFields>
  <cacheHierarchies count="67">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0"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2" memberValueDatatype="130" unbalanced="0">
      <fieldsUsage count="2">
        <fieldUsage x="-1"/>
        <fieldUsage x="1"/>
      </fieldsUsage>
    </cacheHierarchy>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oneField="1">
      <fieldsUsage count="1">
        <fieldUsage x="0"/>
      </fieldsUsage>
    </cacheHierarchy>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Dummy0" caption="Order Date" measure="1" count="0">
      <extLst>
        <ext xmlns:x14="http://schemas.microsoft.com/office/spreadsheetml/2009/9/main" uri="{8CF416AD-EC4C-4aba-99F5-12A058AE0983}">
          <x14:cacheHierarchy ignore="1"/>
        </ext>
      </extLst>
    </cacheHierarchy>
    <cacheHierarchy uniqueName="Dummy1" caption="Order Date" measure="1" count="0">
      <extLst>
        <ext xmlns:x14="http://schemas.microsoft.com/office/spreadsheetml/2009/9/main" uri="{8CF416AD-EC4C-4aba-99F5-12A058AE0983}">
          <x14:cacheHierarchy ignore="1"/>
        </ext>
      </extLst>
    </cacheHierarchy>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69727546297" createdVersion="8" refreshedVersion="8" minRefreshableVersion="3" recordCount="0" supportSubquery="1" supportAdvancedDrill="1" xr:uid="{9CE5B24F-47BE-4796-89EE-01FE3154DF79}">
  <cacheSource type="external" connectionId="8"/>
  <cacheFields count="4">
    <cacheField name="[Measures].[Profit Margin]" caption="Profit Margin" numFmtId="0" hierarchy="42" level="32767"/>
    <cacheField name="[Dim_Tables].[Product Name].[Product Name]" caption="Product Name" numFmtId="0" hierarchy="20" level="1">
      <sharedItems count="5">
        <s v="Attorney Mist"/>
        <s v="Begin Brew"/>
        <s v="Common Splash"/>
        <s v="Eight Brew"/>
        <s v="Onto Dew"/>
      </sharedItems>
      <extLst>
        <ext xmlns:x15="http://schemas.microsoft.com/office/spreadsheetml/2010/11/main" uri="{4F2E5C28-24EA-4eb8-9CBF-B6C8F9C3D259}">
          <x15:cachedUniqueNames>
            <x15:cachedUniqueName index="0" name="[Dim_Tables].[Product Name].&amp;[Attorney Mist]"/>
            <x15:cachedUniqueName index="1" name="[Dim_Tables].[Product Name].&amp;[Begin Brew]"/>
            <x15:cachedUniqueName index="2" name="[Dim_Tables].[Product Name].&amp;[Common Splash]"/>
            <x15:cachedUniqueName index="3" name="[Dim_Tables].[Product Name].&amp;[Eight Brew]"/>
            <x15:cachedUniqueName index="4" name="[Dim_Tables].[Product Name].&amp;[Onto Dew]"/>
          </x15:cachedUniqueNames>
        </ext>
      </extLst>
    </cacheField>
    <cacheField name="[Dim_Tables].[Category].[Category]" caption="Category" numFmtId="0" hierarchy="21" level="1">
      <sharedItems count="8">
        <s v="Alcoholic Beverage"/>
        <s v="Coffee"/>
        <s v="Energy Drink"/>
        <s v="Juice"/>
        <s v="Soft Drink"/>
        <s v="Sports Drink"/>
        <s v="Tea"/>
        <s v="Water"/>
      </sharedItems>
      <extLst>
        <ext xmlns:x15="http://schemas.microsoft.com/office/spreadsheetml/2010/11/main" uri="{4F2E5C28-24EA-4eb8-9CBF-B6C8F9C3D259}">
          <x15:cachedUniqueNames>
            <x15:cachedUniqueName index="0" name="[Dim_Tables].[Category].&amp;[Alcoholic Beverage]"/>
            <x15:cachedUniqueName index="1" name="[Dim_Tables].[Category].&amp;[Coffee]"/>
            <x15:cachedUniqueName index="2" name="[Dim_Tables].[Category].&amp;[Energy Drink]"/>
            <x15:cachedUniqueName index="3" name="[Dim_Tables].[Category].&amp;[Juice]"/>
            <x15:cachedUniqueName index="4" name="[Dim_Tables].[Category].&amp;[Soft Drink]"/>
            <x15:cachedUniqueName index="5" name="[Dim_Tables].[Category].&amp;[Sports Drink]"/>
            <x15:cachedUniqueName index="6" name="[Dim_Tables].[Category].&amp;[Tea]"/>
            <x15:cachedUniqueName index="7" name="[Dim_Tables].[Category].&amp;[Water]"/>
          </x15:cachedUniqueNames>
        </ext>
      </extLst>
    </cacheField>
    <cacheField name="[Date].[Month Name].[Month Name]" caption="Month Name" numFmtId="0" hierarchy="2"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2" memberValueDatatype="130" unbalanced="0">
      <fieldsUsage count="2">
        <fieldUsage x="-1"/>
        <fieldUsage x="1"/>
      </fieldsUsage>
    </cacheHierarchy>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0"/>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69741666668" createdVersion="8" refreshedVersion="8" minRefreshableVersion="3" recordCount="0" supportSubquery="1" supportAdvancedDrill="1" xr:uid="{35FEB4BD-DE65-41BB-8DD2-140095557CC2}">
  <cacheSource type="external" connectionId="8"/>
  <cacheFields count="4">
    <cacheField name="[Measures].[Total Revenue]" caption="Total Revenue" numFmtId="0" hierarchy="40" level="32767"/>
    <cacheField name="[Measures].[Total Target]" caption="Total Target" numFmtId="0" hierarchy="50" level="32767"/>
    <cacheField name="[Dim_SalesPerson].[Store Name].[Store Name]" caption="Store Name" numFmtId="0" hierarchy="17" level="1">
      <sharedItems count="10">
        <s v="Barron-Fleming"/>
        <s v="Berg-Trujillo"/>
        <s v="Lee-Myers"/>
        <s v="Lopez"/>
        <s v="Martinez"/>
        <s v="Miller"/>
        <s v="Myers-Lopez"/>
        <s v="Novak PLC"/>
        <s v="Thomas"/>
        <s v="Valdez"/>
      </sharedItems>
      <extLst>
        <ext xmlns:x15="http://schemas.microsoft.com/office/spreadsheetml/2010/11/main" uri="{4F2E5C28-24EA-4eb8-9CBF-B6C8F9C3D259}">
          <x15:cachedUniqueNames>
            <x15:cachedUniqueName index="0" name="[Dim_SalesPerson].[Store Name].&amp;[Barron-Fleming]"/>
            <x15:cachedUniqueName index="1" name="[Dim_SalesPerson].[Store Name].&amp;[Berg-Trujillo]"/>
            <x15:cachedUniqueName index="2" name="[Dim_SalesPerson].[Store Name].&amp;[Lee-Myers]"/>
            <x15:cachedUniqueName index="3" name="[Dim_SalesPerson].[Store Name].&amp;[Lopez]"/>
            <x15:cachedUniqueName index="4" name="[Dim_SalesPerson].[Store Name].&amp;[Martinez]"/>
            <x15:cachedUniqueName index="5" name="[Dim_SalesPerson].[Store Name].&amp;[Miller]"/>
            <x15:cachedUniqueName index="6" name="[Dim_SalesPerson].[Store Name].&amp;[Myers-Lopez]"/>
            <x15:cachedUniqueName index="7" name="[Dim_SalesPerson].[Store Name].&amp;[Novak PLC]"/>
            <x15:cachedUniqueName index="8" name="[Dim_SalesPerson].[Store Name].&amp;[Thomas]"/>
            <x15:cachedUniqueName index="9" name="[Dim_SalesPerson].[Store Name].&amp;[Valdez]"/>
          </x15:cachedUniqueNames>
        </ext>
      </extLst>
    </cacheField>
    <cacheField name="[Date].[Month Name].[Month Name]" caption="Month Name" numFmtId="0" hierarchy="2"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fieldsUsage count="2">
        <fieldUsage x="-1"/>
        <fieldUsage x="3"/>
      </fieldsUsage>
    </cacheHierarchy>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fieldsUsage count="2">
        <fieldUsage x="-1"/>
        <fieldUsage x="2"/>
      </fieldsUsage>
    </cacheHierarchy>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0"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oneField="1">
      <fieldsUsage count="1">
        <fieldUsage x="0"/>
      </fieldsUsage>
    </cacheHierarchy>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oneField="1">
      <fieldsUsage count="1">
        <fieldUsage x="1"/>
      </fieldsUsage>
    </cacheHierarchy>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77546294" createdVersion="8" refreshedVersion="8" minRefreshableVersion="3" recordCount="0" supportSubquery="1" supportAdvancedDrill="1" xr:uid="{00B9420C-6252-41DA-9332-97C7F64353D0}">
  <cacheSource type="external" connectionId="8"/>
  <cacheFields count="3">
    <cacheField name="[Dim_Customers].[FullName].[FullName]" caption="FullName" numFmtId="0" hierarchy="10" level="1">
      <sharedItems count="5">
        <s v="John Brown"/>
        <s v="Judith Simmons"/>
        <s v="Kristine Barrett"/>
        <s v="Laura Gross"/>
        <s v="Paul Noble"/>
      </sharedItems>
      <extLst>
        <ext xmlns:x15="http://schemas.microsoft.com/office/spreadsheetml/2010/11/main" uri="{4F2E5C28-24EA-4eb8-9CBF-B6C8F9C3D259}">
          <x15:cachedUniqueNames>
            <x15:cachedUniqueName index="0" name="[Dim_Customers].[FullName].&amp;[John Brown]"/>
            <x15:cachedUniqueName index="1" name="[Dim_Customers].[FullName].&amp;[Judith Simmons]"/>
            <x15:cachedUniqueName index="2" name="[Dim_Customers].[FullName].&amp;[Kristine Barrett]"/>
            <x15:cachedUniqueName index="3" name="[Dim_Customers].[FullName].&amp;[Laura Gross]"/>
            <x15:cachedUniqueName index="4" name="[Dim_Customers].[FullName].&amp;[Paul Noble]"/>
          </x15:cachedUniqueNames>
        </ext>
      </extLst>
    </cacheField>
    <cacheField name="[Measures].[Profit Margin]" caption="Profit Margin" numFmtId="0" hierarchy="42"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2" memberValueDatatype="7" unbalanced="0"/>
    <cacheHierarchy uniqueName="[Date].[Year]" caption="Year" attribute="1" defaultMemberUniqueName="[Date].[Year].[All]" allUniqueName="[Date].[Year].[All]" dimensionUniqueName="[Date]" displayFolder="" count="2"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2" memberValueDatatype="20" unbalanced="0"/>
    <cacheHierarchy uniqueName="[Date].[Week of Year]" caption="Week of Year" attribute="1" defaultMemberUniqueName="[Date].[Week of Year].[All]" allUniqueName="[Date].[Week of Year].[All]" dimensionUniqueName="[Date]" displayFolder="" count="2" memberValueDatatype="20" unbalanced="0"/>
    <cacheHierarchy uniqueName="[Date].[Day Name]" caption="Day Name" attribute="1" defaultMemberUniqueName="[Date].[Day Name].[All]" allUniqueName="[Date].[Day Name].[All]" dimensionUniqueName="[Date]" displayFolder="" count="2" memberValueDatatype="130" unbalanced="0"/>
    <cacheHierarchy uniqueName="[Date].[Day of Week]" caption="Day of Week" attribute="1" defaultMemberUniqueName="[Date].[Day of Week].[All]" allUniqueName="[Date].[Day of Week].[All]" dimensionUniqueName="[Date]" displayFolder="" count="2" memberValueDatatype="20" unbalanced="0"/>
    <cacheHierarchy uniqueName="[Date].[WeekType]" caption="WeekType" attribute="1" defaultMemberUniqueName="[Date].[WeekType].[All]" allUniqueName="[Date].[WeekType].[All]" dimensionUniqueName="[Date]" displayFolder="" count="2" memberValueDatatype="130" unbalanced="0"/>
    <cacheHierarchy uniqueName="[Date].[Quarter]" caption="Quarter" attribute="1" defaultMemberUniqueName="[Date].[Quarter].[All]" allUniqueName="[Date].[Quarter].[All]" dimensionUniqueName="[Date]"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2" memberValueDatatype="20" unbalanced="0"/>
    <cacheHierarchy uniqueName="[Dim_Customers].[FullName]" caption="FullName" attribute="1" defaultMemberUniqueName="[Dim_Customers].[FullName].[All]" allUniqueName="[Dim_Customers].[FullName].[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Location]" caption="Location" attribute="1" defaultMemberUniqueName="[Dim_Customers].[Location].[All]" allUniqueName="[Dim_Customers].[Location].[All]" dimensionUniqueName="[Dim_Customers]" displayFolder="" count="2" memberValueDatatype="130" unbalanced="0"/>
    <cacheHierarchy uniqueName="[Dim_Customers].[Current Age]" caption="Current Age" attribute="1" defaultMemberUniqueName="[Dim_Customers].[Current Age].[All]" allUniqueName="[Dim_Customers].[Current Age].[All]" dimensionUniqueName="[Dim_Customers]" displayFolder="" count="2"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2"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2" memberValueDatatype="20" unbalanced="0"/>
    <cacheHierarchy uniqueName="[Dim_SalesPerson].[FullName]" caption="FullName" attribute="1" defaultMemberUniqueName="[Dim_SalesPerson].[FullName].[All]" allUniqueName="[Dim_SalesPerson].[FullName].[All]" dimensionUniqueName="[Dim_SalesPerson]" displayFolder="" count="2"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CurrentAge]" caption="CurrentAge" attribute="1" defaultMemberUniqueName="[Dim_SalesPerson].[CurrentAge].[All]" allUniqueName="[Dim_SalesPerson].[CurrentAge].[All]" dimensionUniqueName="[Dim_SalesPerson]" displayFolder="" count="2" memberValueDatatype="20" unbalanced="0"/>
    <cacheHierarchy uniqueName="[Dim_Tables].[Product ID]" caption="Product ID" attribute="1" defaultMemberUniqueName="[Dim_Tables].[Product ID].[All]" allUniqueName="[Dim_Tables].[Product ID].[All]" dimensionUniqueName="[Dim_Tables]" displayFolder="" count="2" memberValueDatatype="20" unbalanced="0"/>
    <cacheHierarchy uniqueName="[Dim_Tables].[Product Name]" caption="Product Name" attribute="1" defaultMemberUniqueName="[Dim_Tables].[Product Name].[All]" allUniqueName="[Dim_Tables].[Product Name].[All]" dimensionUniqueName="[Dim_Tables]" displayFolder="" count="2"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2" memberValueDatatype="5" unbalanced="0"/>
    <cacheHierarchy uniqueName="[Dim_Tables].[Cost Price]" caption="Cost Price" attribute="1" defaultMemberUniqueName="[Dim_Tables].[Cost Price].[All]" allUniqueName="[Dim_Tables].[Cost Price].[All]" dimensionUniqueName="[Dim_Tables]" displayFolder="" count="2" memberValueDatatype="5" unbalanced="0"/>
    <cacheHierarchy uniqueName="[Fact_tables].[Product ID]" caption="Product ID" attribute="1" defaultMemberUniqueName="[Fact_tables].[Product ID].[All]" allUniqueName="[Fact_tables].[Product ID].[All]" dimensionUniqueName="[Fact_tables]" displayFolder="" count="2" memberValueDatatype="20" unbalanced="0"/>
    <cacheHierarchy uniqueName="[Fact_tables].[Customer ID]" caption="Customer ID" attribute="1" defaultMemberUniqueName="[Fact_tables].[Customer ID].[All]" allUniqueName="[Fact_tables].[Customer ID].[All]" dimensionUniqueName="[Fact_tables]" displayFolder="" count="2" memberValueDatatype="20" unbalanced="0"/>
    <cacheHierarchy uniqueName="[Fact_tables].[Sales Person ID]" caption="Sales Person ID" attribute="1" defaultMemberUniqueName="[Fact_tables].[Sales Person ID].[All]" allUniqueName="[Fact_tables].[Sales Person ID].[All]" dimensionUniqueName="[Fact_tables]" displayFolder="" count="2" memberValueDatatype="20" unbalanced="0"/>
    <cacheHierarchy uniqueName="[Fact_tables].[Quantity Sold]" caption="Quantity Sold" attribute="1" defaultMemberUniqueName="[Fact_tables].[Quantity Sold].[All]" allUniqueName="[Fact_tables].[Quantity Sold].[All]" dimensionUniqueName="[Fact_tables]" displayFolder="" count="2" memberValueDatatype="20" unbalanced="0"/>
    <cacheHierarchy uniqueName="[Fact_tables].[Payment Method]" caption="Payment Method" attribute="1" defaultMemberUniqueName="[Fact_tables].[Payment Method].[All]" allUniqueName="[Fact_tables].[Payment Method].[All]" dimensionUniqueName="[Fact_tables]" displayFolder="" count="2" memberValueDatatype="130" unbalanced="0"/>
    <cacheHierarchy uniqueName="[Fact_tables].[Quantity Returned]" caption="Quantity Returned" attribute="1" defaultMemberUniqueName="[Fact_tables].[Quantity Returned].[All]" allUniqueName="[Fact_tables].[Quantity Returned].[All]" dimensionUniqueName="[Fact_tables]" displayFolder="" count="2" memberValueDatatype="20" unbalanced="0"/>
    <cacheHierarchy uniqueName="[Fact_tables].[Order Date]" caption="Order Date" attribute="1" time="1" defaultMemberUniqueName="[Fact_tables].[Order Date].[All]" allUniqueName="[Fact_tables].[Order Date].[All]" dimensionUniqueName="[Fact_tables]" displayFolder="" count="2" memberValueDatatype="7" unbalanced="0"/>
    <cacheHierarchy uniqueName="[monthly_store_targets].[Store ID]" caption="Store ID" attribute="1" defaultMemberUniqueName="[monthly_store_targets].[Store ID].[All]" allUniqueName="[monthly_store_targets].[Store ID].[All]" dimensionUniqueName="[monthly_store_targets]" displayFolder="" count="2" memberValueDatatype="20" unbalanced="0"/>
    <cacheHierarchy uniqueName="[monthly_store_targets].[Month]" caption="Month" attribute="1" time="1" defaultMemberUniqueName="[monthly_store_targets].[Month].[All]" allUniqueName="[monthly_store_targets].[Month].[All]" dimensionUniqueName="[monthly_store_targets]" displayFolder="" count="2"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2" memberValueDatatype="20" unbalanced="0"/>
    <cacheHierarchy uniqueName="[Query1].[Measures]" caption="Measures" attribute="1" defaultMemberUniqueName="[Query1].[Measures].[All]" allUniqueName="[Query1].[Measures].[All]" dimensionUniqueName="[Query1]" displayFolder="" count="2"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1"/>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83564814" createdVersion="8" refreshedVersion="8" minRefreshableVersion="3" recordCount="0" supportSubquery="1" supportAdvancedDrill="1" xr:uid="{5915D28E-0D05-4A37-91AB-1D1A9F462EDF}">
  <cacheSource type="external" connectionId="8"/>
  <cacheFields count="4">
    <cacheField name="[Measures].[Profit Margin]" caption="Profit Margin" numFmtId="0" hierarchy="42" level="32767"/>
    <cacheField name="[Dim_Tables].[Product Name].[Product Name]" caption="Product Name" numFmtId="0" hierarchy="20" level="1">
      <sharedItems count="100">
        <s v="A Splash"/>
        <s v="Above Brew"/>
        <s v="Administration Fusion"/>
        <s v="Against Rush"/>
        <s v="Alone Splash"/>
        <s v="Animal Breeze"/>
        <s v="Any Brew"/>
        <s v="Assume Mist"/>
        <s v="Attorney Mist"/>
        <s v="Audience Fusion"/>
        <s v="Bar Drop"/>
        <s v="Begin Brew"/>
        <s v="Boy Splash"/>
        <s v="Build Brew"/>
        <s v="Center Mist"/>
        <s v="Century Dew"/>
        <s v="Choice Mist"/>
        <s v="Clearly Brew"/>
        <s v="Common Splash"/>
        <s v="Dark Brew"/>
        <s v="Debate Rush"/>
        <s v="Democrat Dew"/>
        <s v="Despite Rush"/>
        <s v="Develop Breeze"/>
        <s v="Different Dew"/>
        <s v="Discussion Fusion"/>
        <s v="Door Brew"/>
        <s v="Eight Brew"/>
        <s v="Few Dew"/>
        <s v="For Splash"/>
        <s v="Friend Splash"/>
        <s v="Ground Rush"/>
        <s v="Heavy Rush"/>
        <s v="Hold Brew"/>
        <s v="Hotel Splash"/>
        <s v="Husband Rush"/>
        <s v="Include Breeze"/>
        <s v="Indeed Splash"/>
        <s v="Into Mist"/>
        <s v="Its Dew"/>
        <s v="Itself Breeze"/>
        <s v="Large Fusion"/>
        <s v="Left Breeze"/>
        <s v="Leg Rush"/>
        <s v="Let Dew"/>
        <s v="Level Splash"/>
        <s v="Majority Rush"/>
        <s v="Management Drop"/>
        <s v="Method Mist"/>
        <s v="Might Mist"/>
        <s v="Mind Dew"/>
        <s v="Minute Rush"/>
        <s v="Name Rush"/>
        <s v="Nice Mist"/>
        <s v="Note Splash"/>
        <s v="Now Mist"/>
        <s v="Of Rush"/>
        <s v="Only Dew"/>
        <s v="Onto Dew"/>
        <s v="Over Splash"/>
        <s v="Own Drop"/>
        <s v="Pay Mist"/>
        <s v="Piece Dew"/>
        <s v="Pm Fusion"/>
        <s v="Point Splash"/>
        <s v="Poor Breeze"/>
        <s v="Property Mist"/>
        <s v="Protect Rush"/>
        <s v="Question Breeze"/>
        <s v="Race Rush"/>
        <s v="Recent Splash"/>
        <s v="Record Fusion"/>
        <s v="Relate Mist"/>
        <s v="Represent Drop"/>
        <s v="Result Splash"/>
        <s v="Return Mist"/>
        <s v="Reveal Rush"/>
        <s v="Sea Drop"/>
        <s v="Second Splash"/>
        <s v="Series Mist"/>
        <s v="Side Brew"/>
        <s v="Society Rush"/>
        <s v="Soldier Splash"/>
        <s v="Somebody Fusion"/>
        <s v="Sometimes Dew"/>
        <s v="Street Breeze"/>
        <s v="Threat Mist"/>
        <s v="Throughout Fusion"/>
        <s v="Too Splash"/>
        <s v="Training Mist"/>
        <s v="Tv Breeze"/>
        <s v="Two Breeze"/>
        <s v="Value Fusion"/>
        <s v="Wait Drop"/>
        <s v="Way Splash"/>
        <s v="West Rush"/>
        <s v="What Rush"/>
        <s v="Window Dew"/>
        <s v="Woman Dew"/>
        <s v="Would Rush"/>
      </sharedItems>
      <extLst>
        <ext xmlns:x15="http://schemas.microsoft.com/office/spreadsheetml/2010/11/main" uri="{4F2E5C28-24EA-4eb8-9CBF-B6C8F9C3D259}">
          <x15:cachedUniqueNames>
            <x15:cachedUniqueName index="0" name="[Dim_Tables].[Product Name].&amp;[A Splash]"/>
            <x15:cachedUniqueName index="1" name="[Dim_Tables].[Product Name].&amp;[Above Brew]"/>
            <x15:cachedUniqueName index="2" name="[Dim_Tables].[Product Name].&amp;[Administration Fusion]"/>
            <x15:cachedUniqueName index="3" name="[Dim_Tables].[Product Name].&amp;[Against Rush]"/>
            <x15:cachedUniqueName index="4" name="[Dim_Tables].[Product Name].&amp;[Alone Splash]"/>
            <x15:cachedUniqueName index="5" name="[Dim_Tables].[Product Name].&amp;[Animal Breeze]"/>
            <x15:cachedUniqueName index="6" name="[Dim_Tables].[Product Name].&amp;[Any Brew]"/>
            <x15:cachedUniqueName index="7" name="[Dim_Tables].[Product Name].&amp;[Assume Mist]"/>
            <x15:cachedUniqueName index="8" name="[Dim_Tables].[Product Name].&amp;[Attorney Mist]"/>
            <x15:cachedUniqueName index="9" name="[Dim_Tables].[Product Name].&amp;[Audience Fusion]"/>
            <x15:cachedUniqueName index="10" name="[Dim_Tables].[Product Name].&amp;[Bar Drop]"/>
            <x15:cachedUniqueName index="11" name="[Dim_Tables].[Product Name].&amp;[Begin Brew]"/>
            <x15:cachedUniqueName index="12" name="[Dim_Tables].[Product Name].&amp;[Boy Splash]"/>
            <x15:cachedUniqueName index="13" name="[Dim_Tables].[Product Name].&amp;[Build Brew]"/>
            <x15:cachedUniqueName index="14" name="[Dim_Tables].[Product Name].&amp;[Center Mist]"/>
            <x15:cachedUniqueName index="15" name="[Dim_Tables].[Product Name].&amp;[Century Dew]"/>
            <x15:cachedUniqueName index="16" name="[Dim_Tables].[Product Name].&amp;[Choice Mist]"/>
            <x15:cachedUniqueName index="17" name="[Dim_Tables].[Product Name].&amp;[Clearly Brew]"/>
            <x15:cachedUniqueName index="18" name="[Dim_Tables].[Product Name].&amp;[Common Splash]"/>
            <x15:cachedUniqueName index="19" name="[Dim_Tables].[Product Name].&amp;[Dark Brew]"/>
            <x15:cachedUniqueName index="20" name="[Dim_Tables].[Product Name].&amp;[Debate Rush]"/>
            <x15:cachedUniqueName index="21" name="[Dim_Tables].[Product Name].&amp;[Democrat Dew]"/>
            <x15:cachedUniqueName index="22" name="[Dim_Tables].[Product Name].&amp;[Despite Rush]"/>
            <x15:cachedUniqueName index="23" name="[Dim_Tables].[Product Name].&amp;[Develop Breeze]"/>
            <x15:cachedUniqueName index="24" name="[Dim_Tables].[Product Name].&amp;[Different Dew]"/>
            <x15:cachedUniqueName index="25" name="[Dim_Tables].[Product Name].&amp;[Discussion Fusion]"/>
            <x15:cachedUniqueName index="26" name="[Dim_Tables].[Product Name].&amp;[Door Brew]"/>
            <x15:cachedUniqueName index="27" name="[Dim_Tables].[Product Name].&amp;[Eight Brew]"/>
            <x15:cachedUniqueName index="28" name="[Dim_Tables].[Product Name].&amp;[Few Dew]"/>
            <x15:cachedUniqueName index="29" name="[Dim_Tables].[Product Name].&amp;[For Splash]"/>
            <x15:cachedUniqueName index="30" name="[Dim_Tables].[Product Name].&amp;[Friend Splash]"/>
            <x15:cachedUniqueName index="31" name="[Dim_Tables].[Product Name].&amp;[Ground Rush]"/>
            <x15:cachedUniqueName index="32" name="[Dim_Tables].[Product Name].&amp;[Heavy Rush]"/>
            <x15:cachedUniqueName index="33" name="[Dim_Tables].[Product Name].&amp;[Hold Brew]"/>
            <x15:cachedUniqueName index="34" name="[Dim_Tables].[Product Name].&amp;[Hotel Splash]"/>
            <x15:cachedUniqueName index="35" name="[Dim_Tables].[Product Name].&amp;[Husband Rush]"/>
            <x15:cachedUniqueName index="36" name="[Dim_Tables].[Product Name].&amp;[Include Breeze]"/>
            <x15:cachedUniqueName index="37" name="[Dim_Tables].[Product Name].&amp;[Indeed Splash]"/>
            <x15:cachedUniqueName index="38" name="[Dim_Tables].[Product Name].&amp;[Into Mist]"/>
            <x15:cachedUniqueName index="39" name="[Dim_Tables].[Product Name].&amp;[Its Dew]"/>
            <x15:cachedUniqueName index="40" name="[Dim_Tables].[Product Name].&amp;[Itself Breeze]"/>
            <x15:cachedUniqueName index="41" name="[Dim_Tables].[Product Name].&amp;[Large Fusion]"/>
            <x15:cachedUniqueName index="42" name="[Dim_Tables].[Product Name].&amp;[Left Breeze]"/>
            <x15:cachedUniqueName index="43" name="[Dim_Tables].[Product Name].&amp;[Leg Rush]"/>
            <x15:cachedUniqueName index="44" name="[Dim_Tables].[Product Name].&amp;[Let Dew]"/>
            <x15:cachedUniqueName index="45" name="[Dim_Tables].[Product Name].&amp;[Level Splash]"/>
            <x15:cachedUniqueName index="46" name="[Dim_Tables].[Product Name].&amp;[Majority Rush]"/>
            <x15:cachedUniqueName index="47" name="[Dim_Tables].[Product Name].&amp;[Management Drop]"/>
            <x15:cachedUniqueName index="48" name="[Dim_Tables].[Product Name].&amp;[Method Mist]"/>
            <x15:cachedUniqueName index="49" name="[Dim_Tables].[Product Name].&amp;[Might Mist]"/>
            <x15:cachedUniqueName index="50" name="[Dim_Tables].[Product Name].&amp;[Mind Dew]"/>
            <x15:cachedUniqueName index="51" name="[Dim_Tables].[Product Name].&amp;[Minute Rush]"/>
            <x15:cachedUniqueName index="52" name="[Dim_Tables].[Product Name].&amp;[Name Rush]"/>
            <x15:cachedUniqueName index="53" name="[Dim_Tables].[Product Name].&amp;[Nice Mist]"/>
            <x15:cachedUniqueName index="54" name="[Dim_Tables].[Product Name].&amp;[Note Splash]"/>
            <x15:cachedUniqueName index="55" name="[Dim_Tables].[Product Name].&amp;[Now Mist]"/>
            <x15:cachedUniqueName index="56" name="[Dim_Tables].[Product Name].&amp;[Of Rush]"/>
            <x15:cachedUniqueName index="57" name="[Dim_Tables].[Product Name].&amp;[Only Dew]"/>
            <x15:cachedUniqueName index="58" name="[Dim_Tables].[Product Name].&amp;[Onto Dew]"/>
            <x15:cachedUniqueName index="59" name="[Dim_Tables].[Product Name].&amp;[Over Splash]"/>
            <x15:cachedUniqueName index="60" name="[Dim_Tables].[Product Name].&amp;[Own Drop]"/>
            <x15:cachedUniqueName index="61" name="[Dim_Tables].[Product Name].&amp;[Pay Mist]"/>
            <x15:cachedUniqueName index="62" name="[Dim_Tables].[Product Name].&amp;[Piece Dew]"/>
            <x15:cachedUniqueName index="63" name="[Dim_Tables].[Product Name].&amp;[Pm Fusion]"/>
            <x15:cachedUniqueName index="64" name="[Dim_Tables].[Product Name].&amp;[Point Splash]"/>
            <x15:cachedUniqueName index="65" name="[Dim_Tables].[Product Name].&amp;[Poor Breeze]"/>
            <x15:cachedUniqueName index="66" name="[Dim_Tables].[Product Name].&amp;[Property Mist]"/>
            <x15:cachedUniqueName index="67" name="[Dim_Tables].[Product Name].&amp;[Protect Rush]"/>
            <x15:cachedUniqueName index="68" name="[Dim_Tables].[Product Name].&amp;[Question Breeze]"/>
            <x15:cachedUniqueName index="69" name="[Dim_Tables].[Product Name].&amp;[Race Rush]"/>
            <x15:cachedUniqueName index="70" name="[Dim_Tables].[Product Name].&amp;[Recent Splash]"/>
            <x15:cachedUniqueName index="71" name="[Dim_Tables].[Product Name].&amp;[Record Fusion]"/>
            <x15:cachedUniqueName index="72" name="[Dim_Tables].[Product Name].&amp;[Relate Mist]"/>
            <x15:cachedUniqueName index="73" name="[Dim_Tables].[Product Name].&amp;[Represent Drop]"/>
            <x15:cachedUniqueName index="74" name="[Dim_Tables].[Product Name].&amp;[Result Splash]"/>
            <x15:cachedUniqueName index="75" name="[Dim_Tables].[Product Name].&amp;[Return Mist]"/>
            <x15:cachedUniqueName index="76" name="[Dim_Tables].[Product Name].&amp;[Reveal Rush]"/>
            <x15:cachedUniqueName index="77" name="[Dim_Tables].[Product Name].&amp;[Sea Drop]"/>
            <x15:cachedUniqueName index="78" name="[Dim_Tables].[Product Name].&amp;[Second Splash]"/>
            <x15:cachedUniqueName index="79" name="[Dim_Tables].[Product Name].&amp;[Series Mist]"/>
            <x15:cachedUniqueName index="80" name="[Dim_Tables].[Product Name].&amp;[Side Brew]"/>
            <x15:cachedUniqueName index="81" name="[Dim_Tables].[Product Name].&amp;[Society Rush]"/>
            <x15:cachedUniqueName index="82" name="[Dim_Tables].[Product Name].&amp;[Soldier Splash]"/>
            <x15:cachedUniqueName index="83" name="[Dim_Tables].[Product Name].&amp;[Somebody Fusion]"/>
            <x15:cachedUniqueName index="84" name="[Dim_Tables].[Product Name].&amp;[Sometimes Dew]"/>
            <x15:cachedUniqueName index="85" name="[Dim_Tables].[Product Name].&amp;[Street Breeze]"/>
            <x15:cachedUniqueName index="86" name="[Dim_Tables].[Product Name].&amp;[Threat Mist]"/>
            <x15:cachedUniqueName index="87" name="[Dim_Tables].[Product Name].&amp;[Throughout Fusion]"/>
            <x15:cachedUniqueName index="88" name="[Dim_Tables].[Product Name].&amp;[Too Splash]"/>
            <x15:cachedUniqueName index="89" name="[Dim_Tables].[Product Name].&amp;[Training Mist]"/>
            <x15:cachedUniqueName index="90" name="[Dim_Tables].[Product Name].&amp;[Tv Breeze]"/>
            <x15:cachedUniqueName index="91" name="[Dim_Tables].[Product Name].&amp;[Two Breeze]"/>
            <x15:cachedUniqueName index="92" name="[Dim_Tables].[Product Name].&amp;[Value Fusion]"/>
            <x15:cachedUniqueName index="93" name="[Dim_Tables].[Product Name].&amp;[Wait Drop]"/>
            <x15:cachedUniqueName index="94" name="[Dim_Tables].[Product Name].&amp;[Way Splash]"/>
            <x15:cachedUniqueName index="95" name="[Dim_Tables].[Product Name].&amp;[West Rush]"/>
            <x15:cachedUniqueName index="96" name="[Dim_Tables].[Product Name].&amp;[What Rush]"/>
            <x15:cachedUniqueName index="97" name="[Dim_Tables].[Product Name].&amp;[Window Dew]"/>
            <x15:cachedUniqueName index="98" name="[Dim_Tables].[Product Name].&amp;[Woman Dew]"/>
            <x15:cachedUniqueName index="99" name="[Dim_Tables].[Product Name].&amp;[Would Rush]"/>
          </x15:cachedUniqueNames>
        </ext>
      </extLst>
    </cacheField>
    <cacheField name="[Measures].[# Qty Sold]" caption="# Qty Sold" numFmtId="0" hierarchy="49"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2" memberValueDatatype="130" unbalanced="0">
      <fieldsUsage count="2">
        <fieldUsage x="-1"/>
        <fieldUsage x="1"/>
      </fieldsUsage>
    </cacheHierarchy>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3"/>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0"/>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oneField="1">
      <fieldsUsage count="1">
        <fieldUsage x="2"/>
      </fieldsUsage>
    </cacheHierarchy>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85300923" createdVersion="8" refreshedVersion="8" minRefreshableVersion="3" recordCount="0" supportSubquery="1" supportAdvancedDrill="1" xr:uid="{66682076-6910-4011-8B4A-AEE9B46FC5B3}">
  <cacheSource type="external" connectionId="8"/>
  <cacheFields count="3">
    <cacheField name="[Measures].[Profit Margin]" caption="Profit Margin" numFmtId="0" hierarchy="42" level="32767"/>
    <cacheField name="[Dim_Customers].[Customer Age Group].[Customer Age Group]" caption="Customer Age Group" numFmtId="0" hierarchy="14" level="1">
      <sharedItems count="5">
        <s v="0-20"/>
        <s v="21-30"/>
        <s v="31-40"/>
        <s v="41-50"/>
        <s v="51 +"/>
      </sharedItems>
      <extLst>
        <ext xmlns:x15="http://schemas.microsoft.com/office/spreadsheetml/2010/11/main" uri="{4F2E5C28-24EA-4eb8-9CBF-B6C8F9C3D259}">
          <x15:cachedUniqueNames>
            <x15:cachedUniqueName index="0" name="[Dim_Customers].[Customer Age Group].&amp;[0-20]"/>
            <x15:cachedUniqueName index="1" name="[Dim_Customers].[Customer Age Group].&amp;[21-30]"/>
            <x15:cachedUniqueName index="2" name="[Dim_Customers].[Customer Age Group].&amp;[31-40]"/>
            <x15:cachedUniqueName index="3" name="[Dim_Customers].[Customer Age Group].&amp;[41-50]"/>
            <x15:cachedUniqueName index="4" name="[Dim_Customers].[Customer Age Group].&amp;[51 +]"/>
          </x15:cachedUniqueNames>
        </ext>
      </extLst>
    </cacheField>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2" memberValueDatatype="130" unbalanced="0">
      <fieldsUsage count="2">
        <fieldUsage x="-1"/>
        <fieldUsage x="1"/>
      </fieldsUsage>
    </cacheHierarchy>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0"/>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87384262" createdVersion="8" refreshedVersion="8" minRefreshableVersion="3" recordCount="0" supportSubquery="1" supportAdvancedDrill="1" xr:uid="{5DB8FAB0-D1DC-4A6F-A548-41E663FF66D6}">
  <cacheSource type="external" connectionId="8"/>
  <cacheFields count="3">
    <cacheField name="[Dim_Customers].[Gender].[Gender]" caption="Gender" numFmtId="0" hierarchy="11" level="1">
      <sharedItems count="2">
        <s v="Female"/>
        <s v="Male"/>
      </sharedItems>
      <extLst>
        <ext xmlns:x15="http://schemas.microsoft.com/office/spreadsheetml/2010/11/main" uri="{4F2E5C28-24EA-4eb8-9CBF-B6C8F9C3D259}">
          <x15:cachedUniqueNames>
            <x15:cachedUniqueName index="0" name="[Dim_Customers].[Gender].&amp;[Female]"/>
            <x15:cachedUniqueName index="1" name="[Dim_Customers].[Gender].&amp;[Male]"/>
          </x15:cachedUniqueNames>
        </ext>
      </extLst>
    </cacheField>
    <cacheField name="[Measures].[Profit Margin]" caption="Profit Margin" numFmtId="0" hierarchy="42"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0"/>
      </fieldsUsage>
    </cacheHierarchy>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1"/>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89467594" createdVersion="8" refreshedVersion="8" minRefreshableVersion="3" recordCount="0" supportSubquery="1" supportAdvancedDrill="1" xr:uid="{7A8A0136-7534-4968-8BE4-9EEE9A62FF22}">
  <cacheSource type="external" connectionId="8"/>
  <cacheFields count="3">
    <cacheField name="[Date].[Month Name].[Month Name]" caption="Month Name" numFmtId="0" hierarchy="2"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ate].[Month Name].&amp;[Jan]"/>
            <x15:cachedUniqueName index="1" name="[Date].[Month Name].&amp;[Feb]"/>
            <x15:cachedUniqueName index="2" name="[Date].[Month Name].&amp;[Mar]"/>
            <x15:cachedUniqueName index="3" name="[Date].[Month Name].&amp;[Apr]"/>
            <x15:cachedUniqueName index="4" name="[Date].[Month Name].&amp;[May]"/>
            <x15:cachedUniqueName index="5" name="[Date].[Month Name].&amp;[Jun]"/>
            <x15:cachedUniqueName index="6" name="[Date].[Month Name].&amp;[Jul]"/>
            <x15:cachedUniqueName index="7" name="[Date].[Month Name].&amp;[Aug]"/>
            <x15:cachedUniqueName index="8" name="[Date].[Month Name].&amp;[Sep]"/>
            <x15:cachedUniqueName index="9" name="[Date].[Month Name].&amp;[Oct]"/>
            <x15:cachedUniqueName index="10" name="[Date].[Month Name].&amp;[Nov]"/>
            <x15:cachedUniqueName index="11" name="[Date].[Month Name].&amp;[Dec]"/>
          </x15:cachedUniqueNames>
        </ext>
      </extLst>
    </cacheField>
    <cacheField name="[Measures].[Profit Margin]" caption="Profit Margin" numFmtId="0" hierarchy="42"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1"/>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91435188" createdVersion="8" refreshedVersion="8" minRefreshableVersion="3" recordCount="0" supportSubquery="1" supportAdvancedDrill="1" xr:uid="{92D88ABC-A58A-438D-8503-2EDCEA6E44B3}">
  <cacheSource type="external" connectionId="8"/>
  <cacheFields count="3">
    <cacheField name="[Date].[Month Name].[Month Name]" caption="Month Name" numFmtId="0" hierarchy="2"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Date].[Month Name].&amp;[Jan]"/>
            <x15:cachedUniqueName index="1" name="[Date].[Month Name].&amp;[Feb]"/>
            <x15:cachedUniqueName index="2" name="[Date].[Month Name].&amp;[Mar]"/>
            <x15:cachedUniqueName index="3" name="[Date].[Month Name].&amp;[Apr]"/>
            <x15:cachedUniqueName index="4" name="[Date].[Month Name].&amp;[May]"/>
            <x15:cachedUniqueName index="5" name="[Date].[Month Name].&amp;[Jun]"/>
            <x15:cachedUniqueName index="6" name="[Date].[Month Name].&amp;[Jul]"/>
            <x15:cachedUniqueName index="7" name="[Date].[Month Name].&amp;[Aug]"/>
            <x15:cachedUniqueName index="8" name="[Date].[Month Name].&amp;[Sep]"/>
            <x15:cachedUniqueName index="9" name="[Date].[Month Name].&amp;[Oct]"/>
            <x15:cachedUniqueName index="10" name="[Date].[Month Name].&amp;[Nov]"/>
            <x15:cachedUniqueName index="11" name="[Date].[Month Name].&amp;[Dec]"/>
          </x15:cachedUniqueNames>
        </ext>
      </extLst>
    </cacheField>
    <cacheField name="[Measures].[Profit Margin]" caption="Profit Margin" numFmtId="0" hierarchy="42"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fieldsUsage count="2">
        <fieldUsage x="-1"/>
        <fieldUsage x="0"/>
      </fieldsUsage>
    </cacheHierarchy>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1"/>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9351852" createdVersion="8" refreshedVersion="8" minRefreshableVersion="3" recordCount="0" supportSubquery="1" supportAdvancedDrill="1" xr:uid="{CB043DF8-6DE1-423A-AC79-5110FA9A8148}">
  <cacheSource type="external" connectionId="8"/>
  <cacheFields count="3">
    <cacheField name="[Measures].[Refund Rate]" caption="Refund Rate" numFmtId="0" hierarchy="46" level="32767"/>
    <cacheField name="[Measures].[Return Rate]" caption="Return Rate" numFmtId="0" hierarchy="56"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oneField="1">
      <fieldsUsage count="1">
        <fieldUsage x="0"/>
      </fieldsUsage>
    </cacheHierarchy>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oneField="1">
      <fieldsUsage count="1">
        <fieldUsage x="1"/>
      </fieldsUsage>
    </cacheHierarchy>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95254629" createdVersion="8" refreshedVersion="8" minRefreshableVersion="3" recordCount="0" supportSubquery="1" supportAdvancedDrill="1" xr:uid="{727C89DE-DCF9-49E2-A5B8-6ED253573A69}">
  <cacheSource type="external" connectionId="8"/>
  <cacheFields count="2">
    <cacheField name="[Measures].[Distinct Count of Product ID]" caption="Distinct Count of Product ID" numFmtId="0" hierarchy="39"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1"/>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oneField="1">
      <fieldsUsage count="1">
        <fieldUsage x="0"/>
      </fieldsUsage>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97222223" createdVersion="8" refreshedVersion="8" minRefreshableVersion="3" recordCount="0" supportSubquery="1" supportAdvancedDrill="1" xr:uid="{9C867276-24B7-4362-99DF-3A6D44CEB613}">
  <cacheSource type="external" connectionId="8"/>
  <cacheFields count="2">
    <cacheField name="[Measures].[Total Revenue]" caption="Total Revenue" numFmtId="0" hierarchy="40"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1"/>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oneField="1">
      <fieldsUsage count="1">
        <fieldUsage x="0"/>
      </fieldsUsage>
    </cacheHierarchy>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899884263" createdVersion="8" refreshedVersion="8" minRefreshableVersion="3" recordCount="0" supportSubquery="1" supportAdvancedDrill="1" xr:uid="{817F11EC-65ED-42E1-BD57-530ED803AABF}">
  <cacheSource type="external" connectionId="8"/>
  <cacheFields count="3">
    <cacheField name="[Measures].[Profit Margin]" caption="Profit Margin" numFmtId="0" hierarchy="42" level="32767"/>
    <cacheField name="[Dim_Tables].[Product Name].[Product Name]" caption="Product Name" numFmtId="0" hierarchy="20" level="1">
      <sharedItems count="5">
        <s v="Attorney Mist"/>
        <s v="Begin Brew"/>
        <s v="Common Splash"/>
        <s v="Eight Brew"/>
        <s v="Onto Dew"/>
      </sharedItems>
      <extLst>
        <ext xmlns:x15="http://schemas.microsoft.com/office/spreadsheetml/2010/11/main" uri="{4F2E5C28-24EA-4eb8-9CBF-B6C8F9C3D259}">
          <x15:cachedUniqueNames>
            <x15:cachedUniqueName index="0" name="[Dim_Tables].[Product Name].&amp;[Attorney Mist]"/>
            <x15:cachedUniqueName index="1" name="[Dim_Tables].[Product Name].&amp;[Begin Brew]"/>
            <x15:cachedUniqueName index="2" name="[Dim_Tables].[Product Name].&amp;[Common Splash]"/>
            <x15:cachedUniqueName index="3" name="[Dim_Tables].[Product Name].&amp;[Eight Brew]"/>
            <x15:cachedUniqueName index="4" name="[Dim_Tables].[Product Name].&amp;[Onto Dew]"/>
          </x15:cachedUniqueNames>
        </ext>
      </extLst>
    </cacheField>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2" memberValueDatatype="130" unbalanced="0">
      <fieldsUsage count="2">
        <fieldUsage x="-1"/>
        <fieldUsage x="1"/>
      </fieldsUsage>
    </cacheHierarchy>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0"/>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903935189" createdVersion="8" refreshedVersion="8" minRefreshableVersion="3" recordCount="0" supportSubquery="1" supportAdvancedDrill="1" xr:uid="{BDAE076B-C76F-4778-BE9C-35D535668031}">
  <cacheSource type="external" connectionId="8"/>
  <cacheFields count="4">
    <cacheField name="[Measures].[Total Revenue]" caption="Total Revenue" numFmtId="0" hierarchy="40" level="32767"/>
    <cacheField name="[Date].[WeekType].[WeekType]" caption="WeekType" numFmtId="0" hierarchy="7" level="1">
      <sharedItems count="2">
        <s v="WeekDay"/>
        <s v="WeekEnd"/>
      </sharedItems>
      <extLst>
        <ext xmlns:x15="http://schemas.microsoft.com/office/spreadsheetml/2010/11/main" uri="{4F2E5C28-24EA-4eb8-9CBF-B6C8F9C3D259}">
          <x15:cachedUniqueNames>
            <x15:cachedUniqueName index="0" name="[Date].[WeekType].&amp;[WeekDay]"/>
            <x15:cachedUniqueName index="1" name="[Date].[WeekType].&amp;[WeekEnd]"/>
          </x15:cachedUniqueNames>
        </ext>
      </extLst>
    </cacheField>
    <cacheField name="[Dim_Tables].[Category].[Category]" caption="Category" numFmtId="0" hierarchy="21" level="1">
      <sharedItems containsSemiMixedTypes="0" containsNonDate="0" containsString="0"/>
    </cacheField>
    <cacheField name="Dummy0" numFmtId="0" hierarchy="65" level="32767">
      <extLst>
        <ext xmlns:x14="http://schemas.microsoft.com/office/spreadsheetml/2009/9/main" uri="{63CAB8AC-B538-458d-9737-405883B0398D}">
          <x14:cacheField ignore="1"/>
        </ext>
      </extLst>
    </cacheField>
  </cacheFields>
  <cacheHierarchies count="66">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2" memberValueDatatype="130" unbalanced="0">
      <fieldsUsage count="2">
        <fieldUsage x="-1"/>
        <fieldUsage x="1"/>
      </fieldsUsage>
    </cacheHierarchy>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oneField="1">
      <fieldsUsage count="1">
        <fieldUsage x="0"/>
      </fieldsUsage>
    </cacheHierarchy>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Dummy0" caption="Order Date" measure="1" count="0">
      <extLst>
        <ext xmlns:x14="http://schemas.microsoft.com/office/spreadsheetml/2009/9/main" uri="{8CF416AD-EC4C-4aba-99F5-12A058AE0983}">
          <x14:cacheHierarchy ignore="1"/>
        </ext>
      </extLst>
    </cacheHierarchy>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91041667" createdVersion="8" refreshedVersion="8" minRefreshableVersion="3" recordCount="0" supportSubquery="1" supportAdvancedDrill="1" xr:uid="{0445D265-C0D0-4358-BD66-491A3022CFA8}">
  <cacheSource type="external" connectionId="8"/>
  <cacheFields count="14">
    <cacheField name="[Measures].[Total Revenue]" caption="Total Revenue" numFmtId="0" hierarchy="40" level="32767"/>
    <cacheField name="[Measures].[COGS]" caption="COGS" numFmtId="0" hierarchy="41" level="32767"/>
    <cacheField name="[Measures].[Profit Margin]" caption="Profit Margin" numFmtId="0" hierarchy="42" level="32767"/>
    <cacheField name="[Measures].[% Profit Margin]" caption="% Profit Margin" numFmtId="0" hierarchy="43" level="32767"/>
    <cacheField name="[Measures].[# Transactions]" caption="# Transactions" numFmtId="0" hierarchy="44" level="32767"/>
    <cacheField name="[Measures].[Total Refund]" caption="Total Refund" numFmtId="0" hierarchy="45" level="32767"/>
    <cacheField name="[Measures].[Refund Rate]" caption="Refund Rate" numFmtId="0" hierarchy="46" level="32767"/>
    <cacheField name="[Measures].[# Products]" caption="# Products" numFmtId="0" hierarchy="47" level="32767"/>
    <cacheField name="[Measures].[#Qty Returned]" caption="#Qty Returned" numFmtId="0" hierarchy="48" level="32767"/>
    <cacheField name="[Measures].[# Qty Sold]" caption="# Qty Sold" numFmtId="0" hierarchy="49" level="32767"/>
    <cacheField name="[Measures].[Total Target]" caption="Total Target" numFmtId="0" hierarchy="50" level="32767"/>
    <cacheField name="[Measures].[%Revenue_profit]" caption="%Revenue_profit" numFmtId="0" hierarchy="51" level="32767"/>
    <cacheField name="[Measures].[Revenue Icon]" caption="Revenue Icon" numFmtId="0" hierarchy="52"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13"/>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oneField="1">
      <fieldsUsage count="1">
        <fieldUsage x="0"/>
      </fieldsUsage>
    </cacheHierarchy>
    <cacheHierarchy uniqueName="[Measures].[COGS]" caption="COGS" measure="1" displayFolder="" measureGroup="Query1" count="0" oneField="1">
      <fieldsUsage count="1">
        <fieldUsage x="1"/>
      </fieldsUsage>
    </cacheHierarchy>
    <cacheHierarchy uniqueName="[Measures].[Profit Margin]" caption="Profit Margin" measure="1" displayFolder="" measureGroup="Query1" count="0" oneField="1">
      <fieldsUsage count="1">
        <fieldUsage x="2"/>
      </fieldsUsage>
    </cacheHierarchy>
    <cacheHierarchy uniqueName="[Measures].[% Profit Margin]" caption="% Profit Margin" measure="1" displayFolder="" measureGroup="Query1" count="0" oneField="1">
      <fieldsUsage count="1">
        <fieldUsage x="3"/>
      </fieldsUsage>
    </cacheHierarchy>
    <cacheHierarchy uniqueName="[Measures].[# Transactions]" caption="# Transactions" measure="1" displayFolder="" measureGroup="Query1" count="0" oneField="1">
      <fieldsUsage count="1">
        <fieldUsage x="4"/>
      </fieldsUsage>
    </cacheHierarchy>
    <cacheHierarchy uniqueName="[Measures].[Total Refund]" caption="Total Refund" measure="1" displayFolder="" measureGroup="Query1" count="0" oneField="1">
      <fieldsUsage count="1">
        <fieldUsage x="5"/>
      </fieldsUsage>
    </cacheHierarchy>
    <cacheHierarchy uniqueName="[Measures].[Refund Rate]" caption="Refund Rate" measure="1" displayFolder="" measureGroup="Query1" count="0" oneField="1">
      <fieldsUsage count="1">
        <fieldUsage x="6"/>
      </fieldsUsage>
    </cacheHierarchy>
    <cacheHierarchy uniqueName="[Measures].[# Products]" caption="# Products" measure="1" displayFolder="" measureGroup="Query1" count="0" oneField="1">
      <fieldsUsage count="1">
        <fieldUsage x="7"/>
      </fieldsUsage>
    </cacheHierarchy>
    <cacheHierarchy uniqueName="[Measures].[#Qty Returned]" caption="#Qty Returned" measure="1" displayFolder="" measureGroup="Query1" count="0" oneField="1">
      <fieldsUsage count="1">
        <fieldUsage x="8"/>
      </fieldsUsage>
    </cacheHierarchy>
    <cacheHierarchy uniqueName="[Measures].[# Qty Sold]" caption="# Qty Sold" measure="1" displayFolder="" measureGroup="Query1" count="0" oneField="1">
      <fieldsUsage count="1">
        <fieldUsage x="9"/>
      </fieldsUsage>
    </cacheHierarchy>
    <cacheHierarchy uniqueName="[Measures].[Total Target]" caption="Total Target" measure="1" displayFolder="" measureGroup="Query1" count="0" oneField="1">
      <fieldsUsage count="1">
        <fieldUsage x="10"/>
      </fieldsUsage>
    </cacheHierarchy>
    <cacheHierarchy uniqueName="[Measures].[%Revenue_profit]" caption="%Revenue_profit" measure="1" displayFolder="" measureGroup="Query1" count="0" oneField="1">
      <fieldsUsage count="1">
        <fieldUsage x="11"/>
      </fieldsUsage>
    </cacheHierarchy>
    <cacheHierarchy uniqueName="[Measures].[Revenue Icon]" caption="Revenue Icon" measure="1" displayFolder="" measureGroup="Query1" count="0" oneField="1">
      <fieldsUsage count="1">
        <fieldUsage x="12"/>
      </fieldsUsage>
    </cacheHierarchy>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914120372" createdVersion="8" refreshedVersion="8" minRefreshableVersion="3" recordCount="0" supportSubquery="1" supportAdvancedDrill="1" xr:uid="{69943AD3-774D-4314-8EDC-7E5458612874}">
  <cacheSource type="external" connectionId="8"/>
  <cacheFields count="2">
    <cacheField name="[Measures].[COGS]" caption="COGS" numFmtId="0" hierarchy="41"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1"/>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oneField="1">
      <fieldsUsage count="1">
        <fieldUsage x="0"/>
      </fieldsUsage>
    </cacheHierarchy>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917476852" createdVersion="8" refreshedVersion="8" minRefreshableVersion="3" recordCount="0" supportSubquery="1" supportAdvancedDrill="1" xr:uid="{F9E6F3CC-55D4-4106-93F3-327842F74DE3}">
  <cacheSource type="external" connectionId="8"/>
  <cacheFields count="3">
    <cacheField name="[Measures].[% Profit Margin]" caption="% Profit Margin" numFmtId="0" hierarchy="43" level="32767"/>
    <cacheField name="[Measures].[Average Customer Age]" caption="Average Customer Age" numFmtId="0" hierarchy="55"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2"/>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oneField="1">
      <fieldsUsage count="1">
        <fieldUsage x="0"/>
      </fieldsUsage>
    </cacheHierarchy>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oneField="1">
      <fieldsUsage count="1">
        <fieldUsage x="1"/>
      </fieldsUsage>
    </cacheHierarchy>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4.976920601854" createdVersion="8" refreshedVersion="8" minRefreshableVersion="3" recordCount="0" supportSubquery="1" supportAdvancedDrill="1" xr:uid="{23026BF2-EA1E-4DB4-A598-85F50CE68ABB}">
  <cacheSource type="external" connectionId="8"/>
  <cacheFields count="2">
    <cacheField name="[Measures].[Profit Margin]" caption="Profit Margin" numFmtId="0" hierarchy="42" level="32767"/>
    <cacheField name="[Dim_Tables].[Category].[Category]" caption="Category" numFmtId="0" hierarchy="21" level="1">
      <sharedItems containsSemiMixedTypes="0" containsNonDate="0" containsString="0"/>
    </cacheField>
  </cacheFields>
  <cacheHierarchies count="65">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0"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fieldsUsage count="2">
        <fieldUsage x="-1"/>
        <fieldUsage x="1"/>
      </fieldsUsage>
    </cacheHierarchy>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oneField="1">
      <fieldsUsage count="1">
        <fieldUsage x="0"/>
      </fieldsUsage>
    </cacheHierarchy>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Return Rate]" caption="Return Rat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8">
    <dimension name="Date" uniqueName="[Date]" caption="Date"/>
    <dimension name="Dim_Customers" uniqueName="[Dim_Customers]" caption="Dim_Customers"/>
    <dimension name="Dim_SalesPerson" uniqueName="[Dim_SalesPerson]" caption="Dim_SalesPerson"/>
    <dimension name="Dim_Tables" uniqueName="[Dim_Tables]" caption="Dim_Tables"/>
    <dimension name="Fact_tables" uniqueName="[Fact_tables]" caption="Fact_tables"/>
    <dimension measure="1" name="Measures" uniqueName="[Measures]" caption="Measures"/>
    <dimension name="monthly_store_targets" uniqueName="[monthly_store_targets]" caption="monthly_store_targets"/>
    <dimension name="Query1" uniqueName="[Query1]" caption="Query1"/>
  </dimensions>
  <measureGroups count="7">
    <measureGroup name="Date" caption="Date"/>
    <measureGroup name="Dim_Customers" caption="Dim_Customers"/>
    <measureGroup name="Dim_SalesPerson" caption="Dim_SalesPerson"/>
    <measureGroup name="Dim_Tables" caption="Dim_Tables"/>
    <measureGroup name="Fact_tables" caption="Fact_tables"/>
    <measureGroup name="monthly_store_targets" caption="monthly_store_targets"/>
    <measureGroup name="Query1" caption="Query1"/>
  </measureGroups>
  <maps count="13">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0"/>
    <map measureGroup="5" dimension="2"/>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r" refreshedDate="45583.581183912036" createdVersion="3" refreshedVersion="8" minRefreshableVersion="3" recordCount="0" supportSubquery="1" supportAdvancedDrill="1" xr:uid="{B6879DE4-AB41-480B-889E-320F4913A1E7}">
  <cacheSource type="external" connectionId="8">
    <extLst>
      <ext xmlns:x14="http://schemas.microsoft.com/office/spreadsheetml/2009/9/main" uri="{F057638F-6D5F-4e77-A914-E7F072B9BCA8}">
        <x14:sourceConnection name="ThisWorkbookDataModel"/>
      </ext>
    </extLst>
  </cacheSource>
  <cacheFields count="0"/>
  <cacheHierarchies count="64">
    <cacheHierarchy uniqueName="[Date].[Order Date]" caption="Order Date" attribute="1" time="1" defaultMemberUniqueName="[Date].[Order Date].[All]" allUniqueName="[Date].[Order Date].[All]" dimensionUniqueName="[Date]" displayFolder="" count="0" memberValueDatatype="7" unbalanced="0"/>
    <cacheHierarchy uniqueName="[Date].[Year]" caption="Year" attribute="1" defaultMemberUniqueName="[Date].[Year].[All]" allUniqueName="[Date].[Year].[All]" dimensionUniqueName="[Date]" displayFolder="" count="0" memberValueDatatype="20" unbalanced="0"/>
    <cacheHierarchy uniqueName="[Date].[Month Name]" caption="Month Name" attribute="1" defaultMemberUniqueName="[Date].[Month Name].[All]" allUniqueName="[Date].[Month Name].[All]" dimensionUniqueName="[Date]" displayFolder="" count="2" memberValueDatatype="130" unbalanced="0"/>
    <cacheHierarchy uniqueName="[Date].[MonthNum]" caption="MonthNum" attribute="1" defaultMemberUniqueName="[Date].[MonthNum].[All]" allUniqueName="[Date].[MonthNum].[All]" dimensionUniqueName="[Date]" displayFolder="" count="0" memberValueDatatype="20" unbalanced="0"/>
    <cacheHierarchy uniqueName="[Date].[Week of Year]" caption="Week of Year" attribute="1" defaultMemberUniqueName="[Date].[Week of Year].[All]" allUniqueName="[Date].[Week of Year].[All]" dimensionUniqueName="[Date]" displayFolder="" count="0" memberValueDatatype="20" unbalanced="0"/>
    <cacheHierarchy uniqueName="[Date].[Day Name]" caption="Day Name" attribute="1" defaultMemberUniqueName="[Date].[Day Name].[All]" allUniqueName="[Date].[Day Name].[All]" dimensionUniqueName="[Date]" displayFolder="" count="0" memberValueDatatype="130" unbalanced="0"/>
    <cacheHierarchy uniqueName="[Date].[Day of Week]" caption="Day of Week" attribute="1" defaultMemberUniqueName="[Date].[Day of Week].[All]" allUniqueName="[Date].[Day of Week].[All]" dimensionUniqueName="[Date]" displayFolder="" count="0" memberValueDatatype="20" unbalanced="0"/>
    <cacheHierarchy uniqueName="[Date].[WeekType]" caption="WeekType" attribute="1" defaultMemberUniqueName="[Date].[WeekType].[All]" allUniqueName="[Date].[WeekType].[All]" dimensionUniqueName="[Date]" displayFolder="" count="0" memberValueDatatype="130" unbalanced="0"/>
    <cacheHierarchy uniqueName="[Date].[Quarter]" caption="Quarter" attribute="1" defaultMemberUniqueName="[Date].[Quarter].[All]" allUniqueName="[Date].[Quarter].[All]" dimensionUniqueName="[Date]"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20" unbalanced="0"/>
    <cacheHierarchy uniqueName="[Dim_Customers].[FullName]" caption="FullName" attribute="1" defaultMemberUniqueName="[Dim_Customers].[FullName].[All]" allUniqueName="[Dim_Customers].[FullName].[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Location]" caption="Location" attribute="1" defaultMemberUniqueName="[Dim_Customers].[Location].[All]" allUniqueName="[Dim_Customers].[Location].[All]" dimensionUniqueName="[Dim_Customers]" displayFolder="" count="0" memberValueDatatype="130" unbalanced="0"/>
    <cacheHierarchy uniqueName="[Dim_Customers].[Current Age]" caption="Current Age" attribute="1" defaultMemberUniqueName="[Dim_Customers].[Current Age].[All]" allUniqueName="[Dim_Customers].[Current Age].[All]" dimensionUniqueName="[Dim_Customers]" displayFolder="" count="0" memberValueDatatype="20" unbalanced="0"/>
    <cacheHierarchy uniqueName="[Dim_Customers].[Customer Age Group]" caption="Customer Age Group" attribute="1" defaultMemberUniqueName="[Dim_Customers].[Customer Age Group].[All]" allUniqueName="[Dim_Customers].[Customer Age Group].[All]" dimensionUniqueName="[Dim_Customers]" displayFolder="" count="0" memberValueDatatype="130" unbalanced="0"/>
    <cacheHierarchy uniqueName="[Dim_SalesPerson].[Sales Person ID]" caption="Sales Person ID" attribute="1" defaultMemberUniqueName="[Dim_SalesPerson].[Sales Person ID].[All]" allUniqueName="[Dim_SalesPerson].[Sales Person ID].[All]" dimensionUniqueName="[Dim_SalesPerson]" displayFolder="" count="0" memberValueDatatype="20" unbalanced="0"/>
    <cacheHierarchy uniqueName="[Dim_SalesPerson].[FullName]" caption="FullName" attribute="1" defaultMemberUniqueName="[Dim_SalesPerson].[FullName].[All]" allUniqueName="[Dim_SalesPerson].[FullName].[All]" dimensionUniqueName="[Dim_SalesPerson]" displayFolder="" count="0" memberValueDatatype="130" unbalanced="0"/>
    <cacheHierarchy uniqueName="[Dim_SalesPerson].[Store Name]" caption="Store Name" attribute="1" defaultMemberUniqueName="[Dim_SalesPerson].[Store Name].[All]" allUniqueName="[Dim_SalesPerson].[Store Name].[All]" dimensionUniqueName="[Dim_SalesPerson]" displayFolder="" count="2" memberValueDatatype="130" unbalanced="0"/>
    <cacheHierarchy uniqueName="[Dim_SalesPerson].[CurrentAge]" caption="CurrentAge" attribute="1" defaultMemberUniqueName="[Dim_SalesPerson].[CurrentAge].[All]" allUniqueName="[Dim_SalesPerson].[CurrentAge].[All]" dimensionUniqueName="[Dim_SalesPerson]" displayFolder="" count="0" memberValueDatatype="20" unbalanced="0"/>
    <cacheHierarchy uniqueName="[Dim_Tables].[Product ID]" caption="Product ID" attribute="1" defaultMemberUniqueName="[Dim_Tables].[Product ID].[All]" allUniqueName="[Dim_Tables].[Product ID].[All]" dimensionUniqueName="[Dim_Tables]" displayFolder="" count="0" memberValueDatatype="20" unbalanced="0"/>
    <cacheHierarchy uniqueName="[Dim_Tables].[Product Name]" caption="Product Name" attribute="1" defaultMemberUniqueName="[Dim_Tables].[Product Name].[All]" allUniqueName="[Dim_Tables].[Product Name].[All]" dimensionUniqueName="[Dim_Tables]" displayFolder="" count="0" memberValueDatatype="130" unbalanced="0"/>
    <cacheHierarchy uniqueName="[Dim_Tables].[Category]" caption="Category" attribute="1" defaultMemberUniqueName="[Dim_Tables].[Category].[All]" allUniqueName="[Dim_Tables].[Category].[All]" dimensionUniqueName="[Dim_Tables]" displayFolder="" count="2" memberValueDatatype="130" unbalanced="0"/>
    <cacheHierarchy uniqueName="[Dim_Tables].[Sales Price]" caption="Sales Price" attribute="1" defaultMemberUniqueName="[Dim_Tables].[Sales Price].[All]" allUniqueName="[Dim_Tables].[Sales Price].[All]" dimensionUniqueName="[Dim_Tables]" displayFolder="" count="0" memberValueDatatype="5" unbalanced="0"/>
    <cacheHierarchy uniqueName="[Dim_Tables].[Cost Price]" caption="Cost Price" attribute="1" defaultMemberUniqueName="[Dim_Tables].[Cost Price].[All]" allUniqueName="[Dim_Tables].[Cost Price].[All]" dimensionUniqueName="[Dim_Tables]" displayFolder="" count="0" memberValueDatatype="5" unbalanced="0"/>
    <cacheHierarchy uniqueName="[Fact_tables].[Product ID]" caption="Product ID" attribute="1" defaultMemberUniqueName="[Fact_tables].[Product ID].[All]" allUniqueName="[Fact_tables].[Product ID].[All]" dimensionUniqueName="[Fact_tables]" displayFolder="" count="0" memberValueDatatype="20" unbalanced="0"/>
    <cacheHierarchy uniqueName="[Fact_tables].[Customer ID]" caption="Customer ID" attribute="1" defaultMemberUniqueName="[Fact_tables].[Customer ID].[All]" allUniqueName="[Fact_tables].[Customer ID].[All]" dimensionUniqueName="[Fact_tables]" displayFolder="" count="0" memberValueDatatype="20" unbalanced="0"/>
    <cacheHierarchy uniqueName="[Fact_tables].[Sales Person ID]" caption="Sales Person ID" attribute="1" defaultMemberUniqueName="[Fact_tables].[Sales Person ID].[All]" allUniqueName="[Fact_tables].[Sales Person ID].[All]" dimensionUniqueName="[Fact_tables]" displayFolder="" count="0" memberValueDatatype="20" unbalanced="0"/>
    <cacheHierarchy uniqueName="[Fact_tables].[Quantity Sold]" caption="Quantity Sold" attribute="1" defaultMemberUniqueName="[Fact_tables].[Quantity Sold].[All]" allUniqueName="[Fact_tables].[Quantity Sold].[All]" dimensionUniqueName="[Fact_tables]" displayFolder="" count="0" memberValueDatatype="20" unbalanced="0"/>
    <cacheHierarchy uniqueName="[Fact_tables].[Payment Method]" caption="Payment Method" attribute="1" defaultMemberUniqueName="[Fact_tables].[Payment Method].[All]" allUniqueName="[Fact_tables].[Payment Method].[All]" dimensionUniqueName="[Fact_tables]" displayFolder="" count="0" memberValueDatatype="130" unbalanced="0"/>
    <cacheHierarchy uniqueName="[Fact_tables].[Quantity Returned]" caption="Quantity Returned" attribute="1" defaultMemberUniqueName="[Fact_tables].[Quantity Returned].[All]" allUniqueName="[Fact_tables].[Quantity Returned].[All]" dimensionUniqueName="[Fact_tables]" displayFolder="" count="0" memberValueDatatype="20" unbalanced="0"/>
    <cacheHierarchy uniqueName="[Fact_tables].[Order Date]" caption="Order Date" attribute="1" time="1" defaultMemberUniqueName="[Fact_tables].[Order Date].[All]" allUniqueName="[Fact_tables].[Order Date].[All]" dimensionUniqueName="[Fact_tables]"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 caption="Month" attribute="1" time="1" defaultMemberUniqueName="[monthly_store_targets].[Month].[All]" allUniqueName="[monthly_store_targets].[Month].[All]" dimensionUniqueName="[monthly_store_targets]" displayFolder="" count="0" memberValueDatatype="7"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Query1].[Measures]" caption="Measures" attribute="1" defaultMemberUniqueName="[Query1].[Measures].[All]" allUniqueName="[Query1].[Measures].[All]" dimensionUniqueName="[Query1]" displayFolder="" count="0" memberValueDatatype="20" unbalanced="0"/>
    <cacheHierarchy uniqueName="[Measures].[Sum of Day of Week]" caption="Sum of Day of Week" measure="1" displayFolder="" measureGroup="Date" count="0">
      <extLst>
        <ext xmlns:x15="http://schemas.microsoft.com/office/spreadsheetml/2010/11/main" uri="{B97F6D7D-B522-45F9-BDA1-12C45D357490}">
          <x15:cacheHierarchy aggregatedColumn="6"/>
        </ext>
      </extLst>
    </cacheHierarchy>
    <cacheHierarchy uniqueName="[Measures].[Sum of Customer ID]" caption="Sum of Customer ID" measure="1" displayFolder="" measureGroup="Fact_tables" count="0">
      <extLst>
        <ext xmlns:x15="http://schemas.microsoft.com/office/spreadsheetml/2010/11/main" uri="{B97F6D7D-B522-45F9-BDA1-12C45D357490}">
          <x15:cacheHierarchy aggregatedColumn="25"/>
        </ext>
      </extLst>
    </cacheHierarchy>
    <cacheHierarchy uniqueName="[Measures].[Sum of Sales Person ID]" caption="Sum of Sales Person ID" measure="1" displayFolder="" measureGroup="Fact_tables" count="0">
      <extLst>
        <ext xmlns:x15="http://schemas.microsoft.com/office/spreadsheetml/2010/11/main" uri="{B97F6D7D-B522-45F9-BDA1-12C45D357490}">
          <x15:cacheHierarchy aggregatedColumn="26"/>
        </ext>
      </extLst>
    </cacheHierarchy>
    <cacheHierarchy uniqueName="[Measures].[Sum of Product ID]" caption="Sum of Product ID" measure="1" displayFolder="" measureGroup="Dim_Tables" count="0">
      <extLst>
        <ext xmlns:x15="http://schemas.microsoft.com/office/spreadsheetml/2010/11/main" uri="{B97F6D7D-B522-45F9-BDA1-12C45D357490}">
          <x15:cacheHierarchy aggregatedColumn="19"/>
        </ext>
      </extLst>
    </cacheHierarchy>
    <cacheHierarchy uniqueName="[Measures].[Distinct Count of Product ID]" caption="Distinct Count of Product ID" measure="1" displayFolder="" measureGroup="Dim_Tables" count="0">
      <extLst>
        <ext xmlns:x15="http://schemas.microsoft.com/office/spreadsheetml/2010/11/main" uri="{B97F6D7D-B522-45F9-BDA1-12C45D357490}">
          <x15:cacheHierarchy aggregatedColumn="19"/>
        </ext>
      </extLst>
    </cacheHierarchy>
    <cacheHierarchy uniqueName="[Measures].[Total Revenue]" caption="Total Revenue" measure="1" displayFolder="" measureGroup="Query1" count="0"/>
    <cacheHierarchy uniqueName="[Measures].[COGS]" caption="COGS" measure="1" displayFolder="" measureGroup="Query1" count="0"/>
    <cacheHierarchy uniqueName="[Measures].[Profit Margin]" caption="Profit Margin" measure="1" displayFolder="" measureGroup="Query1" count="0"/>
    <cacheHierarchy uniqueName="[Measures].[% Profit Margin]" caption="% Profit Margin" measure="1" displayFolder="" measureGroup="Query1" count="0"/>
    <cacheHierarchy uniqueName="[Measures].[# Transactions]" caption="# Transactions" measure="1" displayFolder="" measureGroup="Query1" count="0"/>
    <cacheHierarchy uniqueName="[Measures].[Total Refund]" caption="Total Refund" measure="1" displayFolder="" measureGroup="Query1" count="0"/>
    <cacheHierarchy uniqueName="[Measures].[Refund Rate]" caption="Refund Rate" measure="1" displayFolder="" measureGroup="Query1" count="0"/>
    <cacheHierarchy uniqueName="[Measures].[# Products]" caption="# Products" measure="1" displayFolder="" measureGroup="Query1" count="0"/>
    <cacheHierarchy uniqueName="[Measures].[#Qty Returned]" caption="#Qty Returned" measure="1" displayFolder="" measureGroup="Query1" count="0"/>
    <cacheHierarchy uniqueName="[Measures].[# Qty Sold]" caption="# Qty Sold" measure="1" displayFolder="" measureGroup="Query1" count="0"/>
    <cacheHierarchy uniqueName="[Measures].[Total Target]" caption="Total Target" measure="1" displayFolder="" measureGroup="Query1" count="0"/>
    <cacheHierarchy uniqueName="[Measures].[%Revenue_profit]" caption="%Revenue_profit" measure="1" displayFolder="" measureGroup="Query1" count="0"/>
    <cacheHierarchy uniqueName="[Measures].[Revenue Icon]" caption="Revenue Icon" measure="1" displayFolder="" measureGroup="Query1" count="0"/>
    <cacheHierarchy uniqueName="[Measures].[# Customers]" caption="# Customers" measure="1" displayFolder="" measureGroup="Query1" count="0"/>
    <cacheHierarchy uniqueName="[Measures].[#Locations]" caption="#Locations" measure="1" displayFolder="" measureGroup="Query1" count="0"/>
    <cacheHierarchy uniqueName="[Measures].[Average Customer Age]" caption="Average Customer Age" measure="1" displayFolder="" measureGroup="Query1" count="0"/>
    <cacheHierarchy uniqueName="[Measures].[__XL_Count Dim_Customers]" caption="__XL_Count Dim_Customers" measure="1" displayFolder="" measureGroup="Dim_Customers" count="0" hidden="1"/>
    <cacheHierarchy uniqueName="[Measures].[__XL_Count Fact_tables]" caption="__XL_Count Fact_tables" measure="1" displayFolder="" measureGroup="Fact_tables" count="0" hidden="1"/>
    <cacheHierarchy uniqueName="[Measures].[__XL_Count monthly_store_targets]" caption="__XL_Count monthly_store_targets" measure="1" displayFolder="" measureGroup="monthly_store_targets" count="0" hidden="1"/>
    <cacheHierarchy uniqueName="[Measures].[__XL_Count Dim_Tables]" caption="__XL_Count Dim_Tables" measure="1" displayFolder="" measureGroup="Dim_Tables" count="0" hidden="1"/>
    <cacheHierarchy uniqueName="[Measures].[__XL_Count Dim_SalesPerson]" caption="__XL_Count Dim_SalesPerson" measure="1" displayFolder="" measureGroup="Dim_SalesPerson" count="0" hidden="1"/>
    <cacheHierarchy uniqueName="[Measures].[__XL_Count Date]" caption="__XL_Count Date" measure="1" displayFolder="" measureGroup="Date" count="0" hidden="1"/>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934786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D7B0DB-58BB-4FCE-B714-810F7756A5D9}" name="profitmargin by category" cacheId="1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E27:AF35"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8">
    <i>
      <x/>
    </i>
    <i>
      <x v="1"/>
    </i>
    <i>
      <x v="2"/>
    </i>
    <i>
      <x v="3"/>
    </i>
    <i>
      <x v="4"/>
    </i>
    <i>
      <x v="5"/>
    </i>
    <i>
      <x v="6"/>
    </i>
    <i>
      <x v="7"/>
    </i>
  </rowItems>
  <colItems count="1">
    <i/>
  </colItems>
  <dataFields count="1">
    <dataField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2">
      <autoFilter ref="A1">
        <filterColumn colId="0">
          <top10 val="5" filterVal="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Query1]"/>
        <x15:activeTabTopLevelEntity name="[Dim_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0AA5DC-B3F4-4CB3-AE79-98DB8710FA9D}" name="Gender by profit margin" cacheId="187" applyNumberFormats="0" applyBorderFormats="0" applyFontFormats="0" applyPatternFormats="0" applyAlignmentFormats="0" applyWidthHeightFormats="1" dataCaption="Values" tag="1180102d-93e0-4793-90e1-7be7110eb299" updatedVersion="8" minRefreshableVersion="3" useAutoFormatting="1" subtotalHiddenItems="1" itemPrintTitles="1" createdVersion="8" indent="0" outline="1" outlineData="1" multipleFieldFilters="0" chartFormat="3">
  <location ref="U31:V3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fld="1" subtotal="count" showDataAs="percentOfTotal" baseField="0" baseItem="0" numFmtId="10"/>
  </dataFields>
  <formats count="6">
    <format dxfId="35">
      <pivotArea type="all" dataOnly="0" outline="0" fieldPosition="0"/>
    </format>
    <format dxfId="34">
      <pivotArea dataOnly="0" labelOnly="1" grandRow="1" outline="0" fieldPosition="0"/>
    </format>
    <format dxfId="33">
      <pivotArea dataOnly="0" labelOnly="1" outline="0" axis="axisValues" fieldPosition="0"/>
    </format>
    <format dxfId="32">
      <pivotArea field="0" type="button" dataOnly="0" labelOnly="1" outline="0" axis="axisRow" fieldPosition="0"/>
    </format>
    <format dxfId="31">
      <pivotArea outline="0" collapsedLevelsAreSubtotals="1" fieldPosition="0"/>
    </format>
    <format dxfId="3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Query1]"/>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C20DE6-6B22-4D94-B645-CF9F86976552}" name="Top5Products" cacheId="20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E10:AF15"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fld="0" subtotal="count" baseField="0" baseItem="0"/>
  </dataField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2">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Query1]"/>
        <x15:activeTabTopLevelEntity name="[Dim_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D800C5-B84F-4D1D-AA1C-6D69C0171B7C}" name="COGSkpis" cacheId="2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8:T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4"/>
  </dataFields>
  <formats count="3">
    <format dxfId="38">
      <pivotArea type="all" dataOnly="0" outline="0" fieldPosition="0"/>
    </format>
    <format dxfId="37">
      <pivotArea dataOnly="0" labelOnly="1" outline="0" axis="axisValues" fieldPosition="0"/>
    </format>
    <format dxfId="36">
      <pivotArea outline="0" collapsedLevelsAreSubtotals="1" fieldPosition="0"/>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53E999-EAD5-490C-A6B8-303E67E4CCB9}" name="profitmarginkpis" cacheId="220" applyNumberFormats="0" applyBorderFormats="0" applyFontFormats="0" applyPatternFormats="0" applyAlignmentFormats="0" applyWidthHeightFormats="1" dataCaption="Values" tag="a9700bfc-1b05-491a-8dcd-d2c6550646e4" updatedVersion="8" minRefreshableVersion="3" useAutoFormatting="1" itemPrintTitles="1" createdVersion="8" indent="0" outline="1" outlineData="1" multipleFieldFilters="0">
  <location ref="V8:V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4"/>
  </dataFields>
  <formats count="3">
    <format dxfId="41">
      <pivotArea type="all" dataOnly="0" outline="0" fieldPosition="0"/>
    </format>
    <format dxfId="40">
      <pivotArea dataOnly="0" labelOnly="1" outline="0" axis="axisValues" fieldPosition="0"/>
    </format>
    <format dxfId="39">
      <pivotArea outline="0" collapsedLevelsAreSubtotals="1" fieldPosition="0"/>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0121E8-BB10-47AF-8ACB-589C5779864D}" name="Monthbygrowthpercentage" cacheId="190" applyNumberFormats="0" applyBorderFormats="0" applyFontFormats="0" applyPatternFormats="0" applyAlignmentFormats="0" applyWidthHeightFormats="1" dataCaption="Values" tag="95a852dc-7e8b-4078-b3e7-ce4b783a42b5" updatedVersion="8" minRefreshableVersion="3" useAutoFormatting="1" subtotalHiddenItems="1" rowGrandTotals="0" colGrandTotals="0" itemPrintTitles="1" createdVersion="8" indent="0" outline="1" outlineData="1" multipleFieldFilters="0" chartFormat="3">
  <location ref="R40:S52"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showDataAs="percentDiff" baseField="0" baseItem="1048828" numFmtId="10"/>
  </dataFields>
  <formats count="6">
    <format dxfId="47">
      <pivotArea type="all" dataOnly="0" outline="0" fieldPosition="0"/>
    </format>
    <format dxfId="46">
      <pivotArea dataOnly="0" labelOnly="1" grandRow="1" outline="0" fieldPosition="0"/>
    </format>
    <format dxfId="45">
      <pivotArea dataOnly="0" labelOnly="1" outline="0" axis="axisValues" fieldPosition="0"/>
    </format>
    <format dxfId="44">
      <pivotArea outline="0" collapsedLevelsAreSubtotals="1" fieldPosition="0"/>
    </format>
    <format dxfId="43">
      <pivotArea outline="0" fieldPosition="0">
        <references count="1">
          <reference field="4294967294" count="1">
            <x v="0"/>
          </reference>
        </references>
      </pivotArea>
    </format>
    <format dxfId="42">
      <pivotArea collapsedLevelsAreSubtotals="1" fieldPosition="0">
        <references count="1">
          <reference field="0" count="0"/>
        </references>
      </pivotArea>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activeTabTopLevelEntity name="[Dim_Customer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0DB41E-0287-4452-B093-C0CF7073E6FB}" name="Productkpis" cacheId="196" applyNumberFormats="0" applyBorderFormats="0" applyFontFormats="0" applyPatternFormats="0" applyAlignmentFormats="0" applyWidthHeightFormats="1" dataCaption="Values" tag="723fa3b0-d620-4eaf-8cbe-5532c4dbec9b" updatedVersion="8" minRefreshableVersion="3" useAutoFormatting="1" itemPrintTitles="1" createdVersion="8" indent="0" outline="1" outlineData="1" multipleFieldFilters="0">
  <location ref="AA8:AB9"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numFmtId="10"/>
    <dataField fld="1" subtotal="count" baseField="0" baseItem="0"/>
  </dataFields>
  <formats count="3">
    <format dxfId="50">
      <pivotArea type="all" dataOnly="0" outline="0" fieldPosition="0"/>
    </format>
    <format dxfId="49">
      <pivotArea dataOnly="0" labelOnly="1" outline="0" axis="axisValues" fieldPosition="0"/>
    </format>
    <format dxfId="48">
      <pivotArea outline="0" collapsedLevelsAreSubtotals="1" fieldPosition="0"/>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activeTabTopLevelEntity name="[Dim_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A9CDAC-27C4-49ED-8EA3-931CA259D668}" name="PivotTable4" cacheId="1" applyNumberFormats="0" applyBorderFormats="0" applyFontFormats="0" applyPatternFormats="0" applyAlignmentFormats="0" applyWidthHeightFormats="1" dataCaption="Values" tag="832f164f-5325-4a0f-b0e0-66e207303180" updatedVersion="8" minRefreshableVersion="3" useAutoFormatting="1" rowGrandTotals="0" colGrandTotals="0" itemPrintTitles="1" createdVersion="8" indent="0" compact="0" compactData="0" multipleFieldFilters="0">
  <location ref="N8:O13" firstHeaderRow="1" firstDataRow="1" firstDataCol="1"/>
  <pivotFields count="3">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dataSourceSort="1" defaultSubtotal="0" defaultAttributeDrillState="1">
      <items count="5">
        <item x="0"/>
        <item x="1"/>
        <item x="2"/>
        <item x="3"/>
        <item x="4"/>
      </items>
    </pivotField>
  </pivotFields>
  <rowFields count="1">
    <field x="2"/>
  </rowFields>
  <rowItems count="5">
    <i>
      <x/>
    </i>
    <i>
      <x v="1"/>
    </i>
    <i>
      <x v="2"/>
    </i>
    <i>
      <x v="3"/>
    </i>
    <i>
      <x v="4"/>
    </i>
  </rowItems>
  <colItems count="1">
    <i/>
  </colItems>
  <dataFields count="1">
    <dataField fld="1" subtotal="count"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4" iMeasureHier="42">
      <autoFilter ref="A1">
        <filterColumn colId="0">
          <top10 top="0" val="5" filterVal="5"/>
        </filterColumn>
      </autoFilter>
    </filter>
    <filter fld="0" type="count" id="2" iMeasureHier="42">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Person]"/>
        <x15:activeTabTopLevelEntity name="[Fact_tables]"/>
        <x15:activeTabTopLevelEntity name="[Dim_Customer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946F19-B346-4BDD-B682-0083BE126CF3}" name="PivotTable1" cacheId="178" applyNumberFormats="0" applyBorderFormats="0" applyFontFormats="0" applyPatternFormats="0" applyAlignmentFormats="0" applyWidthHeightFormats="1" dataCaption="Values" tag="a2970e14-274a-4f55-aa23-e14d7ae276c5" updatedVersion="8" minRefreshableVersion="3" useAutoFormatting="1" rowGrandTotals="0" colGrandTotals="0" itemPrintTitles="1" createdVersion="8" indent="0" compact="0" compactData="0" multipleFieldFilters="0" chartFormat="3">
  <location ref="E8:F13" firstHeaderRow="1" firstDataRow="1" firstDataCol="1"/>
  <pivotFields count="3">
    <pivotField axis="axisRow"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1"/>
    </i>
    <i>
      <x v="2"/>
    </i>
    <i>
      <x v="3"/>
    </i>
    <i>
      <x v="4"/>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2">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Person]"/>
        <x15:activeTabTopLevelEntity name="[Fact_tables]"/>
        <x15:activeTabTopLevelEntity name="[Dim_Customers]"/>
        <x15:activeTabTopLevelEntity name="[Query1]"/>
        <x15:activeTabTopLevelEntity name="[Date]"/>
        <x15:activeTabTopLevelEntity name="[Dim_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68EAF5-575E-4F14-81C6-567A46229982}" name="PivotTable14" cacheId="3" applyNumberFormats="0" applyBorderFormats="0" applyFontFormats="0" applyPatternFormats="0" applyAlignmentFormats="0" applyWidthHeightFormats="1" dataCaption="Values" tag="cdf010e0-0007-4e23-929f-6ac7a51a1f00" updatedVersion="8" minRefreshableVersion="3" useAutoFormatting="1" itemPrintTitles="1" createdVersion="8" indent="0" outline="1" outlineData="1" multipleFieldFilters="0">
  <location ref="U23:V2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numFmtId="10"/>
  </dataFields>
  <formats count="6">
    <format dxfId="56">
      <pivotArea type="all" dataOnly="0" outline="0" fieldPosition="0"/>
    </format>
    <format dxfId="55">
      <pivotArea outline="0" collapsedLevelsAreSubtotals="1" fieldPosition="0"/>
    </format>
    <format dxfId="54">
      <pivotArea field="0" type="button" dataOnly="0" labelOnly="1" outline="0" axis="axisRow" fieldPosition="0"/>
    </format>
    <format dxfId="53">
      <pivotArea dataOnly="0" labelOnly="1" fieldPosition="0">
        <references count="1">
          <reference field="0" count="0"/>
        </references>
      </pivotArea>
    </format>
    <format dxfId="52">
      <pivotArea dataOnly="0" labelOnly="1" grandRow="1" outline="0" fieldPosition="0"/>
    </format>
    <format dxfId="51">
      <pivotArea dataOnly="0" labelOnly="1" outline="0" axis="axisValues"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25054F-04D3-4F75-B3D4-25A7A277D4F8}" name="%profitmarginkpis" cacheId="217" applyNumberFormats="0" applyBorderFormats="0" applyFontFormats="0" applyPatternFormats="0" applyAlignmentFormats="0" applyWidthHeightFormats="1" dataCaption="Values" tag="3340948f-d2a7-43e8-b339-fbe32b2ef373" updatedVersion="8" minRefreshableVersion="3" useAutoFormatting="1" itemPrintTitles="1" createdVersion="8" indent="0" outline="1" outlineData="1" multipleFieldFilters="0">
  <location ref="W8:X9"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numFmtId="10"/>
    <dataField fld="1" subtotal="count" baseField="0" baseItem="0" numFmtId="1"/>
  </dataFields>
  <formats count="4">
    <format dxfId="60">
      <pivotArea type="all" dataOnly="0" outline="0" fieldPosition="0"/>
    </format>
    <format dxfId="59">
      <pivotArea dataOnly="0" labelOnly="1" outline="0" axis="axisValues" fieldPosition="0"/>
    </format>
    <format dxfId="58">
      <pivotArea outline="0" collapsedLevelsAreSubtotals="1" fieldPosition="0"/>
    </format>
    <format dxfId="57">
      <pivotArea outline="0" collapsedLevelsAreSubtotals="1" fieldPosition="0">
        <references count="1">
          <reference field="4294967294" count="1" selected="0">
            <x v="1"/>
          </reference>
        </references>
      </pivotArea>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6EF4961-ABE8-4C47-82DD-38418FF8F4F4}" name="customeragebygroup" cacheId="184" applyNumberFormats="0" applyBorderFormats="0" applyFontFormats="0" applyPatternFormats="0" applyAlignmentFormats="0" applyWidthHeightFormats="1" dataCaption="Values" tag="ea9a2752-be69-4ef0-90a6-c59c90572ca3" updatedVersion="8" minRefreshableVersion="3" useAutoFormatting="1" itemPrintTitles="1" createdVersion="8" indent="0" outline="1" outlineData="1" multipleFieldFilters="0" chartFormat="4">
  <location ref="U13:V1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numFmtId="174"/>
  </dataFields>
  <formats count="3">
    <format dxfId="63">
      <pivotArea type="all" dataOnly="0" outline="0" fieldPosition="0"/>
    </format>
    <format dxfId="62">
      <pivotArea dataOnly="0" labelOnly="1" outline="0" axis="axisValues" fieldPosition="0"/>
    </format>
    <format dxfId="6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075C3F-D160-4309-92FD-4AEC120816F3}" name="ProductsKPIs" cacheId="2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8:U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4"/>
  </dataFields>
  <formats count="3">
    <format dxfId="66">
      <pivotArea type="all" dataOnly="0" outline="0" fieldPosition="0"/>
    </format>
    <format dxfId="65">
      <pivotArea dataOnly="0" labelOnly="1" outline="0" axis="axisValues" fieldPosition="0"/>
    </format>
    <format dxfId="64">
      <pivotArea outline="0" collapsedLevelsAreSubtotals="1" fieldPosition="0"/>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2729CA-E22E-4C21-9D48-3CB4CE1A300D}" name="Monthbyprofitmargin" cacheId="193" applyNumberFormats="0" applyBorderFormats="0" applyFontFormats="0" applyPatternFormats="0" applyAlignmentFormats="0" applyWidthHeightFormats="1" dataCaption="Values" tag="d8bbd286-d61b-42ab-a29b-b5b2e1268bfd" updatedVersion="8" minRefreshableVersion="3" useAutoFormatting="1" subtotalHiddenItems="1" rowGrandTotals="0" colGrandTotals="0" itemPrintTitles="1" createdVersion="8" indent="0" outline="1" outlineData="1" multipleFieldFilters="0" chartFormat="4">
  <location ref="U40:V52"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fld="1" subtotal="count" baseField="0" baseItem="0" numFmtId="175"/>
  </dataFields>
  <formats count="4">
    <format dxfId="70">
      <pivotArea type="all" dataOnly="0" outline="0" fieldPosition="0"/>
    </format>
    <format dxfId="69">
      <pivotArea dataOnly="0" labelOnly="1" grandRow="1" outline="0" fieldPosition="0"/>
    </format>
    <format dxfId="68">
      <pivotArea dataOnly="0" labelOnly="1" outline="0" axis="axisValues" fieldPosition="0"/>
    </format>
    <format dxfId="67">
      <pivotArea outline="0" collapsedLevelsAreSubtotals="1" fieldPosition="0"/>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activeTabTopLevelEntity name="[Dim_Customers]"/>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92FBE31-3F2A-4604-A1DD-C8BDD53068EE}"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8:S9" firstHeaderRow="1" firstDataRow="1" firstDataCol="0"/>
  <pivotFields count="1">
    <pivotField dataField="1" subtotalTop="0" showAll="0" defaultSubtotal="0"/>
  </pivotFields>
  <rowItems count="1">
    <i/>
  </rowItems>
  <colItems count="1">
    <i/>
  </colItems>
  <dataFields count="1">
    <dataField fld="0" subtotal="count" baseField="0" baseItem="0" numFmtId="173"/>
  </dataFields>
  <formats count="3">
    <format dxfId="73">
      <pivotArea type="all" dataOnly="0" outline="0" fieldPosition="0"/>
    </format>
    <format dxfId="72">
      <pivotArea dataOnly="0" labelOnly="1" outline="0" axis="axisValues" fieldPosition="0"/>
    </format>
    <format dxfId="71">
      <pivotArea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13099F3-2AA1-40C8-83FC-6A2BF37D64B1}" name="PivotTable11" cacheId="0" applyNumberFormats="0" applyBorderFormats="0" applyFontFormats="0" applyPatternFormats="0" applyAlignmentFormats="0" applyWidthHeightFormats="1" dataCaption="Values" tag="dcd99adb-d7f6-4ee2-9b48-a24d42699b15" updatedVersion="8" minRefreshableVersion="3" useAutoFormatting="1" itemPrintTitles="1" createdVersion="8" indent="0" outline="1" outlineData="1" multipleFieldFilters="0">
  <location ref="Y8:Y9" firstHeaderRow="1" firstDataRow="1" firstDataCol="0"/>
  <pivotFields count="1">
    <pivotField dataField="1" subtotalTop="0" showAll="0" defaultSubtotal="0"/>
  </pivotFields>
  <rowItems count="1">
    <i/>
  </rowItems>
  <colItems count="1">
    <i/>
  </colItems>
  <dataFields count="1">
    <dataField fld="0" subtotal="count" baseField="0" baseItem="0" numFmtId="173"/>
  </dataFields>
  <formats count="3">
    <format dxfId="76">
      <pivotArea type="all" dataOnly="0" outline="0" fieldPosition="0"/>
    </format>
    <format dxfId="75">
      <pivotArea dataOnly="0" labelOnly="1" outline="0" axis="axisValues" fieldPosition="0"/>
    </format>
    <format dxfId="74">
      <pivotArea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AEE8BA6-A6FB-412C-9DB5-170F2CA48A99}" name="productskpi" cacheId="199" applyNumberFormats="0" applyBorderFormats="0" applyFontFormats="0" applyPatternFormats="0" applyAlignmentFormats="0" applyWidthHeightFormats="1" dataCaption="Values" tag="adccc50e-a0fd-49c3-87f4-79f5b3456318" updatedVersion="8" minRefreshableVersion="3" useAutoFormatting="1" itemPrintTitles="1" createdVersion="8" indent="0" outline="1" outlineData="1" multipleFieldFilters="0">
  <location ref="Z8:Z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formats count="3">
    <format dxfId="79">
      <pivotArea type="all" dataOnly="0" outline="0" fieldPosition="0"/>
    </format>
    <format dxfId="78">
      <pivotArea dataOnly="0" labelOnly="1" outline="0" axis="axisValues" fieldPosition="0"/>
    </format>
    <format dxfId="77">
      <pivotArea outline="0" collapsedLevelsAreSubtotals="1" fieldPosition="0"/>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activeTabTopLevelEntity name="[Dim_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A6986C7-7418-4BB2-B61C-39892647B903}" name="PivotTable5" cacheId="4" applyNumberFormats="0" applyBorderFormats="0" applyFontFormats="0" applyPatternFormats="0" applyAlignmentFormats="0" applyWidthHeightFormats="1" dataCaption="Values" tag="7b5b7b9e-5e63-4204-a46b-2b7553b15b15" updatedVersion="8" minRefreshableVersion="3" useAutoFormatting="1" itemPrintTitles="1" createdVersion="8" indent="0" outline="1" outlineData="1" multipleFieldFilters="0">
  <location ref="R8:R9" firstHeaderRow="1" firstDataRow="1" firstDataCol="0"/>
  <pivotFields count="1">
    <pivotField dataField="1" subtotalTop="0" showAll="0" defaultSubtotal="0"/>
  </pivotFields>
  <rowItems count="1">
    <i/>
  </rowItems>
  <colItems count="1">
    <i/>
  </colItems>
  <dataFields count="1">
    <dataField fld="0" subtotal="count" baseField="0" baseItem="0" numFmtId="173"/>
  </dataFields>
  <formats count="3">
    <format dxfId="82">
      <pivotArea type="all" dataOnly="0" outline="0" fieldPosition="0"/>
    </format>
    <format dxfId="81">
      <pivotArea dataOnly="0" labelOnly="1" outline="0" axis="axisValues" fieldPosition="0"/>
    </format>
    <format dxfId="80">
      <pivotArea outline="0" collapsedLevelsAreSubtotals="1" fieldPosition="0"/>
    </format>
  </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7D99C6E-3FD3-47B9-BA00-1AA5F3653D0E}" name="PivotTable3" cacheId="5" applyNumberFormats="0" applyBorderFormats="0" applyFontFormats="0" applyPatternFormats="0" applyAlignmentFormats="0" applyWidthHeightFormats="1" dataCaption="Values" tag="a03003e4-7765-4ffb-8ae6-3b31c11ce510" updatedVersion="8" minRefreshableVersion="3" useAutoFormatting="1" subtotalHiddenItems="1" rowGrandTotals="0" colGrandTotals="0" itemPrintTitles="1" createdVersion="8" indent="0" compact="0" compactData="0" multipleFieldFilters="0">
  <location ref="K8:L13" firstHeaderRow="1" firstDataRow="1" firstDataCol="1"/>
  <pivotFields count="3">
    <pivotField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measureFilter="1" dataSourceSort="1" defaultSubtotal="0" defaultAttributeDrillState="1">
      <items count="5">
        <item x="0"/>
        <item x="1"/>
        <item x="2"/>
        <item x="3"/>
        <item x="4"/>
      </items>
    </pivotField>
  </pivotFields>
  <rowFields count="1">
    <field x="2"/>
  </rowFields>
  <rowItems count="5">
    <i>
      <x/>
    </i>
    <i>
      <x v="1"/>
    </i>
    <i>
      <x v="2"/>
    </i>
    <i>
      <x v="3"/>
    </i>
    <i>
      <x v="4"/>
    </i>
  </rowItems>
  <colItems count="1">
    <i/>
  </colItems>
  <dataFields count="1">
    <dataField fld="1" subtotal="count"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2" iMeasureHier="42">
      <autoFilter ref="A1">
        <filterColumn colId="0">
          <top10 top="0" val="5" filterVal="5"/>
        </filterColumn>
      </autoFilter>
    </filter>
    <filter fld="2" type="count" id="3" iMeasureHier="42">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Person]"/>
        <x15:activeTabTopLevelEntity name="[Fact_tables]"/>
        <x15:activeTabTopLevelEntity name="[Dim_Customer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9F7BF99-8FA8-4C87-A9F2-A1D48EDDD217}" name="AllProducts" cacheId="1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L10:AN111" firstHeaderRow="0" firstDataRow="1" firstDataCol="1"/>
  <pivotFields count="4">
    <pivotField dataField="1" subtotalTop="0" showAll="0" defaultSubtotal="0"/>
    <pivotField axis="axisRow" allDrilled="1"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subtotalTop="0" showAll="0" defaultSubtotal="0"/>
    <pivotField allDrilled="1" subtotalTop="0" showAll="0" dataSourceSort="1" defaultSubtotal="0" defaultAttributeDrillState="1"/>
  </pivotFields>
  <rowFields count="1">
    <field x="1"/>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fld="0" subtotal="count" baseField="0" baseItem="0"/>
    <dataField fld="2" subtotal="count" baseField="0" baseItem="0"/>
  </dataField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Query1]"/>
        <x15:activeTabTopLevelEntity name="[Dim_Tab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82BFC9C-66E5-4C85-8AA3-775DD5287508}" name="PivotTable2" cacheId="2" applyNumberFormats="0" applyBorderFormats="0" applyFontFormats="0" applyPatternFormats="0" applyAlignmentFormats="0" applyWidthHeightFormats="1" dataCaption="Values" tag="1a1a59c8-ec9f-47e1-8d5f-32aaedb4dc78" updatedVersion="8" minRefreshableVersion="3" useAutoFormatting="1" rowGrandTotals="0" colGrandTotals="0" itemPrintTitles="1" createdVersion="8" indent="0" compact="0" compactData="0" multipleFieldFilters="0">
  <location ref="H8:I13" firstHeaderRow="1" firstDataRow="1" firstDataCol="1"/>
  <pivotFields count="2">
    <pivotField axis="axisRow"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s>
  <rowFields count="1">
    <field x="0"/>
  </rowFields>
  <rowItems count="5">
    <i>
      <x/>
    </i>
    <i>
      <x v="1"/>
    </i>
    <i>
      <x v="2"/>
    </i>
    <i>
      <x v="3"/>
    </i>
    <i>
      <x v="4"/>
    </i>
  </rowItems>
  <colItems count="1">
    <i/>
  </colItems>
  <dataFields count="1">
    <dataField fld="1" subtotal="count" baseField="0" baseItem="0"/>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42">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alesPerson]"/>
        <x15:activeTabTopLevelEntity name="[Fact_tables]"/>
        <x15:activeTabTopLevelEntity name="[Dim_Customer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33F43DC-9A7A-44B5-842B-11C10B0C1E37}" name="PivotTable1" cacheId="8" applyNumberFormats="0" applyBorderFormats="0" applyFontFormats="0" applyPatternFormats="0" applyAlignmentFormats="0" applyWidthHeightFormats="1" dataCaption="Values" tag="d2ba1224-3cfb-41e1-806d-e5102e8f3db7" updatedVersion="8" minRefreshableVersion="3" useAutoFormatting="1" subtotalHiddenItems="1" rowGrandTotals="0" colGrandTotals="0" itemPrintTitles="1" createdVersion="8" indent="0" outline="1" outlineData="1" multipleFieldFilters="0">
  <location ref="AD20:AF24" firstHeaderRow="0" firstDataRow="1" firstDataCol="1"/>
  <pivotFields count="4">
    <pivotField dataField="1" subtotalTop="0" showAll="0" defaultSubtotal="0"/>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fld="0" subtotal="count" baseField="0" baseItem="0" numFmtId="173"/>
    <dataField name="%Revenue of WN&amp;WD" fld="3" subtotal="count" showDataAs="percentDiff" baseField="1" baseItem="1048828" numFmtId="172">
      <extLst>
        <ext xmlns:x14="http://schemas.microsoft.com/office/spreadsheetml/2009/9/main" uri="{E15A36E0-9728-4e99-A89B-3F7291B0FE68}">
          <x14:dataField sourceField="0" uniqueName="[__Xl2].[Measures].[Total Revenue]"/>
        </ext>
      </extLst>
    </dataField>
  </dataFields>
  <formats count="4">
    <format dxfId="14">
      <pivotArea outline="0" collapsedLevelsAreSubtotals="1" fieldPosition="0"/>
    </format>
    <format dxfId="13">
      <pivotArea outline="0" fieldPosition="0">
        <references count="1">
          <reference field="4294967294" count="1">
            <x v="1"/>
          </reference>
        </references>
      </pivotArea>
    </format>
    <format dxfId="12">
      <pivotArea outline="0" collapsedLevelsAreSubtotals="1" fieldPosition="0">
        <references count="1">
          <reference field="4294967294" count="1" selected="0">
            <x v="1"/>
          </reference>
        </references>
      </pivotArea>
    </format>
    <format dxfId="11">
      <pivotArea outline="0" collapsedLevelsAreSubtotals="1" fieldPosition="0">
        <references count="1">
          <reference field="4294967294" count="1" selected="0">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Query1]"/>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F48FB0D-85FB-4F06-8A8E-107A1A8FD54A}" name="PivotTable3" cacheId="9" applyNumberFormats="0" applyBorderFormats="0" applyFontFormats="0" applyPatternFormats="0" applyAlignmentFormats="0" applyWidthHeightFormats="1" dataCaption="Values" tag="bc44f40f-b581-4dac-ab6e-e9305aacfaa0" updatedVersion="8" minRefreshableVersion="3" useAutoFormatting="1" subtotalHiddenItems="1" rowGrandTotals="0" colGrandTotals="0" itemPrintTitles="1" createdVersion="8" indent="0" outline="1" outlineData="1" multipleFieldFilters="0">
  <location ref="AD36:AF43"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7">
    <i>
      <x/>
    </i>
    <i>
      <x v="1"/>
    </i>
    <i>
      <x v="2"/>
    </i>
    <i>
      <x v="3"/>
    </i>
    <i>
      <x v="4"/>
    </i>
    <i>
      <x v="5"/>
    </i>
    <i>
      <x v="6"/>
    </i>
  </rowItems>
  <colFields count="1">
    <field x="-2"/>
  </colFields>
  <colItems count="2">
    <i>
      <x/>
    </i>
    <i i="1">
      <x v="1"/>
    </i>
  </colItems>
  <dataFields count="2">
    <dataField fld="2" subtotal="count" baseField="0" baseItem="0" numFmtId="173"/>
    <dataField name="Total Revenue2" fld="3" subtotal="count" showDataAs="percentDiff" baseField="1" baseItem="1048828" numFmtId="10">
      <extLst>
        <ext xmlns:x14="http://schemas.microsoft.com/office/spreadsheetml/2009/9/main" uri="{E15A36E0-9728-4e99-A89B-3F7291B0FE68}">
          <x14:dataField sourceField="2" uniqueName="[__Xl2].[Measures].[Total Revenue]"/>
        </ext>
      </extLst>
    </dataField>
  </dataFields>
  <formats count="3">
    <format dxfId="17">
      <pivotArea outline="0" collapsedLevelsAreSubtotals="1" fieldPosition="0"/>
    </format>
    <format dxfId="16">
      <pivotArea outline="0" fieldPosition="0">
        <references count="1">
          <reference field="4294967294" count="1">
            <x v="0"/>
          </reference>
        </references>
      </pivotArea>
    </format>
    <format dxfId="15">
      <pivotArea outline="0" fieldPosition="0">
        <references count="1">
          <reference field="4294967294" count="1">
            <x v="1"/>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e]"/>
        <x15:activeTabTopLevelEntity name="[Query1]"/>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82CA80C-E35F-4F4E-AAD3-2F268E80F951}" name="PivotTable2" cacheId="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D14:AG18" firstHeaderRow="0" firstDataRow="1" firstDataCol="1"/>
  <pivotFields count="5">
    <pivotField dataField="1" subtotalTop="0" showAll="0" defaultSubtotal="0"/>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3">
    <i>
      <x/>
    </i>
    <i i="1">
      <x v="1"/>
    </i>
    <i i="2">
      <x v="2"/>
    </i>
  </colItems>
  <dataFields count="3">
    <dataField fld="0" subtotal="count" baseField="0" baseItem="0" numFmtId="173"/>
    <dataField name="%Revenue of WN&amp;WD" fld="3" subtotal="count" showDataAs="percentOfTotal" baseField="0" baseItem="0" numFmtId="10">
      <extLst>
        <ext xmlns:x14="http://schemas.microsoft.com/office/spreadsheetml/2009/9/main" uri="{E15A36E0-9728-4e99-A89B-3F7291B0FE68}">
          <x14:dataField sourceField="0" uniqueName="[__Xl2].[Measures].[Total Revenue]"/>
        </ext>
      </extLst>
    </dataField>
    <dataField name="Total Revenue2" fld="4" subtotal="count" baseField="0" baseItem="0">
      <extLst>
        <ext xmlns:x14="http://schemas.microsoft.com/office/spreadsheetml/2009/9/main" uri="{E15A36E0-9728-4e99-A89B-3F7291B0FE68}">
          <x14:dataField sourceField="0" uniqueName="[__Xl3].[Measures].[Total Revenue]"/>
        </ext>
      </extLst>
    </dataField>
  </dataFields>
  <formats count="3">
    <format dxfId="20">
      <pivotArea outline="0" collapsedLevelsAreSubtotals="1" fieldPosition="0"/>
    </format>
    <format dxfId="19">
      <pivotArea outline="0" fieldPosition="0">
        <references count="1">
          <reference field="4294967294" count="1">
            <x v="1"/>
          </reference>
        </references>
      </pivotArea>
    </format>
    <format dxfId="18">
      <pivotArea outline="0" collapsedLevelsAreSubtotals="1" fieldPosition="0">
        <references count="1">
          <reference field="4294967294" count="1" selected="0">
            <x v="0"/>
          </reference>
        </references>
      </pivotArea>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Query1]"/>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1D635B3-62D0-48B7-B216-008C38649C2F}" name="kpis_Weekday&amp;ends" cacheId="20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D8:AF10"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2">
    <i>
      <x/>
    </i>
    <i>
      <x v="1"/>
    </i>
  </rowItems>
  <colFields count="1">
    <field x="-2"/>
  </colFields>
  <colItems count="2">
    <i>
      <x/>
    </i>
    <i i="1">
      <x v="1"/>
    </i>
  </colItems>
  <dataFields count="2">
    <dataField fld="0" subtotal="count" baseField="0" baseItem="0" numFmtId="173"/>
    <dataField name="%Revenue of WN&amp;WD" fld="3" subtotal="count" showDataAs="percentOfTotal" baseField="0" baseItem="0" numFmtId="10">
      <extLst>
        <ext xmlns:x14="http://schemas.microsoft.com/office/spreadsheetml/2009/9/main" uri="{E15A36E0-9728-4e99-A89B-3F7291B0FE68}">
          <x14:dataField sourceField="0" uniqueName="[__Xl2].[Measures].[Total Revenue]"/>
        </ext>
      </extLst>
    </dataField>
  </dataFields>
  <formats count="3">
    <format dxfId="23">
      <pivotArea outline="0" collapsedLevelsAreSubtotals="1" fieldPosition="0"/>
    </format>
    <format dxfId="22">
      <pivotArea outline="0" fieldPosition="0">
        <references count="1">
          <reference field="4294967294" count="1">
            <x v="1"/>
          </reference>
        </references>
      </pivotArea>
    </format>
    <format dxfId="21">
      <pivotArea outline="0" collapsedLevelsAreSubtotals="1" fieldPosition="0">
        <references count="1">
          <reference field="4294967294" count="1" selected="0">
            <x v="0"/>
          </reference>
        </references>
      </pivotArea>
    </format>
  </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Query1]"/>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7C9152C-076D-4C18-ABE7-D1D51F8F0921}" name="Revenue&amp;target by month"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
  <location ref="E3:G15"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fld="1" subtotal="count" baseField="0" baseItem="0"/>
    <dataField fld="2" subtotal="count" baseField="0" baseItem="0"/>
  </dataFields>
  <formats count="6">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0"/>
        </references>
      </pivotArea>
    </format>
    <format dxfId="25">
      <pivotArea dataOnly="0" labelOnly="1" outline="0" fieldPosition="0">
        <references count="1">
          <reference field="4294967294" count="2">
            <x v="0"/>
            <x v="1"/>
          </reference>
        </references>
      </pivotArea>
    </format>
    <format dxfId="2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Query1]"/>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3BBF190-BB32-4B2B-BE97-E7CAEB54B3BA}" name="Story Revenue_Target" cacheId="130" applyNumberFormats="0" applyBorderFormats="0" applyFontFormats="0" applyPatternFormats="0" applyAlignmentFormats="0" applyWidthHeightFormats="1" dataCaption="Values" tag="2020ba7c-72db-4857-9749-06cc2b7d2529" updatedVersion="8" minRefreshableVersion="3" useAutoFormatting="1" subtotalHiddenItems="1" itemPrintTitles="1" createdVersion="8" indent="0" outline="1" outlineData="1" multipleFieldFilters="0">
  <location ref="E8:G19"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Query1]"/>
        <x15:activeTabTopLevelEntity name="[Dim_SalesPerson]"/>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6345CD8-4475-48B1-9257-BA9AEC05CDEA}" name="KPIS" cacheId="211" applyNumberFormats="0" applyBorderFormats="0" applyFontFormats="0" applyPatternFormats="0" applyAlignmentFormats="0" applyWidthHeightFormats="1" dataCaption="Values" tag="7a136192-d044-4bd7-ab66-8f37b5fff6dd" updatedVersion="8" minRefreshableVersion="3" useAutoFormatting="1" subtotalHiddenItems="1" itemPrintTitles="1" createdVersion="8" indent="0" outline="1" outlineData="1" multipleFieldFilters="0">
  <location ref="E4:Q5" firstHeaderRow="0" firstDataRow="1" firstDataCol="0"/>
  <pivotFields count="14">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3">
    <i>
      <x/>
    </i>
    <i i="1">
      <x v="1"/>
    </i>
    <i i="2">
      <x v="2"/>
    </i>
    <i i="3">
      <x v="3"/>
    </i>
    <i i="4">
      <x v="4"/>
    </i>
    <i i="5">
      <x v="5"/>
    </i>
    <i i="6">
      <x v="6"/>
    </i>
    <i i="7">
      <x v="7"/>
    </i>
    <i i="8">
      <x v="8"/>
    </i>
    <i i="9">
      <x v="9"/>
    </i>
    <i i="10">
      <x v="10"/>
    </i>
    <i i="11">
      <x v="11"/>
    </i>
    <i i="12">
      <x v="12"/>
    </i>
  </colItems>
  <dataFields count="13">
    <dataField fld="0" subtotal="count" baseField="0" baseItem="0" numFmtId="165"/>
    <dataField fld="1" subtotal="count" baseField="0" baseItem="0" numFmtId="165"/>
    <dataField fld="2" subtotal="count" baseField="0" baseItem="0" numFmtId="165"/>
    <dataField fld="3" subtotal="count" baseField="0" baseItem="0" numFmtId="165"/>
    <dataField fld="4" subtotal="count" baseField="0" baseItem="0" numFmtId="165"/>
    <dataField fld="5" subtotal="count" baseField="0" baseItem="0" numFmtId="165"/>
    <dataField fld="6" subtotal="count" baseField="0" baseItem="0" numFmtId="165"/>
    <dataField fld="7" subtotal="count" baseField="0" baseItem="0" numFmtId="165"/>
    <dataField fld="8" subtotal="count" baseField="0" baseItem="0" numFmtId="165"/>
    <dataField fld="9" subtotal="count" baseField="0" baseItem="0" numFmtId="165"/>
    <dataField fld="10" subtotal="count" baseField="0" baseItem="0" numFmtId="165"/>
    <dataField fld="11" subtotal="count" baseField="0" baseItem="0" numFmtId="166"/>
    <dataField fld="12" subtotal="count" baseField="0" baseItem="0"/>
  </dataFields>
  <formats count="3">
    <format dxfId="10">
      <pivotArea outline="0" collapsedLevelsAreSubtotals="1" fieldPosition="0">
        <references count="1">
          <reference field="4294967294" count="1" selected="0">
            <x v="11"/>
          </reference>
        </references>
      </pivotArea>
    </format>
    <format dxfId="9">
      <pivotArea outline="0" collapsedLevelsAreSubtotals="1" fieldPosition="0">
        <references count="1">
          <reference field="4294967294" count="11" selected="0">
            <x v="0"/>
            <x v="1"/>
            <x v="2"/>
            <x v="3"/>
            <x v="4"/>
            <x v="5"/>
            <x v="6"/>
            <x v="7"/>
            <x v="8"/>
            <x v="9"/>
            <x v="10"/>
          </reference>
        </references>
      </pivotArea>
    </format>
    <format dxfId="8">
      <pivotArea dataOnly="0" labelOnly="1" outline="0" fieldPosition="0">
        <references count="1">
          <reference field="4294967294" count="11">
            <x v="0"/>
            <x v="1"/>
            <x v="2"/>
            <x v="3"/>
            <x v="4"/>
            <x v="5"/>
            <x v="6"/>
            <x v="7"/>
            <x v="8"/>
            <x v="9"/>
            <x v="10"/>
          </reference>
        </references>
      </pivotArea>
    </format>
  </formats>
  <pivotHierarchies count="65">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Query1]"/>
        <x15:activeTabTopLevelEntity name="[Date]"/>
        <x15:activeTabTopLevelEntity name="[Dim_SalesPers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74B66171-E908-4532-8A68-2607FB9D7267}" sourceName="[Dim_SalesPerson].[Store Name]">
  <pivotTables>
    <pivotTable tabId="4" name="Revenue&amp;target by month"/>
    <pivotTable tabId="1" name="KPIS"/>
    <pivotTable tabId="4" name="kpis_Weekday&amp;ends"/>
    <pivotTable tabId="4" name="PivotTable1"/>
    <pivotTable tabId="4" name="PivotTable2"/>
    <pivotTable tabId="4" name="PivotTable3"/>
  </pivotTables>
  <data>
    <olap pivotCacheId="1793478681">
      <levels count="2">
        <level uniqueName="[Dim_SalesPerson].[Store Name].[(All)]" sourceCaption="(All)" count="0"/>
        <level uniqueName="[Dim_SalesPerson].[Store Name].[Store Name]" sourceCaption="Store Name" count="10">
          <ranges>
            <range startItem="0">
              <i n="[Dim_SalesPerson].[Store Name].&amp;[Barron-Fleming]" c="Barron-Fleming"/>
              <i n="[Dim_SalesPerson].[Store Name].&amp;[Berg-Trujillo]" c="Berg-Trujillo"/>
              <i n="[Dim_SalesPerson].[Store Name].&amp;[Lee-Myers]" c="Lee-Myers"/>
              <i n="[Dim_SalesPerson].[Store Name].&amp;[Lopez]" c="Lopez"/>
              <i n="[Dim_SalesPerson].[Store Name].&amp;[Martinez]" c="Martinez"/>
              <i n="[Dim_SalesPerson].[Store Name].&amp;[Miller]" c="Miller"/>
              <i n="[Dim_SalesPerson].[Store Name].&amp;[Myers-Lopez]" c="Myers-Lopez"/>
              <i n="[Dim_SalesPerson].[Store Name].&amp;[Novak PLC]" c="Novak PLC"/>
              <i n="[Dim_SalesPerson].[Store Name].&amp;[Thomas]" c="Thomas"/>
              <i n="[Dim_SalesPerson].[Store Name].&amp;[Valdez]" c="Valdez"/>
            </range>
          </ranges>
        </level>
      </levels>
      <selections count="1">
        <selection n="[Dim_SalesPerson].[Store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367B813B-57B9-43D1-BBEA-BAE91ABFF36C}" sourceName="[Date].[Month Name]">
  <pivotTables>
    <pivotTable tabId="6" name="PivotTable1"/>
    <pivotTable tabId="6" name="AllProducts"/>
    <pivotTable tabId="6" name="customeragebygroup"/>
    <pivotTable tabId="6" name="Gender by profit margin"/>
    <pivotTable tabId="6" name="Monthbygrowthpercentage"/>
    <pivotTable tabId="6" name="Monthbyprofitmargin"/>
    <pivotTable tabId="6" name="Productkpis"/>
    <pivotTable tabId="6" name="productskpi"/>
    <pivotTable tabId="6" name="ProductsKPIs"/>
    <pivotTable tabId="6" name="Top5Products"/>
    <pivotTable tabId="6" name="%profitmarginkpis"/>
    <pivotTable tabId="6" name="COGSkpis"/>
    <pivotTable tabId="6" name="profitmargin by category"/>
    <pivotTable tabId="6" name="profitmarginkpis"/>
    <pivotTable tabId="4" name="kpis_Weekday&amp;ends"/>
    <pivotTable tabId="1" name="KPIS"/>
    <pivotTable tabId="1" name="Story Revenue_Target"/>
  </pivotTables>
  <data>
    <olap pivotCacheId="1793478681">
      <levels count="2">
        <level uniqueName="[Date].[Month Name].[(All)]" sourceCaption="(All)" count="0"/>
        <level uniqueName="[Date].[Month Name].[Month Name]" sourceCaption="Month Name" count="12">
          <ranges>
            <range startItem="0">
              <i n="[Date].[Month Name].&amp;[Jan]" c="Jan"/>
              <i n="[Date].[Month Name].&amp;[Feb]" c="Feb"/>
              <i n="[Date].[Month Name].&amp;[Mar]" c="Mar"/>
              <i n="[Date].[Month Name].&amp;[Apr]" c="Apr"/>
              <i n="[Date].[Month Name].&amp;[May]" c="May"/>
              <i n="[Date].[Month Name].&amp;[Jun]" c="Jun"/>
              <i n="[Date].[Month Name].&amp;[Jul]" c="Jul"/>
              <i n="[Date].[Month Name].&amp;[Aug]" c="Aug"/>
              <i n="[Date].[Month Name].&amp;[Sep]" c="Sep"/>
              <i n="[Date].[Month Name].&amp;[Oct]" c="Oct"/>
              <i n="[Date].[Month Name].&amp;[Nov]" c="Nov"/>
              <i n="[Date].[Month Name].&amp;[Dec]" c="Dec"/>
            </range>
          </ranges>
        </level>
      </levels>
      <selections count="1">
        <selection n="[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9C5CFB-AC04-4B66-838E-98F2413ECCE3}" sourceName="[Dim_Tables].[Category]">
  <pivotTables>
    <pivotTable tabId="6" name="PivotTable1"/>
    <pivotTable tabId="6" name="AllProducts"/>
    <pivotTable tabId="6" name="customeragebygroup"/>
    <pivotTable tabId="6" name="Gender by profit margin"/>
    <pivotTable tabId="6" name="Monthbygrowthpercentage"/>
    <pivotTable tabId="6" name="Monthbyprofitmargin"/>
    <pivotTable tabId="6" name="Productkpis"/>
    <pivotTable tabId="6" name="productskpi"/>
    <pivotTable tabId="6" name="ProductsKPIs"/>
    <pivotTable tabId="6" name="Top5Products"/>
    <pivotTable tabId="4" name="kpis_Weekday&amp;ends"/>
    <pivotTable tabId="1" name="KPIS"/>
    <pivotTable tabId="6" name="COGSkpis"/>
    <pivotTable tabId="6" name="%profitmarginkpis"/>
    <pivotTable tabId="6" name="profitmarginkpis"/>
  </pivotTables>
  <data>
    <olap pivotCacheId="1793478681">
      <levels count="2">
        <level uniqueName="[Dim_Tables].[Category].[(All)]" sourceCaption="(All)" count="0"/>
        <level uniqueName="[Dim_Tables].[Category].[Category]" sourceCaption="Category" count="8">
          <ranges>
            <range startItem="0">
              <i n="[Dim_Tables].[Category].&amp;[Alcoholic Beverage]" c="Alcoholic Beverage"/>
              <i n="[Dim_Tables].[Category].&amp;[Coffee]" c="Coffee"/>
              <i n="[Dim_Tables].[Category].&amp;[Energy Drink]" c="Energy Drink"/>
              <i n="[Dim_Tables].[Category].&amp;[Juice]" c="Juice"/>
              <i n="[Dim_Tables].[Category].&amp;[Soft Drink]" c="Soft Drink"/>
              <i n="[Dim_Tables].[Category].&amp;[Sports Drink]" c="Sports Drink"/>
              <i n="[Dim_Tables].[Category].&amp;[Tea]" c="Tea"/>
              <i n="[Dim_Tables].[Category].&amp;[Water]" c="Water"/>
            </range>
          </ranges>
        </level>
      </levels>
      <selections count="1">
        <selection n="[Dim_Table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2" xr10:uid="{59F26FD0-9B40-45CD-9E0B-70ED56655C23}" cache="Slicer_Month_Name1" caption="Month Name" level="1" rowHeight="241300"/>
  <slicer name="Category" xr10:uid="{44498A91-04D0-4393-8886-D04B12AB9373}" cache="Slicer_Category" caption="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xr10:uid="{A6D116C0-EE41-4C84-A93B-076724E95F0C}" cache="Slicer_Store_Name" caption="Store Nam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B45F8CF5-CB20-4489-8D34-FF9C147D15A5}" cache="Slicer_Month_Name1" caption="Month Nam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3" xr10:uid="{49CE5A86-B47E-4F2E-B714-28850BF48999}" cache="Slicer_Month_Name1" caption="Month Name" columnCount="2" level="1" style="SlicerStyleLight1 2 3" rowHeight="241300"/>
  <slicer name="Month Name 4" xr10:uid="{75EF752C-7630-424E-8576-0DB168832E82}" cache="Slicer_Month_Name1" caption="Month Name" columnCount="2" level="1" style="SlicerStyleLight1 2 3" rowHeight="241300"/>
  <slicer name="Category 1" xr10:uid="{C0FC6722-BF70-46F1-9684-0A5B66E68BB4}" cache="Slicer_Category" caption="Category" level="1" style="SlicerStyleLight1 2 3" rowHeight="241300"/>
  <slicer name="Category 2" xr10:uid="{7DB3EA61-5D41-4FDB-827C-C54977EEE3C9}" cache="Slicer_Category" caption="Category" level="1" style="SlicerStyleLight1 2 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Name 1" xr10:uid="{783F1A1E-C6CD-4AF3-85B4-EB3EAA3B9B71}" cache="Slicer_Store_Name" caption="Store Name" level="1" style="SlicerStyleLight1 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FFD210A8-79A4-4CCA-8D24-5A104815097F}" cache="Slicer_Month_Name1" caption="Filter By Month" columnCount="3" level="1" style="SlicerStyleLight1 2"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gradFill>
          <a:gsLst>
            <a:gs pos="0">
              <a:schemeClr val="bg1">
                <a:alpha val="52000"/>
                <a:lumMod val="95000"/>
              </a:schemeClr>
            </a:gs>
            <a:gs pos="52000">
              <a:schemeClr val="bg1">
                <a:alpha val="70000"/>
              </a:schemeClr>
            </a:gs>
            <a:gs pos="100000">
              <a:schemeClr val="bg1">
                <a:alpha val="52000"/>
                <a:lumMod val="95000"/>
              </a:schemeClr>
            </a:gs>
          </a:gsLst>
          <a:lin ang="0" scaled="1"/>
        </a:gradFill>
        <a:ln>
          <a:noFill/>
        </a:ln>
      </a:spPr>
      <a:bodyPr vertOverflow="clip" horzOverflow="clip" rtlCol="0" anchor="t"/>
      <a:lstStyle>
        <a:defPPr algn="ctr">
          <a:defRPr sz="1100" b="0" i="0" u="none" strike="noStrike">
            <a:solidFill>
              <a:srgbClr val="000000"/>
            </a:solidFill>
            <a:latin typeface="Calibri"/>
            <a:cs typeface="Calibri"/>
          </a:defRPr>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12.png"/></Relationships>
</file>

<file path=xl/webextensions/webextension1.xml><?xml version="1.0" encoding="utf-8"?>
<we:webextension xmlns:we="http://schemas.microsoft.com/office/webextensions/webextension/2010/11" id="{540CB62C-2BF4-FC4A-B3AC-0FB18325405C}">
  <we:reference id="wa200004689" version="1.0.0.0" store="en-US" storeType="OMEX"/>
  <we:alternateReferences>
    <we:reference id="wa200004689" version="1.0.0.0" store="wa200004689" storeType="OMEX"/>
  </we:alternateReferences>
  <we:properties>
    <we:property name="SourceData" value="{&quot;range&quot;:&quot;'Explore Data 3'!E22:G32&quot;,&quot;worksheetId&quot;:&quot;{00000000-0001-0000-0000-000000000000}&quot;}"/>
    <we:property name="ZBILicenseSettings" value="{&quot;userInfo&quot;:{&quot;name&quot;:&quot;Mohamed adel&quot;,&quot;email&quot;:&quot;mohamed@moh2ee22.onmicrosoft.com&quot;,&quot;userId&quot;:&quot;aba6cfb3-0220-4017-bb6b-fd8de08695ce&quot;,&quot;organizationId&quot;:&quot;20f8c561-191d-43b5-ba9c-a8ce22251392&quot;,&quot;isViewer&quot;:false,&quot;lastDisplayedOverlay&quot;:&quot;Thu, 10 Oct 2024 20:23:00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a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false,&quot;showTitle&quot;:true,&quot;titleWrap&quot;:true,&quot;titleAlignment&quot;:&quot;left&quot;,&quot;titleFontSize&quot;:10,&quot;titleFontColor&quot;:&quot;#000&quot;,&quot;titleText&quot;:&quot;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1,\&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DC9C5D43-EC6A-4704-9F45-9D30A011B38D}"/>
  </we:bindings>
  <we:snapshot xmlns:r="http://schemas.openxmlformats.org/officeDocument/2006/relationships" r:embed="rId1"/>
</we:webextension>
</file>

<file path=xl/webextensions/webextension2.xml><?xml version="1.0" encoding="utf-8"?>
<we:webextension xmlns:we="http://schemas.microsoft.com/office/webextensions/webextension/2010/11" id="{4B8BF1F9-00D1-4ABC-B708-09390FB16A3A}">
  <we:reference id="wa200004689" version="1.0.0.0" store="en-US" storeType="OMEX"/>
  <we:alternateReferences>
    <we:reference id="wa200004689" version="1.0.0.0" store="wa200004689" storeType="OMEX"/>
  </we:alternateReferences>
  <we:properties>
    <we:property name="SourceData" value="{&quot;range&quot;:&quot;'Explore Data 3'!E22:G32&quot;,&quot;worksheetId&quot;:&quot;{00000000-0001-0000-0000-000000000000}&quot;}"/>
    <we:property name="ZBILicenseSettings" value="{&quot;userInfo&quot;:{&quot;name&quot;:&quot;Mohamed adel&quot;,&quot;email&quot;:&quot;mohamed@moh2ee22.onmicrosoft.com&quot;,&quot;userId&quot;:&quot;aba6cfb3-0220-4017-bb6b-fd8de08695ce&quot;,&quot;organizationId&quot;:&quot;20f8c561-191d-43b5-ba9c-a8ce22251392&quot;,&quot;isViewer&quot;:false,&quot;lastDisplayedOverlay&quot;:&quot;Thu, 10 Oct 2024 20:23:00 GMT&quot;}}"/>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arget&quot;,&quot;actual&quot;:&quot;Total Revenue&quot;,&quot;forecast&quot;:null,&quot;plan&quot;:null,&quot;plan2&quot;:null,&quot;plan3&quot;:null,&quot;forecast2&quot;:null,&quot;forecast3&quot;:null,&quot;actual-previousYear&quot;:&quot;Variance&quot;,&quot;actual-previousYear-percent&quot;:&quot;Vara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false,&quot;showTitle&quot;:true,&quot;titleWrap&quot;:true,&quot;titleAlignment&quot;:&quot;left&quot;,&quot;titleFontSize&quot;:10,&quot;titleFontColor&quot;:&quot;#000&quot;,&quot;titleText&quot;:&quot;Total Revenue VS Total Target by Store&quot;,&quot;titleFontFamily&quot;:&quot;Calibri, helvetica, arial, sans-serif&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quot;,&quot;chartSort&quot;:1,&quot;categorySort&quot;:1,&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1,\&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Total 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RangeChanged" type="matrix" appref="{5925DEA5-3F52-469A-8355-24115B033E51}"/>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microsoft.com/office/2007/relationships/slicer" Target="../slicers/slicer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24.xml"/><Relationship Id="rId7" Type="http://schemas.microsoft.com/office/2007/relationships/slicer" Target="../slicers/slicer2.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drawing" Target="../drawings/drawing2.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8.xml"/><Relationship Id="rId1" Type="http://schemas.openxmlformats.org/officeDocument/2006/relationships/pivotTable" Target="../pivotTables/pivotTable27.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C7382-CA56-4F63-8C09-3FD98E6C2542}">
  <sheetPr codeName="Sheet2"/>
  <dimension ref="E3:AN111"/>
  <sheetViews>
    <sheetView workbookViewId="0">
      <selection activeCell="H6" sqref="H6"/>
    </sheetView>
  </sheetViews>
  <sheetFormatPr defaultRowHeight="15" x14ac:dyDescent="0.25"/>
  <cols>
    <col min="5" max="5" width="15.140625" bestFit="1" customWidth="1"/>
    <col min="6" max="6" width="12.7109375" bestFit="1" customWidth="1"/>
    <col min="8" max="8" width="17" bestFit="1" customWidth="1"/>
    <col min="9" max="9" width="12.7109375" bestFit="1" customWidth="1"/>
    <col min="10" max="10" width="15.28515625" customWidth="1"/>
    <col min="11" max="11" width="11.5703125" bestFit="1" customWidth="1"/>
    <col min="12" max="12" width="12.7109375" bestFit="1" customWidth="1"/>
    <col min="13" max="13" width="14.85546875" customWidth="1"/>
    <col min="14" max="14" width="10.7109375" bestFit="1" customWidth="1"/>
    <col min="15" max="15" width="12.7109375" bestFit="1" customWidth="1"/>
    <col min="18" max="18" width="13.140625" bestFit="1" customWidth="1"/>
    <col min="19" max="19" width="12.7109375" bestFit="1" customWidth="1"/>
    <col min="20" max="20" width="7.28515625" bestFit="1" customWidth="1"/>
    <col min="21" max="21" width="13.85546875" bestFit="1" customWidth="1"/>
    <col min="22" max="22" width="12.7109375" bestFit="1" customWidth="1"/>
    <col min="23" max="23" width="14.85546875" bestFit="1" customWidth="1"/>
    <col min="24" max="24" width="21.5703125" bestFit="1" customWidth="1"/>
    <col min="25" max="25" width="11.85546875" bestFit="1" customWidth="1"/>
    <col min="26" max="26" width="25.85546875" bestFit="1" customWidth="1"/>
    <col min="27" max="27" width="11.85546875" bestFit="1" customWidth="1"/>
    <col min="28" max="28" width="11.42578125" bestFit="1" customWidth="1"/>
    <col min="29" max="29" width="11.28515625" customWidth="1"/>
    <col min="31" max="31" width="15.28515625" bestFit="1" customWidth="1"/>
    <col min="32" max="32" width="12.7109375" bestFit="1" customWidth="1"/>
    <col min="33" max="33" width="15.140625" customWidth="1"/>
    <col min="34" max="34" width="20.85546875" bestFit="1" customWidth="1"/>
    <col min="35" max="35" width="12.7109375" bestFit="1" customWidth="1"/>
    <col min="36" max="36" width="25.85546875" customWidth="1"/>
    <col min="38" max="38" width="20.85546875" bestFit="1" customWidth="1"/>
    <col min="39" max="39" width="12.7109375" bestFit="1" customWidth="1"/>
    <col min="40" max="40" width="9.85546875" bestFit="1" customWidth="1"/>
  </cols>
  <sheetData>
    <row r="3" spans="5:40" x14ac:dyDescent="0.25">
      <c r="J3" s="45"/>
    </row>
    <row r="4" spans="5:40" x14ac:dyDescent="0.25">
      <c r="J4" s="45"/>
    </row>
    <row r="7" spans="5:40" x14ac:dyDescent="0.25">
      <c r="E7" t="s">
        <v>77</v>
      </c>
      <c r="H7" t="s">
        <v>78</v>
      </c>
      <c r="K7" t="s">
        <v>89</v>
      </c>
      <c r="N7" t="s">
        <v>90</v>
      </c>
      <c r="AG7" s="44" t="s">
        <v>210</v>
      </c>
      <c r="AH7">
        <v>1</v>
      </c>
      <c r="AJ7" t="str">
        <f>_xlfn.TEXTJOIN(" ",,IF(AH7=3,"Top-5 Profitable Products","Top-5 Quantity Products"))</f>
        <v>Top-5 Quantity Products</v>
      </c>
    </row>
    <row r="8" spans="5:40" x14ac:dyDescent="0.25">
      <c r="E8" s="4" t="s">
        <v>76</v>
      </c>
      <c r="F8" t="s">
        <v>2</v>
      </c>
      <c r="H8" s="4" t="s">
        <v>76</v>
      </c>
      <c r="I8" t="s">
        <v>2</v>
      </c>
      <c r="K8" s="4" t="s">
        <v>65</v>
      </c>
      <c r="L8" t="s">
        <v>2</v>
      </c>
      <c r="N8" s="4" t="s">
        <v>65</v>
      </c>
      <c r="O8" t="s">
        <v>2</v>
      </c>
      <c r="R8" s="30" t="s">
        <v>94</v>
      </c>
      <c r="S8" s="30" t="s">
        <v>95</v>
      </c>
      <c r="T8" s="30" t="s">
        <v>1</v>
      </c>
      <c r="U8" s="30" t="s">
        <v>0</v>
      </c>
      <c r="V8" s="30" t="s">
        <v>2</v>
      </c>
      <c r="W8" s="30" t="s">
        <v>3</v>
      </c>
      <c r="X8" s="30" t="s">
        <v>103</v>
      </c>
      <c r="Y8" s="30" t="s">
        <v>94</v>
      </c>
      <c r="Z8" s="30" t="s">
        <v>106</v>
      </c>
      <c r="AA8" s="30" t="s">
        <v>6</v>
      </c>
      <c r="AB8" s="30" t="s">
        <v>107</v>
      </c>
    </row>
    <row r="9" spans="5:40" x14ac:dyDescent="0.25">
      <c r="E9" t="s">
        <v>69</v>
      </c>
      <c r="F9" s="1">
        <v>8477.4799999999977</v>
      </c>
      <c r="H9" t="s">
        <v>66</v>
      </c>
      <c r="I9" s="1">
        <v>992.27999999999975</v>
      </c>
      <c r="K9" t="s">
        <v>79</v>
      </c>
      <c r="L9" s="1">
        <v>132555.79000000024</v>
      </c>
      <c r="N9" t="s">
        <v>80</v>
      </c>
      <c r="O9" s="1">
        <v>104453.84999999986</v>
      </c>
      <c r="R9" s="30">
        <v>600</v>
      </c>
      <c r="S9" s="30">
        <v>20</v>
      </c>
      <c r="T9" s="35">
        <v>3149297.4099999927</v>
      </c>
      <c r="U9" s="35">
        <v>5446809.4700000202</v>
      </c>
      <c r="V9" s="35">
        <v>2297512.0600000275</v>
      </c>
      <c r="W9" s="17">
        <v>0.42180878047126164</v>
      </c>
      <c r="X9" s="8">
        <v>45.653333333333336</v>
      </c>
      <c r="Y9" s="30">
        <v>600</v>
      </c>
      <c r="Z9" s="30">
        <v>100</v>
      </c>
      <c r="AA9" s="17">
        <v>8.0468669303389667E-2</v>
      </c>
      <c r="AB9" s="17">
        <v>8.0280723519668459E-2</v>
      </c>
    </row>
    <row r="10" spans="5:40" x14ac:dyDescent="0.25">
      <c r="E10" t="s">
        <v>70</v>
      </c>
      <c r="F10" s="1">
        <v>7191.9699999999975</v>
      </c>
      <c r="H10" t="s">
        <v>67</v>
      </c>
      <c r="I10" s="1">
        <v>1362.7800000000007</v>
      </c>
      <c r="K10" t="s">
        <v>83</v>
      </c>
      <c r="L10" s="1">
        <v>132061.01999999973</v>
      </c>
      <c r="N10" t="s">
        <v>81</v>
      </c>
      <c r="O10" s="1">
        <v>101212.63000000015</v>
      </c>
      <c r="AE10" s="4" t="s">
        <v>11</v>
      </c>
      <c r="AF10" t="s">
        <v>2</v>
      </c>
      <c r="AG10" t="s">
        <v>208</v>
      </c>
      <c r="AL10" s="4" t="s">
        <v>11</v>
      </c>
      <c r="AM10" t="s">
        <v>2</v>
      </c>
      <c r="AN10" t="s">
        <v>9</v>
      </c>
    </row>
    <row r="11" spans="5:40" x14ac:dyDescent="0.25">
      <c r="E11" t="s">
        <v>71</v>
      </c>
      <c r="F11" s="1">
        <v>6966.5800000000008</v>
      </c>
      <c r="H11" t="s">
        <v>68</v>
      </c>
      <c r="I11" s="1">
        <v>1387.2399999999998</v>
      </c>
      <c r="K11" t="s">
        <v>84</v>
      </c>
      <c r="L11" s="1">
        <v>128176.22000000032</v>
      </c>
      <c r="N11" t="s">
        <v>82</v>
      </c>
      <c r="O11" s="1">
        <v>91811.079999999856</v>
      </c>
      <c r="AE11" s="5" t="s">
        <v>116</v>
      </c>
      <c r="AF11" s="1">
        <v>78081.849999999962</v>
      </c>
      <c r="AG11" cm="1">
        <f t="array" ref="AG11">_xlfn.XLOOKUP(AE11,$AL$11:AL$111,AN$11:AN$111,0)</f>
        <v>6545</v>
      </c>
      <c r="AL11" s="5" t="s">
        <v>108</v>
      </c>
      <c r="AM11" s="1">
        <v>32486.640000000032</v>
      </c>
      <c r="AN11" s="43">
        <v>5352</v>
      </c>
    </row>
    <row r="12" spans="5:40" x14ac:dyDescent="0.25">
      <c r="E12" t="s">
        <v>72</v>
      </c>
      <c r="F12" s="1">
        <v>7236.9200000000019</v>
      </c>
      <c r="H12" t="s">
        <v>73</v>
      </c>
      <c r="I12" s="1">
        <v>912.82000000000062</v>
      </c>
      <c r="K12" t="s">
        <v>86</v>
      </c>
      <c r="L12" s="1">
        <v>131335.97000000015</v>
      </c>
      <c r="N12" t="s">
        <v>85</v>
      </c>
      <c r="O12" s="1">
        <v>86589.619999999952</v>
      </c>
      <c r="AE12" s="5" t="s">
        <v>119</v>
      </c>
      <c r="AF12" s="1">
        <v>95024.850000000035</v>
      </c>
      <c r="AG12" cm="1">
        <f t="array" ref="AG12">_xlfn.XLOOKUP(AE12,$AL$11:AL$111,AN$11:AN$111,0)</f>
        <v>6861</v>
      </c>
      <c r="AL12" s="5" t="s">
        <v>109</v>
      </c>
      <c r="AM12" s="1">
        <v>45964.799999999974</v>
      </c>
      <c r="AN12" s="43">
        <v>6080</v>
      </c>
    </row>
    <row r="13" spans="5:40" x14ac:dyDescent="0.25">
      <c r="E13" t="s">
        <v>74</v>
      </c>
      <c r="F13" s="1">
        <v>7569.0199999999959</v>
      </c>
      <c r="H13" t="s">
        <v>75</v>
      </c>
      <c r="I13" s="1">
        <v>130.20000000000073</v>
      </c>
      <c r="K13" t="s">
        <v>87</v>
      </c>
      <c r="L13" s="1">
        <v>134907.56</v>
      </c>
      <c r="N13" t="s">
        <v>88</v>
      </c>
      <c r="O13" s="1">
        <v>96221.15</v>
      </c>
      <c r="U13" s="36" t="s">
        <v>11</v>
      </c>
      <c r="V13" s="30" t="s">
        <v>2</v>
      </c>
      <c r="AE13" s="5" t="s">
        <v>126</v>
      </c>
      <c r="AF13" s="1">
        <v>84506.489999999932</v>
      </c>
      <c r="AG13" cm="1">
        <f t="array" ref="AG13">_xlfn.XLOOKUP(AE13,$AL$11:AL$111,AN$11:AN$111,0)</f>
        <v>6137</v>
      </c>
      <c r="AL13" s="5" t="s">
        <v>110</v>
      </c>
      <c r="AM13" s="1">
        <v>48243.930000000008</v>
      </c>
      <c r="AN13" s="43">
        <v>6209</v>
      </c>
    </row>
    <row r="14" spans="5:40" x14ac:dyDescent="0.25">
      <c r="U14" s="37" t="s">
        <v>98</v>
      </c>
      <c r="V14" s="35">
        <v>77466.27</v>
      </c>
      <c r="AE14" s="5" t="s">
        <v>135</v>
      </c>
      <c r="AF14" s="1">
        <v>82987.239999999991</v>
      </c>
      <c r="AG14" cm="1">
        <f t="array" ref="AG14">_xlfn.XLOOKUP(AE14,$AL$11:AL$111,AN$11:AN$111,0)</f>
        <v>6671</v>
      </c>
      <c r="AL14" s="5" t="s">
        <v>111</v>
      </c>
      <c r="AM14" s="1">
        <v>51917.31</v>
      </c>
      <c r="AN14" s="43">
        <v>5529</v>
      </c>
    </row>
    <row r="15" spans="5:40" x14ac:dyDescent="0.25">
      <c r="U15" s="37" t="s">
        <v>99</v>
      </c>
      <c r="V15" s="35">
        <v>396623.19999999949</v>
      </c>
      <c r="AE15" s="5" t="s">
        <v>166</v>
      </c>
      <c r="AF15" s="1">
        <v>83284.599999999977</v>
      </c>
      <c r="AG15" cm="1">
        <f t="array" ref="AG15">_xlfn.XLOOKUP(AE15,$AL$11:AL$111,AN$11:AN$111,0)</f>
        <v>6262</v>
      </c>
      <c r="AL15" s="5" t="s">
        <v>112</v>
      </c>
      <c r="AM15" s="1">
        <v>4089.289999999979</v>
      </c>
      <c r="AN15" s="43">
        <v>6931</v>
      </c>
    </row>
    <row r="16" spans="5:40" x14ac:dyDescent="0.25">
      <c r="E16" t="s">
        <v>91</v>
      </c>
      <c r="H16" t="s">
        <v>92</v>
      </c>
      <c r="L16" t="s">
        <v>93</v>
      </c>
      <c r="U16" s="37" t="s">
        <v>100</v>
      </c>
      <c r="V16" s="35">
        <v>419234.04999999842</v>
      </c>
      <c r="AL16" s="5" t="s">
        <v>113</v>
      </c>
      <c r="AM16" s="1">
        <v>18856.529999999948</v>
      </c>
      <c r="AN16" s="43">
        <v>6349</v>
      </c>
    </row>
    <row r="17" spans="5:40" x14ac:dyDescent="0.25">
      <c r="E17" t="str">
        <f>IF($J$3=1,E8,H8)</f>
        <v>FullName</v>
      </c>
      <c r="F17" t="str">
        <f>IF($J$3=1,F8,I8)</f>
        <v>Profit Margin</v>
      </c>
      <c r="H17" t="str">
        <f>IF(J3=2,K8,N8)</f>
        <v>Location</v>
      </c>
      <c r="I17" t="str">
        <f>IF(J3=2,L8,O8)</f>
        <v>Profit Margin</v>
      </c>
      <c r="L17" t="str">
        <f>IF($J$4=1,E17,H17)</f>
        <v>Location</v>
      </c>
      <c r="M17" t="str">
        <f>IF($J$4=1,F17,I17)</f>
        <v>Profit Margin</v>
      </c>
      <c r="U17" s="37" t="s">
        <v>101</v>
      </c>
      <c r="V17" s="35">
        <v>489567.43000000133</v>
      </c>
      <c r="AL17" s="5" t="s">
        <v>114</v>
      </c>
      <c r="AM17" s="1">
        <v>53319.199999999997</v>
      </c>
      <c r="AN17" s="43">
        <v>5840</v>
      </c>
    </row>
    <row r="18" spans="5:40" x14ac:dyDescent="0.25">
      <c r="E18" t="str">
        <f t="shared" ref="E18:F18" si="0">IF($J$3=1,E9,H9)</f>
        <v>Bobby Abbott</v>
      </c>
      <c r="F18" s="30">
        <f t="shared" si="0"/>
        <v>992.27999999999975</v>
      </c>
      <c r="H18" t="str">
        <f>IF(J4=2,K9,N9)</f>
        <v>Florida</v>
      </c>
      <c r="I18">
        <f>IF(J4=2,L9,O9)</f>
        <v>104453.84999999986</v>
      </c>
      <c r="L18" t="str">
        <f>IF($J$4=1,E18,H18)</f>
        <v>Florida</v>
      </c>
      <c r="M18">
        <f t="shared" ref="M18:M22" si="1">IF($J$4=1,F18,I18)</f>
        <v>104453.84999999986</v>
      </c>
      <c r="U18" s="37" t="s">
        <v>102</v>
      </c>
      <c r="V18" s="35">
        <v>914621.10999999498</v>
      </c>
      <c r="AE18" t="s">
        <v>209</v>
      </c>
      <c r="AF18" t="str">
        <f>IF($AH$7=2,AF10,AG10)</f>
        <v>Quantity</v>
      </c>
      <c r="AL18" s="5" t="s">
        <v>115</v>
      </c>
      <c r="AM18" s="1">
        <v>11872.29999999993</v>
      </c>
      <c r="AN18" s="43">
        <v>5522</v>
      </c>
    </row>
    <row r="19" spans="5:40" x14ac:dyDescent="0.25">
      <c r="E19" t="str">
        <f t="shared" ref="E19:F19" si="2">IF($J$3=1,E10,H10)</f>
        <v>Christine Hawkins</v>
      </c>
      <c r="F19" s="30">
        <f t="shared" si="2"/>
        <v>1362.7800000000007</v>
      </c>
      <c r="H19" t="str">
        <f>IF(J5=2,K10,N10)</f>
        <v>Indiana</v>
      </c>
      <c r="I19">
        <f>IF(J5=2,L10,O10)</f>
        <v>101212.63000000015</v>
      </c>
      <c r="L19" t="str">
        <f>IF($J$4=1,E19,H19)</f>
        <v>Indiana</v>
      </c>
      <c r="M19">
        <f t="shared" si="1"/>
        <v>101212.63000000015</v>
      </c>
      <c r="U19" s="37" t="s">
        <v>22</v>
      </c>
      <c r="V19" s="35">
        <v>2297512.0600000275</v>
      </c>
      <c r="AE19" t="str">
        <f t="shared" ref="AE19" si="3">AE11</f>
        <v>Attorney Mist</v>
      </c>
      <c r="AF19">
        <f t="shared" ref="AF19:AF23" si="4">IF($AH$7=3,AF11,AG11)</f>
        <v>6545</v>
      </c>
      <c r="AL19" s="5" t="s">
        <v>116</v>
      </c>
      <c r="AM19" s="1">
        <v>78081.849999999962</v>
      </c>
      <c r="AN19" s="43">
        <v>6545</v>
      </c>
    </row>
    <row r="20" spans="5:40" x14ac:dyDescent="0.25">
      <c r="E20" t="str">
        <f t="shared" ref="E20:F20" si="5">IF($J$3=1,E11,H11)</f>
        <v>Jeffery Powell</v>
      </c>
      <c r="F20" s="30">
        <f t="shared" si="5"/>
        <v>1387.2399999999998</v>
      </c>
      <c r="H20" t="str">
        <f>IF(J6=2,K11,N11)</f>
        <v>Maryland</v>
      </c>
      <c r="I20">
        <f>IF(J6=2,L11,O11)</f>
        <v>91811.079999999856</v>
      </c>
      <c r="L20" t="str">
        <f>IF($J$4=1,E20,H20)</f>
        <v>Maryland</v>
      </c>
      <c r="M20">
        <f t="shared" si="1"/>
        <v>91811.079999999856</v>
      </c>
      <c r="AE20" t="str">
        <f t="shared" ref="AE20" si="6">AE12</f>
        <v>Begin Brew</v>
      </c>
      <c r="AF20">
        <f t="shared" si="4"/>
        <v>6861</v>
      </c>
      <c r="AL20" s="5" t="s">
        <v>117</v>
      </c>
      <c r="AM20" s="1">
        <v>2366.7600000000239</v>
      </c>
      <c r="AN20" s="43">
        <v>5379</v>
      </c>
    </row>
    <row r="21" spans="5:40" x14ac:dyDescent="0.25">
      <c r="E21" t="str">
        <f t="shared" ref="E21:F21" si="7">IF($J$3=1,E12,H12)</f>
        <v>Lisa West</v>
      </c>
      <c r="F21" s="30">
        <f t="shared" si="7"/>
        <v>912.82000000000062</v>
      </c>
      <c r="H21" t="str">
        <f>IF(J7=2,K12,N12)</f>
        <v>New York</v>
      </c>
      <c r="I21">
        <f>IF(J7=2,L12,O12)</f>
        <v>86589.619999999952</v>
      </c>
      <c r="L21" t="str">
        <f>IF($J$4=1,E21,H21)</f>
        <v>New York</v>
      </c>
      <c r="M21">
        <f t="shared" si="1"/>
        <v>86589.619999999952</v>
      </c>
      <c r="AE21" t="str">
        <f t="shared" ref="AE21" si="8">AE13</f>
        <v>Common Splash</v>
      </c>
      <c r="AF21">
        <f t="shared" si="4"/>
        <v>6137</v>
      </c>
      <c r="AL21" s="5" t="s">
        <v>118</v>
      </c>
      <c r="AM21" s="1">
        <v>-10037.319999999978</v>
      </c>
      <c r="AN21" s="43">
        <v>5339</v>
      </c>
    </row>
    <row r="22" spans="5:40" x14ac:dyDescent="0.25">
      <c r="E22" t="str">
        <f t="shared" ref="E22:F22" si="9">IF($J$3=1,E13,H13)</f>
        <v>Travis Ewing</v>
      </c>
      <c r="F22" s="30">
        <f t="shared" si="9"/>
        <v>130.20000000000073</v>
      </c>
      <c r="H22" t="str">
        <f>IF(J8=2,K13,N13)</f>
        <v>Wisconsin</v>
      </c>
      <c r="I22">
        <f>IF(J8=2,L13,O13)</f>
        <v>96221.15</v>
      </c>
      <c r="L22" t="str">
        <f>IF($J$4=1,E22,H22)</f>
        <v>Wisconsin</v>
      </c>
      <c r="M22">
        <f t="shared" si="1"/>
        <v>96221.15</v>
      </c>
      <c r="AE22" t="str">
        <f t="shared" ref="AE22" si="10">AE14</f>
        <v>Eight Brew</v>
      </c>
      <c r="AF22">
        <f t="shared" si="4"/>
        <v>6671</v>
      </c>
      <c r="AL22" s="5" t="s">
        <v>119</v>
      </c>
      <c r="AM22" s="1">
        <v>95024.850000000035</v>
      </c>
      <c r="AN22" s="43">
        <v>6861</v>
      </c>
    </row>
    <row r="23" spans="5:40" x14ac:dyDescent="0.25">
      <c r="U23" s="38" t="s">
        <v>11</v>
      </c>
      <c r="V23" s="17" t="s">
        <v>3</v>
      </c>
      <c r="AE23" t="str">
        <f t="shared" ref="AE23" si="11">AE15</f>
        <v>Onto Dew</v>
      </c>
      <c r="AF23">
        <f t="shared" si="4"/>
        <v>6262</v>
      </c>
      <c r="AL23" s="5" t="s">
        <v>120</v>
      </c>
      <c r="AM23" s="1">
        <v>38203.169999999984</v>
      </c>
      <c r="AN23" s="43">
        <v>6621</v>
      </c>
    </row>
    <row r="24" spans="5:40" x14ac:dyDescent="0.25">
      <c r="U24" s="39" t="s">
        <v>98</v>
      </c>
      <c r="V24" s="17">
        <v>0.45233804983805981</v>
      </c>
      <c r="AL24" s="5" t="s">
        <v>121</v>
      </c>
      <c r="AM24" s="1">
        <v>53613.000000000022</v>
      </c>
      <c r="AN24" s="43">
        <v>6475</v>
      </c>
    </row>
    <row r="25" spans="5:40" x14ac:dyDescent="0.25">
      <c r="U25" s="39" t="s">
        <v>99</v>
      </c>
      <c r="V25" s="17">
        <v>0.41599980096947797</v>
      </c>
      <c r="AL25" s="5" t="s">
        <v>122</v>
      </c>
      <c r="AM25" s="1">
        <v>-29069.040000000001</v>
      </c>
      <c r="AN25" s="43">
        <v>6776</v>
      </c>
    </row>
    <row r="26" spans="5:40" x14ac:dyDescent="0.25">
      <c r="U26" s="39" t="s">
        <v>100</v>
      </c>
      <c r="V26" s="17">
        <v>0.41487311129066717</v>
      </c>
      <c r="AL26" s="5" t="s">
        <v>123</v>
      </c>
      <c r="AM26" s="1">
        <v>44743.859999999971</v>
      </c>
      <c r="AN26" s="43">
        <v>5586</v>
      </c>
    </row>
    <row r="27" spans="5:40" x14ac:dyDescent="0.25">
      <c r="U27" s="39" t="s">
        <v>101</v>
      </c>
      <c r="V27" s="17">
        <v>0.42168581756697626</v>
      </c>
      <c r="AE27" s="4" t="s">
        <v>11</v>
      </c>
      <c r="AF27" t="s">
        <v>2</v>
      </c>
      <c r="AL27" s="5" t="s">
        <v>124</v>
      </c>
      <c r="AM27" s="1">
        <v>-9326.5600000000122</v>
      </c>
      <c r="AN27" s="43">
        <v>6568</v>
      </c>
    </row>
    <row r="28" spans="5:40" x14ac:dyDescent="0.25">
      <c r="U28" s="39" t="s">
        <v>102</v>
      </c>
      <c r="V28" s="17">
        <v>0.42527814971578515</v>
      </c>
      <c r="AE28" s="5" t="s">
        <v>211</v>
      </c>
      <c r="AF28" s="1">
        <v>86449.160000000033</v>
      </c>
      <c r="AL28" s="5" t="s">
        <v>125</v>
      </c>
      <c r="AM28" s="1">
        <v>-2557.7999999999956</v>
      </c>
      <c r="AN28" s="43">
        <v>5220</v>
      </c>
    </row>
    <row r="29" spans="5:40" x14ac:dyDescent="0.25">
      <c r="U29" s="39" t="s">
        <v>22</v>
      </c>
      <c r="V29" s="17">
        <v>0.42180878047126164</v>
      </c>
      <c r="AE29" s="5" t="s">
        <v>212</v>
      </c>
      <c r="AF29" s="1">
        <v>142236.05999999901</v>
      </c>
      <c r="AL29" s="5" t="s">
        <v>126</v>
      </c>
      <c r="AM29" s="1">
        <v>84506.489999999932</v>
      </c>
      <c r="AN29" s="43">
        <v>6137</v>
      </c>
    </row>
    <row r="30" spans="5:40" x14ac:dyDescent="0.25">
      <c r="AE30" s="5" t="s">
        <v>213</v>
      </c>
      <c r="AF30" s="1">
        <v>174072.76000000042</v>
      </c>
      <c r="AL30" s="5" t="s">
        <v>127</v>
      </c>
      <c r="AM30" s="1">
        <v>5787.580000000009</v>
      </c>
      <c r="AN30" s="43">
        <v>6157</v>
      </c>
    </row>
    <row r="31" spans="5:40" x14ac:dyDescent="0.25">
      <c r="U31" s="40" t="s">
        <v>11</v>
      </c>
      <c r="V31" s="17" t="s">
        <v>2</v>
      </c>
      <c r="AE31" s="5" t="s">
        <v>214</v>
      </c>
      <c r="AF31" s="1">
        <v>52455.239999999467</v>
      </c>
      <c r="AL31" s="5" t="s">
        <v>128</v>
      </c>
      <c r="AM31" s="1">
        <v>-14038.900000000009</v>
      </c>
      <c r="AN31" s="43">
        <v>6815</v>
      </c>
    </row>
    <row r="32" spans="5:40" x14ac:dyDescent="0.25">
      <c r="U32" s="39" t="s">
        <v>96</v>
      </c>
      <c r="V32" s="17">
        <v>0.48527656041986861</v>
      </c>
      <c r="AE32" s="5" t="s">
        <v>215</v>
      </c>
      <c r="AF32" s="1">
        <v>718216.26999999932</v>
      </c>
      <c r="AL32" s="5" t="s">
        <v>129</v>
      </c>
      <c r="AM32" s="1">
        <v>18729.619999999988</v>
      </c>
      <c r="AN32" s="43">
        <v>6526</v>
      </c>
    </row>
    <row r="33" spans="18:40" x14ac:dyDescent="0.25">
      <c r="U33" s="39" t="s">
        <v>97</v>
      </c>
      <c r="V33" s="17">
        <v>0.51472343958010647</v>
      </c>
      <c r="AE33" s="5" t="s">
        <v>216</v>
      </c>
      <c r="AF33" s="1">
        <v>417457.830000002</v>
      </c>
      <c r="AL33" s="5" t="s">
        <v>130</v>
      </c>
      <c r="AM33" s="1">
        <v>31367.100000000009</v>
      </c>
      <c r="AN33" s="43">
        <v>5503</v>
      </c>
    </row>
    <row r="34" spans="18:40" x14ac:dyDescent="0.25">
      <c r="U34" s="39" t="s">
        <v>22</v>
      </c>
      <c r="V34" s="17">
        <v>1</v>
      </c>
      <c r="AE34" s="5" t="s">
        <v>217</v>
      </c>
      <c r="AF34" s="1">
        <v>367414.25000000041</v>
      </c>
      <c r="AL34" s="5" t="s">
        <v>131</v>
      </c>
      <c r="AM34" s="1">
        <v>13233.920000000009</v>
      </c>
      <c r="AN34" s="43">
        <v>5908</v>
      </c>
    </row>
    <row r="35" spans="18:40" x14ac:dyDescent="0.25">
      <c r="AE35" s="5" t="s">
        <v>218</v>
      </c>
      <c r="AF35" s="1">
        <v>339210.4900000029</v>
      </c>
      <c r="AL35" s="5" t="s">
        <v>132</v>
      </c>
      <c r="AM35" s="1">
        <v>34303.500000000022</v>
      </c>
      <c r="AN35" s="43">
        <v>5775</v>
      </c>
    </row>
    <row r="36" spans="18:40" x14ac:dyDescent="0.25">
      <c r="AL36" s="5" t="s">
        <v>133</v>
      </c>
      <c r="AM36" s="1">
        <v>31380.58</v>
      </c>
      <c r="AN36" s="43">
        <v>5822</v>
      </c>
    </row>
    <row r="37" spans="18:40" x14ac:dyDescent="0.25">
      <c r="AL37" s="5" t="s">
        <v>134</v>
      </c>
      <c r="AM37" s="1">
        <v>-1947.5200000000059</v>
      </c>
      <c r="AN37" s="43">
        <v>5728</v>
      </c>
    </row>
    <row r="38" spans="18:40" x14ac:dyDescent="0.25">
      <c r="AL38" s="5" t="s">
        <v>135</v>
      </c>
      <c r="AM38" s="1">
        <v>82987.239999999991</v>
      </c>
      <c r="AN38" s="43">
        <v>6671</v>
      </c>
    </row>
    <row r="39" spans="18:40" x14ac:dyDescent="0.25">
      <c r="AL39" s="5" t="s">
        <v>136</v>
      </c>
      <c r="AM39" s="1">
        <v>39498.199999999997</v>
      </c>
      <c r="AN39" s="43">
        <v>6230</v>
      </c>
    </row>
    <row r="40" spans="18:40" x14ac:dyDescent="0.25">
      <c r="R40" s="38" t="s">
        <v>11</v>
      </c>
      <c r="S40" s="17" t="s">
        <v>2</v>
      </c>
      <c r="U40" s="38" t="s">
        <v>11</v>
      </c>
      <c r="V40" s="17" t="s">
        <v>2</v>
      </c>
      <c r="AL40" s="5" t="s">
        <v>137</v>
      </c>
      <c r="AM40" s="1">
        <v>50200.709999999963</v>
      </c>
      <c r="AN40" s="43">
        <v>5817</v>
      </c>
    </row>
    <row r="41" spans="18:40" x14ac:dyDescent="0.25">
      <c r="R41" s="39" t="s">
        <v>26</v>
      </c>
      <c r="S41" s="42"/>
      <c r="U41" s="39" t="s">
        <v>26</v>
      </c>
      <c r="V41" s="41">
        <v>177715.37999999989</v>
      </c>
      <c r="AL41" s="5" t="s">
        <v>138</v>
      </c>
      <c r="AM41" s="1">
        <v>43165.919999999984</v>
      </c>
      <c r="AN41" s="43">
        <v>6202</v>
      </c>
    </row>
    <row r="42" spans="18:40" x14ac:dyDescent="0.25">
      <c r="R42" s="39" t="s">
        <v>27</v>
      </c>
      <c r="S42" s="42">
        <v>2.3177510016380052E-4</v>
      </c>
      <c r="U42" s="39" t="s">
        <v>27</v>
      </c>
      <c r="V42" s="41">
        <v>177756.57000000004</v>
      </c>
      <c r="X42" s="17" t="s">
        <v>105</v>
      </c>
      <c r="Y42" s="17" t="str">
        <f>V40</f>
        <v>Profit Margin</v>
      </c>
      <c r="Z42" t="s">
        <v>104</v>
      </c>
      <c r="AL42" s="5" t="s">
        <v>139</v>
      </c>
      <c r="AM42" s="1">
        <v>13602.679999999986</v>
      </c>
      <c r="AN42" s="43">
        <v>5252</v>
      </c>
    </row>
    <row r="43" spans="18:40" x14ac:dyDescent="0.25">
      <c r="R43" s="39" t="s">
        <v>28</v>
      </c>
      <c r="S43" s="42">
        <v>0.1505390208643167</v>
      </c>
      <c r="U43" s="39" t="s">
        <v>28</v>
      </c>
      <c r="V43" s="41">
        <v>204515.86999999941</v>
      </c>
      <c r="X43" s="17" t="str">
        <f t="shared" ref="X43:Y43" si="12">U41</f>
        <v>Jan</v>
      </c>
      <c r="Y43" s="35">
        <f t="shared" si="12"/>
        <v>177715.37999999989</v>
      </c>
      <c r="Z43" s="41">
        <v>177715.38000000006</v>
      </c>
      <c r="AL43" s="5" t="s">
        <v>140</v>
      </c>
      <c r="AM43" s="1">
        <v>2004.299999999952</v>
      </c>
      <c r="AN43" s="43">
        <v>6681</v>
      </c>
    </row>
    <row r="44" spans="18:40" x14ac:dyDescent="0.25">
      <c r="R44" s="39" t="s">
        <v>29</v>
      </c>
      <c r="S44" s="42">
        <v>-5.6420218147370485E-2</v>
      </c>
      <c r="U44" s="39" t="s">
        <v>29</v>
      </c>
      <c r="V44" s="41">
        <v>192977.04000000018</v>
      </c>
      <c r="X44" s="17" t="str">
        <f t="shared" ref="X44:Y44" si="13">U42</f>
        <v>Feb</v>
      </c>
      <c r="Y44" s="35">
        <f t="shared" si="13"/>
        <v>177756.57000000004</v>
      </c>
      <c r="Z44" s="41">
        <v>177756.57000000004</v>
      </c>
      <c r="AL44" s="5" t="s">
        <v>141</v>
      </c>
      <c r="AM44" s="1">
        <v>13022.850000000009</v>
      </c>
      <c r="AN44" s="43">
        <v>5107</v>
      </c>
    </row>
    <row r="45" spans="18:40" x14ac:dyDescent="0.25">
      <c r="R45" s="39" t="s">
        <v>30</v>
      </c>
      <c r="S45" s="42">
        <v>6.5633766586948014E-2</v>
      </c>
      <c r="U45" s="39" t="s">
        <v>30</v>
      </c>
      <c r="V45" s="41">
        <v>205642.85000000033</v>
      </c>
      <c r="X45" s="17" t="str">
        <f t="shared" ref="X45:Y45" si="14">U43</f>
        <v>Mar</v>
      </c>
      <c r="Y45" s="35">
        <f t="shared" si="14"/>
        <v>204515.86999999941</v>
      </c>
      <c r="Z45" s="41">
        <v>204515.86999999941</v>
      </c>
      <c r="AL45" s="5" t="s">
        <v>142</v>
      </c>
      <c r="AM45" s="1">
        <v>16381.75</v>
      </c>
      <c r="AN45" s="43">
        <v>6325</v>
      </c>
    </row>
    <row r="46" spans="18:40" x14ac:dyDescent="0.25">
      <c r="R46" s="39" t="s">
        <v>31</v>
      </c>
      <c r="S46" s="42">
        <v>-4.9371519603039399E-2</v>
      </c>
      <c r="U46" s="39" t="s">
        <v>31</v>
      </c>
      <c r="V46" s="41">
        <v>195489.95000000042</v>
      </c>
      <c r="X46" s="17" t="str">
        <f t="shared" ref="X46:Y46" si="15">U44</f>
        <v>Apr</v>
      </c>
      <c r="Y46" s="35">
        <f t="shared" si="15"/>
        <v>192977.04000000018</v>
      </c>
      <c r="Z46" s="41">
        <v>192977.04000000018</v>
      </c>
      <c r="AL46" s="5" t="s">
        <v>143</v>
      </c>
      <c r="AM46" s="1">
        <v>43903.63</v>
      </c>
      <c r="AN46" s="43">
        <v>6263</v>
      </c>
    </row>
    <row r="47" spans="18:40" x14ac:dyDescent="0.25">
      <c r="R47" s="39" t="s">
        <v>32</v>
      </c>
      <c r="S47" s="42">
        <v>-6.5234862457123372E-2</v>
      </c>
      <c r="U47" s="39" t="s">
        <v>32</v>
      </c>
      <c r="V47" s="41">
        <v>182737.19000000047</v>
      </c>
      <c r="X47" s="17" t="str">
        <f t="shared" ref="X47:Y47" si="16">U45</f>
        <v>May</v>
      </c>
      <c r="Y47" s="35">
        <f t="shared" si="16"/>
        <v>205642.85000000033</v>
      </c>
      <c r="Z47" s="41">
        <v>205642.85000000033</v>
      </c>
      <c r="AL47" s="5" t="s">
        <v>144</v>
      </c>
      <c r="AM47" s="1">
        <v>10907.520000000008</v>
      </c>
      <c r="AN47" s="43">
        <v>6992</v>
      </c>
    </row>
    <row r="48" spans="18:40" x14ac:dyDescent="0.25">
      <c r="R48" s="39" t="s">
        <v>33</v>
      </c>
      <c r="S48" s="42">
        <v>0.14152658251995559</v>
      </c>
      <c r="U48" s="39" t="s">
        <v>33</v>
      </c>
      <c r="V48" s="41">
        <v>208599.36000000034</v>
      </c>
      <c r="X48" s="17" t="str">
        <f t="shared" ref="X48:Y48" si="17">U46</f>
        <v>Jun</v>
      </c>
      <c r="Y48" s="35">
        <f t="shared" si="17"/>
        <v>195489.95000000042</v>
      </c>
      <c r="Z48" s="41">
        <v>195489.95000000042</v>
      </c>
      <c r="AL48" s="5" t="s">
        <v>145</v>
      </c>
      <c r="AM48" s="1">
        <v>28777.41</v>
      </c>
      <c r="AN48" s="43">
        <v>6033</v>
      </c>
    </row>
    <row r="49" spans="18:40" x14ac:dyDescent="0.25">
      <c r="R49" s="39" t="s">
        <v>34</v>
      </c>
      <c r="S49" s="42">
        <v>-8.8756456395647235E-2</v>
      </c>
      <c r="U49" s="39" t="s">
        <v>34</v>
      </c>
      <c r="V49" s="41">
        <v>190084.82000000039</v>
      </c>
      <c r="X49" s="17" t="str">
        <f t="shared" ref="X49:Y49" si="18">U47</f>
        <v>Jul</v>
      </c>
      <c r="Y49" s="35">
        <f t="shared" si="18"/>
        <v>182737.19000000047</v>
      </c>
      <c r="Z49" s="41">
        <v>182737.19000000047</v>
      </c>
      <c r="AL49" s="5" t="s">
        <v>146</v>
      </c>
      <c r="AM49" s="1">
        <v>-1571.1300000000556</v>
      </c>
      <c r="AN49" s="43">
        <v>5819</v>
      </c>
    </row>
    <row r="50" spans="18:40" x14ac:dyDescent="0.25">
      <c r="R50" s="39" t="s">
        <v>35</v>
      </c>
      <c r="S50" s="42">
        <v>1.5750863219866535E-3</v>
      </c>
      <c r="U50" s="39" t="s">
        <v>35</v>
      </c>
      <c r="V50" s="41">
        <v>190384.21999999968</v>
      </c>
      <c r="X50" s="17" t="str">
        <f t="shared" ref="X50:Y50" si="19">U48</f>
        <v>Aug</v>
      </c>
      <c r="Y50" s="35">
        <f t="shared" si="19"/>
        <v>208599.36000000034</v>
      </c>
      <c r="Z50" s="41">
        <v>208599.36000000034</v>
      </c>
      <c r="AL50" s="5" t="s">
        <v>147</v>
      </c>
      <c r="AM50" s="1">
        <v>-21740.939999999981</v>
      </c>
      <c r="AN50" s="43">
        <v>6194</v>
      </c>
    </row>
    <row r="51" spans="18:40" x14ac:dyDescent="0.25">
      <c r="R51" s="39" t="s">
        <v>36</v>
      </c>
      <c r="S51" s="42">
        <v>9.8171476606608472E-3</v>
      </c>
      <c r="U51" s="39" t="s">
        <v>36</v>
      </c>
      <c r="V51" s="41">
        <v>192253.24999999942</v>
      </c>
      <c r="X51" s="17" t="str">
        <f t="shared" ref="X51:Y51" si="20">U49</f>
        <v>Sep</v>
      </c>
      <c r="Y51" s="35">
        <f t="shared" si="20"/>
        <v>190084.82000000039</v>
      </c>
      <c r="Z51" s="41">
        <v>190084.82000000039</v>
      </c>
      <c r="AL51" s="5" t="s">
        <v>148</v>
      </c>
      <c r="AM51" s="1">
        <v>6318.1299999999919</v>
      </c>
      <c r="AN51" s="43">
        <v>6943</v>
      </c>
    </row>
    <row r="52" spans="18:40" x14ac:dyDescent="0.25">
      <c r="R52" s="39" t="s">
        <v>37</v>
      </c>
      <c r="S52" s="42">
        <v>-6.7086980324126341E-2</v>
      </c>
      <c r="U52" s="39" t="s">
        <v>37</v>
      </c>
      <c r="V52" s="41">
        <v>179355.56000000011</v>
      </c>
      <c r="X52" s="17" t="str">
        <f t="shared" ref="X52:Y52" si="21">U50</f>
        <v>Oct</v>
      </c>
      <c r="Y52" s="35">
        <f t="shared" si="21"/>
        <v>190384.21999999968</v>
      </c>
      <c r="Z52" s="41">
        <v>190384.21999999968</v>
      </c>
      <c r="AL52" s="5" t="s">
        <v>149</v>
      </c>
      <c r="AM52" s="1">
        <v>-13781.949999999986</v>
      </c>
      <c r="AN52" s="43">
        <v>5915</v>
      </c>
    </row>
    <row r="53" spans="18:40" x14ac:dyDescent="0.25">
      <c r="X53" s="17" t="str">
        <f t="shared" ref="X53:Y53" si="22">U51</f>
        <v>Nov</v>
      </c>
      <c r="Y53" s="35">
        <f t="shared" si="22"/>
        <v>192253.24999999942</v>
      </c>
      <c r="Z53" s="41">
        <v>192253.24999999942</v>
      </c>
      <c r="AL53" s="5" t="s">
        <v>150</v>
      </c>
      <c r="AM53" s="1">
        <v>-8467.2000000000335</v>
      </c>
      <c r="AN53" s="43">
        <v>5760</v>
      </c>
    </row>
    <row r="54" spans="18:40" x14ac:dyDescent="0.25">
      <c r="X54" s="17" t="str">
        <f t="shared" ref="X54:Y54" si="23">U52</f>
        <v>Dec</v>
      </c>
      <c r="Y54" s="35">
        <f t="shared" si="23"/>
        <v>179355.56000000011</v>
      </c>
      <c r="Z54" s="41">
        <v>179355.56000000011</v>
      </c>
      <c r="AL54" s="5" t="s">
        <v>151</v>
      </c>
      <c r="AM54" s="1">
        <v>24069.160000000011</v>
      </c>
      <c r="AN54" s="43">
        <v>6761</v>
      </c>
    </row>
    <row r="55" spans="18:40" x14ac:dyDescent="0.25">
      <c r="AL55" s="5" t="s">
        <v>152</v>
      </c>
      <c r="AM55" s="1">
        <v>15387.719999999994</v>
      </c>
      <c r="AN55" s="43">
        <v>6749</v>
      </c>
    </row>
    <row r="56" spans="18:40" x14ac:dyDescent="0.25">
      <c r="AL56" s="5" t="s">
        <v>153</v>
      </c>
      <c r="AM56" s="1">
        <v>11575.520000000019</v>
      </c>
      <c r="AN56" s="43">
        <v>6577</v>
      </c>
    </row>
    <row r="57" spans="18:40" x14ac:dyDescent="0.25">
      <c r="AL57" s="5" t="s">
        <v>154</v>
      </c>
      <c r="AM57" s="1">
        <v>12376.54</v>
      </c>
      <c r="AN57" s="43">
        <v>6127</v>
      </c>
    </row>
    <row r="58" spans="18:40" x14ac:dyDescent="0.25">
      <c r="AL58" s="5" t="s">
        <v>155</v>
      </c>
      <c r="AM58" s="1">
        <v>2761.2499999999782</v>
      </c>
      <c r="AN58" s="43">
        <v>5875</v>
      </c>
    </row>
    <row r="59" spans="18:40" x14ac:dyDescent="0.25">
      <c r="AL59" s="5" t="s">
        <v>156</v>
      </c>
      <c r="AM59" s="1">
        <v>63904.020000000055</v>
      </c>
      <c r="AN59" s="43">
        <v>6063</v>
      </c>
    </row>
    <row r="60" spans="18:40" x14ac:dyDescent="0.25">
      <c r="AL60" s="5" t="s">
        <v>157</v>
      </c>
      <c r="AM60" s="1">
        <v>43574.720000000016</v>
      </c>
      <c r="AN60" s="43">
        <v>5558</v>
      </c>
    </row>
    <row r="61" spans="18:40" x14ac:dyDescent="0.25">
      <c r="AL61" s="5" t="s">
        <v>158</v>
      </c>
      <c r="AM61" s="1">
        <v>31736.320000000058</v>
      </c>
      <c r="AN61" s="43">
        <v>5888</v>
      </c>
    </row>
    <row r="62" spans="18:40" x14ac:dyDescent="0.25">
      <c r="AL62" s="5" t="s">
        <v>159</v>
      </c>
      <c r="AM62" s="1">
        <v>-1112.8299999999945</v>
      </c>
      <c r="AN62" s="43">
        <v>5857</v>
      </c>
    </row>
    <row r="63" spans="18:40" x14ac:dyDescent="0.25">
      <c r="AL63" s="5" t="s">
        <v>160</v>
      </c>
      <c r="AM63" s="1">
        <v>36733.600000000057</v>
      </c>
      <c r="AN63" s="43">
        <v>6290</v>
      </c>
    </row>
    <row r="64" spans="18:40" x14ac:dyDescent="0.25">
      <c r="AL64" s="5" t="s">
        <v>161</v>
      </c>
      <c r="AM64" s="1">
        <v>-18969.600000000046</v>
      </c>
      <c r="AN64" s="43">
        <v>5928</v>
      </c>
    </row>
    <row r="65" spans="38:40" x14ac:dyDescent="0.25">
      <c r="AL65" s="5" t="s">
        <v>162</v>
      </c>
      <c r="AM65" s="1">
        <v>42187.60000000002</v>
      </c>
      <c r="AN65" s="43">
        <v>5795</v>
      </c>
    </row>
    <row r="66" spans="38:40" x14ac:dyDescent="0.25">
      <c r="AL66" s="5" t="s">
        <v>163</v>
      </c>
      <c r="AM66" s="1">
        <v>11787.310000000005</v>
      </c>
      <c r="AN66" s="43">
        <v>4891</v>
      </c>
    </row>
    <row r="67" spans="38:40" x14ac:dyDescent="0.25">
      <c r="AL67" s="5" t="s">
        <v>164</v>
      </c>
      <c r="AM67" s="1">
        <v>26067.999999999978</v>
      </c>
      <c r="AN67" s="43">
        <v>6860</v>
      </c>
    </row>
    <row r="68" spans="38:40" x14ac:dyDescent="0.25">
      <c r="AL68" s="5" t="s">
        <v>165</v>
      </c>
      <c r="AM68" s="1">
        <v>8106.2399999999907</v>
      </c>
      <c r="AN68" s="43">
        <v>6333</v>
      </c>
    </row>
    <row r="69" spans="38:40" x14ac:dyDescent="0.25">
      <c r="AL69" s="5" t="s">
        <v>166</v>
      </c>
      <c r="AM69" s="1">
        <v>83284.599999999977</v>
      </c>
      <c r="AN69" s="43">
        <v>6262</v>
      </c>
    </row>
    <row r="70" spans="38:40" x14ac:dyDescent="0.25">
      <c r="AL70" s="5" t="s">
        <v>167</v>
      </c>
      <c r="AM70" s="1">
        <v>51479.960000000043</v>
      </c>
      <c r="AN70" s="43">
        <v>6938</v>
      </c>
    </row>
    <row r="71" spans="38:40" x14ac:dyDescent="0.25">
      <c r="AL71" s="5" t="s">
        <v>168</v>
      </c>
      <c r="AM71" s="1">
        <v>10467.999999999993</v>
      </c>
      <c r="AN71" s="43">
        <v>5234</v>
      </c>
    </row>
    <row r="72" spans="38:40" x14ac:dyDescent="0.25">
      <c r="AL72" s="5" t="s">
        <v>169</v>
      </c>
      <c r="AM72" s="1">
        <v>25255.650000000016</v>
      </c>
      <c r="AN72" s="43">
        <v>5385</v>
      </c>
    </row>
    <row r="73" spans="38:40" x14ac:dyDescent="0.25">
      <c r="AL73" s="5" t="s">
        <v>170</v>
      </c>
      <c r="AM73" s="1">
        <v>9939.5999999999913</v>
      </c>
      <c r="AN73" s="43">
        <v>6024</v>
      </c>
    </row>
    <row r="74" spans="38:40" x14ac:dyDescent="0.25">
      <c r="AL74" s="5" t="s">
        <v>171</v>
      </c>
      <c r="AM74" s="1">
        <v>38978.390000000021</v>
      </c>
      <c r="AN74" s="43">
        <v>5809</v>
      </c>
    </row>
    <row r="75" spans="38:40" x14ac:dyDescent="0.25">
      <c r="AL75" s="5" t="s">
        <v>172</v>
      </c>
      <c r="AM75" s="1">
        <v>-7303.8000000000393</v>
      </c>
      <c r="AN75" s="43">
        <v>5180</v>
      </c>
    </row>
    <row r="76" spans="38:40" x14ac:dyDescent="0.25">
      <c r="AL76" s="5" t="s">
        <v>173</v>
      </c>
      <c r="AM76" s="1">
        <v>26923.569999999989</v>
      </c>
      <c r="AN76" s="43">
        <v>6161</v>
      </c>
    </row>
    <row r="77" spans="38:40" x14ac:dyDescent="0.25">
      <c r="AL77" s="5" t="s">
        <v>174</v>
      </c>
      <c r="AM77" s="1">
        <v>28375.229999999974</v>
      </c>
      <c r="AN77" s="43">
        <v>7041</v>
      </c>
    </row>
    <row r="78" spans="38:40" x14ac:dyDescent="0.25">
      <c r="AL78" s="5" t="s">
        <v>175</v>
      </c>
      <c r="AM78" s="1">
        <v>24412.700000000026</v>
      </c>
      <c r="AN78" s="43">
        <v>5486</v>
      </c>
    </row>
    <row r="79" spans="38:40" x14ac:dyDescent="0.25">
      <c r="AL79" s="5" t="s">
        <v>176</v>
      </c>
      <c r="AM79" s="1">
        <v>4272.7199999999975</v>
      </c>
      <c r="AN79" s="43">
        <v>5622</v>
      </c>
    </row>
    <row r="80" spans="38:40" x14ac:dyDescent="0.25">
      <c r="AL80" s="5" t="s">
        <v>177</v>
      </c>
      <c r="AM80" s="1">
        <v>-16258.440000000002</v>
      </c>
      <c r="AN80" s="43">
        <v>7458</v>
      </c>
    </row>
    <row r="81" spans="38:40" x14ac:dyDescent="0.25">
      <c r="AL81" s="5" t="s">
        <v>178</v>
      </c>
      <c r="AM81" s="1">
        <v>8442.900000000016</v>
      </c>
      <c r="AN81" s="43">
        <v>5310</v>
      </c>
    </row>
    <row r="82" spans="38:40" x14ac:dyDescent="0.25">
      <c r="AL82" s="5" t="s">
        <v>179</v>
      </c>
      <c r="AM82" s="1">
        <v>23774.260000000002</v>
      </c>
      <c r="AN82" s="43">
        <v>6478</v>
      </c>
    </row>
    <row r="83" spans="38:40" x14ac:dyDescent="0.25">
      <c r="AL83" s="5" t="s">
        <v>180</v>
      </c>
      <c r="AM83" s="1">
        <v>58611.329999999973</v>
      </c>
      <c r="AN83" s="43">
        <v>5867</v>
      </c>
    </row>
    <row r="84" spans="38:40" x14ac:dyDescent="0.25">
      <c r="AL84" s="5" t="s">
        <v>181</v>
      </c>
      <c r="AM84" s="1">
        <v>-1094.7799999999843</v>
      </c>
      <c r="AN84" s="43">
        <v>5762</v>
      </c>
    </row>
    <row r="85" spans="38:40" x14ac:dyDescent="0.25">
      <c r="AL85" s="5" t="s">
        <v>182</v>
      </c>
      <c r="AM85" s="1">
        <v>18444.999999999993</v>
      </c>
      <c r="AN85" s="43">
        <v>5950</v>
      </c>
    </row>
    <row r="86" spans="38:40" x14ac:dyDescent="0.25">
      <c r="AL86" s="5" t="s">
        <v>183</v>
      </c>
      <c r="AM86" s="1">
        <v>63091.859999999986</v>
      </c>
      <c r="AN86" s="43">
        <v>5163</v>
      </c>
    </row>
    <row r="87" spans="38:40" x14ac:dyDescent="0.25">
      <c r="AL87" s="5" t="s">
        <v>184</v>
      </c>
      <c r="AM87" s="1">
        <v>29725.620000000014</v>
      </c>
      <c r="AN87" s="43">
        <v>5969</v>
      </c>
    </row>
    <row r="88" spans="38:40" x14ac:dyDescent="0.25">
      <c r="AL88" s="5" t="s">
        <v>185</v>
      </c>
      <c r="AM88" s="1">
        <v>47952.000000000015</v>
      </c>
      <c r="AN88" s="43">
        <v>5400</v>
      </c>
    </row>
    <row r="89" spans="38:40" x14ac:dyDescent="0.25">
      <c r="AL89" s="5" t="s">
        <v>186</v>
      </c>
      <c r="AM89" s="1">
        <v>56300.05</v>
      </c>
      <c r="AN89" s="43">
        <v>6221</v>
      </c>
    </row>
    <row r="90" spans="38:40" x14ac:dyDescent="0.25">
      <c r="AL90" s="5" t="s">
        <v>187</v>
      </c>
      <c r="AM90" s="1">
        <v>22807.919999999976</v>
      </c>
      <c r="AN90" s="43">
        <v>6554</v>
      </c>
    </row>
    <row r="91" spans="38:40" x14ac:dyDescent="0.25">
      <c r="AL91" s="5" t="s">
        <v>188</v>
      </c>
      <c r="AM91" s="1">
        <v>56525.640000000014</v>
      </c>
      <c r="AN91" s="43">
        <v>6438</v>
      </c>
    </row>
    <row r="92" spans="38:40" x14ac:dyDescent="0.25">
      <c r="AL92" s="5" t="s">
        <v>189</v>
      </c>
      <c r="AM92" s="1">
        <v>32065.139999999952</v>
      </c>
      <c r="AN92" s="43">
        <v>5862</v>
      </c>
    </row>
    <row r="93" spans="38:40" x14ac:dyDescent="0.25">
      <c r="AL93" s="5" t="s">
        <v>190</v>
      </c>
      <c r="AM93" s="1">
        <v>685.07999999998719</v>
      </c>
      <c r="AN93" s="43">
        <v>5709</v>
      </c>
    </row>
    <row r="94" spans="38:40" x14ac:dyDescent="0.25">
      <c r="AL94" s="5" t="s">
        <v>191</v>
      </c>
      <c r="AM94" s="1">
        <v>-50135.640000000021</v>
      </c>
      <c r="AN94" s="43">
        <v>7666</v>
      </c>
    </row>
    <row r="95" spans="38:40" x14ac:dyDescent="0.25">
      <c r="AL95" s="5" t="s">
        <v>192</v>
      </c>
      <c r="AM95" s="1">
        <v>-25109.370000000024</v>
      </c>
      <c r="AN95" s="43">
        <v>5853</v>
      </c>
    </row>
    <row r="96" spans="38:40" x14ac:dyDescent="0.25">
      <c r="AL96" s="5" t="s">
        <v>193</v>
      </c>
      <c r="AM96" s="1">
        <v>2791.3200000000033</v>
      </c>
      <c r="AN96" s="43">
        <v>6646</v>
      </c>
    </row>
    <row r="97" spans="38:40" x14ac:dyDescent="0.25">
      <c r="AL97" s="5" t="s">
        <v>194</v>
      </c>
      <c r="AM97" s="1">
        <v>-39515.370000000003</v>
      </c>
      <c r="AN97" s="43">
        <v>5637</v>
      </c>
    </row>
    <row r="98" spans="38:40" x14ac:dyDescent="0.25">
      <c r="AL98" s="5" t="s">
        <v>195</v>
      </c>
      <c r="AM98" s="1">
        <v>27251.010000000009</v>
      </c>
      <c r="AN98" s="43">
        <v>5713</v>
      </c>
    </row>
    <row r="99" spans="38:40" x14ac:dyDescent="0.25">
      <c r="AL99" s="5" t="s">
        <v>196</v>
      </c>
      <c r="AM99" s="1">
        <v>21262.580000000013</v>
      </c>
      <c r="AN99" s="43">
        <v>5438</v>
      </c>
    </row>
    <row r="100" spans="38:40" x14ac:dyDescent="0.25">
      <c r="AL100" s="5" t="s">
        <v>197</v>
      </c>
      <c r="AM100" s="1">
        <v>16798.080000000002</v>
      </c>
      <c r="AN100" s="43">
        <v>5384</v>
      </c>
    </row>
    <row r="101" spans="38:40" x14ac:dyDescent="0.25">
      <c r="AL101" s="5" t="s">
        <v>198</v>
      </c>
      <c r="AM101" s="1">
        <v>74447.250000000029</v>
      </c>
      <c r="AN101" s="43">
        <v>5839</v>
      </c>
    </row>
    <row r="102" spans="38:40" x14ac:dyDescent="0.25">
      <c r="AL102" s="5" t="s">
        <v>199</v>
      </c>
      <c r="AM102" s="1">
        <v>74371.949999999953</v>
      </c>
      <c r="AN102" s="43">
        <v>6255</v>
      </c>
    </row>
    <row r="103" spans="38:40" x14ac:dyDescent="0.25">
      <c r="AL103" s="5" t="s">
        <v>200</v>
      </c>
      <c r="AM103" s="1">
        <v>-60.990000000012515</v>
      </c>
      <c r="AN103" s="43">
        <v>6099</v>
      </c>
    </row>
    <row r="104" spans="38:40" x14ac:dyDescent="0.25">
      <c r="AL104" s="5" t="s">
        <v>201</v>
      </c>
      <c r="AM104" s="1">
        <v>26684.99999999996</v>
      </c>
      <c r="AN104" s="43">
        <v>5930</v>
      </c>
    </row>
    <row r="105" spans="38:40" x14ac:dyDescent="0.25">
      <c r="AL105" s="5" t="s">
        <v>202</v>
      </c>
      <c r="AM105" s="1">
        <v>46112.94</v>
      </c>
      <c r="AN105" s="43">
        <v>6378</v>
      </c>
    </row>
    <row r="106" spans="38:40" x14ac:dyDescent="0.25">
      <c r="AL106" s="5" t="s">
        <v>203</v>
      </c>
      <c r="AM106" s="1">
        <v>-1748.7000000000335</v>
      </c>
      <c r="AN106" s="43">
        <v>6030</v>
      </c>
    </row>
    <row r="107" spans="38:40" x14ac:dyDescent="0.25">
      <c r="AL107" s="5" t="s">
        <v>204</v>
      </c>
      <c r="AM107" s="1">
        <v>-4890.8900000000067</v>
      </c>
      <c r="AN107" s="43">
        <v>6191</v>
      </c>
    </row>
    <row r="108" spans="38:40" x14ac:dyDescent="0.25">
      <c r="AL108" s="5" t="s">
        <v>205</v>
      </c>
      <c r="AM108" s="1">
        <v>54830.159999999974</v>
      </c>
      <c r="AN108" s="43">
        <v>5934</v>
      </c>
    </row>
    <row r="109" spans="38:40" x14ac:dyDescent="0.25">
      <c r="AL109" s="5" t="s">
        <v>206</v>
      </c>
      <c r="AM109" s="1">
        <v>21655.43999999993</v>
      </c>
      <c r="AN109" s="43">
        <v>6332</v>
      </c>
    </row>
    <row r="110" spans="38:40" x14ac:dyDescent="0.25">
      <c r="AL110" s="5" t="s">
        <v>207</v>
      </c>
      <c r="AM110" s="1">
        <v>9097.2600000000093</v>
      </c>
      <c r="AN110" s="43">
        <v>6231</v>
      </c>
    </row>
    <row r="111" spans="38:40" x14ac:dyDescent="0.25">
      <c r="AL111" s="5" t="s">
        <v>22</v>
      </c>
      <c r="AM111" s="1">
        <v>2297512.0600000275</v>
      </c>
      <c r="AN111" s="43">
        <v>606148</v>
      </c>
    </row>
  </sheetData>
  <pageMargins left="0.7" right="0.7" top="0.75" bottom="0.75" header="0.3" footer="0.3"/>
  <drawing r:id="rId22"/>
  <extLst>
    <ext xmlns:x14="http://schemas.microsoft.com/office/spreadsheetml/2009/9/main" uri="{A8765BA9-456A-4dab-B4F3-ACF838C121DE}">
      <x14:slicerList>
        <x14:slicer r:id="rId2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63A86-00C2-4644-876A-5FD9633979ED}">
  <sheetPr codeName="Sheet3"/>
  <dimension ref="E3:BC53"/>
  <sheetViews>
    <sheetView showGridLines="0" workbookViewId="0">
      <selection activeCell="U34" sqref="U34"/>
    </sheetView>
  </sheetViews>
  <sheetFormatPr defaultRowHeight="15" x14ac:dyDescent="0.25"/>
  <cols>
    <col min="5" max="5" width="13.140625" bestFit="1" customWidth="1"/>
    <col min="6" max="6" width="13.85546875" bestFit="1" customWidth="1"/>
    <col min="7" max="7" width="11.42578125" bestFit="1" customWidth="1"/>
    <col min="9" max="9" width="11.42578125" customWidth="1"/>
    <col min="10" max="10" width="13.28515625" customWidth="1"/>
    <col min="11" max="11" width="11.85546875" customWidth="1"/>
    <col min="12" max="12" width="11.42578125" customWidth="1"/>
    <col min="16" max="16" width="14.85546875" bestFit="1" customWidth="1"/>
    <col min="30" max="30" width="13.140625" bestFit="1" customWidth="1"/>
    <col min="31" max="31" width="13.85546875" bestFit="1" customWidth="1"/>
    <col min="32" max="32" width="21.85546875" bestFit="1" customWidth="1"/>
    <col min="33" max="33" width="14.85546875" bestFit="1" customWidth="1"/>
    <col min="35" max="44" width="1.5703125" customWidth="1"/>
    <col min="46" max="55" width="1.5703125" customWidth="1"/>
  </cols>
  <sheetData>
    <row r="3" spans="5:55" x14ac:dyDescent="0.25">
      <c r="E3" s="10" t="s">
        <v>11</v>
      </c>
      <c r="F3" s="11" t="s">
        <v>0</v>
      </c>
      <c r="G3" s="11" t="s">
        <v>10</v>
      </c>
      <c r="I3" s="14" t="s">
        <v>38</v>
      </c>
      <c r="J3" s="14" t="str">
        <f t="shared" ref="J3:K3" si="0">F3</f>
        <v>Total Revenue</v>
      </c>
      <c r="K3" s="14" t="str">
        <f t="shared" si="0"/>
        <v>Total Target</v>
      </c>
      <c r="L3" s="14" t="s">
        <v>39</v>
      </c>
      <c r="N3" s="14" t="str">
        <f>I3</f>
        <v>Month</v>
      </c>
      <c r="O3" s="14" t="s">
        <v>42</v>
      </c>
    </row>
    <row r="4" spans="5:55" x14ac:dyDescent="0.25">
      <c r="E4" s="12" t="s">
        <v>26</v>
      </c>
      <c r="F4" s="13">
        <v>444162.52000000014</v>
      </c>
      <c r="G4" s="13">
        <v>439042</v>
      </c>
      <c r="I4" s="11" t="str">
        <f t="shared" ref="I4:I15" si="1">E4</f>
        <v>Jan</v>
      </c>
      <c r="J4" s="13">
        <f t="shared" ref="J4:J15" si="2">F4</f>
        <v>444162.52000000014</v>
      </c>
      <c r="K4" s="13">
        <f t="shared" ref="K4:K15" si="3">G4</f>
        <v>439042</v>
      </c>
      <c r="L4" s="11" t="str">
        <f t="shared" ref="L4:L15" si="4">IF(J4=LARGE_1,J4,IF(J4=LARGE_2,J4,""))</f>
        <v/>
      </c>
      <c r="N4" s="11" t="str">
        <f t="shared" ref="N4:N15" si="5">I4</f>
        <v>Jan</v>
      </c>
      <c r="O4" s="15">
        <f>(J4-K4)/K4</f>
        <v>1.1662938853230749E-2</v>
      </c>
      <c r="AG4" t="s">
        <v>47</v>
      </c>
      <c r="AV4" t="s">
        <v>46</v>
      </c>
    </row>
    <row r="5" spans="5:55" x14ac:dyDescent="0.25">
      <c r="E5" s="12" t="s">
        <v>27</v>
      </c>
      <c r="F5" s="13">
        <v>423741.52000000037</v>
      </c>
      <c r="G5" s="13">
        <v>431279</v>
      </c>
      <c r="I5" s="11" t="str">
        <f t="shared" si="1"/>
        <v>Feb</v>
      </c>
      <c r="J5" s="13">
        <f t="shared" si="2"/>
        <v>423741.52000000037</v>
      </c>
      <c r="K5" s="13">
        <f t="shared" si="3"/>
        <v>431279</v>
      </c>
      <c r="L5" s="11" t="str">
        <f t="shared" si="4"/>
        <v/>
      </c>
      <c r="N5" s="11" t="str">
        <f t="shared" si="5"/>
        <v>Feb</v>
      </c>
      <c r="O5" s="15">
        <f>(J5-K5)/K5</f>
        <v>-1.7477039225187483E-2</v>
      </c>
    </row>
    <row r="6" spans="5:55" x14ac:dyDescent="0.25">
      <c r="E6" s="12" t="s">
        <v>28</v>
      </c>
      <c r="F6" s="13">
        <v>468344.26999999949</v>
      </c>
      <c r="G6" s="13">
        <v>445591</v>
      </c>
      <c r="I6" s="11" t="str">
        <f t="shared" si="1"/>
        <v>Mar</v>
      </c>
      <c r="J6" s="13">
        <f t="shared" si="2"/>
        <v>468344.26999999949</v>
      </c>
      <c r="K6" s="13">
        <f t="shared" si="3"/>
        <v>445591</v>
      </c>
      <c r="L6" s="11" t="str">
        <f t="shared" si="4"/>
        <v/>
      </c>
      <c r="N6" s="11" t="str">
        <f t="shared" si="5"/>
        <v>Mar</v>
      </c>
      <c r="O6" s="15">
        <f>(J6-K6)/K6</f>
        <v>5.1063127397096203E-2</v>
      </c>
      <c r="AI6" s="18">
        <v>91</v>
      </c>
      <c r="AJ6" s="19">
        <v>92</v>
      </c>
      <c r="AK6" s="19">
        <v>93</v>
      </c>
      <c r="AL6" s="19">
        <v>94</v>
      </c>
      <c r="AM6" s="19">
        <v>95</v>
      </c>
      <c r="AN6" s="19">
        <v>96</v>
      </c>
      <c r="AO6" s="19">
        <v>97</v>
      </c>
      <c r="AP6" s="19">
        <v>98</v>
      </c>
      <c r="AQ6" s="19">
        <v>99</v>
      </c>
      <c r="AR6" s="20">
        <v>100</v>
      </c>
      <c r="AT6" s="18">
        <v>91</v>
      </c>
      <c r="AU6" s="19">
        <v>92</v>
      </c>
      <c r="AV6" s="19">
        <v>93</v>
      </c>
      <c r="AW6" s="19">
        <v>94</v>
      </c>
      <c r="AX6" s="19">
        <v>95</v>
      </c>
      <c r="AY6" s="19">
        <v>96</v>
      </c>
      <c r="AZ6" s="19">
        <v>97</v>
      </c>
      <c r="BA6" s="19">
        <v>98</v>
      </c>
      <c r="BB6" s="19">
        <v>99</v>
      </c>
      <c r="BC6" s="20">
        <v>100</v>
      </c>
    </row>
    <row r="7" spans="5:55" x14ac:dyDescent="0.25">
      <c r="E7" s="12" t="s">
        <v>29</v>
      </c>
      <c r="F7" s="13">
        <v>448652.76000000007</v>
      </c>
      <c r="G7" s="13">
        <v>453071</v>
      </c>
      <c r="I7" s="11" t="str">
        <f t="shared" si="1"/>
        <v>Apr</v>
      </c>
      <c r="J7" s="13">
        <f t="shared" si="2"/>
        <v>448652.76000000007</v>
      </c>
      <c r="K7" s="13">
        <f t="shared" si="3"/>
        <v>453071</v>
      </c>
      <c r="L7" s="11" t="str">
        <f t="shared" si="4"/>
        <v/>
      </c>
      <c r="N7" s="11" t="str">
        <f t="shared" si="5"/>
        <v>Apr</v>
      </c>
      <c r="O7" s="15">
        <f t="shared" ref="O7:O15" si="6">(J7-K7)/K7</f>
        <v>-9.7517607615581932E-3</v>
      </c>
      <c r="AI7" s="21">
        <v>81</v>
      </c>
      <c r="AJ7" s="22">
        <v>82</v>
      </c>
      <c r="AK7" s="22">
        <v>83</v>
      </c>
      <c r="AL7" s="22">
        <v>84</v>
      </c>
      <c r="AM7" s="22">
        <v>85</v>
      </c>
      <c r="AN7" s="22">
        <v>86</v>
      </c>
      <c r="AO7" s="22">
        <v>87</v>
      </c>
      <c r="AP7" s="22">
        <v>88</v>
      </c>
      <c r="AQ7" s="22">
        <v>89</v>
      </c>
      <c r="AR7" s="23">
        <v>90</v>
      </c>
      <c r="AT7" s="21">
        <v>81</v>
      </c>
      <c r="AU7" s="22">
        <v>82</v>
      </c>
      <c r="AV7" s="22">
        <v>83</v>
      </c>
      <c r="AW7" s="22">
        <v>84</v>
      </c>
      <c r="AX7" s="22">
        <v>85</v>
      </c>
      <c r="AY7" s="22">
        <v>86</v>
      </c>
      <c r="AZ7" s="22">
        <v>87</v>
      </c>
      <c r="BA7" s="22">
        <v>88</v>
      </c>
      <c r="BB7" s="22">
        <v>89</v>
      </c>
      <c r="BC7" s="23">
        <v>90</v>
      </c>
    </row>
    <row r="8" spans="5:55" x14ac:dyDescent="0.25">
      <c r="E8" s="12" t="s">
        <v>30</v>
      </c>
      <c r="F8" s="13">
        <v>480720.64000000001</v>
      </c>
      <c r="G8" s="13">
        <v>444167</v>
      </c>
      <c r="I8" s="11" t="str">
        <f t="shared" si="1"/>
        <v>May</v>
      </c>
      <c r="J8" s="13">
        <f t="shared" si="2"/>
        <v>480720.64000000001</v>
      </c>
      <c r="K8" s="13">
        <f t="shared" si="3"/>
        <v>444167</v>
      </c>
      <c r="L8" s="13">
        <f t="shared" si="4"/>
        <v>480720.64000000001</v>
      </c>
      <c r="N8" s="11" t="str">
        <f t="shared" si="5"/>
        <v>May</v>
      </c>
      <c r="O8" s="15">
        <f t="shared" si="6"/>
        <v>8.2297063942165932E-2</v>
      </c>
      <c r="AD8" s="4" t="s">
        <v>11</v>
      </c>
      <c r="AE8" t="s">
        <v>0</v>
      </c>
      <c r="AF8" t="s">
        <v>45</v>
      </c>
      <c r="AI8" s="21">
        <v>71</v>
      </c>
      <c r="AJ8" s="22">
        <v>72</v>
      </c>
      <c r="AK8" s="22">
        <v>73</v>
      </c>
      <c r="AL8" s="22">
        <v>74</v>
      </c>
      <c r="AM8" s="22">
        <v>75</v>
      </c>
      <c r="AN8" s="22">
        <v>76</v>
      </c>
      <c r="AO8" s="22">
        <v>77</v>
      </c>
      <c r="AP8" s="22">
        <v>78</v>
      </c>
      <c r="AQ8" s="22">
        <v>79</v>
      </c>
      <c r="AR8" s="23">
        <v>80</v>
      </c>
      <c r="AT8" s="21">
        <v>71</v>
      </c>
      <c r="AU8" s="22">
        <v>72</v>
      </c>
      <c r="AV8" s="22">
        <v>73</v>
      </c>
      <c r="AW8" s="22">
        <v>74</v>
      </c>
      <c r="AX8" s="22">
        <v>75</v>
      </c>
      <c r="AY8" s="22">
        <v>76</v>
      </c>
      <c r="AZ8" s="22">
        <v>77</v>
      </c>
      <c r="BA8" s="22">
        <v>78</v>
      </c>
      <c r="BB8" s="22">
        <v>79</v>
      </c>
      <c r="BC8" s="23">
        <v>80</v>
      </c>
    </row>
    <row r="9" spans="5:55" x14ac:dyDescent="0.25">
      <c r="E9" s="12" t="s">
        <v>31</v>
      </c>
      <c r="F9" s="13">
        <v>455501.13999999996</v>
      </c>
      <c r="G9" s="13">
        <v>421979</v>
      </c>
      <c r="I9" s="11" t="str">
        <f t="shared" si="1"/>
        <v>Jun</v>
      </c>
      <c r="J9" s="13">
        <f t="shared" si="2"/>
        <v>455501.13999999996</v>
      </c>
      <c r="K9" s="13">
        <f t="shared" si="3"/>
        <v>421979</v>
      </c>
      <c r="L9" s="11" t="str">
        <f t="shared" si="4"/>
        <v/>
      </c>
      <c r="N9" s="11" t="str">
        <f t="shared" si="5"/>
        <v>Jun</v>
      </c>
      <c r="O9" s="15">
        <f t="shared" si="6"/>
        <v>7.9440303901378878E-2</v>
      </c>
      <c r="AD9" s="5" t="s">
        <v>43</v>
      </c>
      <c r="AE9" s="30">
        <v>3888472.6799999899</v>
      </c>
      <c r="AF9" s="17">
        <v>0.71389915535267945</v>
      </c>
      <c r="AG9" s="17">
        <f>AF9</f>
        <v>0.71389915535267945</v>
      </c>
      <c r="AI9" s="21">
        <v>61</v>
      </c>
      <c r="AJ9" s="22">
        <v>62</v>
      </c>
      <c r="AK9" s="22">
        <v>63</v>
      </c>
      <c r="AL9" s="22">
        <v>64</v>
      </c>
      <c r="AM9" s="22">
        <v>65</v>
      </c>
      <c r="AN9" s="22">
        <v>66</v>
      </c>
      <c r="AO9" s="22">
        <v>67</v>
      </c>
      <c r="AP9" s="22">
        <v>68</v>
      </c>
      <c r="AQ9" s="22">
        <v>69</v>
      </c>
      <c r="AR9" s="23">
        <v>70</v>
      </c>
      <c r="AT9" s="21">
        <v>61</v>
      </c>
      <c r="AU9" s="22">
        <v>62</v>
      </c>
      <c r="AV9" s="22">
        <v>63</v>
      </c>
      <c r="AW9" s="22">
        <v>64</v>
      </c>
      <c r="AX9" s="22">
        <v>65</v>
      </c>
      <c r="AY9" s="22">
        <v>66</v>
      </c>
      <c r="AZ9" s="22">
        <v>67</v>
      </c>
      <c r="BA9" s="22">
        <v>68</v>
      </c>
      <c r="BB9" s="22">
        <v>69</v>
      </c>
      <c r="BC9" s="23">
        <v>70</v>
      </c>
    </row>
    <row r="10" spans="5:55" x14ac:dyDescent="0.25">
      <c r="E10" s="12" t="s">
        <v>32</v>
      </c>
      <c r="F10" s="13">
        <v>433725.86000000045</v>
      </c>
      <c r="G10" s="13">
        <v>456718</v>
      </c>
      <c r="I10" s="11" t="str">
        <f t="shared" si="1"/>
        <v>Jul</v>
      </c>
      <c r="J10" s="13">
        <f t="shared" si="2"/>
        <v>433725.86000000045</v>
      </c>
      <c r="K10" s="13">
        <f t="shared" si="3"/>
        <v>456718</v>
      </c>
      <c r="L10" s="11" t="str">
        <f t="shared" si="4"/>
        <v/>
      </c>
      <c r="N10" s="11" t="str">
        <f t="shared" si="5"/>
        <v>Jul</v>
      </c>
      <c r="O10" s="15">
        <f t="shared" si="6"/>
        <v>-5.0342092932618265E-2</v>
      </c>
      <c r="AD10" s="5" t="s">
        <v>44</v>
      </c>
      <c r="AE10" s="30">
        <v>1558336.7900000021</v>
      </c>
      <c r="AF10" s="17">
        <v>0.28610084464731539</v>
      </c>
      <c r="AG10" s="17">
        <f>AF10</f>
        <v>0.28610084464731539</v>
      </c>
      <c r="AI10" s="21">
        <v>51</v>
      </c>
      <c r="AJ10" s="22">
        <v>52</v>
      </c>
      <c r="AK10" s="22">
        <v>53</v>
      </c>
      <c r="AL10" s="22">
        <v>54</v>
      </c>
      <c r="AM10" s="22">
        <v>55</v>
      </c>
      <c r="AN10" s="22">
        <v>56</v>
      </c>
      <c r="AO10" s="22">
        <v>57</v>
      </c>
      <c r="AP10" s="22">
        <v>58</v>
      </c>
      <c r="AQ10" s="22">
        <v>59</v>
      </c>
      <c r="AR10" s="23">
        <v>60</v>
      </c>
      <c r="AT10" s="21">
        <v>51</v>
      </c>
      <c r="AU10" s="22">
        <v>52</v>
      </c>
      <c r="AV10" s="22">
        <v>53</v>
      </c>
      <c r="AW10" s="22">
        <v>54</v>
      </c>
      <c r="AX10" s="22">
        <v>55</v>
      </c>
      <c r="AY10" s="22">
        <v>56</v>
      </c>
      <c r="AZ10" s="22">
        <v>57</v>
      </c>
      <c r="BA10" s="22">
        <v>58</v>
      </c>
      <c r="BB10" s="22">
        <v>59</v>
      </c>
      <c r="BC10" s="23">
        <v>60</v>
      </c>
    </row>
    <row r="11" spans="5:55" x14ac:dyDescent="0.25">
      <c r="E11" s="12" t="s">
        <v>33</v>
      </c>
      <c r="F11" s="13">
        <v>485766.24999999977</v>
      </c>
      <c r="G11" s="13">
        <v>431727</v>
      </c>
      <c r="I11" s="11" t="str">
        <f t="shared" si="1"/>
        <v>Aug</v>
      </c>
      <c r="J11" s="13">
        <f t="shared" si="2"/>
        <v>485766.24999999977</v>
      </c>
      <c r="K11" s="13">
        <f t="shared" si="3"/>
        <v>431727</v>
      </c>
      <c r="L11" s="13">
        <f t="shared" si="4"/>
        <v>485766.24999999977</v>
      </c>
      <c r="N11" s="11" t="str">
        <f t="shared" si="5"/>
        <v>Aug</v>
      </c>
      <c r="O11" s="15">
        <f t="shared" si="6"/>
        <v>0.12516995694038077</v>
      </c>
      <c r="AI11" s="21">
        <v>41</v>
      </c>
      <c r="AJ11" s="22">
        <v>42</v>
      </c>
      <c r="AK11" s="22">
        <v>43</v>
      </c>
      <c r="AL11" s="22">
        <v>44</v>
      </c>
      <c r="AM11" s="22">
        <v>45</v>
      </c>
      <c r="AN11" s="22">
        <v>46</v>
      </c>
      <c r="AO11" s="22">
        <v>47</v>
      </c>
      <c r="AP11" s="22">
        <v>48</v>
      </c>
      <c r="AQ11" s="22">
        <v>49</v>
      </c>
      <c r="AR11" s="23">
        <v>50</v>
      </c>
      <c r="AT11" s="21">
        <v>41</v>
      </c>
      <c r="AU11" s="22">
        <v>42</v>
      </c>
      <c r="AV11" s="22">
        <v>43</v>
      </c>
      <c r="AW11" s="22">
        <v>44</v>
      </c>
      <c r="AX11" s="22">
        <v>45</v>
      </c>
      <c r="AY11" s="22">
        <v>46</v>
      </c>
      <c r="AZ11" s="22">
        <v>47</v>
      </c>
      <c r="BA11" s="22">
        <v>48</v>
      </c>
      <c r="BB11" s="22">
        <v>49</v>
      </c>
      <c r="BC11" s="23">
        <v>50</v>
      </c>
    </row>
    <row r="12" spans="5:55" x14ac:dyDescent="0.25">
      <c r="E12" s="12" t="s">
        <v>34</v>
      </c>
      <c r="F12" s="13">
        <v>443447.4300000004</v>
      </c>
      <c r="G12" s="13">
        <v>446912</v>
      </c>
      <c r="I12" s="11" t="str">
        <f t="shared" si="1"/>
        <v>Sep</v>
      </c>
      <c r="J12" s="13">
        <f t="shared" si="2"/>
        <v>443447.4300000004</v>
      </c>
      <c r="K12" s="13">
        <f t="shared" si="3"/>
        <v>446912</v>
      </c>
      <c r="L12" s="11" t="str">
        <f t="shared" si="4"/>
        <v/>
      </c>
      <c r="N12" s="11" t="str">
        <f t="shared" si="5"/>
        <v>Sep</v>
      </c>
      <c r="O12" s="15">
        <f t="shared" si="6"/>
        <v>-7.7522420521256973E-3</v>
      </c>
      <c r="AI12" s="21">
        <v>31</v>
      </c>
      <c r="AJ12" s="22">
        <v>32</v>
      </c>
      <c r="AK12" s="22">
        <v>33</v>
      </c>
      <c r="AL12" s="22">
        <v>34</v>
      </c>
      <c r="AM12" s="22">
        <v>35</v>
      </c>
      <c r="AN12" s="22">
        <v>36</v>
      </c>
      <c r="AO12" s="22">
        <v>37</v>
      </c>
      <c r="AP12" s="22">
        <v>38</v>
      </c>
      <c r="AQ12" s="22">
        <v>39</v>
      </c>
      <c r="AR12" s="23">
        <v>40</v>
      </c>
      <c r="AT12" s="21">
        <v>31</v>
      </c>
      <c r="AU12" s="22">
        <v>32</v>
      </c>
      <c r="AV12" s="22">
        <v>33</v>
      </c>
      <c r="AW12" s="22">
        <v>34</v>
      </c>
      <c r="AX12" s="22">
        <v>35</v>
      </c>
      <c r="AY12" s="22">
        <v>36</v>
      </c>
      <c r="AZ12" s="22">
        <v>37</v>
      </c>
      <c r="BA12" s="22">
        <v>38</v>
      </c>
      <c r="BB12" s="22">
        <v>39</v>
      </c>
      <c r="BC12" s="23">
        <v>40</v>
      </c>
    </row>
    <row r="13" spans="5:55" x14ac:dyDescent="0.25">
      <c r="E13" s="12" t="s">
        <v>35</v>
      </c>
      <c r="F13" s="13">
        <v>458984.37999999971</v>
      </c>
      <c r="G13" s="13">
        <v>414360</v>
      </c>
      <c r="I13" s="11" t="str">
        <f t="shared" si="1"/>
        <v>Oct</v>
      </c>
      <c r="J13" s="13">
        <f t="shared" si="2"/>
        <v>458984.37999999971</v>
      </c>
      <c r="K13" s="13">
        <f t="shared" si="3"/>
        <v>414360</v>
      </c>
      <c r="L13" s="11" t="str">
        <f t="shared" si="4"/>
        <v/>
      </c>
      <c r="N13" s="11" t="str">
        <f t="shared" si="5"/>
        <v>Oct</v>
      </c>
      <c r="O13" s="15">
        <f t="shared" si="6"/>
        <v>0.10769470991408368</v>
      </c>
      <c r="AI13" s="21">
        <v>21</v>
      </c>
      <c r="AJ13" s="22">
        <v>22</v>
      </c>
      <c r="AK13" s="22">
        <v>23</v>
      </c>
      <c r="AL13" s="22">
        <v>24</v>
      </c>
      <c r="AM13" s="22">
        <v>25</v>
      </c>
      <c r="AN13" s="22">
        <v>26</v>
      </c>
      <c r="AO13" s="22">
        <v>27</v>
      </c>
      <c r="AP13" s="22">
        <v>28</v>
      </c>
      <c r="AQ13" s="22">
        <v>29</v>
      </c>
      <c r="AR13" s="23">
        <v>30</v>
      </c>
      <c r="AT13" s="21">
        <v>21</v>
      </c>
      <c r="AU13" s="22">
        <v>22</v>
      </c>
      <c r="AV13" s="22">
        <v>23</v>
      </c>
      <c r="AW13" s="22">
        <v>24</v>
      </c>
      <c r="AX13" s="22">
        <v>25</v>
      </c>
      <c r="AY13" s="22">
        <v>26</v>
      </c>
      <c r="AZ13" s="22">
        <v>27</v>
      </c>
      <c r="BA13" s="22">
        <v>28</v>
      </c>
      <c r="BB13" s="22">
        <v>29</v>
      </c>
      <c r="BC13" s="23">
        <v>30</v>
      </c>
    </row>
    <row r="14" spans="5:55" x14ac:dyDescent="0.25">
      <c r="E14" s="12" t="s">
        <v>36</v>
      </c>
      <c r="F14" s="13">
        <v>462537.40999999939</v>
      </c>
      <c r="G14" s="13">
        <v>413371</v>
      </c>
      <c r="I14" s="11" t="str">
        <f t="shared" si="1"/>
        <v>Nov</v>
      </c>
      <c r="J14" s="13">
        <f t="shared" si="2"/>
        <v>462537.40999999939</v>
      </c>
      <c r="K14" s="13">
        <f t="shared" si="3"/>
        <v>413371</v>
      </c>
      <c r="L14" s="11" t="str">
        <f t="shared" si="4"/>
        <v/>
      </c>
      <c r="N14" s="11" t="str">
        <f t="shared" si="5"/>
        <v>Nov</v>
      </c>
      <c r="O14" s="15">
        <f t="shared" si="6"/>
        <v>0.11894015303443975</v>
      </c>
      <c r="AD14" s="4" t="s">
        <v>11</v>
      </c>
      <c r="AE14" t="s">
        <v>0</v>
      </c>
      <c r="AF14" t="s">
        <v>45</v>
      </c>
      <c r="AG14" t="s">
        <v>52</v>
      </c>
      <c r="AI14" s="21">
        <v>11</v>
      </c>
      <c r="AJ14" s="22">
        <v>12</v>
      </c>
      <c r="AK14" s="22">
        <v>13</v>
      </c>
      <c r="AL14" s="22">
        <v>14</v>
      </c>
      <c r="AM14" s="22">
        <v>15</v>
      </c>
      <c r="AN14" s="22">
        <v>16</v>
      </c>
      <c r="AO14" s="22">
        <v>17</v>
      </c>
      <c r="AP14" s="22">
        <v>18</v>
      </c>
      <c r="AQ14" s="22">
        <v>19</v>
      </c>
      <c r="AR14" s="23">
        <v>20</v>
      </c>
      <c r="AT14" s="21">
        <v>11</v>
      </c>
      <c r="AU14" s="22">
        <v>12</v>
      </c>
      <c r="AV14" s="22">
        <v>13</v>
      </c>
      <c r="AW14" s="22">
        <v>14</v>
      </c>
      <c r="AX14" s="22">
        <v>15</v>
      </c>
      <c r="AY14" s="22">
        <v>16</v>
      </c>
      <c r="AZ14" s="22">
        <v>17</v>
      </c>
      <c r="BA14" s="22">
        <v>18</v>
      </c>
      <c r="BB14" s="22">
        <v>19</v>
      </c>
      <c r="BC14" s="23">
        <v>20</v>
      </c>
    </row>
    <row r="15" spans="5:55" x14ac:dyDescent="0.25">
      <c r="E15" s="12" t="s">
        <v>37</v>
      </c>
      <c r="F15" s="13">
        <v>441225.2900000001</v>
      </c>
      <c r="G15" s="13">
        <v>456773</v>
      </c>
      <c r="I15" s="11" t="str">
        <f t="shared" si="1"/>
        <v>Dec</v>
      </c>
      <c r="J15" s="13">
        <f t="shared" si="2"/>
        <v>441225.2900000001</v>
      </c>
      <c r="K15" s="13">
        <f t="shared" si="3"/>
        <v>456773</v>
      </c>
      <c r="L15" s="11" t="str">
        <f t="shared" si="4"/>
        <v/>
      </c>
      <c r="N15" s="11" t="str">
        <f t="shared" si="5"/>
        <v>Dec</v>
      </c>
      <c r="O15" s="15">
        <f t="shared" si="6"/>
        <v>-3.4038154619471607E-2</v>
      </c>
      <c r="AD15" s="5" t="s">
        <v>48</v>
      </c>
      <c r="AE15" s="30">
        <v>1336248.3099999984</v>
      </c>
      <c r="AF15" s="17">
        <v>0.24532679495396292</v>
      </c>
      <c r="AG15" s="16">
        <v>1336248.3099999984</v>
      </c>
      <c r="AI15" s="24">
        <v>1</v>
      </c>
      <c r="AJ15" s="25">
        <v>2</v>
      </c>
      <c r="AK15" s="25">
        <v>3</v>
      </c>
      <c r="AL15" s="25">
        <v>4</v>
      </c>
      <c r="AM15" s="25">
        <v>5</v>
      </c>
      <c r="AN15" s="25">
        <v>6</v>
      </c>
      <c r="AO15" s="25">
        <v>7</v>
      </c>
      <c r="AP15" s="25">
        <v>8</v>
      </c>
      <c r="AQ15" s="25">
        <v>9</v>
      </c>
      <c r="AR15" s="26">
        <v>10</v>
      </c>
      <c r="AT15" s="24">
        <v>1</v>
      </c>
      <c r="AU15" s="25">
        <v>2</v>
      </c>
      <c r="AV15" s="25">
        <v>3</v>
      </c>
      <c r="AW15" s="25">
        <v>4</v>
      </c>
      <c r="AX15" s="25">
        <v>5</v>
      </c>
      <c r="AY15" s="25">
        <v>6</v>
      </c>
      <c r="AZ15" s="25">
        <v>7</v>
      </c>
      <c r="BA15" s="25">
        <v>8</v>
      </c>
      <c r="BB15" s="25">
        <v>9</v>
      </c>
      <c r="BC15" s="26">
        <v>10</v>
      </c>
    </row>
    <row r="16" spans="5:55" x14ac:dyDescent="0.25">
      <c r="AD16" s="5" t="s">
        <v>49</v>
      </c>
      <c r="AE16" s="30">
        <v>1384874.5400000024</v>
      </c>
      <c r="AF16" s="17">
        <v>0.25425426529560563</v>
      </c>
      <c r="AG16" s="16">
        <v>1384874.5400000024</v>
      </c>
    </row>
    <row r="17" spans="11:33" x14ac:dyDescent="0.25">
      <c r="K17">
        <v>1</v>
      </c>
      <c r="L17" s="13">
        <f>LARGE(J4:J15,1)</f>
        <v>485766.24999999977</v>
      </c>
      <c r="M17" t="s">
        <v>40</v>
      </c>
      <c r="AD17" s="5" t="s">
        <v>50</v>
      </c>
      <c r="AE17" s="30">
        <v>1362939.5400000014</v>
      </c>
      <c r="AF17" s="17">
        <v>0.2502271370986649</v>
      </c>
      <c r="AG17" s="16">
        <v>1362939.5400000014</v>
      </c>
    </row>
    <row r="18" spans="11:33" x14ac:dyDescent="0.25">
      <c r="K18">
        <v>2</v>
      </c>
      <c r="L18" s="13">
        <f>LARGE(J4:J15,2)</f>
        <v>480720.64000000001</v>
      </c>
      <c r="M18" t="s">
        <v>41</v>
      </c>
      <c r="AD18" s="5" t="s">
        <v>51</v>
      </c>
      <c r="AE18" s="30">
        <v>1362747.0800000008</v>
      </c>
      <c r="AF18" s="17">
        <v>0.25019180265176333</v>
      </c>
      <c r="AG18" s="16">
        <v>1362747.0800000008</v>
      </c>
    </row>
    <row r="20" spans="11:33" x14ac:dyDescent="0.25">
      <c r="AD20" s="4" t="s">
        <v>11</v>
      </c>
      <c r="AE20" t="s">
        <v>0</v>
      </c>
      <c r="AF20" t="s">
        <v>45</v>
      </c>
    </row>
    <row r="21" spans="11:33" x14ac:dyDescent="0.25">
      <c r="AD21" s="5" t="s">
        <v>48</v>
      </c>
      <c r="AE21" s="30">
        <v>1336248.3099999984</v>
      </c>
      <c r="AF21" s="29"/>
    </row>
    <row r="22" spans="11:33" x14ac:dyDescent="0.25">
      <c r="AD22" s="5" t="s">
        <v>49</v>
      </c>
      <c r="AE22" s="30">
        <v>1384874.5400000024</v>
      </c>
      <c r="AF22" s="29">
        <v>3.6390115247370451E-2</v>
      </c>
    </row>
    <row r="23" spans="11:33" x14ac:dyDescent="0.25">
      <c r="AD23" s="5" t="s">
        <v>50</v>
      </c>
      <c r="AE23" s="30">
        <v>1362939.5400000014</v>
      </c>
      <c r="AF23" s="29">
        <v>-1.5838979897775357E-2</v>
      </c>
    </row>
    <row r="24" spans="11:33" x14ac:dyDescent="0.25">
      <c r="AD24" s="5" t="s">
        <v>51</v>
      </c>
      <c r="AE24" s="30">
        <v>1362747.0800000008</v>
      </c>
      <c r="AF24" s="29">
        <v>-1.4120949194904202E-4</v>
      </c>
    </row>
    <row r="27" spans="11:33" x14ac:dyDescent="0.25">
      <c r="AD27" s="27" t="s">
        <v>54</v>
      </c>
      <c r="AE27" s="27" t="str">
        <f>AE20</f>
        <v>Total Revenue</v>
      </c>
      <c r="AF27" s="27" t="s">
        <v>39</v>
      </c>
      <c r="AG27" s="27" t="s">
        <v>53</v>
      </c>
    </row>
    <row r="28" spans="11:33" x14ac:dyDescent="0.25">
      <c r="AD28" s="11" t="str">
        <f t="shared" ref="AD28:AE28" si="7">AD21</f>
        <v>Q-1</v>
      </c>
      <c r="AE28" s="31">
        <f t="shared" si="7"/>
        <v>1336248.3099999984</v>
      </c>
      <c r="AF28" s="28" t="str">
        <f t="shared" ref="AF28:AF31" si="8">IF(AE28&gt;AG28,AE28,"")</f>
        <v/>
      </c>
      <c r="AG28" s="31">
        <f>AVERAGE($AE$28:$AE$31)</f>
        <v>1361702.3675000006</v>
      </c>
    </row>
    <row r="29" spans="11:33" x14ac:dyDescent="0.25">
      <c r="AD29" s="11" t="str">
        <f t="shared" ref="AD29:AE29" si="9">AD22</f>
        <v>Q-2</v>
      </c>
      <c r="AE29" s="31">
        <f t="shared" si="9"/>
        <v>1384874.5400000024</v>
      </c>
      <c r="AF29" s="28">
        <f t="shared" si="8"/>
        <v>1384874.5400000024</v>
      </c>
      <c r="AG29" s="31">
        <f t="shared" ref="AG29:AG31" si="10">AVERAGE($AE$28:$AE$31)</f>
        <v>1361702.3675000006</v>
      </c>
    </row>
    <row r="30" spans="11:33" x14ac:dyDescent="0.25">
      <c r="AD30" s="11" t="str">
        <f t="shared" ref="AD30:AE30" si="11">AD23</f>
        <v>Q-3</v>
      </c>
      <c r="AE30" s="31">
        <f t="shared" si="11"/>
        <v>1362939.5400000014</v>
      </c>
      <c r="AF30" s="28">
        <f t="shared" si="8"/>
        <v>1362939.5400000014</v>
      </c>
      <c r="AG30" s="31">
        <f t="shared" si="10"/>
        <v>1361702.3675000006</v>
      </c>
    </row>
    <row r="31" spans="11:33" x14ac:dyDescent="0.25">
      <c r="AD31" s="11" t="str">
        <f t="shared" ref="AD31:AE31" si="12">AD24</f>
        <v>Q-4</v>
      </c>
      <c r="AE31" s="31">
        <f t="shared" si="12"/>
        <v>1362747.0800000008</v>
      </c>
      <c r="AF31" s="28">
        <f t="shared" si="8"/>
        <v>1362747.0800000008</v>
      </c>
      <c r="AG31" s="31">
        <f t="shared" si="10"/>
        <v>1361702.3675000006</v>
      </c>
    </row>
    <row r="36" spans="30:33" x14ac:dyDescent="0.25">
      <c r="AD36" s="4" t="s">
        <v>11</v>
      </c>
      <c r="AE36" t="s">
        <v>0</v>
      </c>
      <c r="AF36" t="s">
        <v>52</v>
      </c>
    </row>
    <row r="37" spans="30:33" x14ac:dyDescent="0.25">
      <c r="AD37" s="5" t="s">
        <v>57</v>
      </c>
      <c r="AE37" s="30">
        <v>786663.06000000041</v>
      </c>
      <c r="AF37" s="17"/>
    </row>
    <row r="38" spans="30:33" x14ac:dyDescent="0.25">
      <c r="AD38" s="5" t="s">
        <v>58</v>
      </c>
      <c r="AE38" s="30">
        <v>765868.27999999898</v>
      </c>
      <c r="AF38" s="17">
        <v>-2.6434163566802556E-2</v>
      </c>
    </row>
    <row r="39" spans="30:33" x14ac:dyDescent="0.25">
      <c r="AD39" s="5" t="s">
        <v>56</v>
      </c>
      <c r="AE39" s="30">
        <v>789470.8800000028</v>
      </c>
      <c r="AF39" s="17">
        <v>3.0818093158269787E-2</v>
      </c>
    </row>
    <row r="40" spans="30:33" x14ac:dyDescent="0.25">
      <c r="AD40" s="5" t="s">
        <v>60</v>
      </c>
      <c r="AE40" s="30">
        <v>772166.82999999914</v>
      </c>
      <c r="AF40" s="17">
        <v>-2.1918541187996184E-2</v>
      </c>
    </row>
    <row r="41" spans="30:33" x14ac:dyDescent="0.25">
      <c r="AD41" s="5" t="s">
        <v>61</v>
      </c>
      <c r="AE41" s="30">
        <v>774303.62999999756</v>
      </c>
      <c r="AF41" s="17">
        <v>2.7672776361015393E-3</v>
      </c>
    </row>
    <row r="42" spans="30:33" x14ac:dyDescent="0.25">
      <c r="AD42" s="5" t="s">
        <v>59</v>
      </c>
      <c r="AE42" s="30">
        <v>795985.00999999966</v>
      </c>
      <c r="AF42" s="17">
        <v>2.8001134387039057E-2</v>
      </c>
    </row>
    <row r="43" spans="30:33" x14ac:dyDescent="0.25">
      <c r="AD43" s="5" t="s">
        <v>55</v>
      </c>
      <c r="AE43" s="30">
        <v>762351.78000000084</v>
      </c>
      <c r="AF43" s="17">
        <v>-4.225359721284052E-2</v>
      </c>
    </row>
    <row r="46" spans="30:33" x14ac:dyDescent="0.25">
      <c r="AD46" s="33" t="s">
        <v>62</v>
      </c>
      <c r="AE46" s="33" t="str">
        <f>AE36</f>
        <v>Total Revenue</v>
      </c>
      <c r="AF46" s="33" t="s">
        <v>39</v>
      </c>
      <c r="AG46" s="33" t="s">
        <v>63</v>
      </c>
    </row>
    <row r="47" spans="30:33" x14ac:dyDescent="0.25">
      <c r="AD47" s="11" t="str">
        <f t="shared" ref="AD47:AE47" si="13">AD37</f>
        <v>Sat</v>
      </c>
      <c r="AE47" s="32">
        <f t="shared" si="13"/>
        <v>786663.06000000041</v>
      </c>
      <c r="AF47" s="11">
        <f>IF(AE47&gt;AG47,AE47,"")</f>
        <v>786663.06000000041</v>
      </c>
      <c r="AG47" s="11">
        <f>AVERAGE($AE$47:$AE$53)</f>
        <v>778115.63857142848</v>
      </c>
    </row>
    <row r="48" spans="30:33" x14ac:dyDescent="0.25">
      <c r="AD48" s="11" t="str">
        <f t="shared" ref="AD48:AE48" si="14">AD38</f>
        <v>Sun</v>
      </c>
      <c r="AE48" s="32">
        <f t="shared" si="14"/>
        <v>765868.27999999898</v>
      </c>
      <c r="AF48" s="11" t="str">
        <f t="shared" ref="AF48:AF52" si="15">IF(AE48&gt;AG48,AE48,"")</f>
        <v/>
      </c>
      <c r="AG48" s="11">
        <f t="shared" ref="AG48:AG53" si="16">AVERAGE($AE$47:$AE$53)</f>
        <v>778115.63857142848</v>
      </c>
    </row>
    <row r="49" spans="30:33" x14ac:dyDescent="0.25">
      <c r="AD49" s="11" t="str">
        <f t="shared" ref="AD49:AE49" si="17">AD39</f>
        <v>Mon</v>
      </c>
      <c r="AE49" s="32">
        <f t="shared" si="17"/>
        <v>789470.8800000028</v>
      </c>
      <c r="AF49" s="11">
        <f t="shared" si="15"/>
        <v>789470.8800000028</v>
      </c>
      <c r="AG49" s="11">
        <f t="shared" si="16"/>
        <v>778115.63857142848</v>
      </c>
    </row>
    <row r="50" spans="30:33" x14ac:dyDescent="0.25">
      <c r="AD50" s="11" t="str">
        <f t="shared" ref="AD50:AE50" si="18">AD40</f>
        <v>Tue</v>
      </c>
      <c r="AE50" s="32">
        <f t="shared" si="18"/>
        <v>772166.82999999914</v>
      </c>
      <c r="AF50" s="11" t="str">
        <f t="shared" si="15"/>
        <v/>
      </c>
      <c r="AG50" s="11">
        <f t="shared" si="16"/>
        <v>778115.63857142848</v>
      </c>
    </row>
    <row r="51" spans="30:33" x14ac:dyDescent="0.25">
      <c r="AD51" s="11" t="str">
        <f t="shared" ref="AD51:AE51" si="19">AD41</f>
        <v>Wed</v>
      </c>
      <c r="AE51" s="32">
        <f t="shared" si="19"/>
        <v>774303.62999999756</v>
      </c>
      <c r="AF51" s="11" t="str">
        <f t="shared" si="15"/>
        <v/>
      </c>
      <c r="AG51" s="11">
        <f t="shared" si="16"/>
        <v>778115.63857142848</v>
      </c>
    </row>
    <row r="52" spans="30:33" x14ac:dyDescent="0.25">
      <c r="AD52" s="11" t="str">
        <f t="shared" ref="AD52:AE52" si="20">AD42</f>
        <v>Thu</v>
      </c>
      <c r="AE52" s="32">
        <f t="shared" si="20"/>
        <v>795985.00999999966</v>
      </c>
      <c r="AF52" s="11">
        <f t="shared" si="15"/>
        <v>795985.00999999966</v>
      </c>
      <c r="AG52" s="11">
        <f t="shared" si="16"/>
        <v>778115.63857142848</v>
      </c>
    </row>
    <row r="53" spans="30:33" x14ac:dyDescent="0.25">
      <c r="AD53" s="11" t="str">
        <f t="shared" ref="AD53:AE53" si="21">AD43</f>
        <v>Fri</v>
      </c>
      <c r="AE53" s="32">
        <f t="shared" si="21"/>
        <v>762351.78000000084</v>
      </c>
      <c r="AF53" s="11" t="str">
        <f>IF(AE53&gt;AG53,AE53,"")</f>
        <v/>
      </c>
      <c r="AG53" s="11">
        <f t="shared" si="16"/>
        <v>778115.63857142848</v>
      </c>
    </row>
  </sheetData>
  <conditionalFormatting sqref="AI6:AR15">
    <cfRule type="cellIs" dxfId="7" priority="3" operator="lessThanOrEqual">
      <formula>$AF$10*100</formula>
    </cfRule>
    <cfRule type="cellIs" dxfId="6" priority="4" operator="lessThanOrEqual">
      <formula>$AF$10*100</formula>
    </cfRule>
  </conditionalFormatting>
  <conditionalFormatting sqref="AT6:BC15">
    <cfRule type="cellIs" dxfId="5" priority="1" operator="lessThanOrEqual">
      <formula>$AF$9*100</formula>
    </cfRule>
    <cfRule type="cellIs" dxfId="4" priority="2" operator="lessThanOrEqual">
      <formula>$AF$9*100</formula>
    </cfRule>
  </conditionalFormatting>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E4:R32"/>
  <sheetViews>
    <sheetView showGridLines="0" topLeftCell="F1" workbookViewId="0">
      <selection activeCell="M5" sqref="M5"/>
    </sheetView>
  </sheetViews>
  <sheetFormatPr defaultRowHeight="15" x14ac:dyDescent="0.25"/>
  <cols>
    <col min="5" max="5" width="15.28515625" bestFit="1" customWidth="1"/>
    <col min="6" max="6" width="10.5703125" bestFit="1" customWidth="1"/>
    <col min="7" max="7" width="14.28515625" bestFit="1" customWidth="1"/>
    <col min="8" max="8" width="16.28515625" bestFit="1" customWidth="1"/>
    <col min="9" max="9" width="15" bestFit="1" customWidth="1"/>
    <col min="10" max="10" width="13.85546875" bestFit="1" customWidth="1"/>
    <col min="11" max="11" width="13.42578125" bestFit="1" customWidth="1"/>
    <col min="12" max="12" width="11.5703125" bestFit="1" customWidth="1"/>
    <col min="13" max="13" width="15.42578125" bestFit="1" customWidth="1"/>
    <col min="14" max="14" width="11.28515625" bestFit="1" customWidth="1"/>
    <col min="15" max="15" width="12.85546875" bestFit="1" customWidth="1"/>
    <col min="16" max="16" width="16.5703125" bestFit="1" customWidth="1"/>
    <col min="17" max="17" width="13.140625" bestFit="1" customWidth="1"/>
    <col min="18" max="18" width="21.7109375" customWidth="1"/>
  </cols>
  <sheetData>
    <row r="4" spans="5:18" x14ac:dyDescent="0.25">
      <c r="E4" s="34" t="s">
        <v>0</v>
      </c>
      <c r="F4" s="34" t="s">
        <v>1</v>
      </c>
      <c r="G4" s="34" t="s">
        <v>2</v>
      </c>
      <c r="H4" s="34" t="s">
        <v>3</v>
      </c>
      <c r="I4" s="34" t="s">
        <v>4</v>
      </c>
      <c r="J4" s="34" t="s">
        <v>5</v>
      </c>
      <c r="K4" s="34" t="s">
        <v>6</v>
      </c>
      <c r="L4" s="34" t="s">
        <v>7</v>
      </c>
      <c r="M4" s="34" t="s">
        <v>8</v>
      </c>
      <c r="N4" s="34" t="s">
        <v>9</v>
      </c>
      <c r="O4" s="34" t="s">
        <v>10</v>
      </c>
      <c r="P4" t="s">
        <v>24</v>
      </c>
      <c r="Q4" t="s">
        <v>25</v>
      </c>
    </row>
    <row r="5" spans="5:18" x14ac:dyDescent="0.25">
      <c r="E5" s="34">
        <v>5446809.4700000202</v>
      </c>
      <c r="F5" s="34">
        <v>3149297.4099999927</v>
      </c>
      <c r="G5" s="34">
        <v>2297512.0600000275</v>
      </c>
      <c r="H5" s="34">
        <v>0.42180878047126164</v>
      </c>
      <c r="I5" s="34">
        <v>20000</v>
      </c>
      <c r="J5" s="34">
        <v>438297.51000000123</v>
      </c>
      <c r="K5" s="34">
        <v>8.0468669303389667E-2</v>
      </c>
      <c r="L5" s="34">
        <v>100</v>
      </c>
      <c r="M5" s="34">
        <v>48662</v>
      </c>
      <c r="N5" s="34">
        <v>606148</v>
      </c>
      <c r="O5" s="34">
        <v>5254990</v>
      </c>
      <c r="P5" s="7">
        <v>3.6502347292767488E-2</v>
      </c>
      <c r="Q5" s="8" t="s">
        <v>64</v>
      </c>
      <c r="R5" s="9" t="str">
        <f>Q5 &amp; TEXT(P5," 0.0 %")</f>
        <v>▲ 3.7 %</v>
      </c>
    </row>
    <row r="8" spans="5:18" x14ac:dyDescent="0.25">
      <c r="E8" s="4" t="s">
        <v>11</v>
      </c>
      <c r="F8" t="s">
        <v>0</v>
      </c>
      <c r="G8" t="s">
        <v>10</v>
      </c>
    </row>
    <row r="9" spans="5:18" x14ac:dyDescent="0.25">
      <c r="E9" s="5" t="s">
        <v>12</v>
      </c>
      <c r="F9" s="1">
        <v>546574.63</v>
      </c>
      <c r="G9" s="1">
        <v>422011</v>
      </c>
    </row>
    <row r="10" spans="5:18" x14ac:dyDescent="0.25">
      <c r="E10" s="5" t="s">
        <v>13</v>
      </c>
      <c r="F10" s="1">
        <v>526187</v>
      </c>
      <c r="G10" s="1">
        <v>600510</v>
      </c>
    </row>
    <row r="11" spans="5:18" x14ac:dyDescent="0.25">
      <c r="E11" s="5" t="s">
        <v>14</v>
      </c>
      <c r="F11" s="1">
        <v>548423.81999999995</v>
      </c>
      <c r="G11" s="1">
        <v>418186</v>
      </c>
    </row>
    <row r="12" spans="5:18" x14ac:dyDescent="0.25">
      <c r="E12" s="5" t="s">
        <v>15</v>
      </c>
      <c r="F12" s="1">
        <v>545095.25999999989</v>
      </c>
      <c r="G12" s="1">
        <v>419431</v>
      </c>
    </row>
    <row r="13" spans="5:18" x14ac:dyDescent="0.25">
      <c r="E13" s="5" t="s">
        <v>16</v>
      </c>
      <c r="F13" s="1">
        <v>536475.9</v>
      </c>
      <c r="G13" s="1">
        <v>601307</v>
      </c>
    </row>
    <row r="14" spans="5:18" x14ac:dyDescent="0.25">
      <c r="E14" s="5" t="s">
        <v>17</v>
      </c>
      <c r="F14" s="1">
        <v>547475.30000000005</v>
      </c>
      <c r="G14" s="1">
        <v>646080</v>
      </c>
    </row>
    <row r="15" spans="5:18" x14ac:dyDescent="0.25">
      <c r="E15" s="5" t="s">
        <v>18</v>
      </c>
      <c r="F15" s="1">
        <v>565168.15000000014</v>
      </c>
      <c r="G15" s="1">
        <v>445958</v>
      </c>
    </row>
    <row r="16" spans="5:18" x14ac:dyDescent="0.25">
      <c r="E16" s="5" t="s">
        <v>19</v>
      </c>
      <c r="F16" s="1">
        <v>536180.92999999993</v>
      </c>
      <c r="G16" s="1">
        <v>711271</v>
      </c>
    </row>
    <row r="17" spans="5:7" x14ac:dyDescent="0.25">
      <c r="E17" s="5" t="s">
        <v>20</v>
      </c>
      <c r="F17" s="1">
        <v>537047.05999999982</v>
      </c>
      <c r="G17" s="1">
        <v>485684</v>
      </c>
    </row>
    <row r="18" spans="5:7" x14ac:dyDescent="0.25">
      <c r="E18" s="5" t="s">
        <v>21</v>
      </c>
      <c r="F18" s="1">
        <v>558181.42000000004</v>
      </c>
      <c r="G18" s="1">
        <v>504552</v>
      </c>
    </row>
    <row r="19" spans="5:7" x14ac:dyDescent="0.25">
      <c r="E19" s="5" t="s">
        <v>22</v>
      </c>
      <c r="F19" s="1">
        <v>5446809.4700000202</v>
      </c>
      <c r="G19" s="1">
        <v>5254990</v>
      </c>
    </row>
    <row r="22" spans="5:7" x14ac:dyDescent="0.25">
      <c r="E22" t="str">
        <f>E8</f>
        <v>Row Labels</v>
      </c>
      <c r="F22" t="str">
        <f t="shared" ref="F22:G22" si="0">F8</f>
        <v>Total Revenue</v>
      </c>
      <c r="G22" t="str">
        <f t="shared" si="0"/>
        <v>Total Target</v>
      </c>
    </row>
    <row r="23" spans="5:7" x14ac:dyDescent="0.25">
      <c r="E23" t="str">
        <f t="shared" ref="E23:G23" si="1">E9</f>
        <v>Barron-Fleming</v>
      </c>
      <c r="F23" s="6">
        <f t="shared" si="1"/>
        <v>546574.63</v>
      </c>
      <c r="G23" s="6">
        <f t="shared" si="1"/>
        <v>422011</v>
      </c>
    </row>
    <row r="24" spans="5:7" x14ac:dyDescent="0.25">
      <c r="E24" t="str">
        <f t="shared" ref="E24:G24" si="2">E10</f>
        <v>Berg-Trujillo</v>
      </c>
      <c r="F24" s="6">
        <f t="shared" si="2"/>
        <v>526187</v>
      </c>
      <c r="G24" s="6">
        <f t="shared" si="2"/>
        <v>600510</v>
      </c>
    </row>
    <row r="25" spans="5:7" x14ac:dyDescent="0.25">
      <c r="E25" t="str">
        <f t="shared" ref="E25:G25" si="3">E11</f>
        <v>Lee-Myers</v>
      </c>
      <c r="F25" s="6">
        <f t="shared" si="3"/>
        <v>548423.81999999995</v>
      </c>
      <c r="G25" s="6">
        <f t="shared" si="3"/>
        <v>418186</v>
      </c>
    </row>
    <row r="26" spans="5:7" x14ac:dyDescent="0.25">
      <c r="E26" t="str">
        <f t="shared" ref="E26:G26" si="4">E12</f>
        <v>Lopez</v>
      </c>
      <c r="F26" s="6">
        <f t="shared" si="4"/>
        <v>545095.25999999989</v>
      </c>
      <c r="G26" s="6">
        <f t="shared" si="4"/>
        <v>419431</v>
      </c>
    </row>
    <row r="27" spans="5:7" x14ac:dyDescent="0.25">
      <c r="E27" t="str">
        <f t="shared" ref="E27:G27" si="5">E13</f>
        <v>Martinez</v>
      </c>
      <c r="F27" s="6">
        <f t="shared" si="5"/>
        <v>536475.9</v>
      </c>
      <c r="G27" s="6">
        <f t="shared" si="5"/>
        <v>601307</v>
      </c>
    </row>
    <row r="28" spans="5:7" x14ac:dyDescent="0.25">
      <c r="E28" t="str">
        <f t="shared" ref="E28:G28" si="6">E14</f>
        <v>Miller</v>
      </c>
      <c r="F28" s="6">
        <f t="shared" si="6"/>
        <v>547475.30000000005</v>
      </c>
      <c r="G28" s="6">
        <f t="shared" si="6"/>
        <v>646080</v>
      </c>
    </row>
    <row r="29" spans="5:7" x14ac:dyDescent="0.25">
      <c r="E29" t="str">
        <f t="shared" ref="E29:G29" si="7">E15</f>
        <v>Myers-Lopez</v>
      </c>
      <c r="F29" s="6">
        <f t="shared" si="7"/>
        <v>565168.15000000014</v>
      </c>
      <c r="G29" s="6">
        <f t="shared" si="7"/>
        <v>445958</v>
      </c>
    </row>
    <row r="30" spans="5:7" x14ac:dyDescent="0.25">
      <c r="E30" t="str">
        <f t="shared" ref="E30:G30" si="8">E16</f>
        <v>Novak PLC</v>
      </c>
      <c r="F30" s="6">
        <f t="shared" si="8"/>
        <v>536180.92999999993</v>
      </c>
      <c r="G30" s="6">
        <f t="shared" si="8"/>
        <v>711271</v>
      </c>
    </row>
    <row r="31" spans="5:7" x14ac:dyDescent="0.25">
      <c r="E31" t="str">
        <f t="shared" ref="E31:G31" si="9">E17</f>
        <v>Thomas</v>
      </c>
      <c r="F31" s="6">
        <f t="shared" si="9"/>
        <v>537047.05999999982</v>
      </c>
      <c r="G31" s="6">
        <f t="shared" si="9"/>
        <v>485684</v>
      </c>
    </row>
    <row r="32" spans="5:7" x14ac:dyDescent="0.25">
      <c r="E32" t="str">
        <f t="shared" ref="E32:G32" si="10">E18</f>
        <v>Valdez</v>
      </c>
      <c r="F32" s="6">
        <f t="shared" si="10"/>
        <v>558181.42000000004</v>
      </c>
      <c r="G32" s="6">
        <f t="shared" si="10"/>
        <v>504552</v>
      </c>
    </row>
  </sheetData>
  <conditionalFormatting sqref="R5">
    <cfRule type="expression" dxfId="3" priority="1">
      <formula>$P$5&gt;0</formula>
    </cfRule>
    <cfRule type="expression" dxfId="2" priority="2">
      <formula>$P$5&lt;0</formula>
    </cfRule>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F7C9EE02-42E1-4005-9D12-6889AFFD525C}">
      <x15:webExtensions xmlns:xm="http://schemas.microsoft.com/office/excel/2006/main">
        <x15:webExtension appRef="{5925DEA5-3F52-469A-8355-24115B033E51}">
          <xm:f>'Explore Data 3'!$E$22:$G$32</xm:f>
        </x15:webExtension>
        <x15:webExtension appRef="{DC9C5D43-EC6A-4704-9F45-9D30A011B38D}">
          <xm:f>'Explore Data 3'!$E$22:$G$32</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01BFD-B2F2-462B-93EB-A424809B1381}">
  <sheetPr codeName="Sheet1"/>
  <dimension ref="A1:Y33"/>
  <sheetViews>
    <sheetView showGridLines="0" showRowColHeaders="0" tabSelected="1" zoomScaleNormal="100" workbookViewId="0">
      <selection activeCell="G8" sqref="G8"/>
    </sheetView>
  </sheetViews>
  <sheetFormatPr defaultRowHeight="15" x14ac:dyDescent="0.25"/>
  <cols>
    <col min="1" max="16" width="9.140625" style="2"/>
    <col min="17" max="17" width="11.85546875" style="2" customWidth="1"/>
    <col min="18" max="16384" width="9.140625" style="2"/>
  </cols>
  <sheetData>
    <row r="1" spans="11:25" x14ac:dyDescent="0.25">
      <c r="R1" s="3"/>
      <c r="S1" s="3"/>
      <c r="T1" s="3"/>
      <c r="U1" s="3"/>
      <c r="V1" s="3"/>
      <c r="W1" s="3"/>
      <c r="X1" s="3"/>
    </row>
    <row r="2" spans="11:25" hidden="1" x14ac:dyDescent="0.25">
      <c r="S2" s="3"/>
      <c r="T2" s="3"/>
      <c r="U2" s="3"/>
      <c r="V2" s="3"/>
      <c r="W2" s="3"/>
      <c r="X2" s="3"/>
    </row>
    <row r="3" spans="11:25" ht="3" customHeight="1" x14ac:dyDescent="0.25">
      <c r="S3" s="3"/>
      <c r="T3" s="3"/>
      <c r="U3" s="3"/>
      <c r="V3" s="3"/>
      <c r="W3" s="3"/>
      <c r="X3" s="3"/>
    </row>
    <row r="4" spans="11:25" hidden="1" x14ac:dyDescent="0.25">
      <c r="R4" s="3"/>
      <c r="S4" s="3"/>
      <c r="T4" s="3"/>
      <c r="U4" s="3"/>
      <c r="V4" s="3"/>
      <c r="W4" s="3"/>
      <c r="X4" s="3"/>
    </row>
    <row r="5" spans="11:25" x14ac:dyDescent="0.25">
      <c r="S5" s="3"/>
      <c r="T5" s="3"/>
      <c r="U5" s="3"/>
      <c r="V5" s="3"/>
      <c r="W5" s="3"/>
      <c r="X5" s="3"/>
    </row>
    <row r="6" spans="11:25" x14ac:dyDescent="0.25">
      <c r="T6" s="3"/>
      <c r="U6" s="3"/>
      <c r="V6" s="3"/>
      <c r="W6" s="3"/>
      <c r="X6" s="3"/>
    </row>
    <row r="7" spans="11:25" x14ac:dyDescent="0.25">
      <c r="T7" s="3"/>
      <c r="U7" s="3"/>
      <c r="V7" s="3"/>
      <c r="W7" s="3"/>
      <c r="X7" s="3"/>
    </row>
    <row r="8" spans="11:25" x14ac:dyDescent="0.25">
      <c r="T8" s="3"/>
      <c r="U8" s="3"/>
      <c r="V8" s="3"/>
      <c r="W8" s="3"/>
      <c r="X8" s="3"/>
    </row>
    <row r="9" spans="11:25" x14ac:dyDescent="0.25">
      <c r="K9" s="2" t="s">
        <v>23</v>
      </c>
      <c r="U9" s="3"/>
      <c r="V9" s="3"/>
      <c r="W9" s="3"/>
      <c r="X9" s="3"/>
      <c r="Y9" s="3"/>
    </row>
    <row r="10" spans="11:25" x14ac:dyDescent="0.25">
      <c r="U10" s="3"/>
      <c r="V10" s="3"/>
      <c r="W10" s="3"/>
      <c r="X10" s="3"/>
      <c r="Y10" s="3"/>
    </row>
    <row r="11" spans="11:25" x14ac:dyDescent="0.25">
      <c r="U11" s="3"/>
      <c r="V11" s="3"/>
      <c r="W11" s="3"/>
      <c r="X11" s="3"/>
      <c r="Y11" s="3"/>
    </row>
    <row r="12" spans="11:25" x14ac:dyDescent="0.25">
      <c r="U12" s="3"/>
      <c r="V12" s="3"/>
      <c r="W12" s="3"/>
      <c r="X12" s="3"/>
      <c r="Y12" s="3"/>
    </row>
    <row r="13" spans="11:25" x14ac:dyDescent="0.25">
      <c r="U13" s="3"/>
      <c r="V13" s="3"/>
      <c r="W13" s="3"/>
      <c r="X13" s="3"/>
      <c r="Y13" s="3"/>
    </row>
    <row r="14" spans="11:25" x14ac:dyDescent="0.25">
      <c r="U14" s="3"/>
      <c r="V14" s="3"/>
      <c r="W14" s="3"/>
      <c r="X14" s="3"/>
      <c r="Y14" s="3"/>
    </row>
    <row r="15" spans="11:25" x14ac:dyDescent="0.25">
      <c r="U15" s="3"/>
      <c r="V15" s="3"/>
      <c r="W15" s="3"/>
      <c r="X15" s="3"/>
      <c r="Y15" s="3"/>
    </row>
    <row r="16" spans="11:25" x14ac:dyDescent="0.25">
      <c r="U16" s="3"/>
      <c r="V16" s="3"/>
      <c r="W16" s="3"/>
      <c r="X16" s="3"/>
      <c r="Y16" s="3"/>
    </row>
    <row r="17" spans="1:25" x14ac:dyDescent="0.25">
      <c r="U17" s="3"/>
      <c r="V17" s="3"/>
      <c r="W17" s="3"/>
      <c r="X17" s="3"/>
      <c r="Y17" s="3"/>
    </row>
    <row r="18" spans="1:25" x14ac:dyDescent="0.25">
      <c r="U18" s="3"/>
      <c r="V18" s="3"/>
      <c r="W18" s="3"/>
      <c r="X18" s="3"/>
      <c r="Y18" s="3"/>
    </row>
    <row r="19" spans="1:25" x14ac:dyDescent="0.25">
      <c r="U19" s="3"/>
      <c r="V19" s="3"/>
      <c r="W19" s="3"/>
      <c r="X19" s="3"/>
      <c r="Y19" s="3"/>
    </row>
    <row r="20" spans="1:25" x14ac:dyDescent="0.25">
      <c r="A20" s="2" t="s">
        <v>23</v>
      </c>
      <c r="U20" s="3"/>
      <c r="V20" s="3"/>
      <c r="W20" s="3"/>
      <c r="X20" s="3"/>
      <c r="Y20" s="3"/>
    </row>
    <row r="21" spans="1:25" x14ac:dyDescent="0.25">
      <c r="U21" s="3"/>
      <c r="V21" s="3"/>
      <c r="W21" s="3"/>
      <c r="X21" s="3"/>
      <c r="Y21" s="3"/>
    </row>
    <row r="22" spans="1:25" x14ac:dyDescent="0.25">
      <c r="U22" s="3"/>
      <c r="V22" s="3"/>
      <c r="W22" s="3"/>
      <c r="X22" s="3"/>
      <c r="Y22" s="3"/>
    </row>
    <row r="23" spans="1:25" x14ac:dyDescent="0.25">
      <c r="U23" s="3"/>
      <c r="V23" s="3"/>
      <c r="W23" s="3"/>
      <c r="X23" s="3"/>
      <c r="Y23" s="3"/>
    </row>
    <row r="24" spans="1:25" x14ac:dyDescent="0.25">
      <c r="T24" s="3"/>
      <c r="U24" s="3"/>
      <c r="V24" s="3"/>
      <c r="W24" s="3"/>
      <c r="X24" s="3"/>
      <c r="Y24" s="3"/>
    </row>
    <row r="25" spans="1:25" x14ac:dyDescent="0.25">
      <c r="T25" s="3"/>
      <c r="U25" s="3"/>
      <c r="V25" s="3"/>
      <c r="W25" s="3"/>
      <c r="X25" s="3"/>
      <c r="Y25" s="3"/>
    </row>
    <row r="26" spans="1:25" x14ac:dyDescent="0.25">
      <c r="T26" s="3"/>
      <c r="U26" s="3"/>
      <c r="V26" s="3"/>
      <c r="W26" s="3"/>
      <c r="X26" s="3"/>
      <c r="Y26" s="3"/>
    </row>
    <row r="27" spans="1:25" x14ac:dyDescent="0.25">
      <c r="T27" s="3"/>
      <c r="U27" s="3"/>
      <c r="V27" s="3"/>
      <c r="W27" s="3"/>
      <c r="X27" s="3"/>
      <c r="Y27" s="3"/>
    </row>
    <row r="28" spans="1:25" x14ac:dyDescent="0.25">
      <c r="T28" s="3"/>
      <c r="U28" s="3"/>
      <c r="V28" s="3"/>
      <c r="W28" s="3"/>
      <c r="X28" s="3"/>
      <c r="Y28" s="3"/>
    </row>
    <row r="29" spans="1:25" x14ac:dyDescent="0.25">
      <c r="T29" s="3"/>
      <c r="U29" s="3"/>
      <c r="V29" s="3"/>
      <c r="W29" s="3"/>
      <c r="X29" s="3"/>
      <c r="Y29" s="3"/>
    </row>
    <row r="30" spans="1:25" x14ac:dyDescent="0.25">
      <c r="S30" s="3"/>
      <c r="T30" s="3"/>
      <c r="U30" s="3"/>
      <c r="V30" s="3"/>
      <c r="W30" s="3"/>
      <c r="X30" s="3"/>
      <c r="Y30" s="3"/>
    </row>
    <row r="31" spans="1:25" x14ac:dyDescent="0.25">
      <c r="C31" s="2" t="s">
        <v>23</v>
      </c>
      <c r="S31" s="3"/>
      <c r="T31" s="3"/>
      <c r="U31" s="3"/>
      <c r="V31" s="3"/>
      <c r="W31" s="3"/>
      <c r="X31" s="3"/>
      <c r="Y31" s="3"/>
    </row>
    <row r="32" spans="1:25" x14ac:dyDescent="0.25">
      <c r="R32" s="3"/>
      <c r="S32" s="3"/>
      <c r="T32" s="3"/>
      <c r="U32" s="3"/>
    </row>
    <row r="33" spans="18:18" x14ac:dyDescent="0.25">
      <c r="R33"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A5F2-7A80-4A65-8A65-560C156BCED3}">
  <sheetPr codeName="Sheet4"/>
  <dimension ref="A1:Y33"/>
  <sheetViews>
    <sheetView showGridLines="0" showRowColHeaders="0" zoomScaleNormal="100" workbookViewId="0"/>
  </sheetViews>
  <sheetFormatPr defaultRowHeight="15" x14ac:dyDescent="0.25"/>
  <cols>
    <col min="1" max="16" width="9.140625" style="2"/>
    <col min="17" max="17" width="11.85546875" style="2" customWidth="1"/>
    <col min="18" max="16384" width="9.140625" style="2"/>
  </cols>
  <sheetData>
    <row r="1" spans="18:25" x14ac:dyDescent="0.25">
      <c r="R1" s="3"/>
      <c r="S1" s="3"/>
      <c r="T1" s="3"/>
      <c r="U1" s="3"/>
      <c r="V1" s="3"/>
      <c r="W1" s="3"/>
      <c r="X1" s="3"/>
    </row>
    <row r="2" spans="18:25" hidden="1" x14ac:dyDescent="0.25">
      <c r="S2" s="3"/>
      <c r="T2" s="3"/>
      <c r="U2" s="3"/>
      <c r="V2" s="3"/>
      <c r="W2" s="3"/>
      <c r="X2" s="3"/>
    </row>
    <row r="3" spans="18:25" ht="3" customHeight="1" x14ac:dyDescent="0.25">
      <c r="S3" s="3"/>
      <c r="T3" s="3"/>
      <c r="U3" s="3"/>
      <c r="V3" s="3"/>
      <c r="W3" s="3"/>
      <c r="X3" s="3"/>
    </row>
    <row r="4" spans="18:25" hidden="1" x14ac:dyDescent="0.25">
      <c r="R4" s="3"/>
      <c r="S4" s="3"/>
      <c r="T4" s="3"/>
      <c r="U4" s="3"/>
      <c r="V4" s="3"/>
      <c r="W4" s="3"/>
      <c r="X4" s="3"/>
    </row>
    <row r="5" spans="18:25" x14ac:dyDescent="0.25">
      <c r="S5" s="3"/>
      <c r="T5" s="3"/>
      <c r="U5" s="3"/>
      <c r="V5" s="3"/>
      <c r="W5" s="3"/>
      <c r="X5" s="3"/>
    </row>
    <row r="6" spans="18:25" x14ac:dyDescent="0.25">
      <c r="T6" s="3"/>
      <c r="U6" s="3"/>
      <c r="V6" s="3"/>
      <c r="W6" s="3"/>
      <c r="X6" s="3"/>
    </row>
    <row r="7" spans="18:25" x14ac:dyDescent="0.25">
      <c r="T7" s="3"/>
      <c r="U7" s="3"/>
      <c r="V7" s="3"/>
      <c r="W7" s="3"/>
      <c r="X7" s="3"/>
    </row>
    <row r="8" spans="18:25" x14ac:dyDescent="0.25">
      <c r="T8" s="3"/>
      <c r="U8" s="3"/>
      <c r="V8" s="3"/>
      <c r="W8" s="3"/>
      <c r="X8" s="3"/>
    </row>
    <row r="9" spans="18:25" x14ac:dyDescent="0.25">
      <c r="U9" s="3"/>
      <c r="V9" s="3"/>
      <c r="W9" s="3"/>
      <c r="X9" s="3"/>
      <c r="Y9" s="3"/>
    </row>
    <row r="10" spans="18:25" x14ac:dyDescent="0.25">
      <c r="U10" s="3"/>
      <c r="V10" s="3"/>
      <c r="W10" s="3"/>
      <c r="X10" s="3"/>
      <c r="Y10" s="3"/>
    </row>
    <row r="11" spans="18:25" x14ac:dyDescent="0.25">
      <c r="U11" s="3"/>
      <c r="V11" s="3"/>
      <c r="W11" s="3"/>
      <c r="X11" s="3"/>
      <c r="Y11" s="3"/>
    </row>
    <row r="12" spans="18:25" x14ac:dyDescent="0.25">
      <c r="U12" s="3"/>
      <c r="V12" s="3"/>
      <c r="W12" s="3"/>
      <c r="X12" s="3"/>
      <c r="Y12" s="3"/>
    </row>
    <row r="13" spans="18:25" x14ac:dyDescent="0.25">
      <c r="U13" s="3"/>
      <c r="V13" s="3"/>
      <c r="W13" s="3"/>
      <c r="X13" s="3"/>
      <c r="Y13" s="3"/>
    </row>
    <row r="14" spans="18:25" x14ac:dyDescent="0.25">
      <c r="U14" s="3"/>
      <c r="V14" s="3"/>
      <c r="W14" s="3"/>
      <c r="X14" s="3"/>
      <c r="Y14" s="3"/>
    </row>
    <row r="15" spans="18:25" x14ac:dyDescent="0.25">
      <c r="U15" s="3"/>
      <c r="V15" s="3"/>
      <c r="W15" s="3"/>
      <c r="X15" s="3"/>
      <c r="Y15" s="3"/>
    </row>
    <row r="16" spans="18:25" x14ac:dyDescent="0.25">
      <c r="U16" s="3"/>
      <c r="V16" s="3"/>
      <c r="W16" s="3"/>
      <c r="X16" s="3"/>
      <c r="Y16" s="3"/>
    </row>
    <row r="17" spans="1:25" x14ac:dyDescent="0.25">
      <c r="U17" s="3"/>
      <c r="V17" s="3"/>
      <c r="W17" s="3"/>
      <c r="X17" s="3"/>
      <c r="Y17" s="3"/>
    </row>
    <row r="18" spans="1:25" x14ac:dyDescent="0.25">
      <c r="U18" s="3"/>
      <c r="V18" s="3"/>
      <c r="W18" s="3"/>
      <c r="X18" s="3"/>
      <c r="Y18" s="3"/>
    </row>
    <row r="19" spans="1:25" x14ac:dyDescent="0.25">
      <c r="U19" s="3"/>
      <c r="V19" s="3"/>
      <c r="W19" s="3"/>
      <c r="X19" s="3"/>
      <c r="Y19" s="3"/>
    </row>
    <row r="20" spans="1:25" x14ac:dyDescent="0.25">
      <c r="A20" s="2" t="s">
        <v>23</v>
      </c>
      <c r="U20" s="3"/>
      <c r="V20" s="3"/>
      <c r="W20" s="3"/>
      <c r="X20" s="3"/>
      <c r="Y20" s="3"/>
    </row>
    <row r="21" spans="1:25" x14ac:dyDescent="0.25">
      <c r="U21" s="3"/>
      <c r="V21" s="3"/>
      <c r="W21" s="3"/>
      <c r="X21" s="3"/>
      <c r="Y21" s="3"/>
    </row>
    <row r="22" spans="1:25" x14ac:dyDescent="0.25">
      <c r="U22" s="3"/>
      <c r="V22" s="3"/>
      <c r="W22" s="3"/>
      <c r="X22" s="3"/>
      <c r="Y22" s="3"/>
    </row>
    <row r="23" spans="1:25" x14ac:dyDescent="0.25">
      <c r="U23" s="3"/>
      <c r="V23" s="3"/>
      <c r="W23" s="3"/>
      <c r="X23" s="3"/>
      <c r="Y23" s="3"/>
    </row>
    <row r="24" spans="1:25" x14ac:dyDescent="0.25">
      <c r="T24" s="3"/>
      <c r="U24" s="3"/>
      <c r="V24" s="3"/>
      <c r="W24" s="3"/>
      <c r="X24" s="3"/>
      <c r="Y24" s="3"/>
    </row>
    <row r="25" spans="1:25" x14ac:dyDescent="0.25">
      <c r="T25" s="3"/>
      <c r="U25" s="3"/>
      <c r="V25" s="3"/>
      <c r="W25" s="3"/>
      <c r="X25" s="3"/>
      <c r="Y25" s="3"/>
    </row>
    <row r="26" spans="1:25" x14ac:dyDescent="0.25">
      <c r="T26" s="3"/>
      <c r="U26" s="3"/>
      <c r="V26" s="3"/>
      <c r="W26" s="3"/>
      <c r="X26" s="3"/>
      <c r="Y26" s="3"/>
    </row>
    <row r="27" spans="1:25" x14ac:dyDescent="0.25">
      <c r="T27" s="3"/>
      <c r="U27" s="3"/>
      <c r="V27" s="3"/>
      <c r="W27" s="3"/>
      <c r="X27" s="3"/>
      <c r="Y27" s="3"/>
    </row>
    <row r="28" spans="1:25" x14ac:dyDescent="0.25">
      <c r="T28" s="3"/>
      <c r="U28" s="3"/>
      <c r="V28" s="3"/>
      <c r="W28" s="3"/>
      <c r="X28" s="3"/>
      <c r="Y28" s="3"/>
    </row>
    <row r="29" spans="1:25" x14ac:dyDescent="0.25">
      <c r="T29" s="3"/>
      <c r="U29" s="3"/>
      <c r="V29" s="3"/>
      <c r="W29" s="3"/>
      <c r="X29" s="3"/>
      <c r="Y29" s="3"/>
    </row>
    <row r="30" spans="1:25" x14ac:dyDescent="0.25">
      <c r="S30" s="3"/>
      <c r="T30" s="3"/>
      <c r="U30" s="3"/>
      <c r="V30" s="3"/>
      <c r="W30" s="3"/>
      <c r="X30" s="3"/>
      <c r="Y30" s="3"/>
    </row>
    <row r="31" spans="1:25" x14ac:dyDescent="0.25">
      <c r="S31" s="3"/>
      <c r="T31" s="3"/>
      <c r="U31" s="3"/>
      <c r="V31" s="3"/>
      <c r="W31" s="3"/>
      <c r="X31" s="3"/>
      <c r="Y31" s="3"/>
    </row>
    <row r="32" spans="1:25" x14ac:dyDescent="0.25">
      <c r="R32" s="3"/>
      <c r="S32" s="3"/>
      <c r="T32" s="3"/>
      <c r="U32" s="3"/>
    </row>
    <row r="33" spans="18:18" x14ac:dyDescent="0.25">
      <c r="R33" s="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B8E78-5C0F-4FD7-8FB5-0431299FF149}">
  <sheetPr codeName="Sheet6"/>
  <dimension ref="A1:Y33"/>
  <sheetViews>
    <sheetView showGridLines="0" showRowColHeaders="0" zoomScaleNormal="100" workbookViewId="0"/>
  </sheetViews>
  <sheetFormatPr defaultRowHeight="15" x14ac:dyDescent="0.25"/>
  <cols>
    <col min="1" max="16" width="9.140625" style="2"/>
    <col min="17" max="17" width="11.85546875" style="2" customWidth="1"/>
    <col min="18" max="16384" width="9.140625" style="2"/>
  </cols>
  <sheetData>
    <row r="1" spans="18:25" x14ac:dyDescent="0.25">
      <c r="R1" s="3"/>
      <c r="S1" s="3"/>
      <c r="T1" s="3"/>
      <c r="U1" s="3"/>
      <c r="V1" s="3"/>
      <c r="W1" s="3"/>
      <c r="X1" s="3"/>
    </row>
    <row r="2" spans="18:25" hidden="1" x14ac:dyDescent="0.25">
      <c r="S2" s="3"/>
      <c r="T2" s="3"/>
      <c r="U2" s="3"/>
      <c r="V2" s="3"/>
      <c r="W2" s="3"/>
      <c r="X2" s="3"/>
    </row>
    <row r="3" spans="18:25" ht="3" customHeight="1" x14ac:dyDescent="0.25">
      <c r="S3" s="3"/>
      <c r="T3" s="3"/>
      <c r="U3" s="3"/>
      <c r="V3" s="3"/>
      <c r="W3" s="3"/>
      <c r="X3" s="3"/>
    </row>
    <row r="4" spans="18:25" hidden="1" x14ac:dyDescent="0.25">
      <c r="R4" s="3"/>
      <c r="S4" s="3"/>
      <c r="T4" s="3"/>
      <c r="U4" s="3"/>
      <c r="V4" s="3"/>
      <c r="W4" s="3"/>
      <c r="X4" s="3"/>
    </row>
    <row r="5" spans="18:25" x14ac:dyDescent="0.25">
      <c r="S5" s="3"/>
      <c r="T5" s="3"/>
      <c r="U5" s="3"/>
      <c r="V5" s="3"/>
      <c r="W5" s="3"/>
      <c r="X5" s="3"/>
    </row>
    <row r="6" spans="18:25" x14ac:dyDescent="0.25">
      <c r="T6" s="3"/>
      <c r="U6" s="3"/>
      <c r="V6" s="3"/>
      <c r="W6" s="3"/>
      <c r="X6" s="3"/>
    </row>
    <row r="7" spans="18:25" x14ac:dyDescent="0.25">
      <c r="T7" s="3"/>
      <c r="U7" s="3"/>
      <c r="V7" s="3"/>
      <c r="W7" s="3"/>
      <c r="X7" s="3"/>
    </row>
    <row r="8" spans="18:25" x14ac:dyDescent="0.25">
      <c r="T8" s="3"/>
      <c r="U8" s="3"/>
      <c r="V8" s="3"/>
      <c r="W8" s="3"/>
      <c r="X8" s="3"/>
    </row>
    <row r="9" spans="18:25" x14ac:dyDescent="0.25">
      <c r="U9" s="3"/>
      <c r="V9" s="3"/>
      <c r="W9" s="3"/>
      <c r="X9" s="3"/>
      <c r="Y9" s="3"/>
    </row>
    <row r="10" spans="18:25" x14ac:dyDescent="0.25">
      <c r="U10" s="3"/>
      <c r="V10" s="3"/>
      <c r="W10" s="3"/>
      <c r="X10" s="3"/>
      <c r="Y10" s="3"/>
    </row>
    <row r="11" spans="18:25" x14ac:dyDescent="0.25">
      <c r="U11" s="3"/>
      <c r="V11" s="3"/>
      <c r="W11" s="3"/>
      <c r="X11" s="3"/>
      <c r="Y11" s="3"/>
    </row>
    <row r="12" spans="18:25" x14ac:dyDescent="0.25">
      <c r="U12" s="3"/>
      <c r="V12" s="3"/>
      <c r="W12" s="3"/>
      <c r="X12" s="3"/>
      <c r="Y12" s="3"/>
    </row>
    <row r="13" spans="18:25" x14ac:dyDescent="0.25">
      <c r="U13" s="3"/>
      <c r="V13" s="3"/>
      <c r="W13" s="3"/>
      <c r="X13" s="3"/>
      <c r="Y13" s="3"/>
    </row>
    <row r="14" spans="18:25" x14ac:dyDescent="0.25">
      <c r="U14" s="3"/>
      <c r="V14" s="3"/>
      <c r="W14" s="3"/>
      <c r="X14" s="3"/>
      <c r="Y14" s="3"/>
    </row>
    <row r="15" spans="18:25" x14ac:dyDescent="0.25">
      <c r="U15" s="3"/>
      <c r="V15" s="3"/>
      <c r="W15" s="3"/>
      <c r="X15" s="3"/>
      <c r="Y15" s="3"/>
    </row>
    <row r="16" spans="18:25" x14ac:dyDescent="0.25">
      <c r="U16" s="3"/>
      <c r="V16" s="3"/>
      <c r="W16" s="3"/>
      <c r="X16" s="3"/>
      <c r="Y16" s="3"/>
    </row>
    <row r="17" spans="1:25" x14ac:dyDescent="0.25">
      <c r="U17" s="3"/>
      <c r="V17" s="3"/>
      <c r="W17" s="3"/>
      <c r="X17" s="3"/>
      <c r="Y17" s="3"/>
    </row>
    <row r="18" spans="1:25" x14ac:dyDescent="0.25">
      <c r="U18" s="3"/>
      <c r="V18" s="3"/>
      <c r="W18" s="3"/>
      <c r="X18" s="3"/>
      <c r="Y18" s="3"/>
    </row>
    <row r="19" spans="1:25" x14ac:dyDescent="0.25">
      <c r="U19" s="3"/>
      <c r="V19" s="3"/>
      <c r="W19" s="3"/>
      <c r="X19" s="3"/>
      <c r="Y19" s="3"/>
    </row>
    <row r="20" spans="1:25" x14ac:dyDescent="0.25">
      <c r="A20" s="2" t="s">
        <v>23</v>
      </c>
      <c r="U20" s="3"/>
      <c r="V20" s="3"/>
      <c r="W20" s="3"/>
      <c r="X20" s="3"/>
      <c r="Y20" s="3"/>
    </row>
    <row r="21" spans="1:25" x14ac:dyDescent="0.25">
      <c r="U21" s="3"/>
      <c r="V21" s="3"/>
      <c r="W21" s="3"/>
      <c r="X21" s="3"/>
      <c r="Y21" s="3"/>
    </row>
    <row r="22" spans="1:25" x14ac:dyDescent="0.25">
      <c r="U22" s="3"/>
      <c r="V22" s="3"/>
      <c r="W22" s="3"/>
      <c r="X22" s="3"/>
      <c r="Y22" s="3"/>
    </row>
    <row r="23" spans="1:25" x14ac:dyDescent="0.25">
      <c r="U23" s="3"/>
      <c r="V23" s="3"/>
      <c r="W23" s="3"/>
      <c r="X23" s="3"/>
      <c r="Y23" s="3"/>
    </row>
    <row r="24" spans="1:25" x14ac:dyDescent="0.25">
      <c r="T24" s="3"/>
      <c r="U24" s="3"/>
      <c r="V24" s="3"/>
      <c r="W24" s="3"/>
      <c r="X24" s="3"/>
      <c r="Y24" s="3"/>
    </row>
    <row r="25" spans="1:25" x14ac:dyDescent="0.25">
      <c r="T25" s="3"/>
      <c r="U25" s="3"/>
      <c r="V25" s="3"/>
      <c r="W25" s="3"/>
      <c r="X25" s="3"/>
      <c r="Y25" s="3"/>
    </row>
    <row r="26" spans="1:25" x14ac:dyDescent="0.25">
      <c r="T26" s="3"/>
      <c r="U26" s="3"/>
      <c r="V26" s="3"/>
      <c r="W26" s="3"/>
      <c r="X26" s="3"/>
      <c r="Y26" s="3"/>
    </row>
    <row r="27" spans="1:25" x14ac:dyDescent="0.25">
      <c r="T27" s="3"/>
      <c r="U27" s="3"/>
      <c r="V27" s="3"/>
      <c r="W27" s="3"/>
      <c r="X27" s="3"/>
      <c r="Y27" s="3"/>
    </row>
    <row r="28" spans="1:25" x14ac:dyDescent="0.25">
      <c r="T28" s="3"/>
      <c r="U28" s="3"/>
      <c r="V28" s="3"/>
      <c r="W28" s="3"/>
      <c r="X28" s="3"/>
      <c r="Y28" s="3"/>
    </row>
    <row r="29" spans="1:25" x14ac:dyDescent="0.25">
      <c r="T29" s="3"/>
      <c r="U29" s="3"/>
      <c r="V29" s="3"/>
      <c r="W29" s="3"/>
      <c r="X29" s="3"/>
      <c r="Y29" s="3"/>
    </row>
    <row r="30" spans="1:25" x14ac:dyDescent="0.25">
      <c r="S30" s="3"/>
      <c r="T30" s="3"/>
      <c r="U30" s="3"/>
      <c r="V30" s="3"/>
      <c r="W30" s="3"/>
      <c r="X30" s="3"/>
      <c r="Y30" s="3"/>
    </row>
    <row r="31" spans="1:25" x14ac:dyDescent="0.25">
      <c r="S31" s="3"/>
      <c r="T31" s="3"/>
      <c r="U31" s="3"/>
      <c r="V31" s="3"/>
      <c r="W31" s="3"/>
      <c r="X31" s="3"/>
      <c r="Y31" s="3"/>
    </row>
    <row r="32" spans="1:25" x14ac:dyDescent="0.25">
      <c r="R32" s="3"/>
      <c r="S32" s="3"/>
      <c r="T32" s="3"/>
      <c r="U32" s="3"/>
    </row>
    <row r="33" spans="18:18" x14ac:dyDescent="0.25">
      <c r="R33" s="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C93EB4A7-7A07-4DCA-93E4-3F4EBD88E2F5}">
  <ds:schemaRefs/>
</ds:datastoreItem>
</file>

<file path=customXml/itemProps2.xml><?xml version="1.0" encoding="utf-8"?>
<ds:datastoreItem xmlns:ds="http://schemas.openxmlformats.org/officeDocument/2006/customXml" ds:itemID="{B4D988B7-5FCB-4B2D-9F5B-B80AF260D8F7}">
  <ds:schemaRefs/>
</ds:datastoreItem>
</file>

<file path=customXml/itemProps3.xml><?xml version="1.0" encoding="utf-8"?>
<ds:datastoreItem xmlns:ds="http://schemas.openxmlformats.org/officeDocument/2006/customXml" ds:itemID="{F9ED115F-12A2-4613-A8D7-109EF702D18C}">
  <ds:schemaRefs/>
</ds:datastoreItem>
</file>

<file path=customXml/itemProps4.xml><?xml version="1.0" encoding="utf-8"?>
<ds:datastoreItem xmlns:ds="http://schemas.openxmlformats.org/officeDocument/2006/customXml" ds:itemID="{47EC7422-4B9C-425E-B853-16A727ACEFF9}">
  <ds:schemaRefs/>
</ds:datastoreItem>
</file>

<file path=customXml/itemProps5.xml><?xml version="1.0" encoding="utf-8"?>
<ds:datastoreItem xmlns:ds="http://schemas.openxmlformats.org/officeDocument/2006/customXml" ds:itemID="{CC95F1F7-4B4B-444B-91C8-F195572C877D}">
  <ds:schemaRefs/>
</ds:datastoreItem>
</file>

<file path=customXml/itemProps6.xml><?xml version="1.0" encoding="utf-8"?>
<ds:datastoreItem xmlns:ds="http://schemas.openxmlformats.org/officeDocument/2006/customXml" ds:itemID="{6E79207D-C9B9-4D6F-A54F-C6A4E37063D9}">
  <ds:schemaRefs/>
</ds:datastoreItem>
</file>

<file path=customXml/itemProps7.xml><?xml version="1.0" encoding="utf-8"?>
<ds:datastoreItem xmlns:ds="http://schemas.openxmlformats.org/officeDocument/2006/customXml" ds:itemID="{7285D166-1FD8-4081-88EF-B1CC90057927}">
  <ds:schemaRefs/>
</ds:datastoreItem>
</file>

<file path=customXml/itemProps8.xml><?xml version="1.0" encoding="utf-8"?>
<ds:datastoreItem xmlns:ds="http://schemas.openxmlformats.org/officeDocument/2006/customXml" ds:itemID="{024B867A-F3E2-46B4-85E8-A5AA7B6C2892}">
  <ds:schemaRefs/>
</ds:datastoreItem>
</file>

<file path=customXml/itemProps9.xml><?xml version="1.0" encoding="utf-8"?>
<ds:datastoreItem xmlns:ds="http://schemas.openxmlformats.org/officeDocument/2006/customXml" ds:itemID="{2588EA40-B4BC-4278-A846-AE09B7F49335}">
  <ds:schemaRefs/>
</ds:datastoreItem>
</file>

<file path=customXml/itemProps10.xml><?xml version="1.0" encoding="utf-8"?>
<ds:datastoreItem xmlns:ds="http://schemas.openxmlformats.org/officeDocument/2006/customXml" ds:itemID="{382F93C9-BAC8-42A2-992E-360A25307151}">
  <ds:schemaRefs/>
</ds:datastoreItem>
</file>

<file path=customXml/itemProps11.xml><?xml version="1.0" encoding="utf-8"?>
<ds:datastoreItem xmlns:ds="http://schemas.openxmlformats.org/officeDocument/2006/customXml" ds:itemID="{866D859C-ED0A-4706-8EC4-7855D072E700}">
  <ds:schemaRefs/>
</ds:datastoreItem>
</file>

<file path=customXml/itemProps12.xml><?xml version="1.0" encoding="utf-8"?>
<ds:datastoreItem xmlns:ds="http://schemas.openxmlformats.org/officeDocument/2006/customXml" ds:itemID="{22FB4E4B-83F7-45B4-ABDB-30DFE0AC5786}">
  <ds:schemaRefs/>
</ds:datastoreItem>
</file>

<file path=customXml/itemProps13.xml><?xml version="1.0" encoding="utf-8"?>
<ds:datastoreItem xmlns:ds="http://schemas.openxmlformats.org/officeDocument/2006/customXml" ds:itemID="{7D46A5A5-0D1A-4786-841D-A0B243E0AD7D}">
  <ds:schemaRefs/>
</ds:datastoreItem>
</file>

<file path=customXml/itemProps14.xml><?xml version="1.0" encoding="utf-8"?>
<ds:datastoreItem xmlns:ds="http://schemas.openxmlformats.org/officeDocument/2006/customXml" ds:itemID="{68BA48A1-F872-4B2C-8D99-E55E03E2EB95}">
  <ds:schemaRefs/>
</ds:datastoreItem>
</file>

<file path=customXml/itemProps15.xml><?xml version="1.0" encoding="utf-8"?>
<ds:datastoreItem xmlns:ds="http://schemas.openxmlformats.org/officeDocument/2006/customXml" ds:itemID="{044A74D1-9FE9-4485-A802-E249336F4431}">
  <ds:schemaRefs/>
</ds:datastoreItem>
</file>

<file path=customXml/itemProps16.xml><?xml version="1.0" encoding="utf-8"?>
<ds:datastoreItem xmlns:ds="http://schemas.openxmlformats.org/officeDocument/2006/customXml" ds:itemID="{9F336551-268F-404D-950D-EBBF03FECBB5}">
  <ds:schemaRefs/>
</ds:datastoreItem>
</file>

<file path=customXml/itemProps17.xml><?xml version="1.0" encoding="utf-8"?>
<ds:datastoreItem xmlns:ds="http://schemas.openxmlformats.org/officeDocument/2006/customXml" ds:itemID="{338D5433-61E7-432A-AD2E-C30CCCC7AA1F}">
  <ds:schemaRefs/>
</ds:datastoreItem>
</file>

<file path=customXml/itemProps18.xml><?xml version="1.0" encoding="utf-8"?>
<ds:datastoreItem xmlns:ds="http://schemas.openxmlformats.org/officeDocument/2006/customXml" ds:itemID="{C110718F-A970-4B82-81F0-545A93B88270}">
  <ds:schemaRefs/>
</ds:datastoreItem>
</file>

<file path=customXml/itemProps19.xml><?xml version="1.0" encoding="utf-8"?>
<ds:datastoreItem xmlns:ds="http://schemas.openxmlformats.org/officeDocument/2006/customXml" ds:itemID="{4CE5D82F-1C33-4170-A54C-56377B163E93}">
  <ds:schemaRefs/>
</ds:datastoreItem>
</file>

<file path=customXml/itemProps20.xml><?xml version="1.0" encoding="utf-8"?>
<ds:datastoreItem xmlns:ds="http://schemas.openxmlformats.org/officeDocument/2006/customXml" ds:itemID="{7E0ADCEC-37DC-448E-91D8-E1599A061E22}">
  <ds:schemaRefs/>
</ds:datastoreItem>
</file>

<file path=customXml/itemProps21.xml><?xml version="1.0" encoding="utf-8"?>
<ds:datastoreItem xmlns:ds="http://schemas.openxmlformats.org/officeDocument/2006/customXml" ds:itemID="{B86E047D-FCBD-4C32-BA3A-2DDF8194B8E0}">
  <ds:schemaRefs/>
</ds:datastoreItem>
</file>

<file path=customXml/itemProps22.xml><?xml version="1.0" encoding="utf-8"?>
<ds:datastoreItem xmlns:ds="http://schemas.openxmlformats.org/officeDocument/2006/customXml" ds:itemID="{077CFDC1-AA92-4DFA-8843-80DD08E447A7}">
  <ds:schemaRefs/>
</ds:datastoreItem>
</file>

<file path=customXml/itemProps23.xml><?xml version="1.0" encoding="utf-8"?>
<ds:datastoreItem xmlns:ds="http://schemas.openxmlformats.org/officeDocument/2006/customXml" ds:itemID="{25683559-F613-4BB9-836D-9149263F7AA4}">
  <ds:schemaRefs/>
</ds:datastoreItem>
</file>

<file path=customXml/itemProps24.xml><?xml version="1.0" encoding="utf-8"?>
<ds:datastoreItem xmlns:ds="http://schemas.openxmlformats.org/officeDocument/2006/customXml" ds:itemID="{34489898-21E5-46E4-8AF5-26777F36ECB6}">
  <ds:schemaRefs/>
</ds:datastoreItem>
</file>

<file path=customXml/itemProps25.xml><?xml version="1.0" encoding="utf-8"?>
<ds:datastoreItem xmlns:ds="http://schemas.openxmlformats.org/officeDocument/2006/customXml" ds:itemID="{8F897746-7B3F-427D-8A9F-B90E0394EC8E}">
  <ds:schemaRefs/>
</ds:datastoreItem>
</file>

<file path=customXml/itemProps26.xml><?xml version="1.0" encoding="utf-8"?>
<ds:datastoreItem xmlns:ds="http://schemas.openxmlformats.org/officeDocument/2006/customXml" ds:itemID="{AAA6640A-3637-459C-9356-8D3CAE85E6CA}">
  <ds:schemaRefs/>
</ds:datastoreItem>
</file>

<file path=customXml/itemProps27.xml><?xml version="1.0" encoding="utf-8"?>
<ds:datastoreItem xmlns:ds="http://schemas.openxmlformats.org/officeDocument/2006/customXml" ds:itemID="{6E3E56A7-B4E0-4F0F-A562-32DADC3C8F80}">
  <ds:schemaRefs/>
</ds:datastoreItem>
</file>

<file path=customXml/itemProps28.xml><?xml version="1.0" encoding="utf-8"?>
<ds:datastoreItem xmlns:ds="http://schemas.openxmlformats.org/officeDocument/2006/customXml" ds:itemID="{43724768-0746-4A66-8A95-DAEC41A95B41}">
  <ds:schemaRefs/>
</ds:datastoreItem>
</file>

<file path=customXml/itemProps29.xml><?xml version="1.0" encoding="utf-8"?>
<ds:datastoreItem xmlns:ds="http://schemas.openxmlformats.org/officeDocument/2006/customXml" ds:itemID="{03298988-7838-4731-A4DE-DD804B79815B}">
  <ds:schemaRefs/>
</ds:datastoreItem>
</file>

<file path=customXml/itemProps30.xml><?xml version="1.0" encoding="utf-8"?>
<ds:datastoreItem xmlns:ds="http://schemas.openxmlformats.org/officeDocument/2006/customXml" ds:itemID="{C4FF0641-C3A0-46BE-8972-3FE6F69CCD65}">
  <ds:schemaRefs/>
</ds:datastoreItem>
</file>

<file path=customXml/itemProps31.xml><?xml version="1.0" encoding="utf-8"?>
<ds:datastoreItem xmlns:ds="http://schemas.openxmlformats.org/officeDocument/2006/customXml" ds:itemID="{D50E9978-F52C-41D7-8E14-C0497139E0E5}">
  <ds:schemaRefs/>
</ds:datastoreItem>
</file>

<file path=customXml/itemProps32.xml><?xml version="1.0" encoding="utf-8"?>
<ds:datastoreItem xmlns:ds="http://schemas.openxmlformats.org/officeDocument/2006/customXml" ds:itemID="{B622B2C7-0047-4B85-BBD1-DA34DD1B373A}">
  <ds:schemaRefs/>
</ds:datastoreItem>
</file>

<file path=customXml/itemProps33.xml><?xml version="1.0" encoding="utf-8"?>
<ds:datastoreItem xmlns:ds="http://schemas.openxmlformats.org/officeDocument/2006/customXml" ds:itemID="{AE13F25B-2A9C-438A-BF82-B2C0B38F68D8}">
  <ds:schemaRefs/>
</ds:datastoreItem>
</file>

<file path=customXml/itemProps34.xml><?xml version="1.0" encoding="utf-8"?>
<ds:datastoreItem xmlns:ds="http://schemas.openxmlformats.org/officeDocument/2006/customXml" ds:itemID="{F0938847-9F06-4EBB-9ECE-695EC341337B}">
  <ds:schemaRefs/>
</ds:datastoreItem>
</file>

<file path=customXml/itemProps35.xml><?xml version="1.0" encoding="utf-8"?>
<ds:datastoreItem xmlns:ds="http://schemas.openxmlformats.org/officeDocument/2006/customXml" ds:itemID="{30C81558-414A-4908-9CC9-4D8CB016C1E9}">
  <ds:schemaRefs/>
</ds:datastoreItem>
</file>

<file path=customXml/itemProps36.xml><?xml version="1.0" encoding="utf-8"?>
<ds:datastoreItem xmlns:ds="http://schemas.openxmlformats.org/officeDocument/2006/customXml" ds:itemID="{ACEADDE8-3313-4420-A7DB-251692A2636B}">
  <ds:schemaRefs/>
</ds:datastoreItem>
</file>

<file path=customXml/itemProps37.xml><?xml version="1.0" encoding="utf-8"?>
<ds:datastoreItem xmlns:ds="http://schemas.openxmlformats.org/officeDocument/2006/customXml" ds:itemID="{C9E7BC50-7D83-40CE-A2D4-5DFD8AF1AC9E}">
  <ds:schemaRefs/>
</ds:datastoreItem>
</file>

<file path=customXml/itemProps38.xml><?xml version="1.0" encoding="utf-8"?>
<ds:datastoreItem xmlns:ds="http://schemas.openxmlformats.org/officeDocument/2006/customXml" ds:itemID="{CF4BFEF6-88B2-4011-B18F-D3E5FEEFDF5E}">
  <ds:schemaRefs/>
</ds:datastoreItem>
</file>

<file path=customXml/itemProps39.xml><?xml version="1.0" encoding="utf-8"?>
<ds:datastoreItem xmlns:ds="http://schemas.openxmlformats.org/officeDocument/2006/customXml" ds:itemID="{2EDF4573-40A0-428B-BE54-73F4B752EB11}">
  <ds:schemaRefs/>
</ds:datastoreItem>
</file>

<file path=customXml/itemProps40.xml><?xml version="1.0" encoding="utf-8"?>
<ds:datastoreItem xmlns:ds="http://schemas.openxmlformats.org/officeDocument/2006/customXml" ds:itemID="{8A60672A-B78B-4325-9B08-AB362AC2650B}">
  <ds:schemaRefs/>
</ds:datastoreItem>
</file>

<file path=customXml/itemProps41.xml><?xml version="1.0" encoding="utf-8"?>
<ds:datastoreItem xmlns:ds="http://schemas.openxmlformats.org/officeDocument/2006/customXml" ds:itemID="{D83E4050-4043-4E6F-9270-B243909DAC3E}">
  <ds:schemaRefs/>
</ds:datastoreItem>
</file>

<file path=customXml/itemProps42.xml><?xml version="1.0" encoding="utf-8"?>
<ds:datastoreItem xmlns:ds="http://schemas.openxmlformats.org/officeDocument/2006/customXml" ds:itemID="{5B33DC3D-EF93-4CEE-BDAF-0F1F41FA6E49}">
  <ds:schemaRefs>
    <ds:schemaRef ds:uri="http://schemas.microsoft.com/DataMashup"/>
  </ds:schemaRefs>
</ds:datastoreItem>
</file>

<file path=customXml/itemProps43.xml><?xml version="1.0" encoding="utf-8"?>
<ds:datastoreItem xmlns:ds="http://schemas.openxmlformats.org/officeDocument/2006/customXml" ds:itemID="{5EE0743A-CA76-430D-A9B9-59AE7C7F9075}">
  <ds:schemaRefs/>
</ds:datastoreItem>
</file>

<file path=customXml/itemProps44.xml><?xml version="1.0" encoding="utf-8"?>
<ds:datastoreItem xmlns:ds="http://schemas.openxmlformats.org/officeDocument/2006/customXml" ds:itemID="{7DBFF55C-1F6B-45E9-B68B-BB63375CC393}">
  <ds:schemaRefs/>
</ds:datastoreItem>
</file>

<file path=customXml/itemProps45.xml><?xml version="1.0" encoding="utf-8"?>
<ds:datastoreItem xmlns:ds="http://schemas.openxmlformats.org/officeDocument/2006/customXml" ds:itemID="{404F0E7A-2CC0-433D-838A-27BF35E1FE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Explore Data 1</vt:lpstr>
      <vt:lpstr>Explore Data 2</vt:lpstr>
      <vt:lpstr>Explore Data 3</vt:lpstr>
      <vt:lpstr>Profit Dashboard</vt:lpstr>
      <vt:lpstr>Time Fram</vt:lpstr>
      <vt:lpstr>Store Dashboard</vt:lpstr>
      <vt:lpstr>LARGE_1</vt:lpstr>
      <vt:lpstr>LARGE_2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Elnour Tech</dc:creator>
  <cp:lastModifiedBy>Mohamed adel</cp:lastModifiedBy>
  <dcterms:created xsi:type="dcterms:W3CDTF">2015-06-05T18:17:20Z</dcterms:created>
  <dcterms:modified xsi:type="dcterms:W3CDTF">2024-10-19T20:29:01Z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2024-10-09T13:02:55Z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20f8c561-191d-43b5-ba9c-a8ce22251392</vt:lpwstr>
  </property>
  <property fmtid="{D5CDD505-2E9C-101B-9397-08002B2CF9AE}" pid="7" name="MSIP_Label_defa4170-0d19-0005-0004-bc88714345d2_ActionId">
    <vt:lpwstr>12a7646c-52bf-4dad-a82b-5f78fd426834</vt:lpwstr>
  </property>
  <property fmtid="{D5CDD505-2E9C-101B-9397-08002B2CF9AE}" pid="8" name="MSIP_Label_defa4170-0d19-0005-0004-bc88714345d2_ContentBits">
    <vt:lpwstr>0</vt:lpwstr>
  </property>
</Properties>
</file>