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Labtop Sharing\my work\"/>
    </mc:Choice>
  </mc:AlternateContent>
  <xr:revisionPtr revIDLastSave="0" documentId="13_ncr:1_{DE53B521-B3C0-44AB-BBB2-23FEEF08F594}" xr6:coauthVersionLast="47" xr6:coauthVersionMax="47" xr10:uidLastSave="{00000000-0000-0000-0000-000000000000}"/>
  <bookViews>
    <workbookView xWindow="-108" yWindow="-108" windowWidth="23256" windowHeight="12576" xr2:uid="{00000000-000D-0000-FFFF-FFFF00000000}"/>
  </bookViews>
  <sheets>
    <sheet name="Summary Day" sheetId="2" r:id="rId1"/>
    <sheet name="Filter" sheetId="11" r:id="rId2"/>
    <sheet name="Percentil" sheetId="13" r:id="rId3"/>
    <sheet name="ParChart" sheetId="14" r:id="rId4"/>
    <sheet name="Weekly Schedual" sheetId="1" r:id="rId5"/>
    <sheet name="Maping" sheetId="4" state="hidden" r:id="rId6"/>
    <sheet name="Data Raw" sheetId="3" r:id="rId7"/>
  </sheets>
  <definedNames>
    <definedName name="_xlnm._FilterDatabase" localSheetId="0" hidden="1">'Summary Day'!$A$4:$R$23</definedName>
    <definedName name="Slicer_Category">#N/A</definedName>
    <definedName name="Slicer_Day">#N/A</definedName>
    <definedName name="Slicer_Time">#N/A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3" l="1"/>
  <c r="L3" i="3" s="1"/>
  <c r="M3" i="3" s="1"/>
  <c r="N3" i="3" s="1"/>
  <c r="O3" i="3" s="1"/>
  <c r="P3" i="3" s="1"/>
  <c r="Q3" i="3" s="1"/>
  <c r="R3" i="3" s="1"/>
  <c r="S3" i="3" s="1"/>
  <c r="T3" i="3" s="1"/>
  <c r="U3" i="3" s="1"/>
  <c r="V3" i="3"/>
  <c r="W3" i="3"/>
  <c r="X3" i="3"/>
  <c r="Y3" i="3" s="1"/>
  <c r="Z3" i="3"/>
  <c r="AA3" i="3" s="1"/>
  <c r="AB3" i="3" s="1"/>
  <c r="AC3" i="3"/>
  <c r="AD3" i="3" s="1"/>
  <c r="AE3" i="3"/>
  <c r="AF3" i="3" s="1"/>
  <c r="AG3" i="3"/>
  <c r="AH3" i="3" s="1"/>
  <c r="AI3" i="3" s="1"/>
  <c r="AJ3" i="3"/>
  <c r="AK3" i="3"/>
  <c r="AL3" i="3"/>
  <c r="AM3" i="3" s="1"/>
  <c r="AN3" i="3"/>
  <c r="AO3" i="3"/>
  <c r="AP3" i="3" s="1"/>
  <c r="AQ3" i="3" s="1"/>
  <c r="AR3" i="3" s="1"/>
  <c r="AS3" i="3"/>
  <c r="AT3" i="3"/>
  <c r="AU3" i="3" s="1"/>
  <c r="AV3" i="3" s="1"/>
  <c r="AW3" i="3"/>
  <c r="AX3" i="3"/>
  <c r="AY3" i="3" s="1"/>
  <c r="AZ3" i="3"/>
  <c r="BA3" i="3"/>
  <c r="BB3" i="3" s="1"/>
  <c r="BC3" i="3" s="1"/>
  <c r="BD3" i="3" s="1"/>
  <c r="BE3" i="3" s="1"/>
  <c r="BF3" i="3"/>
  <c r="K4" i="3"/>
  <c r="L4" i="3" s="1"/>
  <c r="M4" i="3" s="1"/>
  <c r="N4" i="3" s="1"/>
  <c r="O4" i="3" s="1"/>
  <c r="P4" i="3" s="1"/>
  <c r="Q4" i="3" s="1"/>
  <c r="R4" i="3" s="1"/>
  <c r="S4" i="3" s="1"/>
  <c r="T4" i="3" s="1"/>
  <c r="U4" i="3" s="1"/>
  <c r="V4" i="3"/>
  <c r="W4" i="3"/>
  <c r="X4" i="3"/>
  <c r="Y4" i="3" s="1"/>
  <c r="Z4" i="3"/>
  <c r="AA4" i="3" s="1"/>
  <c r="AB4" i="3" s="1"/>
  <c r="AC4" i="3"/>
  <c r="AD4" i="3" s="1"/>
  <c r="AE4" i="3"/>
  <c r="AF4" i="3" s="1"/>
  <c r="AG4" i="3"/>
  <c r="AH4" i="3" s="1"/>
  <c r="AI4" i="3" s="1"/>
  <c r="AJ4" i="3"/>
  <c r="AK4" i="3"/>
  <c r="AL4" i="3"/>
  <c r="AM4" i="3" s="1"/>
  <c r="AN4" i="3"/>
  <c r="AO4" i="3"/>
  <c r="AP4" i="3" s="1"/>
  <c r="AQ4" i="3" s="1"/>
  <c r="AR4" i="3" s="1"/>
  <c r="AS4" i="3"/>
  <c r="AT4" i="3"/>
  <c r="AU4" i="3" s="1"/>
  <c r="AV4" i="3" s="1"/>
  <c r="AW4" i="3"/>
  <c r="AX4" i="3"/>
  <c r="AY4" i="3" s="1"/>
  <c r="AZ4" i="3"/>
  <c r="BA4" i="3"/>
  <c r="BB4" i="3" s="1"/>
  <c r="BC4" i="3"/>
  <c r="BD4" i="3" s="1"/>
  <c r="BE4" i="3" s="1"/>
  <c r="BF4" i="3"/>
  <c r="K5" i="3"/>
  <c r="L5" i="3" s="1"/>
  <c r="M5" i="3" s="1"/>
  <c r="N5" i="3" s="1"/>
  <c r="O5" i="3" s="1"/>
  <c r="P5" i="3" s="1"/>
  <c r="Q5" i="3" s="1"/>
  <c r="R5" i="3" s="1"/>
  <c r="S5" i="3" s="1"/>
  <c r="T5" i="3" s="1"/>
  <c r="U5" i="3" s="1"/>
  <c r="V5" i="3"/>
  <c r="W5" i="3"/>
  <c r="X5" i="3" s="1"/>
  <c r="Y5" i="3" s="1"/>
  <c r="Z5" i="3"/>
  <c r="AA5" i="3" s="1"/>
  <c r="AB5" i="3" s="1"/>
  <c r="AC5" i="3"/>
  <c r="AD5" i="3" s="1"/>
  <c r="AE5" i="3"/>
  <c r="AF5" i="3" s="1"/>
  <c r="AG5" i="3"/>
  <c r="AH5" i="3" s="1"/>
  <c r="AI5" i="3" s="1"/>
  <c r="AJ5" i="3"/>
  <c r="AK5" i="3"/>
  <c r="AL5" i="3"/>
  <c r="AM5" i="3" s="1"/>
  <c r="AN5" i="3"/>
  <c r="AO5" i="3"/>
  <c r="AP5" i="3" s="1"/>
  <c r="AQ5" i="3" s="1"/>
  <c r="AR5" i="3" s="1"/>
  <c r="AS5" i="3"/>
  <c r="AT5" i="3"/>
  <c r="AU5" i="3" s="1"/>
  <c r="AV5" i="3" s="1"/>
  <c r="AW5" i="3"/>
  <c r="AX5" i="3"/>
  <c r="AY5" i="3" s="1"/>
  <c r="AZ5" i="3"/>
  <c r="BA5" i="3"/>
  <c r="BB5" i="3" s="1"/>
  <c r="BC5" i="3" s="1"/>
  <c r="BD5" i="3" s="1"/>
  <c r="BE5" i="3" s="1"/>
  <c r="BF5" i="3"/>
  <c r="K6" i="3"/>
  <c r="L6" i="3" s="1"/>
  <c r="M6" i="3" s="1"/>
  <c r="N6" i="3" s="1"/>
  <c r="O6" i="3" s="1"/>
  <c r="P6" i="3" s="1"/>
  <c r="Q6" i="3" s="1"/>
  <c r="R6" i="3" s="1"/>
  <c r="S6" i="3" s="1"/>
  <c r="T6" i="3" s="1"/>
  <c r="U6" i="3" s="1"/>
  <c r="V6" i="3"/>
  <c r="W6" i="3"/>
  <c r="X6" i="3"/>
  <c r="Y6" i="3" s="1"/>
  <c r="Z6" i="3"/>
  <c r="AA6" i="3" s="1"/>
  <c r="AB6" i="3" s="1"/>
  <c r="AC6" i="3"/>
  <c r="AD6" i="3" s="1"/>
  <c r="AE6" i="3"/>
  <c r="AF6" i="3" s="1"/>
  <c r="AG6" i="3"/>
  <c r="AH6" i="3" s="1"/>
  <c r="AI6" i="3" s="1"/>
  <c r="AJ6" i="3"/>
  <c r="AK6" i="3"/>
  <c r="AL6" i="3"/>
  <c r="AM6" i="3" s="1"/>
  <c r="AN6" i="3"/>
  <c r="AO6" i="3"/>
  <c r="AP6" i="3" s="1"/>
  <c r="AQ6" i="3" s="1"/>
  <c r="AR6" i="3" s="1"/>
  <c r="AS6" i="3"/>
  <c r="AT6" i="3"/>
  <c r="AU6" i="3" s="1"/>
  <c r="AV6" i="3" s="1"/>
  <c r="AW6" i="3"/>
  <c r="AX6" i="3"/>
  <c r="AY6" i="3" s="1"/>
  <c r="AZ6" i="3"/>
  <c r="BA6" i="3"/>
  <c r="BB6" i="3" s="1"/>
  <c r="BC6" i="3"/>
  <c r="BD6" i="3" s="1"/>
  <c r="BE6" i="3" s="1"/>
  <c r="BF6" i="3"/>
  <c r="K7" i="3"/>
  <c r="L7" i="3"/>
  <c r="M7" i="3" s="1"/>
  <c r="N7" i="3" s="1"/>
  <c r="O7" i="3" s="1"/>
  <c r="P7" i="3" s="1"/>
  <c r="Q7" i="3" s="1"/>
  <c r="R7" i="3" s="1"/>
  <c r="S7" i="3" s="1"/>
  <c r="T7" i="3" s="1"/>
  <c r="U7" i="3" s="1"/>
  <c r="V7" i="3"/>
  <c r="W7" i="3"/>
  <c r="X7" i="3"/>
  <c r="Y7" i="3" s="1"/>
  <c r="Z7" i="3"/>
  <c r="AA7" i="3" s="1"/>
  <c r="AB7" i="3" s="1"/>
  <c r="AC7" i="3"/>
  <c r="AD7" i="3" s="1"/>
  <c r="AE7" i="3"/>
  <c r="AF7" i="3" s="1"/>
  <c r="AG7" i="3"/>
  <c r="AH7" i="3" s="1"/>
  <c r="AI7" i="3" s="1"/>
  <c r="AJ7" i="3"/>
  <c r="AK7" i="3"/>
  <c r="AL7" i="3"/>
  <c r="AM7" i="3" s="1"/>
  <c r="AN7" i="3"/>
  <c r="AO7" i="3"/>
  <c r="AP7" i="3" s="1"/>
  <c r="AQ7" i="3" s="1"/>
  <c r="AR7" i="3" s="1"/>
  <c r="AS7" i="3"/>
  <c r="AT7" i="3"/>
  <c r="AU7" i="3" s="1"/>
  <c r="AV7" i="3" s="1"/>
  <c r="AW7" i="3"/>
  <c r="AX7" i="3"/>
  <c r="AY7" i="3" s="1"/>
  <c r="AZ7" i="3"/>
  <c r="BA7" i="3"/>
  <c r="BB7" i="3" s="1"/>
  <c r="BC7" i="3" s="1"/>
  <c r="BD7" i="3" s="1"/>
  <c r="BE7" i="3" s="1"/>
  <c r="BF7" i="3"/>
  <c r="K8" i="3"/>
  <c r="L8" i="3" s="1"/>
  <c r="M8" i="3" s="1"/>
  <c r="N8" i="3" s="1"/>
  <c r="O8" i="3" s="1"/>
  <c r="P8" i="3" s="1"/>
  <c r="Q8" i="3" s="1"/>
  <c r="R8" i="3" s="1"/>
  <c r="S8" i="3" s="1"/>
  <c r="T8" i="3" s="1"/>
  <c r="U8" i="3" s="1"/>
  <c r="V8" i="3"/>
  <c r="W8" i="3"/>
  <c r="X8" i="3" s="1"/>
  <c r="Y8" i="3"/>
  <c r="Z8" i="3" s="1"/>
  <c r="AA8" i="3" s="1"/>
  <c r="AB8" i="3" s="1"/>
  <c r="AC8" i="3" s="1"/>
  <c r="AD8" i="3" s="1"/>
  <c r="AE8" i="3"/>
  <c r="AF8" i="3" s="1"/>
  <c r="AG8" i="3" s="1"/>
  <c r="AH8" i="3"/>
  <c r="AI8" i="3"/>
  <c r="AJ8" i="3" s="1"/>
  <c r="AK8" i="3"/>
  <c r="AL8" i="3"/>
  <c r="AM8" i="3" s="1"/>
  <c r="AN8" i="3"/>
  <c r="AO8" i="3"/>
  <c r="AP8" i="3"/>
  <c r="AQ8" i="3" s="1"/>
  <c r="AR8" i="3"/>
  <c r="AS8" i="3"/>
  <c r="AT8" i="3"/>
  <c r="AU8" i="3" s="1"/>
  <c r="AV8" i="3" s="1"/>
  <c r="AW8" i="3"/>
  <c r="AX8" i="3"/>
  <c r="AY8" i="3" s="1"/>
  <c r="AZ8" i="3" s="1"/>
  <c r="BA8" i="3" s="1"/>
  <c r="BB8" i="3" s="1"/>
  <c r="BC8" i="3" s="1"/>
  <c r="BD8" i="3" s="1"/>
  <c r="BE8" i="3" s="1"/>
  <c r="BF8" i="3"/>
  <c r="K9" i="3"/>
  <c r="L9" i="3" s="1"/>
  <c r="M9" i="3" s="1"/>
  <c r="N9" i="3" s="1"/>
  <c r="O9" i="3" s="1"/>
  <c r="P9" i="3" s="1"/>
  <c r="Q9" i="3" s="1"/>
  <c r="R9" i="3" s="1"/>
  <c r="S9" i="3" s="1"/>
  <c r="T9" i="3" s="1"/>
  <c r="U9" i="3" s="1"/>
  <c r="V9" i="3"/>
  <c r="W9" i="3"/>
  <c r="X9" i="3"/>
  <c r="Y9" i="3" s="1"/>
  <c r="Z9" i="3"/>
  <c r="AA9" i="3" s="1"/>
  <c r="AB9" i="3" s="1"/>
  <c r="AC9" i="3" s="1"/>
  <c r="AD9" i="3"/>
  <c r="AE9" i="3" s="1"/>
  <c r="AF9" i="3" s="1"/>
  <c r="AG9" i="3" s="1"/>
  <c r="AH9" i="3" s="1"/>
  <c r="AI9" i="3" s="1"/>
  <c r="AJ9" i="3"/>
  <c r="AK9" i="3"/>
  <c r="AL9" i="3"/>
  <c r="AM9" i="3" s="1"/>
  <c r="AN9" i="3"/>
  <c r="AO9" i="3"/>
  <c r="AP9" i="3" s="1"/>
  <c r="AQ9" i="3" s="1"/>
  <c r="AR9" i="3"/>
  <c r="AS9" i="3"/>
  <c r="AT9" i="3"/>
  <c r="AU9" i="3" s="1"/>
  <c r="AV9" i="3" s="1"/>
  <c r="AW9" i="3"/>
  <c r="AX9" i="3"/>
  <c r="AY9" i="3" s="1"/>
  <c r="AZ9" i="3" s="1"/>
  <c r="BA9" i="3" s="1"/>
  <c r="BB9" i="3" s="1"/>
  <c r="BC9" i="3" s="1"/>
  <c r="BD9" i="3" s="1"/>
  <c r="BE9" i="3" s="1"/>
  <c r="BF9"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A2" i="4"/>
  <c r="A3" i="4" s="1"/>
  <c r="A4" i="4" s="1"/>
  <c r="A5" i="4" s="1"/>
  <c r="A6" i="4" s="1"/>
  <c r="A7" i="4" s="1"/>
  <c r="A8" i="4" s="1"/>
  <c r="C2" i="4"/>
  <c r="C3" i="4" s="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I1" i="3"/>
  <c r="K1" i="3"/>
  <c r="L1" i="3"/>
  <c r="M1" i="3"/>
  <c r="N1" i="3"/>
  <c r="O1" i="3"/>
  <c r="P1" i="3"/>
  <c r="Q1" i="3"/>
  <c r="R1" i="3"/>
  <c r="S1" i="3"/>
  <c r="T1" i="3"/>
  <c r="U1" i="3"/>
  <c r="V1" i="3"/>
  <c r="W1" i="3"/>
  <c r="X1" i="3"/>
  <c r="Y1" i="3"/>
  <c r="Z1" i="3"/>
  <c r="AA1" i="3"/>
  <c r="AB1" i="3"/>
  <c r="AC1" i="3"/>
  <c r="AD1" i="3"/>
  <c r="AE1" i="3"/>
  <c r="AF1" i="3"/>
  <c r="AG1" i="3"/>
  <c r="AH1" i="3"/>
  <c r="AI1" i="3"/>
  <c r="AJ1" i="3"/>
  <c r="AK1" i="3"/>
  <c r="AL1" i="3"/>
  <c r="AM1" i="3"/>
  <c r="AN1" i="3"/>
  <c r="AO1" i="3"/>
  <c r="AP1" i="3"/>
  <c r="AQ1" i="3"/>
  <c r="AR1" i="3"/>
  <c r="AS1" i="3"/>
  <c r="AT1" i="3"/>
  <c r="AU1" i="3"/>
  <c r="AV1" i="3"/>
  <c r="AW1" i="3"/>
  <c r="AX1" i="3"/>
  <c r="AY1" i="3"/>
  <c r="AZ1" i="3"/>
  <c r="BA1" i="3"/>
  <c r="BB1" i="3"/>
  <c r="BC1" i="3"/>
  <c r="BD1" i="3"/>
  <c r="BE1" i="3"/>
  <c r="BF1" i="3"/>
  <c r="I3" i="3"/>
  <c r="I4" i="3"/>
  <c r="B3" i="4" s="1"/>
  <c r="I5" i="3"/>
  <c r="B4" i="4" s="1"/>
  <c r="I6" i="3"/>
  <c r="B5" i="4" s="1"/>
  <c r="I7" i="3"/>
  <c r="I8" i="3"/>
  <c r="B7" i="4" s="1"/>
  <c r="I9" i="3"/>
  <c r="B8" i="4" s="1"/>
  <c r="B2" i="4"/>
  <c r="A2" i="3" s="1"/>
  <c r="B6" i="4"/>
  <c r="F50" i="3"/>
  <c r="F98" i="3" s="1"/>
  <c r="E50" i="3"/>
  <c r="A50" i="3" l="1"/>
  <c r="A3" i="3"/>
  <c r="F146" i="3"/>
  <c r="E98" i="3"/>
  <c r="A51" i="3" l="1"/>
  <c r="A4" i="3"/>
  <c r="F194" i="3"/>
  <c r="A98" i="3"/>
  <c r="E146" i="3"/>
  <c r="A5" i="3" l="1"/>
  <c r="A52" i="3"/>
  <c r="E194" i="3"/>
  <c r="A146" i="3"/>
  <c r="A99" i="3"/>
  <c r="F242" i="3"/>
  <c r="A147" i="3" l="1"/>
  <c r="A53" i="3"/>
  <c r="A6" i="3"/>
  <c r="F290" i="3"/>
  <c r="A100" i="3"/>
  <c r="A194" i="3"/>
  <c r="E242" i="3"/>
  <c r="A148" i="3" l="1"/>
  <c r="A7" i="3"/>
  <c r="A54" i="3"/>
  <c r="A101" i="3"/>
  <c r="A242" i="3"/>
  <c r="E290" i="3"/>
  <c r="A290" i="3" s="1"/>
  <c r="A195" i="3"/>
  <c r="A149" i="3" l="1"/>
  <c r="A55" i="3"/>
  <c r="A8" i="3"/>
  <c r="A291" i="3"/>
  <c r="A196" i="3"/>
  <c r="A243" i="3"/>
  <c r="A102" i="3"/>
  <c r="A150" i="3" l="1"/>
  <c r="A9" i="3"/>
  <c r="A56" i="3"/>
  <c r="A244" i="3"/>
  <c r="A197" i="3"/>
  <c r="A103" i="3"/>
  <c r="A292" i="3"/>
  <c r="B108" i="3" l="1"/>
  <c r="B60" i="3"/>
  <c r="A151" i="3"/>
  <c r="B300" i="3"/>
  <c r="B12" i="3"/>
  <c r="B109" i="3"/>
  <c r="B13" i="3"/>
  <c r="A57" i="3"/>
  <c r="A10" i="3"/>
  <c r="A198" i="3"/>
  <c r="A293" i="3"/>
  <c r="A245" i="3"/>
  <c r="A104" i="3"/>
  <c r="D109" i="3" l="1"/>
  <c r="A152" i="3"/>
  <c r="D13" i="3"/>
  <c r="A11" i="3"/>
  <c r="A58" i="3"/>
  <c r="A246" i="3"/>
  <c r="A294" i="3"/>
  <c r="A105" i="3"/>
  <c r="A199" i="3"/>
  <c r="B290" i="3" l="1"/>
  <c r="B102" i="3"/>
  <c r="B202" i="3"/>
  <c r="B203" i="3"/>
  <c r="B198" i="3"/>
  <c r="B299" i="3"/>
  <c r="B251" i="3"/>
  <c r="B104" i="3"/>
  <c r="B242" i="3"/>
  <c r="B103" i="3"/>
  <c r="B194" i="3"/>
  <c r="B10" i="3"/>
  <c r="B250" i="3"/>
  <c r="B296" i="3"/>
  <c r="B107" i="3"/>
  <c r="B155" i="3"/>
  <c r="B54" i="3"/>
  <c r="B201" i="3"/>
  <c r="B106" i="3"/>
  <c r="B298" i="3"/>
  <c r="B151" i="3"/>
  <c r="B199" i="3"/>
  <c r="B200" i="3"/>
  <c r="B58" i="3"/>
  <c r="C58" i="3" s="1"/>
  <c r="B297" i="3"/>
  <c r="B59" i="3"/>
  <c r="B11" i="3"/>
  <c r="C11" i="3" s="1"/>
  <c r="B57" i="3"/>
  <c r="A153" i="3"/>
  <c r="A154" i="3" s="1"/>
  <c r="B182" i="3"/>
  <c r="B215" i="3"/>
  <c r="B166" i="3"/>
  <c r="B133" i="3"/>
  <c r="B141" i="3"/>
  <c r="B158" i="3"/>
  <c r="B256" i="3"/>
  <c r="B230" i="3"/>
  <c r="B165" i="3"/>
  <c r="B92" i="3"/>
  <c r="B207" i="3"/>
  <c r="B239" i="3"/>
  <c r="B174" i="3"/>
  <c r="B288" i="3"/>
  <c r="B280" i="3"/>
  <c r="B76" i="3"/>
  <c r="B117" i="3"/>
  <c r="B190" i="3"/>
  <c r="B21" i="3"/>
  <c r="B68" i="3"/>
  <c r="B29" i="3"/>
  <c r="B272" i="3"/>
  <c r="B125" i="3"/>
  <c r="B40" i="3"/>
  <c r="B186" i="3"/>
  <c r="B177" i="3"/>
  <c r="B235" i="3"/>
  <c r="B168" i="3"/>
  <c r="B336" i="3"/>
  <c r="B112" i="3"/>
  <c r="B77" i="3"/>
  <c r="B163" i="3"/>
  <c r="B258" i="3"/>
  <c r="B74" i="3"/>
  <c r="B97" i="3"/>
  <c r="B259" i="3"/>
  <c r="B36" i="3"/>
  <c r="B132" i="3"/>
  <c r="B127" i="3"/>
  <c r="B69" i="3"/>
  <c r="B319" i="3"/>
  <c r="B120" i="3"/>
  <c r="B303" i="3"/>
  <c r="B318" i="3"/>
  <c r="B210" i="3"/>
  <c r="B225" i="3"/>
  <c r="B322" i="3"/>
  <c r="B46" i="3"/>
  <c r="B137" i="3"/>
  <c r="B167" i="3"/>
  <c r="B212" i="3"/>
  <c r="B328" i="3"/>
  <c r="B31" i="3"/>
  <c r="B312" i="3"/>
  <c r="B18" i="3"/>
  <c r="B34" i="3"/>
  <c r="B264" i="3"/>
  <c r="B332" i="3"/>
  <c r="B191" i="3"/>
  <c r="B139" i="3"/>
  <c r="B43" i="3"/>
  <c r="B307" i="3"/>
  <c r="B142" i="3"/>
  <c r="B130" i="3"/>
  <c r="B189" i="3"/>
  <c r="B178" i="3"/>
  <c r="D178" i="3" s="1"/>
  <c r="B87" i="3"/>
  <c r="B263" i="3"/>
  <c r="B83" i="3"/>
  <c r="B326" i="3"/>
  <c r="B61" i="3"/>
  <c r="D61" i="3" s="1"/>
  <c r="B226" i="3"/>
  <c r="B184" i="3"/>
  <c r="B323" i="3"/>
  <c r="B49" i="3"/>
  <c r="B204" i="3"/>
  <c r="B335" i="3"/>
  <c r="B39" i="3"/>
  <c r="B269" i="3"/>
  <c r="B173" i="3"/>
  <c r="B156" i="3"/>
  <c r="B15" i="3"/>
  <c r="B314" i="3"/>
  <c r="B205" i="3"/>
  <c r="D205" i="3" s="1"/>
  <c r="B179" i="3"/>
  <c r="B206" i="3"/>
  <c r="B25" i="3"/>
  <c r="B16" i="3"/>
  <c r="B96" i="3"/>
  <c r="B140" i="3"/>
  <c r="B32" i="3"/>
  <c r="B222" i="3"/>
  <c r="B252" i="3"/>
  <c r="B310" i="3"/>
  <c r="B282" i="3"/>
  <c r="B86" i="3"/>
  <c r="B113" i="3"/>
  <c r="B176" i="3"/>
  <c r="B136" i="3"/>
  <c r="B91" i="3"/>
  <c r="B219" i="3"/>
  <c r="B267" i="3"/>
  <c r="B180" i="3"/>
  <c r="B138" i="3"/>
  <c r="B169" i="3"/>
  <c r="B126" i="3"/>
  <c r="B157" i="3"/>
  <c r="B213" i="3"/>
  <c r="B47" i="3"/>
  <c r="B209" i="3"/>
  <c r="B145" i="3"/>
  <c r="B24" i="3"/>
  <c r="B289" i="3"/>
  <c r="B274" i="3"/>
  <c r="B284" i="3"/>
  <c r="B89" i="3"/>
  <c r="B233" i="3"/>
  <c r="B320" i="3"/>
  <c r="B214" i="3"/>
  <c r="B171" i="3"/>
  <c r="B220" i="3"/>
  <c r="B65" i="3"/>
  <c r="B41" i="3"/>
  <c r="B185" i="3"/>
  <c r="B275" i="3"/>
  <c r="B253" i="3"/>
  <c r="B188" i="3"/>
  <c r="B309" i="3"/>
  <c r="B121" i="3"/>
  <c r="B277" i="3"/>
  <c r="B95" i="3"/>
  <c r="B161" i="3"/>
  <c r="B311" i="3"/>
  <c r="B216" i="3"/>
  <c r="B175" i="3"/>
  <c r="B64" i="3"/>
  <c r="B217" i="3"/>
  <c r="B134" i="3"/>
  <c r="B160" i="3"/>
  <c r="B301" i="3"/>
  <c r="D301" i="3" s="1"/>
  <c r="B327" i="3"/>
  <c r="B218" i="3"/>
  <c r="B144" i="3"/>
  <c r="B324" i="3"/>
  <c r="B192" i="3"/>
  <c r="B124" i="3"/>
  <c r="B321" i="3"/>
  <c r="B28" i="3"/>
  <c r="B80" i="3"/>
  <c r="B72" i="3"/>
  <c r="B79" i="3"/>
  <c r="B111" i="3"/>
  <c r="B42" i="3"/>
  <c r="B302" i="3"/>
  <c r="B48" i="3"/>
  <c r="B240" i="3"/>
  <c r="D240" i="3" s="1"/>
  <c r="B317" i="3"/>
  <c r="B67" i="3"/>
  <c r="B271" i="3"/>
  <c r="B75" i="3"/>
  <c r="B283" i="3"/>
  <c r="B27" i="3"/>
  <c r="B229" i="3"/>
  <c r="B276" i="3"/>
  <c r="B143" i="3"/>
  <c r="B241" i="3"/>
  <c r="B262" i="3"/>
  <c r="B44" i="3"/>
  <c r="B14" i="3"/>
  <c r="D14" i="3" s="1"/>
  <c r="B78" i="3"/>
  <c r="B115" i="3"/>
  <c r="B35" i="3"/>
  <c r="B232" i="3"/>
  <c r="B334" i="3"/>
  <c r="B257" i="3"/>
  <c r="D257" i="3" s="1"/>
  <c r="B270" i="3"/>
  <c r="B116" i="3"/>
  <c r="D117" i="3" s="1"/>
  <c r="B254" i="3"/>
  <c r="B26" i="3"/>
  <c r="B181" i="3"/>
  <c r="B208" i="3"/>
  <c r="B162" i="3"/>
  <c r="B187" i="3"/>
  <c r="B122" i="3"/>
  <c r="B17" i="3"/>
  <c r="B211" i="3"/>
  <c r="B131" i="3"/>
  <c r="B66" i="3"/>
  <c r="B287" i="3"/>
  <c r="B278" i="3"/>
  <c r="B172" i="3"/>
  <c r="B255" i="3"/>
  <c r="B330" i="3"/>
  <c r="B71" i="3"/>
  <c r="B128" i="3"/>
  <c r="B170" i="3"/>
  <c r="B281" i="3"/>
  <c r="B325" i="3"/>
  <c r="B315" i="3"/>
  <c r="B119" i="3"/>
  <c r="B23" i="3"/>
  <c r="B193" i="3"/>
  <c r="B227" i="3"/>
  <c r="B260" i="3"/>
  <c r="D260" i="3" s="1"/>
  <c r="B114" i="3"/>
  <c r="B237" i="3"/>
  <c r="B85" i="3"/>
  <c r="B129" i="3"/>
  <c r="B183" i="3"/>
  <c r="D183" i="3" s="1"/>
  <c r="B19" i="3"/>
  <c r="B279" i="3"/>
  <c r="B33" i="3"/>
  <c r="B118" i="3"/>
  <c r="B73" i="3"/>
  <c r="D73" i="3" s="1"/>
  <c r="B265" i="3"/>
  <c r="B63" i="3"/>
  <c r="B94" i="3"/>
  <c r="B22" i="3"/>
  <c r="B224" i="3"/>
  <c r="B306" i="3"/>
  <c r="B333" i="3"/>
  <c r="B88" i="3"/>
  <c r="B123" i="3"/>
  <c r="B38" i="3"/>
  <c r="B110" i="3"/>
  <c r="D110" i="3" s="1"/>
  <c r="B234" i="3"/>
  <c r="B236" i="3"/>
  <c r="D236" i="3" s="1"/>
  <c r="B70" i="3"/>
  <c r="B261" i="3"/>
  <c r="B286" i="3"/>
  <c r="B223" i="3"/>
  <c r="B159" i="3"/>
  <c r="B316" i="3"/>
  <c r="B313" i="3"/>
  <c r="B221" i="3"/>
  <c r="B329" i="3"/>
  <c r="D329" i="3" s="1"/>
  <c r="B304" i="3"/>
  <c r="B90" i="3"/>
  <c r="B268" i="3"/>
  <c r="B81" i="3"/>
  <c r="B135" i="3"/>
  <c r="B238" i="3"/>
  <c r="B266" i="3"/>
  <c r="B82" i="3"/>
  <c r="B164" i="3"/>
  <c r="B228" i="3"/>
  <c r="B231" i="3"/>
  <c r="B285" i="3"/>
  <c r="B30" i="3"/>
  <c r="B305" i="3"/>
  <c r="B308" i="3"/>
  <c r="B20" i="3"/>
  <c r="B337" i="3"/>
  <c r="D337" i="3" s="1"/>
  <c r="B62" i="3"/>
  <c r="B37" i="3"/>
  <c r="B331" i="3"/>
  <c r="B93" i="3"/>
  <c r="B273" i="3"/>
  <c r="B45" i="3"/>
  <c r="A59" i="3"/>
  <c r="C59" i="3" s="1"/>
  <c r="A12" i="3"/>
  <c r="C12" i="3" s="1"/>
  <c r="A200" i="3"/>
  <c r="A295" i="3"/>
  <c r="A106" i="3"/>
  <c r="C106" i="3" s="1"/>
  <c r="A247" i="3"/>
  <c r="D281" i="3" l="1"/>
  <c r="D193" i="3"/>
  <c r="D44" i="3"/>
  <c r="D174" i="3"/>
  <c r="D273" i="3"/>
  <c r="D134" i="3"/>
  <c r="D199" i="3"/>
  <c r="D37" i="3"/>
  <c r="D223" i="3"/>
  <c r="D175" i="3"/>
  <c r="D214" i="3"/>
  <c r="D203" i="3"/>
  <c r="D200" i="3"/>
  <c r="D297" i="3"/>
  <c r="D22" i="3"/>
  <c r="D167" i="3"/>
  <c r="D208" i="3"/>
  <c r="D159" i="3"/>
  <c r="D265" i="3"/>
  <c r="D187" i="3"/>
  <c r="C200" i="3"/>
  <c r="D118" i="3"/>
  <c r="D114" i="3"/>
  <c r="D252" i="3"/>
  <c r="D170" i="3"/>
  <c r="D204" i="3"/>
  <c r="D221" i="3"/>
  <c r="C57" i="3"/>
  <c r="C151" i="3"/>
  <c r="D107" i="3"/>
  <c r="D108" i="3"/>
  <c r="C242" i="3"/>
  <c r="B8" i="3"/>
  <c r="B56" i="3"/>
  <c r="D103" i="3"/>
  <c r="C103" i="3"/>
  <c r="D11" i="3"/>
  <c r="D12" i="3"/>
  <c r="D298" i="3"/>
  <c r="D104" i="3"/>
  <c r="C104" i="3"/>
  <c r="B154" i="3"/>
  <c r="C154" i="3" s="1"/>
  <c r="B105" i="3"/>
  <c r="D106" i="3" s="1"/>
  <c r="D59" i="3"/>
  <c r="D60" i="3"/>
  <c r="D251" i="3"/>
  <c r="D202" i="3"/>
  <c r="B84" i="3"/>
  <c r="D85" i="3" s="1"/>
  <c r="B243" i="3"/>
  <c r="C243" i="3" s="1"/>
  <c r="B4" i="3"/>
  <c r="B147" i="3"/>
  <c r="C147" i="3" s="1"/>
  <c r="B195" i="3"/>
  <c r="C195" i="3" s="1"/>
  <c r="B2" i="3"/>
  <c r="C2" i="3" s="1"/>
  <c r="B149" i="3"/>
  <c r="B5" i="3"/>
  <c r="B196" i="3"/>
  <c r="B148" i="3"/>
  <c r="B50" i="3"/>
  <c r="B52" i="3"/>
  <c r="B100" i="3"/>
  <c r="C100" i="3" s="1"/>
  <c r="B3" i="3"/>
  <c r="B6" i="3"/>
  <c r="B247" i="3"/>
  <c r="C247" i="3" s="1"/>
  <c r="B99" i="3"/>
  <c r="B295" i="3"/>
  <c r="B55" i="3"/>
  <c r="B244" i="3"/>
  <c r="B150" i="3"/>
  <c r="D151" i="3" s="1"/>
  <c r="B7" i="3"/>
  <c r="B153" i="3"/>
  <c r="C153" i="3" s="1"/>
  <c r="B245" i="3"/>
  <c r="B98" i="3"/>
  <c r="C98" i="3" s="1"/>
  <c r="B101" i="3"/>
  <c r="D102" i="3" s="1"/>
  <c r="B291" i="3"/>
  <c r="C291" i="3" s="1"/>
  <c r="B51" i="3"/>
  <c r="C51" i="3" s="1"/>
  <c r="B197" i="3"/>
  <c r="D198" i="3" s="1"/>
  <c r="B53" i="3"/>
  <c r="D54" i="3" s="1"/>
  <c r="B146" i="3"/>
  <c r="B292" i="3"/>
  <c r="C290" i="3"/>
  <c r="D299" i="3"/>
  <c r="D300" i="3"/>
  <c r="B246" i="3"/>
  <c r="B9" i="3"/>
  <c r="D10" i="3" s="1"/>
  <c r="D58" i="3"/>
  <c r="B294" i="3"/>
  <c r="B249" i="3"/>
  <c r="B248" i="3"/>
  <c r="D201" i="3"/>
  <c r="C10" i="3"/>
  <c r="C198" i="3"/>
  <c r="C102" i="3"/>
  <c r="B293" i="3"/>
  <c r="D156" i="3"/>
  <c r="C54" i="3"/>
  <c r="C194" i="3"/>
  <c r="C199" i="3"/>
  <c r="B152" i="3"/>
  <c r="D231" i="3"/>
  <c r="D268" i="3"/>
  <c r="D142" i="3"/>
  <c r="D77" i="3"/>
  <c r="D185" i="3"/>
  <c r="D191" i="3"/>
  <c r="D166" i="3"/>
  <c r="D93" i="3"/>
  <c r="D30" i="3"/>
  <c r="D289" i="3"/>
  <c r="D69" i="3"/>
  <c r="D216" i="3"/>
  <c r="D207" i="3"/>
  <c r="D133" i="3"/>
  <c r="D169" i="3"/>
  <c r="D190" i="3"/>
  <c r="D302" i="3"/>
  <c r="D140" i="3"/>
  <c r="D192" i="3"/>
  <c r="D226" i="3"/>
  <c r="D315" i="3"/>
  <c r="D180" i="3"/>
  <c r="D304" i="3"/>
  <c r="D33" i="3"/>
  <c r="D213" i="3"/>
  <c r="D135" i="3"/>
  <c r="D121" i="3"/>
  <c r="D144" i="3"/>
  <c r="D333" i="3"/>
  <c r="D66" i="3"/>
  <c r="D259" i="3"/>
  <c r="D157" i="3"/>
  <c r="D287" i="3"/>
  <c r="D47" i="3"/>
  <c r="D335" i="3"/>
  <c r="D210" i="3"/>
  <c r="D20" i="3"/>
  <c r="D82" i="3"/>
  <c r="D70" i="3"/>
  <c r="D181" i="3"/>
  <c r="D35" i="3"/>
  <c r="D276" i="3"/>
  <c r="D89" i="3"/>
  <c r="D91" i="3"/>
  <c r="D139" i="3"/>
  <c r="D271" i="3"/>
  <c r="D325" i="3"/>
  <c r="D164" i="3"/>
  <c r="D327" i="3"/>
  <c r="D45" i="3"/>
  <c r="D308" i="3"/>
  <c r="D266" i="3"/>
  <c r="D224" i="3"/>
  <c r="D279" i="3"/>
  <c r="D227" i="3"/>
  <c r="D128" i="3"/>
  <c r="D131" i="3"/>
  <c r="D26" i="3"/>
  <c r="D115" i="3"/>
  <c r="D229" i="3"/>
  <c r="D48" i="3"/>
  <c r="D321" i="3"/>
  <c r="D160" i="3"/>
  <c r="D41" i="3"/>
  <c r="D32" i="3"/>
  <c r="D87" i="3"/>
  <c r="D123" i="3"/>
  <c r="D25" i="3"/>
  <c r="D62" i="3"/>
  <c r="D305" i="3"/>
  <c r="D238" i="3"/>
  <c r="D313" i="3"/>
  <c r="D234" i="3"/>
  <c r="D19" i="3"/>
  <c r="D211" i="3"/>
  <c r="D254" i="3"/>
  <c r="D78" i="3"/>
  <c r="D65" i="3"/>
  <c r="D126" i="3"/>
  <c r="D323" i="3"/>
  <c r="D172" i="3"/>
  <c r="D143" i="3"/>
  <c r="D311" i="3"/>
  <c r="D219" i="3"/>
  <c r="D283" i="3"/>
  <c r="D217" i="3"/>
  <c r="D220" i="3"/>
  <c r="D113" i="3"/>
  <c r="D331" i="3"/>
  <c r="D285" i="3"/>
  <c r="D81" i="3"/>
  <c r="D38" i="3"/>
  <c r="D63" i="3"/>
  <c r="D129" i="3"/>
  <c r="D119" i="3"/>
  <c r="D255" i="3"/>
  <c r="D122" i="3"/>
  <c r="D270" i="3"/>
  <c r="D75" i="3"/>
  <c r="D111" i="3"/>
  <c r="D324" i="3"/>
  <c r="D64" i="3"/>
  <c r="D309" i="3"/>
  <c r="D171" i="3"/>
  <c r="D24" i="3"/>
  <c r="D138" i="3"/>
  <c r="D86" i="3"/>
  <c r="D16" i="3"/>
  <c r="D173" i="3"/>
  <c r="D130" i="3"/>
  <c r="D34" i="3"/>
  <c r="D46" i="3"/>
  <c r="D163" i="3"/>
  <c r="D40" i="3"/>
  <c r="D230" i="3"/>
  <c r="D68" i="3"/>
  <c r="D262" i="3"/>
  <c r="D79" i="3"/>
  <c r="D188" i="3"/>
  <c r="D145" i="3"/>
  <c r="D282" i="3"/>
  <c r="D269" i="3"/>
  <c r="D322" i="3"/>
  <c r="D127" i="3"/>
  <c r="D125" i="3"/>
  <c r="D76" i="3"/>
  <c r="D228" i="3"/>
  <c r="D90" i="3"/>
  <c r="D286" i="3"/>
  <c r="D88" i="3"/>
  <c r="D237" i="3"/>
  <c r="D278" i="3"/>
  <c r="D162" i="3"/>
  <c r="D334" i="3"/>
  <c r="D241" i="3"/>
  <c r="D67" i="3"/>
  <c r="D72" i="3"/>
  <c r="D218" i="3"/>
  <c r="D253" i="3"/>
  <c r="D320" i="3"/>
  <c r="D209" i="3"/>
  <c r="D267" i="3"/>
  <c r="D310" i="3"/>
  <c r="D206" i="3"/>
  <c r="D39" i="3"/>
  <c r="D326" i="3"/>
  <c r="D307" i="3"/>
  <c r="D312" i="3"/>
  <c r="D225" i="3"/>
  <c r="D132" i="3"/>
  <c r="D112" i="3"/>
  <c r="D92" i="3"/>
  <c r="D272" i="3"/>
  <c r="D280" i="3"/>
  <c r="D261" i="3"/>
  <c r="D232" i="3"/>
  <c r="D317" i="3"/>
  <c r="D80" i="3"/>
  <c r="D275" i="3"/>
  <c r="D233" i="3"/>
  <c r="D179" i="3"/>
  <c r="D83" i="3"/>
  <c r="D43" i="3"/>
  <c r="D31" i="3"/>
  <c r="D36" i="3"/>
  <c r="D336" i="3"/>
  <c r="D165" i="3"/>
  <c r="D21" i="3"/>
  <c r="D288" i="3"/>
  <c r="D306" i="3"/>
  <c r="D28" i="3"/>
  <c r="D161" i="3"/>
  <c r="D222" i="3"/>
  <c r="D263" i="3"/>
  <c r="D328" i="3"/>
  <c r="D318" i="3"/>
  <c r="D168" i="3"/>
  <c r="D95" i="3"/>
  <c r="D284" i="3"/>
  <c r="D136" i="3"/>
  <c r="D314" i="3"/>
  <c r="D49" i="3"/>
  <c r="D212" i="3"/>
  <c r="D303" i="3"/>
  <c r="D97" i="3"/>
  <c r="D235" i="3"/>
  <c r="D256" i="3"/>
  <c r="D215" i="3"/>
  <c r="D239" i="3"/>
  <c r="D71" i="3"/>
  <c r="D27" i="3"/>
  <c r="D124" i="3"/>
  <c r="D277" i="3"/>
  <c r="D274" i="3"/>
  <c r="D176" i="3"/>
  <c r="D15" i="3"/>
  <c r="D332" i="3"/>
  <c r="D120" i="3"/>
  <c r="D74" i="3"/>
  <c r="D177" i="3"/>
  <c r="D158" i="3"/>
  <c r="D182" i="3"/>
  <c r="D141" i="3"/>
  <c r="D316" i="3"/>
  <c r="D94" i="3"/>
  <c r="D23" i="3"/>
  <c r="D330" i="3"/>
  <c r="D18" i="3"/>
  <c r="D17" i="3"/>
  <c r="D116" i="3"/>
  <c r="D42" i="3"/>
  <c r="D96" i="3"/>
  <c r="D184" i="3"/>
  <c r="D189" i="3"/>
  <c r="D264" i="3"/>
  <c r="D137" i="3"/>
  <c r="D319" i="3"/>
  <c r="D258" i="3"/>
  <c r="D186" i="3"/>
  <c r="D29" i="3"/>
  <c r="A13" i="3"/>
  <c r="C13" i="3" s="1"/>
  <c r="A60" i="3"/>
  <c r="C60" i="3" s="1"/>
  <c r="A248" i="3"/>
  <c r="A107" i="3"/>
  <c r="C107" i="3" s="1"/>
  <c r="A155" i="3"/>
  <c r="C155" i="3" s="1"/>
  <c r="A296" i="3"/>
  <c r="C296" i="3" s="1"/>
  <c r="A201" i="3"/>
  <c r="C201" i="3" s="1"/>
  <c r="D84" i="3" l="1"/>
  <c r="D248" i="3"/>
  <c r="D195" i="3"/>
  <c r="D295" i="3"/>
  <c r="D249" i="3"/>
  <c r="C248" i="3"/>
  <c r="D55" i="3"/>
  <c r="C55" i="3"/>
  <c r="D51" i="3"/>
  <c r="C50" i="3"/>
  <c r="D4" i="3"/>
  <c r="C4" i="3"/>
  <c r="D105" i="3"/>
  <c r="C105" i="3"/>
  <c r="C295" i="3"/>
  <c r="D101" i="3"/>
  <c r="C101" i="3"/>
  <c r="D148" i="3"/>
  <c r="C148" i="3"/>
  <c r="D154" i="3"/>
  <c r="D293" i="3"/>
  <c r="C293" i="3"/>
  <c r="D294" i="3"/>
  <c r="C294" i="3"/>
  <c r="D291" i="3"/>
  <c r="D100" i="3"/>
  <c r="D99" i="3"/>
  <c r="C99" i="3"/>
  <c r="D196" i="3"/>
  <c r="C196" i="3"/>
  <c r="D292" i="3"/>
  <c r="C292" i="3"/>
  <c r="D245" i="3"/>
  <c r="C245" i="3"/>
  <c r="D247" i="3"/>
  <c r="D5" i="3"/>
  <c r="C5" i="3"/>
  <c r="D56" i="3"/>
  <c r="C56" i="3"/>
  <c r="D52" i="3"/>
  <c r="C52" i="3"/>
  <c r="D147" i="3"/>
  <c r="C146" i="3"/>
  <c r="D153" i="3"/>
  <c r="D6" i="3"/>
  <c r="C6" i="3"/>
  <c r="D149" i="3"/>
  <c r="C149" i="3"/>
  <c r="D296" i="3"/>
  <c r="D8" i="3"/>
  <c r="C8" i="3"/>
  <c r="D57" i="3"/>
  <c r="D9" i="3"/>
  <c r="C9" i="3"/>
  <c r="D53" i="3"/>
  <c r="C53" i="3"/>
  <c r="D7" i="3"/>
  <c r="C7" i="3"/>
  <c r="D3" i="3"/>
  <c r="C3" i="3"/>
  <c r="D250" i="3"/>
  <c r="D244" i="3"/>
  <c r="C244" i="3"/>
  <c r="D152" i="3"/>
  <c r="C152" i="3"/>
  <c r="D246" i="3"/>
  <c r="C246" i="3"/>
  <c r="D197" i="3"/>
  <c r="C197" i="3"/>
  <c r="D150" i="3"/>
  <c r="C150" i="3"/>
  <c r="D243" i="3"/>
  <c r="D155" i="3"/>
  <c r="A61" i="3"/>
  <c r="C61" i="3" s="1"/>
  <c r="A14" i="3"/>
  <c r="C14" i="3" s="1"/>
  <c r="A156" i="3"/>
  <c r="C156" i="3" s="1"/>
  <c r="A108" i="3"/>
  <c r="C108" i="3" s="1"/>
  <c r="A202" i="3"/>
  <c r="C202" i="3" s="1"/>
  <c r="A297" i="3"/>
  <c r="C297" i="3" s="1"/>
  <c r="A249" i="3"/>
  <c r="C249" i="3" s="1"/>
  <c r="A15" i="3" l="1"/>
  <c r="C15" i="3" s="1"/>
  <c r="A62" i="3"/>
  <c r="C62" i="3" s="1"/>
  <c r="A203" i="3"/>
  <c r="C203" i="3" s="1"/>
  <c r="A250" i="3"/>
  <c r="C250" i="3" s="1"/>
  <c r="A109" i="3"/>
  <c r="C109" i="3" s="1"/>
  <c r="A157" i="3"/>
  <c r="C157" i="3" s="1"/>
  <c r="A298" i="3"/>
  <c r="C298" i="3" s="1"/>
  <c r="A63" i="3" l="1"/>
  <c r="C63" i="3" s="1"/>
  <c r="A16" i="3"/>
  <c r="C16" i="3" s="1"/>
  <c r="A110" i="3"/>
  <c r="C110" i="3" s="1"/>
  <c r="A251" i="3"/>
  <c r="C251" i="3" s="1"/>
  <c r="A299" i="3"/>
  <c r="C299" i="3" s="1"/>
  <c r="A158" i="3"/>
  <c r="C158" i="3" s="1"/>
  <c r="A204" i="3"/>
  <c r="C204" i="3" s="1"/>
  <c r="A17" i="3" l="1"/>
  <c r="C17" i="3" s="1"/>
  <c r="A64" i="3"/>
  <c r="C64" i="3" s="1"/>
  <c r="A300" i="3"/>
  <c r="C300" i="3" s="1"/>
  <c r="A205" i="3"/>
  <c r="C205" i="3" s="1"/>
  <c r="A252" i="3"/>
  <c r="C252" i="3" s="1"/>
  <c r="A159" i="3"/>
  <c r="C159" i="3" s="1"/>
  <c r="A111" i="3"/>
  <c r="C111" i="3" s="1"/>
  <c r="A65" i="3" l="1"/>
  <c r="C65" i="3" s="1"/>
  <c r="A18" i="3"/>
  <c r="C18" i="3" s="1"/>
  <c r="A253" i="3"/>
  <c r="C253" i="3" s="1"/>
  <c r="A206" i="3"/>
  <c r="C206" i="3" s="1"/>
  <c r="A112" i="3"/>
  <c r="C112" i="3" s="1"/>
  <c r="A301" i="3"/>
  <c r="C301" i="3" s="1"/>
  <c r="A160" i="3"/>
  <c r="C160" i="3" s="1"/>
  <c r="A19" i="3" l="1"/>
  <c r="C19" i="3" s="1"/>
  <c r="A66" i="3"/>
  <c r="C66" i="3" s="1"/>
  <c r="A302" i="3"/>
  <c r="C302" i="3" s="1"/>
  <c r="A113" i="3"/>
  <c r="C113" i="3" s="1"/>
  <c r="A207" i="3"/>
  <c r="C207" i="3" s="1"/>
  <c r="A254" i="3"/>
  <c r="C254" i="3" s="1"/>
  <c r="A161" i="3"/>
  <c r="C161" i="3" s="1"/>
  <c r="A67" i="3" l="1"/>
  <c r="C67" i="3" s="1"/>
  <c r="A20" i="3"/>
  <c r="C20" i="3" s="1"/>
  <c r="A208" i="3"/>
  <c r="C208" i="3" s="1"/>
  <c r="A114" i="3"/>
  <c r="C114" i="3" s="1"/>
  <c r="A162" i="3"/>
  <c r="C162" i="3" s="1"/>
  <c r="A255" i="3"/>
  <c r="C255" i="3" s="1"/>
  <c r="A303" i="3"/>
  <c r="C303" i="3" s="1"/>
  <c r="A21" i="3" l="1"/>
  <c r="C21" i="3" s="1"/>
  <c r="A68" i="3"/>
  <c r="C68" i="3" s="1"/>
  <c r="A163" i="3"/>
  <c r="C163" i="3" s="1"/>
  <c r="A115" i="3"/>
  <c r="C115" i="3" s="1"/>
  <c r="A304" i="3"/>
  <c r="C304" i="3" s="1"/>
  <c r="A256" i="3"/>
  <c r="C256" i="3" s="1"/>
  <c r="A209" i="3"/>
  <c r="C209" i="3" s="1"/>
  <c r="A69" i="3" l="1"/>
  <c r="C69" i="3" s="1"/>
  <c r="A22" i="3"/>
  <c r="C22" i="3" s="1"/>
  <c r="A305" i="3"/>
  <c r="C305" i="3" s="1"/>
  <c r="A116" i="3"/>
  <c r="C116" i="3" s="1"/>
  <c r="A210" i="3"/>
  <c r="C210" i="3" s="1"/>
  <c r="A257" i="3"/>
  <c r="C257" i="3" s="1"/>
  <c r="A164" i="3"/>
  <c r="C164" i="3" s="1"/>
  <c r="A23" i="3" l="1"/>
  <c r="C23" i="3" s="1"/>
  <c r="A70" i="3"/>
  <c r="C70" i="3" s="1"/>
  <c r="A211" i="3"/>
  <c r="C211" i="3" s="1"/>
  <c r="A117" i="3"/>
  <c r="C117" i="3" s="1"/>
  <c r="A165" i="3"/>
  <c r="C165" i="3" s="1"/>
  <c r="A258" i="3"/>
  <c r="C258" i="3" s="1"/>
  <c r="A306" i="3"/>
  <c r="C306" i="3" s="1"/>
  <c r="A71" i="3" l="1"/>
  <c r="C71" i="3" s="1"/>
  <c r="A24" i="3"/>
  <c r="C24" i="3" s="1"/>
  <c r="A166" i="3"/>
  <c r="C166" i="3" s="1"/>
  <c r="A307" i="3"/>
  <c r="C307" i="3" s="1"/>
  <c r="A118" i="3"/>
  <c r="C118" i="3" s="1"/>
  <c r="A259" i="3"/>
  <c r="C259" i="3" s="1"/>
  <c r="A212" i="3"/>
  <c r="C212" i="3" s="1"/>
  <c r="A25" i="3" l="1"/>
  <c r="C25" i="3" s="1"/>
  <c r="A72" i="3"/>
  <c r="C72" i="3" s="1"/>
  <c r="A119" i="3"/>
  <c r="C119" i="3" s="1"/>
  <c r="A308" i="3"/>
  <c r="C308" i="3" s="1"/>
  <c r="A213" i="3"/>
  <c r="C213" i="3" s="1"/>
  <c r="A260" i="3"/>
  <c r="C260" i="3" s="1"/>
  <c r="A167" i="3"/>
  <c r="C167" i="3" s="1"/>
  <c r="A73" i="3" l="1"/>
  <c r="C73" i="3" s="1"/>
  <c r="A26" i="3"/>
  <c r="C26" i="3" s="1"/>
  <c r="A214" i="3"/>
  <c r="C214" i="3" s="1"/>
  <c r="A309" i="3"/>
  <c r="C309" i="3" s="1"/>
  <c r="A168" i="3"/>
  <c r="C168" i="3" s="1"/>
  <c r="A261" i="3"/>
  <c r="C261" i="3" s="1"/>
  <c r="A120" i="3"/>
  <c r="C120" i="3" s="1"/>
  <c r="A27" i="3" l="1"/>
  <c r="C27" i="3" s="1"/>
  <c r="A74" i="3"/>
  <c r="C74" i="3" s="1"/>
  <c r="A169" i="3"/>
  <c r="C169" i="3" s="1"/>
  <c r="A310" i="3"/>
  <c r="C310" i="3" s="1"/>
  <c r="A215" i="3"/>
  <c r="C215" i="3" s="1"/>
  <c r="A121" i="3"/>
  <c r="C121" i="3" s="1"/>
  <c r="A262" i="3"/>
  <c r="C262" i="3" s="1"/>
  <c r="A75" i="3" l="1"/>
  <c r="C75" i="3" s="1"/>
  <c r="A28" i="3"/>
  <c r="C28" i="3" s="1"/>
  <c r="A122" i="3"/>
  <c r="C122" i="3" s="1"/>
  <c r="A216" i="3"/>
  <c r="C216" i="3" s="1"/>
  <c r="A311" i="3"/>
  <c r="C311" i="3" s="1"/>
  <c r="A263" i="3"/>
  <c r="C263" i="3" s="1"/>
  <c r="A170" i="3"/>
  <c r="C170" i="3" s="1"/>
  <c r="A29" i="3" l="1"/>
  <c r="C29" i="3" s="1"/>
  <c r="A76" i="3"/>
  <c r="C76" i="3" s="1"/>
  <c r="A312" i="3"/>
  <c r="C312" i="3" s="1"/>
  <c r="A171" i="3"/>
  <c r="C171" i="3" s="1"/>
  <c r="A217" i="3"/>
  <c r="C217" i="3" s="1"/>
  <c r="A123" i="3"/>
  <c r="C123" i="3" s="1"/>
  <c r="A264" i="3"/>
  <c r="C264" i="3" s="1"/>
  <c r="A77" i="3" l="1"/>
  <c r="C77" i="3" s="1"/>
  <c r="A30" i="3"/>
  <c r="C30" i="3" s="1"/>
  <c r="A218" i="3"/>
  <c r="C218" i="3" s="1"/>
  <c r="A172" i="3"/>
  <c r="C172" i="3" s="1"/>
  <c r="A265" i="3"/>
  <c r="C265" i="3" s="1"/>
  <c r="A124" i="3"/>
  <c r="C124" i="3" s="1"/>
  <c r="A313" i="3"/>
  <c r="C313" i="3" s="1"/>
  <c r="A31" i="3" l="1"/>
  <c r="C31" i="3" s="1"/>
  <c r="A78" i="3"/>
  <c r="C78" i="3" s="1"/>
  <c r="A266" i="3"/>
  <c r="C266" i="3" s="1"/>
  <c r="A314" i="3"/>
  <c r="C314" i="3" s="1"/>
  <c r="A173" i="3"/>
  <c r="C173" i="3" s="1"/>
  <c r="A125" i="3"/>
  <c r="C125" i="3" s="1"/>
  <c r="A219" i="3"/>
  <c r="C219" i="3" s="1"/>
  <c r="A79" i="3" l="1"/>
  <c r="C79" i="3" s="1"/>
  <c r="A32" i="3"/>
  <c r="C32" i="3" s="1"/>
  <c r="A174" i="3"/>
  <c r="C174" i="3" s="1"/>
  <c r="A315" i="3"/>
  <c r="C315" i="3" s="1"/>
  <c r="A220" i="3"/>
  <c r="C220" i="3" s="1"/>
  <c r="A267" i="3"/>
  <c r="C267" i="3" s="1"/>
  <c r="A126" i="3"/>
  <c r="C126" i="3" s="1"/>
  <c r="A33" i="3" l="1"/>
  <c r="C33" i="3" s="1"/>
  <c r="A80" i="3"/>
  <c r="C80" i="3" s="1"/>
  <c r="A268" i="3"/>
  <c r="C268" i="3" s="1"/>
  <c r="A221" i="3"/>
  <c r="C221" i="3" s="1"/>
  <c r="A316" i="3"/>
  <c r="C316" i="3" s="1"/>
  <c r="A127" i="3"/>
  <c r="C127" i="3" s="1"/>
  <c r="A175" i="3"/>
  <c r="C175" i="3" s="1"/>
  <c r="A81" i="3" l="1"/>
  <c r="C81" i="3" s="1"/>
  <c r="A34" i="3"/>
  <c r="C34" i="3" s="1"/>
  <c r="A317" i="3"/>
  <c r="C317" i="3" s="1"/>
  <c r="A176" i="3"/>
  <c r="C176" i="3" s="1"/>
  <c r="A222" i="3"/>
  <c r="C222" i="3" s="1"/>
  <c r="A128" i="3"/>
  <c r="C128" i="3" s="1"/>
  <c r="A269" i="3"/>
  <c r="C269" i="3" s="1"/>
  <c r="A35" i="3" l="1"/>
  <c r="C35" i="3" s="1"/>
  <c r="A82" i="3"/>
  <c r="C82" i="3" s="1"/>
  <c r="A223" i="3"/>
  <c r="C223" i="3" s="1"/>
  <c r="A177" i="3"/>
  <c r="C177" i="3" s="1"/>
  <c r="A270" i="3"/>
  <c r="C270" i="3" s="1"/>
  <c r="A318" i="3"/>
  <c r="C318" i="3" s="1"/>
  <c r="A129" i="3"/>
  <c r="C129" i="3" s="1"/>
  <c r="A83" i="3" l="1"/>
  <c r="C83" i="3" s="1"/>
  <c r="A36" i="3"/>
  <c r="C36" i="3" s="1"/>
  <c r="A271" i="3"/>
  <c r="C271" i="3" s="1"/>
  <c r="A178" i="3"/>
  <c r="C178" i="3" s="1"/>
  <c r="A224" i="3"/>
  <c r="C224" i="3" s="1"/>
  <c r="A319" i="3"/>
  <c r="C319" i="3" s="1"/>
  <c r="A130" i="3"/>
  <c r="C130" i="3" s="1"/>
  <c r="A37" i="3" l="1"/>
  <c r="C37" i="3" s="1"/>
  <c r="A84" i="3"/>
  <c r="C84" i="3" s="1"/>
  <c r="A225" i="3"/>
  <c r="C225" i="3" s="1"/>
  <c r="A272" i="3"/>
  <c r="C272" i="3" s="1"/>
  <c r="A179" i="3"/>
  <c r="C179" i="3" s="1"/>
  <c r="A320" i="3"/>
  <c r="C320" i="3" s="1"/>
  <c r="A131" i="3"/>
  <c r="C131" i="3" s="1"/>
  <c r="A85" i="3" l="1"/>
  <c r="C85" i="3" s="1"/>
  <c r="A38" i="3"/>
  <c r="C38" i="3" s="1"/>
  <c r="A321" i="3"/>
  <c r="C321" i="3" s="1"/>
  <c r="A226" i="3"/>
  <c r="C226" i="3" s="1"/>
  <c r="A180" i="3"/>
  <c r="C180" i="3" s="1"/>
  <c r="A132" i="3"/>
  <c r="C132" i="3" s="1"/>
  <c r="A273" i="3"/>
  <c r="C273" i="3" s="1"/>
  <c r="A39" i="3" l="1"/>
  <c r="C39" i="3" s="1"/>
  <c r="A86" i="3"/>
  <c r="C86" i="3" s="1"/>
  <c r="A133" i="3"/>
  <c r="C133" i="3" s="1"/>
  <c r="A322" i="3"/>
  <c r="C322" i="3" s="1"/>
  <c r="A181" i="3"/>
  <c r="C181" i="3" s="1"/>
  <c r="A274" i="3"/>
  <c r="C274" i="3" s="1"/>
  <c r="A227" i="3"/>
  <c r="C227" i="3" s="1"/>
  <c r="A87" i="3" l="1"/>
  <c r="C87" i="3" s="1"/>
  <c r="A40" i="3"/>
  <c r="C40" i="3" s="1"/>
  <c r="A182" i="3"/>
  <c r="C182" i="3" s="1"/>
  <c r="A323" i="3"/>
  <c r="C323" i="3" s="1"/>
  <c r="A275" i="3"/>
  <c r="C275" i="3" s="1"/>
  <c r="A228" i="3"/>
  <c r="C228" i="3" s="1"/>
  <c r="A134" i="3"/>
  <c r="C134" i="3" s="1"/>
  <c r="A41" i="3" l="1"/>
  <c r="C41" i="3" s="1"/>
  <c r="A88" i="3"/>
  <c r="C88" i="3" s="1"/>
  <c r="A276" i="3"/>
  <c r="C276" i="3" s="1"/>
  <c r="A324" i="3"/>
  <c r="C324" i="3" s="1"/>
  <c r="A135" i="3"/>
  <c r="C135" i="3" s="1"/>
  <c r="A183" i="3"/>
  <c r="C183" i="3" s="1"/>
  <c r="A229" i="3"/>
  <c r="C229" i="3" s="1"/>
  <c r="A89" i="3" l="1"/>
  <c r="C89" i="3" s="1"/>
  <c r="A42" i="3"/>
  <c r="C42" i="3" s="1"/>
  <c r="A184" i="3"/>
  <c r="C184" i="3" s="1"/>
  <c r="A136" i="3"/>
  <c r="C136" i="3" s="1"/>
  <c r="A325" i="3"/>
  <c r="C325" i="3" s="1"/>
  <c r="A230" i="3"/>
  <c r="C230" i="3" s="1"/>
  <c r="A277" i="3"/>
  <c r="C277" i="3" s="1"/>
  <c r="A43" i="3" l="1"/>
  <c r="C43" i="3" s="1"/>
  <c r="A90" i="3"/>
  <c r="C90" i="3" s="1"/>
  <c r="A326" i="3"/>
  <c r="C326" i="3" s="1"/>
  <c r="A137" i="3"/>
  <c r="C137" i="3" s="1"/>
  <c r="A278" i="3"/>
  <c r="C278" i="3" s="1"/>
  <c r="A231" i="3"/>
  <c r="C231" i="3" s="1"/>
  <c r="A185" i="3"/>
  <c r="C185" i="3" s="1"/>
  <c r="A91" i="3" l="1"/>
  <c r="C91" i="3" s="1"/>
  <c r="A44" i="3"/>
  <c r="C44" i="3" s="1"/>
  <c r="A232" i="3"/>
  <c r="C232" i="3" s="1"/>
  <c r="A327" i="3"/>
  <c r="C327" i="3" s="1"/>
  <c r="A279" i="3"/>
  <c r="C279" i="3" s="1"/>
  <c r="A138" i="3"/>
  <c r="C138" i="3" s="1"/>
  <c r="A186" i="3"/>
  <c r="C186" i="3" s="1"/>
  <c r="A45" i="3" l="1"/>
  <c r="C45" i="3" s="1"/>
  <c r="A92" i="3"/>
  <c r="C92" i="3" s="1"/>
  <c r="A187" i="3"/>
  <c r="C187" i="3" s="1"/>
  <c r="A233" i="3"/>
  <c r="C233" i="3" s="1"/>
  <c r="A139" i="3"/>
  <c r="C139" i="3" s="1"/>
  <c r="A280" i="3"/>
  <c r="C280" i="3" s="1"/>
  <c r="A328" i="3"/>
  <c r="C328" i="3" s="1"/>
  <c r="A46" i="3" l="1"/>
  <c r="C46" i="3" s="1"/>
  <c r="A93" i="3"/>
  <c r="C93" i="3" s="1"/>
  <c r="A188" i="3"/>
  <c r="C188" i="3" s="1"/>
  <c r="A281" i="3"/>
  <c r="C281" i="3" s="1"/>
  <c r="A140" i="3"/>
  <c r="C140" i="3" s="1"/>
  <c r="A329" i="3"/>
  <c r="C329" i="3" s="1"/>
  <c r="A234" i="3"/>
  <c r="C234" i="3" s="1"/>
  <c r="A94" i="3" l="1"/>
  <c r="C94" i="3" s="1"/>
  <c r="A47" i="3"/>
  <c r="C47" i="3" s="1"/>
  <c r="A189" i="3"/>
  <c r="C189" i="3" s="1"/>
  <c r="A330" i="3"/>
  <c r="C330" i="3" s="1"/>
  <c r="A141" i="3"/>
  <c r="C141" i="3" s="1"/>
  <c r="A235" i="3"/>
  <c r="C235" i="3" s="1"/>
  <c r="A282" i="3"/>
  <c r="C282" i="3" s="1"/>
  <c r="A48" i="3" l="1"/>
  <c r="C48" i="3" s="1"/>
  <c r="A95" i="3"/>
  <c r="C95" i="3" s="1"/>
  <c r="A190" i="3"/>
  <c r="C190" i="3" s="1"/>
  <c r="A142" i="3"/>
  <c r="C142" i="3" s="1"/>
  <c r="A236" i="3"/>
  <c r="C236" i="3" s="1"/>
  <c r="A283" i="3"/>
  <c r="C283" i="3" s="1"/>
  <c r="A331" i="3"/>
  <c r="C331" i="3" s="1"/>
  <c r="A96" i="3" l="1"/>
  <c r="C96" i="3" s="1"/>
  <c r="A49" i="3"/>
  <c r="C49" i="3" s="1"/>
  <c r="A237" i="3"/>
  <c r="C237" i="3" s="1"/>
  <c r="A143" i="3"/>
  <c r="C143" i="3" s="1"/>
  <c r="A332" i="3"/>
  <c r="C332" i="3" s="1"/>
  <c r="A284" i="3"/>
  <c r="C284" i="3" s="1"/>
  <c r="A191" i="3"/>
  <c r="C191" i="3" s="1"/>
  <c r="A97" i="3" l="1"/>
  <c r="C97" i="3" s="1"/>
  <c r="A285" i="3"/>
  <c r="C285" i="3" s="1"/>
  <c r="A333" i="3"/>
  <c r="C333" i="3" s="1"/>
  <c r="A144" i="3"/>
  <c r="C144" i="3" s="1"/>
  <c r="A238" i="3"/>
  <c r="C238" i="3" s="1"/>
  <c r="A192" i="3"/>
  <c r="C192" i="3" s="1"/>
  <c r="A239" i="3" l="1"/>
  <c r="C239" i="3" s="1"/>
  <c r="A145" i="3"/>
  <c r="C145" i="3" s="1"/>
  <c r="A334" i="3"/>
  <c r="C334" i="3" s="1"/>
  <c r="A193" i="3"/>
  <c r="C193" i="3" s="1"/>
  <c r="A286" i="3"/>
  <c r="C286" i="3" s="1"/>
  <c r="A287" i="3" l="1"/>
  <c r="C287" i="3" s="1"/>
  <c r="A335" i="3"/>
  <c r="C335" i="3" s="1"/>
  <c r="A240" i="3"/>
  <c r="C240" i="3" s="1"/>
  <c r="A241" i="3" l="1"/>
  <c r="C241" i="3" s="1"/>
  <c r="A336" i="3"/>
  <c r="C336" i="3" s="1"/>
  <c r="A288" i="3"/>
  <c r="C288" i="3" s="1"/>
  <c r="A289" i="3" l="1"/>
  <c r="C289" i="3" s="1"/>
  <c r="A337" i="3"/>
  <c r="C337" i="3" s="1"/>
  <c r="F13" i="2" l="1"/>
  <c r="D13" i="2"/>
  <c r="H13" i="2"/>
  <c r="G13" i="2"/>
  <c r="B13" i="2"/>
  <c r="C13" i="2"/>
  <c r="E13" i="2"/>
  <c r="C21" i="2"/>
  <c r="D20" i="2"/>
  <c r="C8" i="2"/>
  <c r="D15" i="2"/>
  <c r="E7" i="2"/>
  <c r="G19" i="2"/>
  <c r="F10" i="2"/>
  <c r="G14" i="2"/>
  <c r="B8" i="2"/>
  <c r="H11" i="2"/>
  <c r="F23" i="2"/>
  <c r="E8" i="2"/>
  <c r="G6" i="2"/>
  <c r="D5" i="2"/>
  <c r="C9" i="2"/>
  <c r="B17" i="2"/>
  <c r="B18" i="2"/>
  <c r="H5" i="2"/>
  <c r="D14" i="2"/>
  <c r="B20" i="2"/>
  <c r="C18" i="2"/>
  <c r="B19" i="2"/>
  <c r="G16" i="2"/>
  <c r="E9" i="2"/>
  <c r="C20" i="2"/>
  <c r="D17" i="2"/>
  <c r="E16" i="2"/>
  <c r="H12" i="2"/>
  <c r="D10" i="2"/>
  <c r="G15" i="2"/>
  <c r="B5" i="2"/>
  <c r="F6" i="2"/>
  <c r="C7" i="2"/>
  <c r="E10" i="2"/>
  <c r="H6" i="2"/>
  <c r="E17" i="2"/>
  <c r="G21" i="2"/>
  <c r="E12" i="2"/>
  <c r="D23" i="2"/>
  <c r="F22" i="2"/>
  <c r="H18" i="2"/>
  <c r="F14" i="2"/>
  <c r="H14" i="2"/>
  <c r="G8" i="2"/>
  <c r="B16" i="2"/>
  <c r="F8" i="2"/>
  <c r="C11" i="2"/>
  <c r="G5" i="2"/>
  <c r="D12" i="2"/>
  <c r="B12" i="2"/>
  <c r="E11" i="2"/>
  <c r="C15" i="2"/>
  <c r="C16" i="2"/>
  <c r="B14" i="2"/>
  <c r="B15" i="2"/>
  <c r="F21" i="2"/>
  <c r="G7" i="2"/>
  <c r="B23" i="2"/>
  <c r="E6" i="2"/>
  <c r="E23" i="2"/>
  <c r="G17" i="2"/>
  <c r="B11" i="2"/>
  <c r="C23" i="2"/>
  <c r="C6" i="2"/>
  <c r="H16" i="2"/>
  <c r="C22" i="2"/>
  <c r="E18" i="2"/>
  <c r="G23" i="2"/>
  <c r="B10" i="2"/>
  <c r="B22" i="2"/>
  <c r="B9" i="2"/>
  <c r="F9" i="2"/>
  <c r="E19" i="2"/>
  <c r="H10" i="2"/>
  <c r="E5" i="2"/>
  <c r="B21" i="2"/>
  <c r="D18" i="2"/>
  <c r="H17" i="2"/>
  <c r="F11" i="2"/>
  <c r="H20" i="2"/>
  <c r="D16" i="2"/>
  <c r="B6" i="2"/>
  <c r="E22" i="2"/>
  <c r="D21" i="2"/>
  <c r="G11" i="2"/>
  <c r="F18" i="2"/>
  <c r="H15" i="2"/>
  <c r="F19" i="2"/>
  <c r="H8" i="2"/>
  <c r="D19" i="2"/>
  <c r="H7" i="2"/>
  <c r="C19" i="2"/>
  <c r="D9" i="2"/>
  <c r="G20" i="2"/>
  <c r="G18" i="2"/>
  <c r="C14" i="2"/>
  <c r="C10" i="2"/>
  <c r="B7" i="2"/>
  <c r="F16" i="2"/>
  <c r="E14" i="2"/>
  <c r="G9" i="2"/>
  <c r="H9" i="2"/>
  <c r="G12" i="2"/>
  <c r="C12" i="2"/>
  <c r="C17" i="2"/>
  <c r="E20" i="2"/>
  <c r="E15" i="2"/>
  <c r="F5" i="2"/>
  <c r="E21" i="2"/>
  <c r="H21" i="2"/>
  <c r="G10" i="2"/>
  <c r="D8" i="2"/>
  <c r="G22" i="2"/>
  <c r="F17" i="2"/>
  <c r="F7" i="2"/>
  <c r="F15" i="2"/>
  <c r="D11" i="2"/>
  <c r="D7" i="2"/>
  <c r="H19" i="2"/>
  <c r="D6" i="2"/>
  <c r="H23" i="2"/>
  <c r="F12" i="2"/>
  <c r="C5" i="2"/>
  <c r="D22" i="2"/>
  <c r="H22" i="2"/>
  <c r="F20" i="2"/>
  <c r="H25" i="2" l="1"/>
  <c r="Q13" i="2" s="1"/>
  <c r="I13" i="2"/>
  <c r="B25" i="2"/>
  <c r="I17" i="2"/>
  <c r="I9" i="2"/>
  <c r="I15" i="2"/>
  <c r="I5" i="2"/>
  <c r="I22" i="2"/>
  <c r="I11" i="2"/>
  <c r="I14" i="2"/>
  <c r="I19" i="2"/>
  <c r="I10" i="2"/>
  <c r="I16" i="2"/>
  <c r="I21" i="2"/>
  <c r="I20" i="2"/>
  <c r="I7" i="2"/>
  <c r="I6" i="2"/>
  <c r="I23" i="2"/>
  <c r="I12" i="2"/>
  <c r="I18" i="2"/>
  <c r="I8" i="2"/>
  <c r="G25" i="2"/>
  <c r="F25" i="2"/>
  <c r="O7" i="2" s="1"/>
  <c r="D25" i="2"/>
  <c r="M9" i="2" s="1"/>
  <c r="E25" i="2"/>
  <c r="C25" i="2"/>
  <c r="P15" i="2" l="1"/>
  <c r="O18" i="2"/>
  <c r="O11" i="2"/>
  <c r="M13" i="2"/>
  <c r="Q15" i="2"/>
  <c r="Q14" i="2"/>
  <c r="P14" i="2"/>
  <c r="P21" i="2"/>
  <c r="P9" i="2"/>
  <c r="P18" i="2"/>
  <c r="P8" i="2"/>
  <c r="O9" i="2"/>
  <c r="O13" i="2"/>
  <c r="O5" i="2"/>
  <c r="P20" i="2"/>
  <c r="Q20" i="2"/>
  <c r="O15" i="2"/>
  <c r="Q9" i="2"/>
  <c r="O19" i="2"/>
  <c r="O14" i="2"/>
  <c r="M10" i="2"/>
  <c r="P16" i="2"/>
  <c r="Q8" i="2"/>
  <c r="N10" i="2"/>
  <c r="K7" i="2"/>
  <c r="N15" i="2"/>
  <c r="N17" i="2"/>
  <c r="N14" i="2"/>
  <c r="K19" i="2"/>
  <c r="L9" i="2"/>
  <c r="K8" i="2"/>
  <c r="N19" i="2"/>
  <c r="N20" i="2"/>
  <c r="N11" i="2"/>
  <c r="K17" i="2"/>
  <c r="K18" i="2"/>
  <c r="M16" i="2"/>
  <c r="K12" i="2"/>
  <c r="N6" i="2"/>
  <c r="L5" i="2"/>
  <c r="L15" i="2"/>
  <c r="K16" i="2"/>
  <c r="N21" i="2"/>
  <c r="N12" i="2"/>
  <c r="K5" i="2"/>
  <c r="N9" i="2"/>
  <c r="L20" i="2"/>
  <c r="M20" i="2"/>
  <c r="K23" i="2"/>
  <c r="L8" i="2"/>
  <c r="N18" i="2"/>
  <c r="N23" i="2"/>
  <c r="M22" i="2"/>
  <c r="L16" i="2"/>
  <c r="M11" i="2"/>
  <c r="O8" i="2"/>
  <c r="Q21" i="2"/>
  <c r="M23" i="2"/>
  <c r="P12" i="2"/>
  <c r="O6" i="2"/>
  <c r="L14" i="2"/>
  <c r="L7" i="2"/>
  <c r="L10" i="2"/>
  <c r="I25" i="2"/>
  <c r="Q11" i="2"/>
  <c r="L22" i="2"/>
  <c r="O23" i="2"/>
  <c r="N5" i="2"/>
  <c r="M15" i="2"/>
  <c r="P23" i="2"/>
  <c r="P13" i="2"/>
  <c r="P17" i="2"/>
  <c r="Q22" i="2"/>
  <c r="K14" i="2"/>
  <c r="M7" i="2"/>
  <c r="L11" i="2"/>
  <c r="P10" i="2"/>
  <c r="O22" i="2"/>
  <c r="L12" i="2"/>
  <c r="Q18" i="2"/>
  <c r="L17" i="2"/>
  <c r="Q5" i="2"/>
  <c r="Q10" i="2"/>
  <c r="M14" i="2"/>
  <c r="N22" i="2"/>
  <c r="N8" i="2"/>
  <c r="K21" i="2"/>
  <c r="N7" i="2"/>
  <c r="K10" i="2"/>
  <c r="K13" i="2"/>
  <c r="K11" i="2"/>
  <c r="O20" i="2"/>
  <c r="K15" i="2"/>
  <c r="Q19" i="2"/>
  <c r="P5" i="2"/>
  <c r="M8" i="2"/>
  <c r="M12" i="2"/>
  <c r="P22" i="2"/>
  <c r="K6" i="2"/>
  <c r="N16" i="2"/>
  <c r="Q7" i="2"/>
  <c r="K20" i="2"/>
  <c r="M21" i="2"/>
  <c r="P6" i="2"/>
  <c r="M18" i="2"/>
  <c r="P19" i="2"/>
  <c r="K22" i="2"/>
  <c r="L13" i="2"/>
  <c r="L23" i="2"/>
  <c r="O12" i="2"/>
  <c r="O21" i="2"/>
  <c r="M6" i="2"/>
  <c r="P7" i="2"/>
  <c r="Q23" i="2"/>
  <c r="M17" i="2"/>
  <c r="M19" i="2"/>
  <c r="Q6" i="2"/>
  <c r="O16" i="2"/>
  <c r="Q12" i="2"/>
  <c r="L19" i="2"/>
  <c r="L18" i="2"/>
  <c r="P11" i="2"/>
  <c r="M5" i="2"/>
  <c r="Q17" i="2"/>
  <c r="O10" i="2"/>
  <c r="K9" i="2"/>
  <c r="N13" i="2"/>
  <c r="L6" i="2"/>
  <c r="L21" i="2"/>
  <c r="Q16" i="2"/>
  <c r="O17" i="2"/>
  <c r="R10" i="2" l="1"/>
  <c r="R15" i="2"/>
  <c r="R21" i="2"/>
  <c r="R17" i="2"/>
  <c r="R18" i="2"/>
  <c r="R22" i="2"/>
  <c r="R9" i="2"/>
  <c r="R7" i="2"/>
  <c r="R13" i="2"/>
  <c r="R8" i="2"/>
  <c r="R11" i="2"/>
  <c r="R14" i="2"/>
  <c r="R5" i="2"/>
  <c r="R6" i="2"/>
  <c r="R23" i="2"/>
  <c r="R16" i="2"/>
  <c r="R20" i="2"/>
  <c r="R19" i="2"/>
  <c r="R12" i="2"/>
</calcChain>
</file>

<file path=xl/sharedStrings.xml><?xml version="1.0" encoding="utf-8"?>
<sst xmlns="http://schemas.openxmlformats.org/spreadsheetml/2006/main" count="250" uniqueCount="41">
  <si>
    <t>Saturday</t>
  </si>
  <si>
    <t>Sunday</t>
  </si>
  <si>
    <t>Monday</t>
  </si>
  <si>
    <t>Tuesday</t>
  </si>
  <si>
    <t>Wednesday</t>
  </si>
  <si>
    <t>Thursday</t>
  </si>
  <si>
    <t>Friday</t>
  </si>
  <si>
    <t>Sleep</t>
  </si>
  <si>
    <t>Prepare For Work</t>
  </si>
  <si>
    <t>Day</t>
  </si>
  <si>
    <t>Pray Fagr</t>
  </si>
  <si>
    <t>Work</t>
  </si>
  <si>
    <t>Transportation</t>
  </si>
  <si>
    <t>Pray Zuhr</t>
  </si>
  <si>
    <t>Pray ASR</t>
  </si>
  <si>
    <t>Pray Maghreb</t>
  </si>
  <si>
    <t>Eat</t>
  </si>
  <si>
    <t>FreeTime</t>
  </si>
  <si>
    <t>Pray Ashaa</t>
  </si>
  <si>
    <t>Prepare For Gomaa</t>
  </si>
  <si>
    <t>Pray Gomaa</t>
  </si>
  <si>
    <t>Time</t>
  </si>
  <si>
    <t>Category</t>
  </si>
  <si>
    <t># Time</t>
  </si>
  <si>
    <t># Day</t>
  </si>
  <si>
    <t>Type</t>
  </si>
  <si>
    <t>Out Door Running</t>
  </si>
  <si>
    <t>Study</t>
  </si>
  <si>
    <t>In Door Workout</t>
  </si>
  <si>
    <t>Read Quran</t>
  </si>
  <si>
    <t>Take A Wake</t>
  </si>
  <si>
    <t>Total Week</t>
  </si>
  <si>
    <t>Pray Qyam Lel</t>
  </si>
  <si>
    <t>What I spend every day if I stick with the schedule</t>
  </si>
  <si>
    <t>Sum of Time2</t>
  </si>
  <si>
    <t>Row Labels</t>
  </si>
  <si>
    <t>Grand Total</t>
  </si>
  <si>
    <t>Sum of Time2_2</t>
  </si>
  <si>
    <t>Column Labels</t>
  </si>
  <si>
    <t>(blank)</t>
  </si>
  <si>
    <t>Gym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</si>
</sst>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h:mm;@"/>
    <numFmt numFmtId="166" formatCode="[h]:mm:ss;@"/>
  </numFmts>
  <fonts count="14" x14ac:knownFonts="1">
    <font>
      <sz val="11"/>
      <color theme="1"/>
      <name val="Calibri"/>
      <family val="2"/>
      <scheme val="minor"/>
    </font>
    <font>
      <sz val="11"/>
      <color theme="1"/>
      <name val="Calibri"/>
      <family val="2"/>
      <scheme val="minor"/>
    </font>
    <font>
      <sz val="18"/>
      <color theme="3"/>
      <name val="Calibri Light"/>
      <family val="2"/>
      <scheme val="maj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name val="Calibri"/>
      <family val="2"/>
      <scheme val="minor"/>
    </font>
    <font>
      <b/>
      <u/>
      <sz val="11"/>
      <color theme="1"/>
      <name val="Calibri"/>
      <family val="2"/>
      <scheme val="minor"/>
    </font>
    <font>
      <b/>
      <sz val="10"/>
      <color theme="1"/>
      <name val="Calibri"/>
      <family val="2"/>
      <scheme val="minor"/>
    </font>
    <font>
      <b/>
      <sz val="10.5"/>
      <color theme="1"/>
      <name val="Calibri"/>
      <family val="2"/>
      <scheme val="minor"/>
    </font>
    <font>
      <b/>
      <sz val="10"/>
      <color theme="0"/>
      <name val="Calibri"/>
      <family val="2"/>
      <scheme val="minor"/>
    </font>
    <font>
      <b/>
      <sz val="11"/>
      <color rgb="FFFF0000"/>
      <name val="Calibri"/>
      <family val="2"/>
      <scheme val="minor"/>
    </font>
    <font>
      <b/>
      <u/>
      <sz val="18"/>
      <color theme="3"/>
      <name val="Calibri Light"/>
      <family val="2"/>
      <scheme val="major"/>
    </font>
  </fonts>
  <fills count="26">
    <fill>
      <patternFill patternType="none"/>
    </fill>
    <fill>
      <patternFill patternType="gray125"/>
    </fill>
    <fill>
      <patternFill patternType="solid">
        <fgColor rgb="FFFFFFCC"/>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2060"/>
        <bgColor indexed="64"/>
      </patternFill>
    </fill>
    <fill>
      <patternFill patternType="solid">
        <fgColor theme="2" tint="-0.89999084444715716"/>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rgb="FFC00000"/>
        <bgColor indexed="64"/>
      </patternFill>
    </fill>
    <fill>
      <patternFill patternType="solid">
        <fgColor rgb="FFFB33DE"/>
        <bgColor indexed="64"/>
      </patternFill>
    </fill>
    <fill>
      <patternFill patternType="solid">
        <fgColor rgb="FF666699"/>
        <bgColor indexed="64"/>
      </patternFill>
    </fill>
    <fill>
      <patternFill patternType="solid">
        <fgColor rgb="FF66FF33"/>
        <bgColor indexed="64"/>
      </patternFill>
    </fill>
    <fill>
      <patternFill patternType="solid">
        <fgColor theme="0"/>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mediumDashDotDot">
        <color indexed="64"/>
      </left>
      <right style="mediumDashDotDot">
        <color indexed="64"/>
      </right>
      <top style="mediumDashDotDot">
        <color indexed="64"/>
      </top>
      <bottom style="mediumDashDotDot">
        <color indexed="64"/>
      </bottom>
      <diagonal/>
    </border>
    <border>
      <left style="mediumDashDotDot">
        <color indexed="64"/>
      </left>
      <right/>
      <top style="mediumDashDotDot">
        <color indexed="64"/>
      </top>
      <bottom style="mediumDashDotDot">
        <color indexed="64"/>
      </bottom>
      <diagonal/>
    </border>
    <border>
      <left/>
      <right style="mediumDashDotDot">
        <color indexed="64"/>
      </right>
      <top style="mediumDashDotDot">
        <color indexed="64"/>
      </top>
      <bottom style="mediumDashDotDot">
        <color indexed="64"/>
      </bottom>
      <diagonal/>
    </border>
    <border>
      <left/>
      <right/>
      <top style="mediumDashDotDot">
        <color indexed="64"/>
      </top>
      <bottom style="mediumDashDotDot">
        <color indexed="64"/>
      </bottom>
      <diagonal/>
    </border>
    <border>
      <left style="mediumDashDotDot">
        <color theme="0"/>
      </left>
      <right style="mediumDashDotDot">
        <color theme="0"/>
      </right>
      <top style="mediumDashDotDot">
        <color theme="0"/>
      </top>
      <bottom style="mediumDashDotDot">
        <color theme="0"/>
      </bottom>
      <diagonal/>
    </border>
    <border>
      <left style="mediumDashDotDot">
        <color indexed="64"/>
      </left>
      <right style="mediumDashDotDot">
        <color indexed="64"/>
      </right>
      <top style="mediumDashDotDot">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0" borderId="0" applyNumberFormat="0" applyFill="0" applyBorder="0" applyAlignment="0" applyProtection="0"/>
    <xf numFmtId="0" fontId="1" fillId="2" borderId="1" applyNumberFormat="0" applyFont="0" applyAlignment="0" applyProtection="0"/>
    <xf numFmtId="0" fontId="6" fillId="3" borderId="0" applyNumberFormat="0" applyBorder="0" applyAlignment="0" applyProtection="0"/>
    <xf numFmtId="0" fontId="1" fillId="4" borderId="0" applyNumberFormat="0" applyBorder="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6" fillId="8" borderId="0" applyNumberFormat="0" applyBorder="0" applyAlignment="0" applyProtection="0"/>
    <xf numFmtId="0" fontId="1" fillId="9" borderId="0" applyNumberFormat="0" applyBorder="0" applyAlignment="0" applyProtection="0"/>
  </cellStyleXfs>
  <cellXfs count="80">
    <xf numFmtId="0" fontId="0" fillId="0" borderId="0" xfId="0"/>
    <xf numFmtId="0" fontId="0" fillId="0" borderId="0" xfId="0" applyAlignment="1">
      <alignment horizontal="center" vertical="center"/>
    </xf>
    <xf numFmtId="0" fontId="8" fillId="0" borderId="2" xfId="0" applyFont="1" applyBorder="1" applyAlignment="1">
      <alignment horizontal="center" vertical="center"/>
    </xf>
    <xf numFmtId="0" fontId="9" fillId="2" borderId="2" xfId="2" applyFont="1" applyBorder="1" applyAlignment="1">
      <alignment horizontal="center" vertical="center" wrapText="1"/>
    </xf>
    <xf numFmtId="0" fontId="7" fillId="15" borderId="2" xfId="5" applyFont="1" applyFill="1" applyBorder="1" applyAlignment="1">
      <alignment horizontal="center" vertical="center" wrapText="1"/>
    </xf>
    <xf numFmtId="0" fontId="9" fillId="9" borderId="2" xfId="9" applyFont="1" applyBorder="1" applyAlignment="1">
      <alignment horizontal="center" vertical="center" wrapText="1"/>
    </xf>
    <xf numFmtId="0" fontId="3" fillId="8" borderId="2" xfId="8" applyFont="1" applyBorder="1" applyAlignment="1">
      <alignment horizontal="center" vertical="center" wrapText="1"/>
    </xf>
    <xf numFmtId="0" fontId="3" fillId="16" borderId="2" xfId="0" applyFont="1" applyFill="1" applyBorder="1" applyAlignment="1">
      <alignment vertical="center"/>
    </xf>
    <xf numFmtId="0" fontId="3" fillId="10" borderId="5" xfId="0" applyFont="1" applyFill="1" applyBorder="1" applyAlignment="1">
      <alignment vertical="center"/>
    </xf>
    <xf numFmtId="0" fontId="3" fillId="10" borderId="4" xfId="0" applyFont="1" applyFill="1" applyBorder="1" applyAlignment="1">
      <alignment vertical="center"/>
    </xf>
    <xf numFmtId="0" fontId="5" fillId="7" borderId="2" xfId="7" applyFont="1" applyBorder="1" applyAlignment="1">
      <alignment vertical="center"/>
    </xf>
    <xf numFmtId="0" fontId="3" fillId="3" borderId="2" xfId="3" applyFont="1" applyBorder="1" applyAlignment="1">
      <alignment vertical="center"/>
    </xf>
    <xf numFmtId="0" fontId="10" fillId="6" borderId="2" xfId="6" applyFont="1" applyBorder="1" applyAlignment="1">
      <alignment vertical="center"/>
    </xf>
    <xf numFmtId="0" fontId="5" fillId="0" borderId="2" xfId="0" applyFont="1" applyBorder="1" applyAlignment="1">
      <alignment horizontal="center" vertical="center" textRotation="45"/>
    </xf>
    <xf numFmtId="18" fontId="5" fillId="0" borderId="2" xfId="0" applyNumberFormat="1" applyFont="1" applyBorder="1" applyAlignment="1">
      <alignment horizontal="center" vertical="center" textRotation="45"/>
    </xf>
    <xf numFmtId="18" fontId="5" fillId="11" borderId="2" xfId="0" applyNumberFormat="1" applyFont="1" applyFill="1" applyBorder="1" applyAlignment="1">
      <alignment horizontal="center" vertical="center" textRotation="45"/>
    </xf>
    <xf numFmtId="18" fontId="5" fillId="12" borderId="2" xfId="0" applyNumberFormat="1" applyFont="1" applyFill="1" applyBorder="1" applyAlignment="1">
      <alignment horizontal="center" vertical="center" textRotation="45"/>
    </xf>
    <xf numFmtId="18" fontId="5" fillId="15" borderId="2" xfId="0" applyNumberFormat="1" applyFont="1" applyFill="1" applyBorder="1" applyAlignment="1">
      <alignment horizontal="center" vertical="center" textRotation="45"/>
    </xf>
    <xf numFmtId="18" fontId="3" fillId="8" borderId="2" xfId="8" applyNumberFormat="1" applyFont="1" applyBorder="1" applyAlignment="1">
      <alignment horizontal="center" vertical="center" textRotation="45"/>
    </xf>
    <xf numFmtId="0" fontId="9" fillId="2" borderId="2" xfId="2" applyFont="1" applyBorder="1" applyAlignment="1">
      <alignment vertical="center" wrapText="1"/>
    </xf>
    <xf numFmtId="0" fontId="3" fillId="8" borderId="2" xfId="8" applyFont="1" applyBorder="1" applyAlignment="1">
      <alignment vertical="center" wrapText="1"/>
    </xf>
    <xf numFmtId="164" fontId="0" fillId="0" borderId="0" xfId="0" applyNumberFormat="1"/>
    <xf numFmtId="165" fontId="0" fillId="0" borderId="0" xfId="0" applyNumberFormat="1"/>
    <xf numFmtId="0" fontId="5" fillId="0" borderId="0" xfId="0" applyFont="1"/>
    <xf numFmtId="0" fontId="3" fillId="19" borderId="2" xfId="0" applyFont="1" applyFill="1" applyBorder="1" applyAlignment="1">
      <alignment vertical="center" wrapText="1"/>
    </xf>
    <xf numFmtId="0" fontId="3" fillId="13" borderId="2" xfId="0" applyFont="1" applyFill="1" applyBorder="1" applyAlignment="1">
      <alignment vertical="center"/>
    </xf>
    <xf numFmtId="0" fontId="11" fillId="21" borderId="2" xfId="0" applyFont="1" applyFill="1" applyBorder="1" applyAlignment="1">
      <alignment vertical="center" wrapText="1"/>
    </xf>
    <xf numFmtId="0" fontId="5" fillId="4" borderId="2" xfId="4" applyFont="1" applyBorder="1" applyAlignment="1">
      <alignment horizontal="center" vertical="center" wrapText="1"/>
    </xf>
    <xf numFmtId="0" fontId="3" fillId="18" borderId="2" xfId="0" applyFont="1" applyFill="1" applyBorder="1" applyAlignment="1">
      <alignment vertical="center"/>
    </xf>
    <xf numFmtId="0" fontId="3" fillId="22" borderId="2" xfId="0" applyFont="1" applyFill="1" applyBorder="1" applyAlignment="1">
      <alignment vertical="center"/>
    </xf>
    <xf numFmtId="0" fontId="3" fillId="10" borderId="2" xfId="0" applyFont="1" applyFill="1" applyBorder="1" applyAlignment="1">
      <alignment vertical="center"/>
    </xf>
    <xf numFmtId="0" fontId="3" fillId="20" borderId="2" xfId="0" applyFont="1" applyFill="1" applyBorder="1" applyAlignment="1">
      <alignment vertical="center" wrapText="1"/>
    </xf>
    <xf numFmtId="166" fontId="5" fillId="0" borderId="2" xfId="0" applyNumberFormat="1" applyFont="1" applyBorder="1" applyAlignment="1">
      <alignment vertical="center"/>
    </xf>
    <xf numFmtId="166" fontId="5" fillId="14" borderId="2" xfId="0" applyNumberFormat="1" applyFont="1" applyFill="1" applyBorder="1" applyAlignment="1">
      <alignment vertical="center"/>
    </xf>
    <xf numFmtId="0" fontId="11" fillId="23" borderId="2" xfId="0" applyFont="1" applyFill="1" applyBorder="1" applyAlignment="1">
      <alignment horizontal="center" vertical="center" wrapText="1"/>
    </xf>
    <xf numFmtId="0" fontId="5" fillId="24" borderId="2" xfId="0" applyFont="1" applyFill="1" applyBorder="1" applyAlignment="1">
      <alignment horizontal="center" vertical="center" wrapText="1"/>
    </xf>
    <xf numFmtId="0" fontId="5" fillId="24" borderId="2" xfId="0" applyFont="1" applyFill="1" applyBorder="1" applyAlignment="1">
      <alignment vertical="center" wrapText="1"/>
    </xf>
    <xf numFmtId="18" fontId="3" fillId="8" borderId="7" xfId="8" applyNumberFormat="1" applyFont="1" applyBorder="1" applyAlignment="1">
      <alignment horizontal="center" vertical="center" textRotation="45"/>
    </xf>
    <xf numFmtId="0" fontId="3" fillId="17" borderId="6" xfId="0" applyFont="1" applyFill="1" applyBorder="1" applyAlignment="1">
      <alignment vertical="center" wrapText="1"/>
    </xf>
    <xf numFmtId="0" fontId="4" fillId="0" borderId="0" xfId="0" applyFont="1"/>
    <xf numFmtId="9" fontId="4" fillId="0" borderId="8" xfId="0" applyNumberFormat="1" applyFont="1" applyBorder="1" applyAlignment="1">
      <alignment horizontal="center"/>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12" fillId="0" borderId="8" xfId="0" applyFont="1" applyBorder="1" applyAlignment="1">
      <alignment horizontal="center"/>
    </xf>
    <xf numFmtId="0" fontId="11" fillId="23" borderId="2" xfId="0" applyFont="1" applyFill="1" applyBorder="1" applyAlignment="1">
      <alignment vertical="center" wrapText="1"/>
    </xf>
    <xf numFmtId="0" fontId="3" fillId="17" borderId="3" xfId="0" applyFont="1" applyFill="1" applyBorder="1" applyAlignment="1">
      <alignment vertical="center" wrapText="1"/>
    </xf>
    <xf numFmtId="0" fontId="9" fillId="9" borderId="6" xfId="9" applyFont="1" applyBorder="1" applyAlignment="1">
      <alignment vertical="center" wrapText="1"/>
    </xf>
    <xf numFmtId="0" fontId="7" fillId="15" borderId="4" xfId="5" applyFont="1" applyFill="1" applyBorder="1" applyAlignment="1">
      <alignment vertical="center" wrapText="1"/>
    </xf>
    <xf numFmtId="0" fontId="13" fillId="0" borderId="0" xfId="1" applyFont="1"/>
    <xf numFmtId="0" fontId="5" fillId="4" borderId="2" xfId="4" applyFont="1" applyBorder="1" applyAlignment="1">
      <alignment vertical="center" wrapText="1"/>
    </xf>
    <xf numFmtId="166" fontId="5" fillId="25" borderId="2" xfId="0" applyNumberFormat="1" applyFont="1" applyFill="1" applyBorder="1" applyAlignment="1">
      <alignment vertical="center"/>
    </xf>
    <xf numFmtId="9" fontId="4" fillId="25" borderId="8" xfId="0" applyNumberFormat="1" applyFont="1" applyFill="1" applyBorder="1" applyAlignment="1">
      <alignment horizontal="center"/>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3" fillId="16" borderId="3"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4"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9" borderId="2" xfId="0" applyFont="1" applyFill="1" applyBorder="1" applyAlignment="1">
      <alignment horizontal="center" vertical="center" wrapText="1"/>
    </xf>
    <xf numFmtId="0" fontId="10" fillId="6" borderId="2" xfId="6" applyFont="1" applyBorder="1" applyAlignment="1">
      <alignment horizontal="center" vertical="center" wrapText="1"/>
    </xf>
    <xf numFmtId="0" fontId="3" fillId="13" borderId="3"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2" xfId="0" applyFont="1" applyFill="1" applyBorder="1" applyAlignment="1">
      <alignment horizontal="center" vertical="center" wrapText="1"/>
    </xf>
    <xf numFmtId="0" fontId="3" fillId="22" borderId="3" xfId="0" applyFont="1" applyFill="1" applyBorder="1" applyAlignment="1">
      <alignment horizontal="center" vertical="center"/>
    </xf>
    <xf numFmtId="0" fontId="3" fillId="22" borderId="4"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4" xfId="0" applyFont="1" applyFill="1" applyBorder="1" applyAlignment="1">
      <alignment horizontal="center" vertical="center"/>
    </xf>
    <xf numFmtId="0" fontId="3" fillId="13" borderId="2" xfId="0" applyFont="1" applyFill="1" applyBorder="1" applyAlignment="1">
      <alignment horizontal="center" vertical="center"/>
    </xf>
    <xf numFmtId="0" fontId="3" fillId="22" borderId="5" xfId="0" applyFont="1" applyFill="1" applyBorder="1" applyAlignment="1">
      <alignment horizontal="center" vertical="center"/>
    </xf>
    <xf numFmtId="0" fontId="5" fillId="7" borderId="2" xfId="7" applyFont="1" applyBorder="1" applyAlignment="1">
      <alignment horizontal="center" vertical="center" wrapText="1"/>
    </xf>
    <xf numFmtId="0" fontId="3" fillId="16" borderId="2" xfId="0" applyFont="1" applyFill="1" applyBorder="1" applyAlignment="1">
      <alignment horizontal="center" vertical="center" wrapText="1"/>
    </xf>
    <xf numFmtId="0" fontId="9" fillId="2" borderId="2" xfId="2" applyFont="1" applyBorder="1" applyAlignment="1">
      <alignment horizontal="center" vertical="center" wrapText="1"/>
    </xf>
    <xf numFmtId="0" fontId="3" fillId="3" borderId="2" xfId="3" applyFont="1" applyBorder="1" applyAlignment="1">
      <alignment horizontal="center" vertical="center" wrapText="1"/>
    </xf>
    <xf numFmtId="0" fontId="3" fillId="20" borderId="2" xfId="0" applyFont="1" applyFill="1" applyBorder="1" applyAlignment="1">
      <alignment horizontal="center" vertical="center" wrapText="1"/>
    </xf>
    <xf numFmtId="0" fontId="11" fillId="21" borderId="2" xfId="0" applyFont="1" applyFill="1" applyBorder="1" applyAlignment="1">
      <alignment horizontal="center" vertical="center" wrapText="1"/>
    </xf>
  </cellXfs>
  <cellStyles count="10">
    <cellStyle name="20% - Accent2" xfId="4" builtinId="34"/>
    <cellStyle name="20% - Accent4" xfId="7" builtinId="42"/>
    <cellStyle name="40% - Accent3" xfId="6" builtinId="39"/>
    <cellStyle name="40% - Accent5" xfId="9" builtinId="47"/>
    <cellStyle name="60% - Accent2" xfId="5" builtinId="36"/>
    <cellStyle name="Accent2" xfId="3" builtinId="33"/>
    <cellStyle name="Accent5" xfId="8" builtinId="45"/>
    <cellStyle name="Normal" xfId="0" builtinId="0"/>
    <cellStyle name="Note" xfId="2" builtinId="10"/>
    <cellStyle name="Title" xfId="1" builtinId="15"/>
  </cellStyles>
  <dxfs count="13">
    <dxf>
      <numFmt numFmtId="166" formatCode="[h]:mm:ss;@"/>
    </dxf>
    <dxf>
      <numFmt numFmtId="14" formatCode="0.00%"/>
    </dxf>
    <dxf>
      <numFmt numFmtId="166" formatCode="[h]:mm:ss;@"/>
    </dxf>
    <dxf>
      <numFmt numFmtId="14" formatCode="0.00%"/>
    </dxf>
    <dxf>
      <numFmt numFmtId="166" formatCode="[h]:mm:ss;@"/>
    </dxf>
    <dxf>
      <numFmt numFmtId="14" formatCode="0.00%"/>
    </dxf>
    <dxf>
      <numFmt numFmtId="166" formatCode="[h]:mm:ss;@"/>
    </dxf>
    <dxf>
      <numFmt numFmtId="14" formatCode="0.00%"/>
    </dxf>
    <dxf>
      <numFmt numFmtId="166" formatCode="[h]:mm:ss;@"/>
    </dxf>
    <dxf>
      <numFmt numFmtId="14" formatCode="0.00%"/>
    </dxf>
    <dxf>
      <numFmt numFmtId="166" formatCode="[h]:mm:ss;@"/>
    </dxf>
    <dxf>
      <numFmt numFmtId="14" formatCode="0.00%"/>
    </dxf>
    <dxf>
      <font>
        <color theme="0"/>
      </font>
    </dxf>
  </dxfs>
  <tableStyles count="0" defaultTableStyle="TableStyleMedium2" defaultPivotStyle="PivotStyleLight16"/>
  <colors>
    <mruColors>
      <color rgb="FFB590F8"/>
      <color rgb="FF560ED8"/>
      <color rgb="FF66FF33"/>
      <color rgb="FF666699"/>
      <color rgb="FF0066FF"/>
      <color rgb="FFFB33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07/relationships/slicerCache" Target="slicerCaches/slicerCache3.xml"/><Relationship Id="rId5" Type="http://schemas.openxmlformats.org/officeDocument/2006/relationships/worksheet" Target="worksheets/sheet3.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chartsheet" Target="chartsheets/sheet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[Schedul.xlsx]Filter!PivotTable6</c:name>
    <c:fmtId val="17"/>
  </c:pivotSource>
  <c:chart>
    <c:autoTitleDeleted val="1"/>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A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24"/>
      </c:pivotFmt>
      <c:pivotFmt>
        <c:idx val="25"/>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29"/>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3"/>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38"/>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spPr>
      </c:pivotFmt>
      <c:pivotFmt>
        <c:idx val="41"/>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A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37043704720041"/>
          <c:y val="0.19659165606075441"/>
          <c:w val="0.65179511828502001"/>
          <c:h val="0.55118885523924899"/>
        </c:manualLayout>
      </c:layout>
      <c:pie3DChart>
        <c:varyColors val="1"/>
        <c:ser>
          <c:idx val="0"/>
          <c:order val="0"/>
          <c:tx>
            <c:strRef>
              <c:f>Filter!$B$1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1-9419-4103-99A9-1F367276B944}"/>
              </c:ext>
            </c:extLst>
          </c:dPt>
          <c:dPt>
            <c:idx val="1"/>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3-9419-4103-99A9-1F367276B944}"/>
              </c:ext>
            </c:extLst>
          </c:dPt>
          <c:dPt>
            <c:idx val="2"/>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a:noFill/>
              </a:ln>
              <a:effectLst/>
              <a:sp3d/>
            </c:spPr>
            <c:extLst>
              <c:ext xmlns:c16="http://schemas.microsoft.com/office/drawing/2014/chart" uri="{C3380CC4-5D6E-409C-BE32-E72D297353CC}">
                <c16:uniqueId val="{00000005-9419-4103-99A9-1F367276B944}"/>
              </c:ext>
            </c:extLst>
          </c:dPt>
          <c:dPt>
            <c:idx val="3"/>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a:noFill/>
              </a:ln>
              <a:effectLst/>
              <a:sp3d/>
            </c:spPr>
            <c:extLst>
              <c:ext xmlns:c16="http://schemas.microsoft.com/office/drawing/2014/chart" uri="{C3380CC4-5D6E-409C-BE32-E72D297353CC}">
                <c16:uniqueId val="{00000007-9419-4103-99A9-1F367276B944}"/>
              </c:ext>
            </c:extLst>
          </c:dPt>
          <c:dPt>
            <c:idx val="4"/>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a:noFill/>
              </a:ln>
              <a:effectLst/>
              <a:sp3d/>
            </c:spPr>
            <c:extLst>
              <c:ext xmlns:c16="http://schemas.microsoft.com/office/drawing/2014/chart" uri="{C3380CC4-5D6E-409C-BE32-E72D297353CC}">
                <c16:uniqueId val="{00000009-9419-4103-99A9-1F367276B944}"/>
              </c:ext>
            </c:extLst>
          </c:dPt>
          <c:dPt>
            <c:idx val="5"/>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a:noFill/>
              </a:ln>
              <a:effectLst/>
              <a:sp3d/>
            </c:spPr>
            <c:extLst>
              <c:ext xmlns:c16="http://schemas.microsoft.com/office/drawing/2014/chart" uri="{C3380CC4-5D6E-409C-BE32-E72D297353CC}">
                <c16:uniqueId val="{0000000B-9419-4103-99A9-1F367276B944}"/>
              </c:ext>
            </c:extLst>
          </c:dPt>
          <c:dPt>
            <c:idx val="6"/>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a:noFill/>
              </a:ln>
              <a:effectLst/>
              <a:sp3d/>
            </c:spPr>
            <c:extLst>
              <c:ext xmlns:c16="http://schemas.microsoft.com/office/drawing/2014/chart" uri="{C3380CC4-5D6E-409C-BE32-E72D297353CC}">
                <c16:uniqueId val="{0000000D-9419-4103-99A9-1F367276B944}"/>
              </c:ext>
            </c:extLst>
          </c:dPt>
          <c:dPt>
            <c:idx val="7"/>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a:noFill/>
              </a:ln>
              <a:effectLst/>
              <a:sp3d/>
            </c:spPr>
            <c:extLst>
              <c:ext xmlns:c16="http://schemas.microsoft.com/office/drawing/2014/chart" uri="{C3380CC4-5D6E-409C-BE32-E72D297353CC}">
                <c16:uniqueId val="{0000000F-9419-4103-99A9-1F367276B944}"/>
              </c:ext>
            </c:extLst>
          </c:dPt>
          <c:dPt>
            <c:idx val="8"/>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a:noFill/>
              </a:ln>
              <a:effectLst/>
              <a:sp3d/>
            </c:spPr>
            <c:extLst>
              <c:ext xmlns:c16="http://schemas.microsoft.com/office/drawing/2014/chart" uri="{C3380CC4-5D6E-409C-BE32-E72D297353CC}">
                <c16:uniqueId val="{00000011-9419-4103-99A9-1F367276B944}"/>
              </c:ext>
            </c:extLst>
          </c:dPt>
          <c:dPt>
            <c:idx val="9"/>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a:noFill/>
              </a:ln>
              <a:effectLst/>
              <a:sp3d/>
            </c:spPr>
            <c:extLst>
              <c:ext xmlns:c16="http://schemas.microsoft.com/office/drawing/2014/chart" uri="{C3380CC4-5D6E-409C-BE32-E72D297353CC}">
                <c16:uniqueId val="{00000013-9419-4103-99A9-1F367276B944}"/>
              </c:ext>
            </c:extLst>
          </c:dPt>
          <c:dPt>
            <c:idx val="1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a:noFill/>
              </a:ln>
              <a:effectLst/>
              <a:sp3d/>
            </c:spPr>
            <c:extLst>
              <c:ext xmlns:c16="http://schemas.microsoft.com/office/drawing/2014/chart" uri="{C3380CC4-5D6E-409C-BE32-E72D297353CC}">
                <c16:uniqueId val="{00000015-9419-4103-99A9-1F367276B944}"/>
              </c:ext>
            </c:extLst>
          </c:dPt>
          <c:dPt>
            <c:idx val="11"/>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a:noFill/>
              </a:ln>
              <a:effectLst/>
              <a:sp3d/>
            </c:spPr>
            <c:extLst>
              <c:ext xmlns:c16="http://schemas.microsoft.com/office/drawing/2014/chart" uri="{C3380CC4-5D6E-409C-BE32-E72D297353CC}">
                <c16:uniqueId val="{00000017-9419-4103-99A9-1F367276B944}"/>
              </c:ext>
            </c:extLst>
          </c:dPt>
          <c:dPt>
            <c:idx val="12"/>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a:noFill/>
              </a:ln>
              <a:effectLst/>
              <a:sp3d/>
            </c:spPr>
            <c:extLst>
              <c:ext xmlns:c16="http://schemas.microsoft.com/office/drawing/2014/chart" uri="{C3380CC4-5D6E-409C-BE32-E72D297353CC}">
                <c16:uniqueId val="{00000019-9419-4103-99A9-1F367276B944}"/>
              </c:ext>
            </c:extLst>
          </c:dPt>
          <c:dPt>
            <c:idx val="13"/>
            <c:bubble3D val="0"/>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a:noFill/>
              </a:ln>
              <a:effectLst/>
              <a:sp3d/>
            </c:spPr>
            <c:extLst>
              <c:ext xmlns:c16="http://schemas.microsoft.com/office/drawing/2014/chart" uri="{C3380CC4-5D6E-409C-BE32-E72D297353CC}">
                <c16:uniqueId val="{0000001B-9419-4103-99A9-1F367276B944}"/>
              </c:ext>
            </c:extLst>
          </c:dPt>
          <c:dPt>
            <c:idx val="14"/>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a:noFill/>
              </a:ln>
              <a:effectLst/>
              <a:sp3d/>
            </c:spPr>
            <c:extLst>
              <c:ext xmlns:c16="http://schemas.microsoft.com/office/drawing/2014/chart" uri="{C3380CC4-5D6E-409C-BE32-E72D297353CC}">
                <c16:uniqueId val="{0000001D-9419-4103-99A9-1F367276B944}"/>
              </c:ext>
            </c:extLst>
          </c:dPt>
          <c:dPt>
            <c:idx val="15"/>
            <c:bubble3D val="0"/>
            <c:spPr>
              <a:gradFill rotWithShape="1">
                <a:gsLst>
                  <a:gs pos="0">
                    <a:schemeClr val="accent1">
                      <a:lumMod val="50000"/>
                      <a:lumMod val="110000"/>
                      <a:satMod val="105000"/>
                      <a:tint val="67000"/>
                    </a:schemeClr>
                  </a:gs>
                  <a:gs pos="50000">
                    <a:schemeClr val="accent1">
                      <a:lumMod val="50000"/>
                      <a:lumMod val="105000"/>
                      <a:satMod val="103000"/>
                      <a:tint val="73000"/>
                    </a:schemeClr>
                  </a:gs>
                  <a:gs pos="100000">
                    <a:schemeClr val="accent1">
                      <a:lumMod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1F-9419-4103-99A9-1F367276B944}"/>
              </c:ext>
            </c:extLst>
          </c:dPt>
          <c:dPt>
            <c:idx val="16"/>
            <c:bubble3D val="0"/>
            <c:spPr>
              <a:gradFill rotWithShape="1">
                <a:gsLst>
                  <a:gs pos="0">
                    <a:schemeClr val="accent3">
                      <a:lumMod val="50000"/>
                      <a:lumMod val="110000"/>
                      <a:satMod val="105000"/>
                      <a:tint val="67000"/>
                    </a:schemeClr>
                  </a:gs>
                  <a:gs pos="50000">
                    <a:schemeClr val="accent3">
                      <a:lumMod val="50000"/>
                      <a:lumMod val="105000"/>
                      <a:satMod val="103000"/>
                      <a:tint val="73000"/>
                    </a:schemeClr>
                  </a:gs>
                  <a:gs pos="100000">
                    <a:schemeClr val="accent3">
                      <a:lumMod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21-9419-4103-99A9-1F367276B944}"/>
              </c:ext>
            </c:extLst>
          </c:dPt>
          <c:dPt>
            <c:idx val="17"/>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23-9419-4103-99A9-1F367276B944}"/>
              </c:ext>
            </c:extLst>
          </c:dPt>
          <c:dPt>
            <c:idx val="18"/>
            <c:bubble3D val="0"/>
            <c:spPr>
              <a:gradFill rotWithShape="1">
                <a:gsLst>
                  <a:gs pos="0">
                    <a:schemeClr val="accent1">
                      <a:lumMod val="70000"/>
                      <a:lumOff val="30000"/>
                      <a:lumMod val="110000"/>
                      <a:satMod val="105000"/>
                      <a:tint val="67000"/>
                    </a:schemeClr>
                  </a:gs>
                  <a:gs pos="50000">
                    <a:schemeClr val="accent1">
                      <a:lumMod val="70000"/>
                      <a:lumOff val="30000"/>
                      <a:lumMod val="105000"/>
                      <a:satMod val="103000"/>
                      <a:tint val="73000"/>
                    </a:schemeClr>
                  </a:gs>
                  <a:gs pos="100000">
                    <a:schemeClr val="accent1">
                      <a:lumMod val="70000"/>
                      <a:lumOff val="30000"/>
                      <a:lumMod val="105000"/>
                      <a:satMod val="109000"/>
                      <a:tint val="81000"/>
                    </a:schemeClr>
                  </a:gs>
                </a:gsLst>
                <a:lin ang="5400000" scaled="0"/>
              </a:gradFill>
              <a:ln>
                <a:noFill/>
              </a:ln>
              <a:effectLst/>
              <a:sp3d/>
            </c:spPr>
            <c:extLst>
              <c:ext xmlns:c16="http://schemas.microsoft.com/office/drawing/2014/chart" uri="{C3380CC4-5D6E-409C-BE32-E72D297353CC}">
                <c16:uniqueId val="{00000025-9419-4103-99A9-1F367276B944}"/>
              </c:ext>
            </c:extLst>
          </c:dPt>
          <c:dPt>
            <c:idx val="19"/>
            <c:bubble3D val="0"/>
            <c:spPr>
              <a:gradFill rotWithShape="1">
                <a:gsLst>
                  <a:gs pos="0">
                    <a:schemeClr val="accent3">
                      <a:lumMod val="70000"/>
                      <a:lumOff val="30000"/>
                      <a:lumMod val="110000"/>
                      <a:satMod val="105000"/>
                      <a:tint val="67000"/>
                    </a:schemeClr>
                  </a:gs>
                  <a:gs pos="50000">
                    <a:schemeClr val="accent3">
                      <a:lumMod val="70000"/>
                      <a:lumOff val="30000"/>
                      <a:lumMod val="105000"/>
                      <a:satMod val="103000"/>
                      <a:tint val="73000"/>
                    </a:schemeClr>
                  </a:gs>
                  <a:gs pos="100000">
                    <a:schemeClr val="accent3">
                      <a:lumMod val="70000"/>
                      <a:lumOff val="30000"/>
                      <a:lumMod val="105000"/>
                      <a:satMod val="109000"/>
                      <a:tint val="81000"/>
                    </a:schemeClr>
                  </a:gs>
                </a:gsLst>
                <a:lin ang="5400000" scaled="0"/>
              </a:gradFill>
              <a:ln>
                <a:noFill/>
              </a:ln>
              <a:effectLst/>
              <a:sp3d/>
            </c:spPr>
            <c:extLst>
              <c:ext xmlns:c16="http://schemas.microsoft.com/office/drawing/2014/chart" uri="{C3380CC4-5D6E-409C-BE32-E72D297353CC}">
                <c16:uniqueId val="{00000027-9419-4103-99A9-1F367276B9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AS"/>
              </a:p>
            </c:txPr>
            <c:dLblPos val="bestFit"/>
            <c:showLegendKey val="0"/>
            <c:showVal val="1"/>
            <c:showCatName val="1"/>
            <c:showSerName val="0"/>
            <c:showPercent val="0"/>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Filter!$A$2:$A$22</c:f>
              <c:strCache>
                <c:ptCount val="20"/>
                <c:pt idx="0">
                  <c:v>Sleep</c:v>
                </c:pt>
                <c:pt idx="1">
                  <c:v>Work</c:v>
                </c:pt>
                <c:pt idx="2">
                  <c:v>FreeTime</c:v>
                </c:pt>
                <c:pt idx="3">
                  <c:v>Study</c:v>
                </c:pt>
                <c:pt idx="4">
                  <c:v>Transportation</c:v>
                </c:pt>
                <c:pt idx="5">
                  <c:v>Eat</c:v>
                </c:pt>
                <c:pt idx="6">
                  <c:v>Prepare For Work</c:v>
                </c:pt>
                <c:pt idx="7">
                  <c:v>Pray ASR</c:v>
                </c:pt>
                <c:pt idx="8">
                  <c:v>Pray Fagr</c:v>
                </c:pt>
                <c:pt idx="9">
                  <c:v>Pray Ashaa</c:v>
                </c:pt>
                <c:pt idx="10">
                  <c:v>Read Quran</c:v>
                </c:pt>
                <c:pt idx="11">
                  <c:v>Pray Maghreb</c:v>
                </c:pt>
                <c:pt idx="12">
                  <c:v>Pray Qyam Lel</c:v>
                </c:pt>
                <c:pt idx="13">
                  <c:v>Out Door Running</c:v>
                </c:pt>
                <c:pt idx="14">
                  <c:v>Pray Zuhr</c:v>
                </c:pt>
                <c:pt idx="15">
                  <c:v>In Door Workout</c:v>
                </c:pt>
                <c:pt idx="16">
                  <c:v>Take A Wake</c:v>
                </c:pt>
                <c:pt idx="17">
                  <c:v>Pray Gomaa</c:v>
                </c:pt>
                <c:pt idx="18">
                  <c:v>Prepare For Gomaa</c:v>
                </c:pt>
                <c:pt idx="19">
                  <c:v>(blank)</c:v>
                </c:pt>
              </c:strCache>
            </c:strRef>
          </c:cat>
          <c:val>
            <c:numRef>
              <c:f>Filter!$B$2:$B$22</c:f>
              <c:numCache>
                <c:formatCode>0.00%</c:formatCode>
                <c:ptCount val="20"/>
                <c:pt idx="0">
                  <c:v>0.30357142857142833</c:v>
                </c:pt>
                <c:pt idx="1">
                  <c:v>0.17857142857142858</c:v>
                </c:pt>
                <c:pt idx="2">
                  <c:v>0.11904761904761912</c:v>
                </c:pt>
                <c:pt idx="3">
                  <c:v>6.5476190476190466E-2</c:v>
                </c:pt>
                <c:pt idx="4">
                  <c:v>5.9523809523809521E-2</c:v>
                </c:pt>
                <c:pt idx="5">
                  <c:v>4.1666666666666671E-2</c:v>
                </c:pt>
                <c:pt idx="6">
                  <c:v>2.9761904761904771E-2</c:v>
                </c:pt>
                <c:pt idx="7">
                  <c:v>2.0833333333333336E-2</c:v>
                </c:pt>
                <c:pt idx="8">
                  <c:v>2.0833333333333336E-2</c:v>
                </c:pt>
                <c:pt idx="9">
                  <c:v>2.0833333333333336E-2</c:v>
                </c:pt>
                <c:pt idx="10">
                  <c:v>2.0833333333333336E-2</c:v>
                </c:pt>
                <c:pt idx="11">
                  <c:v>2.0833333333333336E-2</c:v>
                </c:pt>
                <c:pt idx="12">
                  <c:v>2.0833333333333336E-2</c:v>
                </c:pt>
                <c:pt idx="13">
                  <c:v>1.785714285714286E-2</c:v>
                </c:pt>
                <c:pt idx="14">
                  <c:v>1.785714285714286E-2</c:v>
                </c:pt>
                <c:pt idx="15">
                  <c:v>1.785714285714286E-2</c:v>
                </c:pt>
                <c:pt idx="16">
                  <c:v>1.4880952380952384E-2</c:v>
                </c:pt>
                <c:pt idx="17">
                  <c:v>5.9523809523809538E-3</c:v>
                </c:pt>
                <c:pt idx="18">
                  <c:v>2.9761904761904769E-3</c:v>
                </c:pt>
                <c:pt idx="19">
                  <c:v>0</c:v>
                </c:pt>
              </c:numCache>
            </c:numRef>
          </c:val>
          <c:extLst>
            <c:ext xmlns:c16="http://schemas.microsoft.com/office/drawing/2014/chart" uri="{C3380CC4-5D6E-409C-BE32-E72D297353CC}">
              <c16:uniqueId val="{00000028-9419-4103-99A9-1F367276B944}"/>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[Schedul.xlsx]Filter!PivotTable7</c:name>
    <c:fmtId val="1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Filter!$F$1:$F$2</c:f>
              <c:strCache>
                <c:ptCount val="1"/>
                <c:pt idx="0">
                  <c:v>Sleep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Filter!$F$3:$F$11</c:f>
              <c:numCache>
                <c:formatCode>[h]:mm:ss;@</c:formatCode>
                <c:ptCount val="8"/>
                <c:pt idx="0">
                  <c:v>0.29166666666666663</c:v>
                </c:pt>
                <c:pt idx="1">
                  <c:v>0.29166666666666663</c:v>
                </c:pt>
                <c:pt idx="2">
                  <c:v>0.29166666666666663</c:v>
                </c:pt>
                <c:pt idx="3">
                  <c:v>0.29166666666666663</c:v>
                </c:pt>
                <c:pt idx="4">
                  <c:v>0.29166666666666663</c:v>
                </c:pt>
                <c:pt idx="5">
                  <c:v>0.35416666666666657</c:v>
                </c:pt>
                <c:pt idx="6">
                  <c:v>0.31249999999999994</c:v>
                </c:pt>
              </c:numCache>
            </c:numRef>
          </c:val>
          <c:extLst>
            <c:ext xmlns:c16="http://schemas.microsoft.com/office/drawing/2014/chart" uri="{C3380CC4-5D6E-409C-BE32-E72D297353CC}">
              <c16:uniqueId val="{00000000-F44C-4760-B41B-A047311A90E9}"/>
            </c:ext>
          </c:extLst>
        </c:ser>
        <c:ser>
          <c:idx val="1"/>
          <c:order val="1"/>
          <c:tx>
            <c:strRef>
              <c:f>Filter!$G$1:$G$2</c:f>
              <c:strCache>
                <c:ptCount val="1"/>
                <c:pt idx="0">
                  <c:v>Work</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Filter!$G$3:$G$11</c:f>
              <c:numCache>
                <c:formatCode>[h]:mm:ss;@</c:formatCode>
                <c:ptCount val="8"/>
                <c:pt idx="0">
                  <c:v>0.25</c:v>
                </c:pt>
                <c:pt idx="1">
                  <c:v>0.25</c:v>
                </c:pt>
                <c:pt idx="2">
                  <c:v>0.25</c:v>
                </c:pt>
                <c:pt idx="3">
                  <c:v>0.25</c:v>
                </c:pt>
                <c:pt idx="4">
                  <c:v>0.25</c:v>
                </c:pt>
              </c:numCache>
            </c:numRef>
          </c:val>
          <c:extLst>
            <c:ext xmlns:c16="http://schemas.microsoft.com/office/drawing/2014/chart" uri="{C3380CC4-5D6E-409C-BE32-E72D297353CC}">
              <c16:uniqueId val="{00000000-0C18-4E57-B444-E7AE19D7BA93}"/>
            </c:ext>
          </c:extLst>
        </c:ser>
        <c:ser>
          <c:idx val="2"/>
          <c:order val="2"/>
          <c:tx>
            <c:strRef>
              <c:f>Filter!$H$1:$H$2</c:f>
              <c:strCache>
                <c:ptCount val="1"/>
                <c:pt idx="0">
                  <c:v>FreeTime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Filter!$H$3:$H$11</c:f>
              <c:numCache>
                <c:formatCode>[h]:mm:ss;@</c:formatCode>
                <c:ptCount val="8"/>
                <c:pt idx="0">
                  <c:v>0.10416666666666666</c:v>
                </c:pt>
                <c:pt idx="1">
                  <c:v>6.25E-2</c:v>
                </c:pt>
                <c:pt idx="2">
                  <c:v>0.10416666666666666</c:v>
                </c:pt>
                <c:pt idx="3">
                  <c:v>6.25E-2</c:v>
                </c:pt>
                <c:pt idx="4">
                  <c:v>0.10416666666666666</c:v>
                </c:pt>
                <c:pt idx="5">
                  <c:v>0.16666666666666666</c:v>
                </c:pt>
                <c:pt idx="6">
                  <c:v>0.22916666666666669</c:v>
                </c:pt>
              </c:numCache>
            </c:numRef>
          </c:val>
          <c:extLst>
            <c:ext xmlns:c16="http://schemas.microsoft.com/office/drawing/2014/chart" uri="{C3380CC4-5D6E-409C-BE32-E72D297353CC}">
              <c16:uniqueId val="{00000001-0C18-4E57-B444-E7AE19D7BA93}"/>
            </c:ext>
          </c:extLst>
        </c:ser>
        <c:ser>
          <c:idx val="3"/>
          <c:order val="3"/>
          <c:tx>
            <c:strRef>
              <c:f>Filter!$I$1:$I$2</c:f>
              <c:strCache>
                <c:ptCount val="1"/>
                <c:pt idx="0">
                  <c:v>Study</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Filter!$I$3:$I$11</c:f>
              <c:numCache>
                <c:formatCode>[h]:mm:ss;@</c:formatCode>
                <c:ptCount val="8"/>
                <c:pt idx="0">
                  <c:v>4.1666666666666664E-2</c:v>
                </c:pt>
                <c:pt idx="1">
                  <c:v>4.1666666666666664E-2</c:v>
                </c:pt>
                <c:pt idx="3">
                  <c:v>8.3333333333333329E-2</c:v>
                </c:pt>
                <c:pt idx="5">
                  <c:v>0.16666666666666666</c:v>
                </c:pt>
                <c:pt idx="6">
                  <c:v>0.12499999999999999</c:v>
                </c:pt>
              </c:numCache>
            </c:numRef>
          </c:val>
          <c:extLst>
            <c:ext xmlns:c16="http://schemas.microsoft.com/office/drawing/2014/chart" uri="{C3380CC4-5D6E-409C-BE32-E72D297353CC}">
              <c16:uniqueId val="{00000002-0C18-4E57-B444-E7AE19D7BA93}"/>
            </c:ext>
          </c:extLst>
        </c:ser>
        <c:ser>
          <c:idx val="4"/>
          <c:order val="4"/>
          <c:tx>
            <c:strRef>
              <c:f>Filter!$J$1:$J$2</c:f>
              <c:strCache>
                <c:ptCount val="1"/>
                <c:pt idx="0">
                  <c:v>Transportation</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Filter!$J$3:$J$11</c:f>
              <c:numCache>
                <c:formatCode>[h]:mm:ss;@</c:formatCode>
                <c:ptCount val="8"/>
                <c:pt idx="0">
                  <c:v>8.3333333333333329E-2</c:v>
                </c:pt>
                <c:pt idx="1">
                  <c:v>8.3333333333333329E-2</c:v>
                </c:pt>
                <c:pt idx="2">
                  <c:v>8.3333333333333329E-2</c:v>
                </c:pt>
                <c:pt idx="3">
                  <c:v>8.3333333333333329E-2</c:v>
                </c:pt>
                <c:pt idx="4">
                  <c:v>8.3333333333333329E-2</c:v>
                </c:pt>
              </c:numCache>
            </c:numRef>
          </c:val>
          <c:extLst>
            <c:ext xmlns:c16="http://schemas.microsoft.com/office/drawing/2014/chart" uri="{C3380CC4-5D6E-409C-BE32-E72D297353CC}">
              <c16:uniqueId val="{00000003-0C18-4E57-B444-E7AE19D7BA93}"/>
            </c:ext>
          </c:extLst>
        </c:ser>
        <c:ser>
          <c:idx val="5"/>
          <c:order val="5"/>
          <c:tx>
            <c:strRef>
              <c:f>Filter!$K$1:$K$2</c:f>
              <c:strCache>
                <c:ptCount val="1"/>
                <c:pt idx="0">
                  <c:v>Eat</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Filter!$K$3:$K$11</c:f>
              <c:numCache>
                <c:formatCode>[h]:mm:ss;@</c:formatCode>
                <c:ptCount val="8"/>
                <c:pt idx="0">
                  <c:v>4.1666666666666664E-2</c:v>
                </c:pt>
                <c:pt idx="1">
                  <c:v>4.1666666666666664E-2</c:v>
                </c:pt>
                <c:pt idx="2">
                  <c:v>4.1666666666666664E-2</c:v>
                </c:pt>
                <c:pt idx="3">
                  <c:v>4.1666666666666664E-2</c:v>
                </c:pt>
                <c:pt idx="4">
                  <c:v>4.1666666666666664E-2</c:v>
                </c:pt>
                <c:pt idx="5">
                  <c:v>4.1666666666666664E-2</c:v>
                </c:pt>
                <c:pt idx="6">
                  <c:v>4.1666666666666664E-2</c:v>
                </c:pt>
              </c:numCache>
            </c:numRef>
          </c:val>
          <c:extLst>
            <c:ext xmlns:c16="http://schemas.microsoft.com/office/drawing/2014/chart" uri="{C3380CC4-5D6E-409C-BE32-E72D297353CC}">
              <c16:uniqueId val="{00000004-0C18-4E57-B444-E7AE19D7BA93}"/>
            </c:ext>
          </c:extLst>
        </c:ser>
        <c:ser>
          <c:idx val="6"/>
          <c:order val="6"/>
          <c:tx>
            <c:strRef>
              <c:f>Filter!$L$1:$L$2</c:f>
              <c:strCache>
                <c:ptCount val="1"/>
                <c:pt idx="0">
                  <c:v>Prepare For Work</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Filter!$L$3:$L$11</c:f>
              <c:numCache>
                <c:formatCode>[h]:mm:ss;@</c:formatCode>
                <c:ptCount val="8"/>
                <c:pt idx="0">
                  <c:v>4.1666666666666664E-2</c:v>
                </c:pt>
                <c:pt idx="1">
                  <c:v>4.1666666666666664E-2</c:v>
                </c:pt>
                <c:pt idx="2">
                  <c:v>4.1666666666666664E-2</c:v>
                </c:pt>
                <c:pt idx="3">
                  <c:v>4.1666666666666664E-2</c:v>
                </c:pt>
                <c:pt idx="4">
                  <c:v>4.1666666666666664E-2</c:v>
                </c:pt>
              </c:numCache>
            </c:numRef>
          </c:val>
          <c:extLst>
            <c:ext xmlns:c16="http://schemas.microsoft.com/office/drawing/2014/chart" uri="{C3380CC4-5D6E-409C-BE32-E72D297353CC}">
              <c16:uniqueId val="{00000005-0C18-4E57-B444-E7AE19D7BA93}"/>
            </c:ext>
          </c:extLst>
        </c:ser>
        <c:ser>
          <c:idx val="7"/>
          <c:order val="7"/>
          <c:tx>
            <c:strRef>
              <c:f>Filter!$M$1:$M$2</c:f>
              <c:strCache>
                <c:ptCount val="1"/>
                <c:pt idx="0">
                  <c:v>Read Quran</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Filter!$M$3:$M$11</c:f>
              <c:numCache>
                <c:formatCode>[h]:mm:ss;@</c:formatCode>
                <c:ptCount val="8"/>
                <c:pt idx="0">
                  <c:v>2.0833333333333332E-2</c:v>
                </c:pt>
                <c:pt idx="1">
                  <c:v>2.0833333333333332E-2</c:v>
                </c:pt>
                <c:pt idx="3">
                  <c:v>2.0833333333333332E-2</c:v>
                </c:pt>
                <c:pt idx="4">
                  <c:v>2.0833333333333332E-2</c:v>
                </c:pt>
                <c:pt idx="5">
                  <c:v>4.1666666666666664E-2</c:v>
                </c:pt>
                <c:pt idx="6">
                  <c:v>2.0833333333333332E-2</c:v>
                </c:pt>
              </c:numCache>
            </c:numRef>
          </c:val>
          <c:extLst>
            <c:ext xmlns:c16="http://schemas.microsoft.com/office/drawing/2014/chart" uri="{C3380CC4-5D6E-409C-BE32-E72D297353CC}">
              <c16:uniqueId val="{00000006-0C18-4E57-B444-E7AE19D7BA93}"/>
            </c:ext>
          </c:extLst>
        </c:ser>
        <c:ser>
          <c:idx val="8"/>
          <c:order val="8"/>
          <c:tx>
            <c:strRef>
              <c:f>Filter!$N$1:$N$2</c:f>
              <c:strCache>
                <c:ptCount val="1"/>
                <c:pt idx="0">
                  <c:v>Pray Ashaa</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Filter!$N$3:$N$11</c:f>
              <c:numCache>
                <c:formatCode>[h]:mm:ss;@</c:formatCode>
                <c:ptCount val="8"/>
                <c:pt idx="0">
                  <c:v>2.0833333333333332E-2</c:v>
                </c:pt>
                <c:pt idx="1">
                  <c:v>2.0833333333333332E-2</c:v>
                </c:pt>
                <c:pt idx="2">
                  <c:v>2.0833333333333332E-2</c:v>
                </c:pt>
                <c:pt idx="3">
                  <c:v>2.0833333333333332E-2</c:v>
                </c:pt>
                <c:pt idx="4">
                  <c:v>2.0833333333333332E-2</c:v>
                </c:pt>
                <c:pt idx="5">
                  <c:v>2.0833333333333332E-2</c:v>
                </c:pt>
                <c:pt idx="6">
                  <c:v>2.0833333333333332E-2</c:v>
                </c:pt>
              </c:numCache>
            </c:numRef>
          </c:val>
          <c:extLst>
            <c:ext xmlns:c16="http://schemas.microsoft.com/office/drawing/2014/chart" uri="{C3380CC4-5D6E-409C-BE32-E72D297353CC}">
              <c16:uniqueId val="{00000007-0C18-4E57-B444-E7AE19D7BA93}"/>
            </c:ext>
          </c:extLst>
        </c:ser>
        <c:ser>
          <c:idx val="9"/>
          <c:order val="9"/>
          <c:tx>
            <c:strRef>
              <c:f>Filter!$O$1:$O$2</c:f>
              <c:strCache>
                <c:ptCount val="1"/>
                <c:pt idx="0">
                  <c:v>Pray ASR</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Filter!$O$3:$O$11</c:f>
              <c:numCache>
                <c:formatCode>[h]:mm:ss;@</c:formatCode>
                <c:ptCount val="8"/>
                <c:pt idx="0">
                  <c:v>2.0833333333333332E-2</c:v>
                </c:pt>
                <c:pt idx="1">
                  <c:v>2.0833333333333332E-2</c:v>
                </c:pt>
                <c:pt idx="2">
                  <c:v>2.0833333333333332E-2</c:v>
                </c:pt>
                <c:pt idx="3">
                  <c:v>2.0833333333333332E-2</c:v>
                </c:pt>
                <c:pt idx="4">
                  <c:v>2.0833333333333332E-2</c:v>
                </c:pt>
                <c:pt idx="5">
                  <c:v>2.0833333333333332E-2</c:v>
                </c:pt>
                <c:pt idx="6">
                  <c:v>2.0833333333333332E-2</c:v>
                </c:pt>
              </c:numCache>
            </c:numRef>
          </c:val>
          <c:extLst>
            <c:ext xmlns:c16="http://schemas.microsoft.com/office/drawing/2014/chart" uri="{C3380CC4-5D6E-409C-BE32-E72D297353CC}">
              <c16:uniqueId val="{00000008-0C18-4E57-B444-E7AE19D7BA93}"/>
            </c:ext>
          </c:extLst>
        </c:ser>
        <c:ser>
          <c:idx val="10"/>
          <c:order val="10"/>
          <c:tx>
            <c:strRef>
              <c:f>Filter!$P$1:$P$2</c:f>
              <c:strCache>
                <c:ptCount val="1"/>
                <c:pt idx="0">
                  <c:v>Pray Fagr</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Filter!$P$3:$P$11</c:f>
              <c:numCache>
                <c:formatCode>[h]:mm:ss;@</c:formatCode>
                <c:ptCount val="8"/>
                <c:pt idx="0">
                  <c:v>2.0833333333333332E-2</c:v>
                </c:pt>
                <c:pt idx="1">
                  <c:v>2.0833333333333332E-2</c:v>
                </c:pt>
                <c:pt idx="2">
                  <c:v>2.0833333333333332E-2</c:v>
                </c:pt>
                <c:pt idx="3">
                  <c:v>2.0833333333333332E-2</c:v>
                </c:pt>
                <c:pt idx="4">
                  <c:v>2.0833333333333332E-2</c:v>
                </c:pt>
                <c:pt idx="5">
                  <c:v>2.0833333333333332E-2</c:v>
                </c:pt>
                <c:pt idx="6">
                  <c:v>2.0833333333333332E-2</c:v>
                </c:pt>
              </c:numCache>
            </c:numRef>
          </c:val>
          <c:extLst>
            <c:ext xmlns:c16="http://schemas.microsoft.com/office/drawing/2014/chart" uri="{C3380CC4-5D6E-409C-BE32-E72D297353CC}">
              <c16:uniqueId val="{00000009-0C18-4E57-B444-E7AE19D7BA93}"/>
            </c:ext>
          </c:extLst>
        </c:ser>
        <c:ser>
          <c:idx val="11"/>
          <c:order val="11"/>
          <c:tx>
            <c:strRef>
              <c:f>Filter!$Q$1:$Q$2</c:f>
              <c:strCache>
                <c:ptCount val="1"/>
                <c:pt idx="0">
                  <c:v>Pray Maghreb</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Filter!$Q$3:$Q$11</c:f>
              <c:numCache>
                <c:formatCode>[h]:mm:ss;@</c:formatCode>
                <c:ptCount val="8"/>
                <c:pt idx="0">
                  <c:v>2.0833333333333332E-2</c:v>
                </c:pt>
                <c:pt idx="1">
                  <c:v>2.0833333333333332E-2</c:v>
                </c:pt>
                <c:pt idx="2">
                  <c:v>2.0833333333333332E-2</c:v>
                </c:pt>
                <c:pt idx="3">
                  <c:v>2.0833333333333332E-2</c:v>
                </c:pt>
                <c:pt idx="4">
                  <c:v>2.0833333333333332E-2</c:v>
                </c:pt>
                <c:pt idx="5">
                  <c:v>2.0833333333333332E-2</c:v>
                </c:pt>
                <c:pt idx="6">
                  <c:v>2.0833333333333332E-2</c:v>
                </c:pt>
              </c:numCache>
            </c:numRef>
          </c:val>
          <c:extLst>
            <c:ext xmlns:c16="http://schemas.microsoft.com/office/drawing/2014/chart" uri="{C3380CC4-5D6E-409C-BE32-E72D297353CC}">
              <c16:uniqueId val="{0000000A-0C18-4E57-B444-E7AE19D7BA93}"/>
            </c:ext>
          </c:extLst>
        </c:ser>
        <c:ser>
          <c:idx val="12"/>
          <c:order val="12"/>
          <c:tx>
            <c:strRef>
              <c:f>Filter!$R$1:$R$2</c:f>
              <c:strCache>
                <c:ptCount val="1"/>
                <c:pt idx="0">
                  <c:v>Pray Qyam Lel</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Filter!$R$3:$R$11</c:f>
              <c:numCache>
                <c:formatCode>[h]:mm:ss;@</c:formatCode>
                <c:ptCount val="8"/>
                <c:pt idx="0">
                  <c:v>2.0833333333333332E-2</c:v>
                </c:pt>
                <c:pt idx="1">
                  <c:v>2.0833333333333332E-2</c:v>
                </c:pt>
                <c:pt idx="2">
                  <c:v>2.0833333333333332E-2</c:v>
                </c:pt>
                <c:pt idx="3">
                  <c:v>2.0833333333333332E-2</c:v>
                </c:pt>
                <c:pt idx="4">
                  <c:v>2.0833333333333332E-2</c:v>
                </c:pt>
                <c:pt idx="5">
                  <c:v>2.0833333333333332E-2</c:v>
                </c:pt>
                <c:pt idx="6">
                  <c:v>2.0833333333333332E-2</c:v>
                </c:pt>
              </c:numCache>
            </c:numRef>
          </c:val>
          <c:extLst>
            <c:ext xmlns:c16="http://schemas.microsoft.com/office/drawing/2014/chart" uri="{C3380CC4-5D6E-409C-BE32-E72D297353CC}">
              <c16:uniqueId val="{0000000B-0C18-4E57-B444-E7AE19D7BA93}"/>
            </c:ext>
          </c:extLst>
        </c:ser>
        <c:ser>
          <c:idx val="13"/>
          <c:order val="13"/>
          <c:tx>
            <c:strRef>
              <c:f>Filter!$S$1:$S$2</c:f>
              <c:strCache>
                <c:ptCount val="1"/>
                <c:pt idx="0">
                  <c:v>Out Door Running</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Filter!$S$3:$S$11</c:f>
              <c:numCache>
                <c:formatCode>[h]:mm:ss;@</c:formatCode>
                <c:ptCount val="8"/>
                <c:pt idx="2">
                  <c:v>6.25E-2</c:v>
                </c:pt>
                <c:pt idx="5">
                  <c:v>6.25E-2</c:v>
                </c:pt>
              </c:numCache>
            </c:numRef>
          </c:val>
          <c:extLst>
            <c:ext xmlns:c16="http://schemas.microsoft.com/office/drawing/2014/chart" uri="{C3380CC4-5D6E-409C-BE32-E72D297353CC}">
              <c16:uniqueId val="{0000000C-0C18-4E57-B444-E7AE19D7BA93}"/>
            </c:ext>
          </c:extLst>
        </c:ser>
        <c:ser>
          <c:idx val="14"/>
          <c:order val="14"/>
          <c:tx>
            <c:strRef>
              <c:f>Filter!$T$1:$T$2</c:f>
              <c:strCache>
                <c:ptCount val="1"/>
                <c:pt idx="0">
                  <c:v>In Door Workout</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Filter!$T$3:$T$11</c:f>
              <c:numCache>
                <c:formatCode>[h]:mm:ss;@</c:formatCode>
                <c:ptCount val="8"/>
                <c:pt idx="1">
                  <c:v>4.1666666666666664E-2</c:v>
                </c:pt>
                <c:pt idx="4">
                  <c:v>4.1666666666666664E-2</c:v>
                </c:pt>
                <c:pt idx="6">
                  <c:v>4.1666666666666664E-2</c:v>
                </c:pt>
              </c:numCache>
            </c:numRef>
          </c:val>
          <c:extLst>
            <c:ext xmlns:c16="http://schemas.microsoft.com/office/drawing/2014/chart" uri="{C3380CC4-5D6E-409C-BE32-E72D297353CC}">
              <c16:uniqueId val="{0000000D-0C18-4E57-B444-E7AE19D7BA93}"/>
            </c:ext>
          </c:extLst>
        </c:ser>
        <c:ser>
          <c:idx val="15"/>
          <c:order val="15"/>
          <c:tx>
            <c:strRef>
              <c:f>Filter!$U$1:$U$2</c:f>
              <c:strCache>
                <c:ptCount val="1"/>
                <c:pt idx="0">
                  <c:v>Pray Zuhr</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Filter!$U$3:$U$11</c:f>
              <c:numCache>
                <c:formatCode>[h]:mm:ss;@</c:formatCode>
                <c:ptCount val="8"/>
                <c:pt idx="0">
                  <c:v>2.0833333333333332E-2</c:v>
                </c:pt>
                <c:pt idx="1">
                  <c:v>2.0833333333333332E-2</c:v>
                </c:pt>
                <c:pt idx="2">
                  <c:v>2.0833333333333332E-2</c:v>
                </c:pt>
                <c:pt idx="3">
                  <c:v>2.0833333333333332E-2</c:v>
                </c:pt>
                <c:pt idx="4">
                  <c:v>2.0833333333333332E-2</c:v>
                </c:pt>
                <c:pt idx="6">
                  <c:v>2.0833333333333332E-2</c:v>
                </c:pt>
              </c:numCache>
            </c:numRef>
          </c:val>
          <c:extLst>
            <c:ext xmlns:c16="http://schemas.microsoft.com/office/drawing/2014/chart" uri="{C3380CC4-5D6E-409C-BE32-E72D297353CC}">
              <c16:uniqueId val="{0000000E-0C18-4E57-B444-E7AE19D7BA93}"/>
            </c:ext>
          </c:extLst>
        </c:ser>
        <c:ser>
          <c:idx val="16"/>
          <c:order val="16"/>
          <c:tx>
            <c:strRef>
              <c:f>Filter!$V$1:$V$2</c:f>
              <c:strCache>
                <c:ptCount val="1"/>
                <c:pt idx="0">
                  <c:v>Take A Wake</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Filter!$V$3:$V$11</c:f>
              <c:numCache>
                <c:formatCode>[h]:mm:ss;@</c:formatCode>
                <c:ptCount val="8"/>
                <c:pt idx="6">
                  <c:v>0.10416666666666666</c:v>
                </c:pt>
              </c:numCache>
            </c:numRef>
          </c:val>
          <c:extLst>
            <c:ext xmlns:c16="http://schemas.microsoft.com/office/drawing/2014/chart" uri="{C3380CC4-5D6E-409C-BE32-E72D297353CC}">
              <c16:uniqueId val="{0000000F-0C18-4E57-B444-E7AE19D7BA93}"/>
            </c:ext>
          </c:extLst>
        </c:ser>
        <c:ser>
          <c:idx val="17"/>
          <c:order val="17"/>
          <c:tx>
            <c:strRef>
              <c:f>Filter!$W$1:$W$2</c:f>
              <c:strCache>
                <c:ptCount val="1"/>
                <c:pt idx="0">
                  <c:v>Pray Gomaa</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Filter!$W$3:$W$11</c:f>
              <c:numCache>
                <c:formatCode>[h]:mm:ss;@</c:formatCode>
                <c:ptCount val="8"/>
                <c:pt idx="5">
                  <c:v>4.1666666666666664E-2</c:v>
                </c:pt>
              </c:numCache>
            </c:numRef>
          </c:val>
          <c:extLst>
            <c:ext xmlns:c16="http://schemas.microsoft.com/office/drawing/2014/chart" uri="{C3380CC4-5D6E-409C-BE32-E72D297353CC}">
              <c16:uniqueId val="{00000010-0C18-4E57-B444-E7AE19D7BA93}"/>
            </c:ext>
          </c:extLst>
        </c:ser>
        <c:ser>
          <c:idx val="18"/>
          <c:order val="18"/>
          <c:tx>
            <c:strRef>
              <c:f>Filter!$X$1:$X$2</c:f>
              <c:strCache>
                <c:ptCount val="1"/>
                <c:pt idx="0">
                  <c:v>Prepare For Gomaa</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Filter!$X$3:$X$11</c:f>
              <c:numCache>
                <c:formatCode>[h]:mm:ss;@</c:formatCode>
                <c:ptCount val="8"/>
                <c:pt idx="5">
                  <c:v>2.0833333333333332E-2</c:v>
                </c:pt>
              </c:numCache>
            </c:numRef>
          </c:val>
          <c:extLst>
            <c:ext xmlns:c16="http://schemas.microsoft.com/office/drawing/2014/chart" uri="{C3380CC4-5D6E-409C-BE32-E72D297353CC}">
              <c16:uniqueId val="{00000011-0C18-4E57-B444-E7AE19D7BA93}"/>
            </c:ext>
          </c:extLst>
        </c:ser>
        <c:ser>
          <c:idx val="19"/>
          <c:order val="19"/>
          <c:tx>
            <c:strRef>
              <c:f>Filter!$Y$1:$Y$2</c:f>
              <c:strCache>
                <c:ptCount val="1"/>
                <c:pt idx="0">
                  <c:v>(blank)</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Filter!$E$3:$E$11</c:f>
              <c:strCache>
                <c:ptCount val="8"/>
                <c:pt idx="0">
                  <c:v>Sunday</c:v>
                </c:pt>
                <c:pt idx="1">
                  <c:v>Monday</c:v>
                </c:pt>
                <c:pt idx="2">
                  <c:v>Tuesday</c:v>
                </c:pt>
                <c:pt idx="3">
                  <c:v>Wednesday</c:v>
                </c:pt>
                <c:pt idx="4">
                  <c:v>Thursday</c:v>
                </c:pt>
                <c:pt idx="5">
                  <c:v>Friday</c:v>
                </c:pt>
                <c:pt idx="6">
                  <c:v>Saturday</c:v>
                </c:pt>
                <c:pt idx="7">
                  <c:v>(blank)</c:v>
                </c:pt>
              </c:strCache>
            </c:strRef>
          </c:cat>
          <c:val>
            <c:numRef>
              <c:f>Filter!$Y$3:$Y$11</c:f>
              <c:numCache>
                <c:formatCode>[h]:mm:ss;@</c:formatCode>
                <c:ptCount val="8"/>
              </c:numCache>
            </c:numRef>
          </c:val>
          <c:extLst>
            <c:ext xmlns:c16="http://schemas.microsoft.com/office/drawing/2014/chart" uri="{C3380CC4-5D6E-409C-BE32-E72D297353CC}">
              <c16:uniqueId val="{00000012-0C18-4E57-B444-E7AE19D7BA93}"/>
            </c:ext>
          </c:extLst>
        </c:ser>
        <c:dLbls>
          <c:showLegendKey val="0"/>
          <c:showVal val="1"/>
          <c:showCatName val="0"/>
          <c:showSerName val="0"/>
          <c:showPercent val="0"/>
          <c:showBubbleSize val="0"/>
        </c:dLbls>
        <c:gapWidth val="79"/>
        <c:shape val="box"/>
        <c:axId val="528909424"/>
        <c:axId val="528909968"/>
        <c:axId val="0"/>
      </c:bar3DChart>
      <c:catAx>
        <c:axId val="5289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AS"/>
          </a:p>
        </c:txPr>
        <c:crossAx val="528909968"/>
        <c:crosses val="autoZero"/>
        <c:auto val="1"/>
        <c:lblAlgn val="ctr"/>
        <c:lblOffset val="100"/>
        <c:noMultiLvlLbl val="0"/>
      </c:catAx>
      <c:valAx>
        <c:axId val="528909968"/>
        <c:scaling>
          <c:orientation val="minMax"/>
        </c:scaling>
        <c:delete val="1"/>
        <c:axPos val="l"/>
        <c:numFmt formatCode="0%" sourceLinked="1"/>
        <c:majorTickMark val="none"/>
        <c:minorTickMark val="none"/>
        <c:tickLblPos val="nextTo"/>
        <c:crossAx val="5289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AS"/>
    </a:p>
  </c:txPr>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86"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33</xdr:row>
      <xdr:rowOff>82550</xdr:rowOff>
    </xdr:to>
    <mc:AlternateContent xmlns:mc="http://schemas.openxmlformats.org/markup-compatibility/2006" xmlns:a14="http://schemas.microsoft.com/office/drawing/2010/main">
      <mc:Choice Requires="a14">
        <xdr:graphicFrame macro="">
          <xdr:nvGraphicFramePr>
            <xdr:cNvPr id="10" name="Day">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0" y="0"/>
              <a:ext cx="127635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657225</xdr:colOff>
      <xdr:row>0</xdr:row>
      <xdr:rowOff>0</xdr:rowOff>
    </xdr:from>
    <xdr:to>
      <xdr:col>5</xdr:col>
      <xdr:colOff>233680</xdr:colOff>
      <xdr:row>41</xdr:row>
      <xdr:rowOff>175683</xdr:rowOff>
    </xdr:to>
    <mc:AlternateContent xmlns:mc="http://schemas.openxmlformats.org/markup-compatibility/2006" xmlns:a14="http://schemas.microsoft.com/office/drawing/2010/main">
      <mc:Choice Requires="a14">
        <xdr:graphicFrame macro="">
          <xdr:nvGraphicFramePr>
            <xdr:cNvPr id="11" name="Time">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314450" y="0"/>
              <a:ext cx="3257550" cy="3858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263525</xdr:colOff>
      <xdr:row>0</xdr:row>
      <xdr:rowOff>0</xdr:rowOff>
    </xdr:from>
    <xdr:to>
      <xdr:col>9</xdr:col>
      <xdr:colOff>40005</xdr:colOff>
      <xdr:row>33</xdr:row>
      <xdr:rowOff>171451</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16450" y="0"/>
              <a:ext cx="3810000" cy="2381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hmed Ali Ahmed" refreshedDate="44879.007351851855" createdVersion="5" refreshedVersion="5" minRefreshableVersion="3" recordCount="348" xr:uid="{00000000-000A-0000-FFFF-FFFF00000000}">
  <cacheSource type="worksheet">
    <worksheetSource ref="A1:F1048576" sheet="Data Raw"/>
  </cacheSource>
  <cacheFields count="6">
    <cacheField name="Day" numFmtId="0">
      <sharedItems containsBlank="1" count="8">
        <s v="Sunday"/>
        <s v="Monday"/>
        <s v="Tuesday"/>
        <s v="Wednesday"/>
        <s v="Thursday"/>
        <s v="Friday"/>
        <s v="Saturday"/>
        <m/>
      </sharedItems>
    </cacheField>
    <cacheField name="Time" numFmtId="0">
      <sharedItems containsNonDate="0" containsDate="1" containsString="0" containsBlank="1" minDate="1899-12-30T00:00:00" maxDate="1899-12-31T00:00:00" count="49">
        <d v="1899-12-30T00:00:00"/>
        <d v="1899-12-30T00:30:00"/>
        <d v="1899-12-30T01:00:00"/>
        <d v="1899-12-30T01:30:00"/>
        <d v="1899-12-30T02:00:00"/>
        <d v="1899-12-30T02:30:00"/>
        <d v="1899-12-30T03:00:00"/>
        <d v="1899-12-30T03:30:00"/>
        <d v="1899-12-30T04:00:00"/>
        <d v="1899-12-30T04:30:00"/>
        <d v="1899-12-30T05:00:00"/>
        <d v="1899-12-30T05:30:00"/>
        <d v="1899-12-30T06:00:00"/>
        <d v="1899-12-30T06:30:00"/>
        <d v="1899-12-30T07:00:00"/>
        <d v="1899-12-30T07:30:00"/>
        <d v="1899-12-30T08:00:00"/>
        <d v="1899-12-30T08:30:00"/>
        <d v="1899-12-30T09:00:00"/>
        <d v="1899-12-30T09:30:00"/>
        <d v="1899-12-30T10:00:00"/>
        <d v="1899-12-30T10:30:00"/>
        <d v="1899-12-30T11:00:00"/>
        <d v="1899-12-30T11:30:00"/>
        <d v="1899-12-30T12:00:00"/>
        <d v="1899-12-30T12:30:00"/>
        <d v="1899-12-30T13:00:00"/>
        <d v="1899-12-30T13:30:00"/>
        <d v="1899-12-30T14:00:00"/>
        <d v="1899-12-30T14:30:00"/>
        <d v="1899-12-30T15:00:00"/>
        <d v="1899-12-30T15:30:00"/>
        <d v="1899-12-30T16:00:00"/>
        <d v="1899-12-30T16:30:00"/>
        <d v="1899-12-30T17:00:00"/>
        <d v="1899-12-30T17:30:00"/>
        <d v="1899-12-30T18:00:00"/>
        <d v="1899-12-30T18:30:00"/>
        <d v="1899-12-30T19:00:00"/>
        <d v="1899-12-30T19:30:00"/>
        <d v="1899-12-30T20:00:00"/>
        <d v="1899-12-30T20:30:00"/>
        <d v="1899-12-30T21:00:00"/>
        <d v="1899-12-30T21:30:00"/>
        <d v="1899-12-30T22:00:00"/>
        <d v="1899-12-30T22:30:00"/>
        <d v="1899-12-30T23:00:00"/>
        <d v="1899-12-30T23:30:00"/>
        <m/>
      </sharedItems>
    </cacheField>
    <cacheField name="Category" numFmtId="0">
      <sharedItems containsBlank="1" count="20">
        <s v="Sleep"/>
        <s v="Pray Fagr"/>
        <s v="Read Quran"/>
        <s v="Study"/>
        <s v="Prepare For Work"/>
        <s v="Transportation"/>
        <s v="Work"/>
        <s v="Pray Zuhr"/>
        <s v="Eat"/>
        <s v="Pray ASR"/>
        <s v="Pray Maghreb"/>
        <s v="Pray Ashaa"/>
        <s v="FreeTime"/>
        <s v="Pray Qyam Lel"/>
        <s v="In Door Workout"/>
        <s v="Out Door Running"/>
        <s v="Prepare For Gomaa"/>
        <s v="Pray Gomaa"/>
        <s v="Take A Wake"/>
        <m/>
      </sharedItems>
    </cacheField>
    <cacheField name="Time2" numFmtId="0">
      <sharedItems containsNonDate="0" containsDate="1" containsString="0" containsBlank="1" minDate="1899-12-30T00:30:00" maxDate="1899-12-30T00:30:00"/>
    </cacheField>
    <cacheField name="# Day" numFmtId="0">
      <sharedItems containsString="0" containsBlank="1" containsNumber="1" containsInteger="1" minValue="1" maxValue="7"/>
    </cacheField>
    <cacheField name="# Time" numFmtId="0">
      <sharedItems containsString="0" containsBlank="1" containsNumber="1" containsInteger="1" minValue="1" maxValue="4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x v="0"/>
    <x v="0"/>
    <x v="0"/>
    <d v="1899-12-30T00:30:00"/>
    <n v="1"/>
    <n v="1"/>
  </r>
  <r>
    <x v="0"/>
    <x v="1"/>
    <x v="0"/>
    <d v="1899-12-30T00:30:00"/>
    <m/>
    <n v="2"/>
  </r>
  <r>
    <x v="0"/>
    <x v="2"/>
    <x v="0"/>
    <d v="1899-12-30T00:30:00"/>
    <m/>
    <n v="3"/>
  </r>
  <r>
    <x v="0"/>
    <x v="3"/>
    <x v="0"/>
    <d v="1899-12-30T00:30:00"/>
    <m/>
    <n v="4"/>
  </r>
  <r>
    <x v="0"/>
    <x v="4"/>
    <x v="0"/>
    <d v="1899-12-30T00:30:00"/>
    <m/>
    <n v="5"/>
  </r>
  <r>
    <x v="0"/>
    <x v="5"/>
    <x v="0"/>
    <d v="1899-12-30T00:30:00"/>
    <m/>
    <n v="6"/>
  </r>
  <r>
    <x v="0"/>
    <x v="6"/>
    <x v="0"/>
    <d v="1899-12-30T00:30:00"/>
    <m/>
    <n v="7"/>
  </r>
  <r>
    <x v="0"/>
    <x v="7"/>
    <x v="0"/>
    <d v="1899-12-30T00:30:00"/>
    <m/>
    <n v="8"/>
  </r>
  <r>
    <x v="0"/>
    <x v="8"/>
    <x v="0"/>
    <d v="1899-12-30T00:30:00"/>
    <m/>
    <n v="9"/>
  </r>
  <r>
    <x v="0"/>
    <x v="9"/>
    <x v="0"/>
    <d v="1899-12-30T00:30:00"/>
    <m/>
    <n v="10"/>
  </r>
  <r>
    <x v="0"/>
    <x v="10"/>
    <x v="0"/>
    <d v="1899-12-30T00:30:00"/>
    <m/>
    <n v="11"/>
  </r>
  <r>
    <x v="0"/>
    <x v="11"/>
    <x v="1"/>
    <d v="1899-12-30T00:30:00"/>
    <m/>
    <n v="12"/>
  </r>
  <r>
    <x v="0"/>
    <x v="12"/>
    <x v="2"/>
    <d v="1899-12-30T00:30:00"/>
    <m/>
    <n v="13"/>
  </r>
  <r>
    <x v="0"/>
    <x v="13"/>
    <x v="3"/>
    <d v="1899-12-30T00:30:00"/>
    <m/>
    <n v="14"/>
  </r>
  <r>
    <x v="0"/>
    <x v="14"/>
    <x v="3"/>
    <d v="1899-12-30T00:30:00"/>
    <m/>
    <n v="15"/>
  </r>
  <r>
    <x v="0"/>
    <x v="15"/>
    <x v="0"/>
    <d v="1899-12-30T00:30:00"/>
    <m/>
    <n v="16"/>
  </r>
  <r>
    <x v="0"/>
    <x v="16"/>
    <x v="0"/>
    <d v="1899-12-30T00:30:00"/>
    <m/>
    <n v="17"/>
  </r>
  <r>
    <x v="0"/>
    <x v="17"/>
    <x v="0"/>
    <d v="1899-12-30T00:30:00"/>
    <m/>
    <n v="18"/>
  </r>
  <r>
    <x v="0"/>
    <x v="18"/>
    <x v="4"/>
    <d v="1899-12-30T00:30:00"/>
    <m/>
    <n v="19"/>
  </r>
  <r>
    <x v="0"/>
    <x v="19"/>
    <x v="4"/>
    <d v="1899-12-30T00:30:00"/>
    <m/>
    <n v="20"/>
  </r>
  <r>
    <x v="0"/>
    <x v="20"/>
    <x v="5"/>
    <d v="1899-12-30T00:30:00"/>
    <m/>
    <n v="21"/>
  </r>
  <r>
    <x v="0"/>
    <x v="21"/>
    <x v="5"/>
    <d v="1899-12-30T00:30:00"/>
    <m/>
    <n v="22"/>
  </r>
  <r>
    <x v="0"/>
    <x v="22"/>
    <x v="6"/>
    <d v="1899-12-30T00:30:00"/>
    <m/>
    <n v="23"/>
  </r>
  <r>
    <x v="0"/>
    <x v="23"/>
    <x v="6"/>
    <d v="1899-12-30T00:30:00"/>
    <m/>
    <n v="24"/>
  </r>
  <r>
    <x v="0"/>
    <x v="24"/>
    <x v="6"/>
    <d v="1899-12-30T00:30:00"/>
    <m/>
    <n v="25"/>
  </r>
  <r>
    <x v="0"/>
    <x v="25"/>
    <x v="7"/>
    <d v="1899-12-30T00:30:00"/>
    <m/>
    <n v="26"/>
  </r>
  <r>
    <x v="0"/>
    <x v="26"/>
    <x v="8"/>
    <d v="1899-12-30T00:30:00"/>
    <m/>
    <n v="27"/>
  </r>
  <r>
    <x v="0"/>
    <x v="27"/>
    <x v="6"/>
    <d v="1899-12-30T00:30:00"/>
    <m/>
    <n v="28"/>
  </r>
  <r>
    <x v="0"/>
    <x v="28"/>
    <x v="6"/>
    <d v="1899-12-30T00:30:00"/>
    <m/>
    <n v="29"/>
  </r>
  <r>
    <x v="0"/>
    <x v="29"/>
    <x v="9"/>
    <d v="1899-12-30T00:30:00"/>
    <m/>
    <n v="30"/>
  </r>
  <r>
    <x v="0"/>
    <x v="30"/>
    <x v="6"/>
    <d v="1899-12-30T00:30:00"/>
    <m/>
    <n v="31"/>
  </r>
  <r>
    <x v="0"/>
    <x v="31"/>
    <x v="6"/>
    <d v="1899-12-30T00:30:00"/>
    <m/>
    <n v="32"/>
  </r>
  <r>
    <x v="0"/>
    <x v="32"/>
    <x v="6"/>
    <d v="1899-12-30T00:30:00"/>
    <m/>
    <n v="33"/>
  </r>
  <r>
    <x v="0"/>
    <x v="33"/>
    <x v="6"/>
    <d v="1899-12-30T00:30:00"/>
    <m/>
    <n v="34"/>
  </r>
  <r>
    <x v="0"/>
    <x v="34"/>
    <x v="10"/>
    <d v="1899-12-30T00:30:00"/>
    <m/>
    <n v="35"/>
  </r>
  <r>
    <x v="0"/>
    <x v="35"/>
    <x v="6"/>
    <d v="1899-12-30T00:30:00"/>
    <m/>
    <n v="36"/>
  </r>
  <r>
    <x v="0"/>
    <x v="36"/>
    <x v="6"/>
    <d v="1899-12-30T00:30:00"/>
    <m/>
    <n v="37"/>
  </r>
  <r>
    <x v="0"/>
    <x v="37"/>
    <x v="6"/>
    <d v="1899-12-30T00:30:00"/>
    <m/>
    <n v="38"/>
  </r>
  <r>
    <x v="0"/>
    <x v="38"/>
    <x v="11"/>
    <d v="1899-12-30T00:30:00"/>
    <m/>
    <n v="39"/>
  </r>
  <r>
    <x v="0"/>
    <x v="39"/>
    <x v="5"/>
    <d v="1899-12-30T00:30:00"/>
    <m/>
    <n v="40"/>
  </r>
  <r>
    <x v="0"/>
    <x v="40"/>
    <x v="5"/>
    <d v="1899-12-30T00:30:00"/>
    <m/>
    <n v="41"/>
  </r>
  <r>
    <x v="0"/>
    <x v="41"/>
    <x v="8"/>
    <d v="1899-12-30T00:30:00"/>
    <m/>
    <n v="42"/>
  </r>
  <r>
    <x v="0"/>
    <x v="42"/>
    <x v="12"/>
    <d v="1899-12-30T00:30:00"/>
    <m/>
    <n v="43"/>
  </r>
  <r>
    <x v="0"/>
    <x v="43"/>
    <x v="12"/>
    <d v="1899-12-30T00:30:00"/>
    <m/>
    <n v="44"/>
  </r>
  <r>
    <x v="0"/>
    <x v="44"/>
    <x v="12"/>
    <d v="1899-12-30T00:30:00"/>
    <m/>
    <n v="45"/>
  </r>
  <r>
    <x v="0"/>
    <x v="45"/>
    <x v="12"/>
    <d v="1899-12-30T00:30:00"/>
    <m/>
    <n v="46"/>
  </r>
  <r>
    <x v="0"/>
    <x v="46"/>
    <x v="12"/>
    <d v="1899-12-30T00:30:00"/>
    <m/>
    <n v="47"/>
  </r>
  <r>
    <x v="0"/>
    <x v="47"/>
    <x v="13"/>
    <d v="1899-12-30T00:30:00"/>
    <m/>
    <n v="48"/>
  </r>
  <r>
    <x v="1"/>
    <x v="0"/>
    <x v="0"/>
    <d v="1899-12-30T00:30:00"/>
    <n v="2"/>
    <n v="1"/>
  </r>
  <r>
    <x v="1"/>
    <x v="1"/>
    <x v="0"/>
    <d v="1899-12-30T00:30:00"/>
    <m/>
    <n v="2"/>
  </r>
  <r>
    <x v="1"/>
    <x v="2"/>
    <x v="0"/>
    <d v="1899-12-30T00:30:00"/>
    <m/>
    <n v="3"/>
  </r>
  <r>
    <x v="1"/>
    <x v="3"/>
    <x v="0"/>
    <d v="1899-12-30T00:30:00"/>
    <m/>
    <n v="4"/>
  </r>
  <r>
    <x v="1"/>
    <x v="4"/>
    <x v="0"/>
    <d v="1899-12-30T00:30:00"/>
    <m/>
    <n v="5"/>
  </r>
  <r>
    <x v="1"/>
    <x v="5"/>
    <x v="0"/>
    <d v="1899-12-30T00:30:00"/>
    <m/>
    <n v="6"/>
  </r>
  <r>
    <x v="1"/>
    <x v="6"/>
    <x v="0"/>
    <d v="1899-12-30T00:30:00"/>
    <m/>
    <n v="7"/>
  </r>
  <r>
    <x v="1"/>
    <x v="7"/>
    <x v="0"/>
    <d v="1899-12-30T00:30:00"/>
    <m/>
    <n v="8"/>
  </r>
  <r>
    <x v="1"/>
    <x v="8"/>
    <x v="0"/>
    <d v="1899-12-30T00:30:00"/>
    <m/>
    <n v="9"/>
  </r>
  <r>
    <x v="1"/>
    <x v="9"/>
    <x v="0"/>
    <d v="1899-12-30T00:30:00"/>
    <m/>
    <n v="10"/>
  </r>
  <r>
    <x v="1"/>
    <x v="10"/>
    <x v="0"/>
    <d v="1899-12-30T00:30:00"/>
    <m/>
    <n v="11"/>
  </r>
  <r>
    <x v="1"/>
    <x v="11"/>
    <x v="1"/>
    <d v="1899-12-30T00:30:00"/>
    <m/>
    <n v="12"/>
  </r>
  <r>
    <x v="1"/>
    <x v="12"/>
    <x v="2"/>
    <d v="1899-12-30T00:30:00"/>
    <m/>
    <n v="13"/>
  </r>
  <r>
    <x v="1"/>
    <x v="13"/>
    <x v="14"/>
    <d v="1899-12-30T00:30:00"/>
    <m/>
    <n v="14"/>
  </r>
  <r>
    <x v="1"/>
    <x v="14"/>
    <x v="14"/>
    <d v="1899-12-30T00:30:00"/>
    <m/>
    <n v="15"/>
  </r>
  <r>
    <x v="1"/>
    <x v="15"/>
    <x v="0"/>
    <d v="1899-12-30T00:30:00"/>
    <m/>
    <n v="16"/>
  </r>
  <r>
    <x v="1"/>
    <x v="16"/>
    <x v="0"/>
    <d v="1899-12-30T00:30:00"/>
    <m/>
    <n v="17"/>
  </r>
  <r>
    <x v="1"/>
    <x v="17"/>
    <x v="0"/>
    <d v="1899-12-30T00:30:00"/>
    <m/>
    <n v="18"/>
  </r>
  <r>
    <x v="1"/>
    <x v="18"/>
    <x v="4"/>
    <d v="1899-12-30T00:30:00"/>
    <m/>
    <n v="19"/>
  </r>
  <r>
    <x v="1"/>
    <x v="19"/>
    <x v="4"/>
    <d v="1899-12-30T00:30:00"/>
    <m/>
    <n v="20"/>
  </r>
  <r>
    <x v="1"/>
    <x v="20"/>
    <x v="5"/>
    <d v="1899-12-30T00:30:00"/>
    <m/>
    <n v="21"/>
  </r>
  <r>
    <x v="1"/>
    <x v="21"/>
    <x v="5"/>
    <d v="1899-12-30T00:30:00"/>
    <m/>
    <n v="22"/>
  </r>
  <r>
    <x v="1"/>
    <x v="22"/>
    <x v="6"/>
    <d v="1899-12-30T00:30:00"/>
    <m/>
    <n v="23"/>
  </r>
  <r>
    <x v="1"/>
    <x v="23"/>
    <x v="6"/>
    <d v="1899-12-30T00:30:00"/>
    <m/>
    <n v="24"/>
  </r>
  <r>
    <x v="1"/>
    <x v="24"/>
    <x v="6"/>
    <d v="1899-12-30T00:30:00"/>
    <m/>
    <n v="25"/>
  </r>
  <r>
    <x v="1"/>
    <x v="25"/>
    <x v="7"/>
    <d v="1899-12-30T00:30:00"/>
    <m/>
    <n v="26"/>
  </r>
  <r>
    <x v="1"/>
    <x v="26"/>
    <x v="8"/>
    <d v="1899-12-30T00:30:00"/>
    <m/>
    <n v="27"/>
  </r>
  <r>
    <x v="1"/>
    <x v="27"/>
    <x v="6"/>
    <d v="1899-12-30T00:30:00"/>
    <m/>
    <n v="28"/>
  </r>
  <r>
    <x v="1"/>
    <x v="28"/>
    <x v="6"/>
    <d v="1899-12-30T00:30:00"/>
    <m/>
    <n v="29"/>
  </r>
  <r>
    <x v="1"/>
    <x v="29"/>
    <x v="9"/>
    <d v="1899-12-30T00:30:00"/>
    <m/>
    <n v="30"/>
  </r>
  <r>
    <x v="1"/>
    <x v="30"/>
    <x v="6"/>
    <d v="1899-12-30T00:30:00"/>
    <m/>
    <n v="31"/>
  </r>
  <r>
    <x v="1"/>
    <x v="31"/>
    <x v="6"/>
    <d v="1899-12-30T00:30:00"/>
    <m/>
    <n v="32"/>
  </r>
  <r>
    <x v="1"/>
    <x v="32"/>
    <x v="6"/>
    <d v="1899-12-30T00:30:00"/>
    <m/>
    <n v="33"/>
  </r>
  <r>
    <x v="1"/>
    <x v="33"/>
    <x v="6"/>
    <d v="1899-12-30T00:30:00"/>
    <m/>
    <n v="34"/>
  </r>
  <r>
    <x v="1"/>
    <x v="34"/>
    <x v="10"/>
    <d v="1899-12-30T00:30:00"/>
    <m/>
    <n v="35"/>
  </r>
  <r>
    <x v="1"/>
    <x v="35"/>
    <x v="6"/>
    <d v="1899-12-30T00:30:00"/>
    <m/>
    <n v="36"/>
  </r>
  <r>
    <x v="1"/>
    <x v="36"/>
    <x v="6"/>
    <d v="1899-12-30T00:30:00"/>
    <m/>
    <n v="37"/>
  </r>
  <r>
    <x v="1"/>
    <x v="37"/>
    <x v="6"/>
    <d v="1899-12-30T00:30:00"/>
    <m/>
    <n v="38"/>
  </r>
  <r>
    <x v="1"/>
    <x v="38"/>
    <x v="11"/>
    <d v="1899-12-30T00:30:00"/>
    <m/>
    <n v="39"/>
  </r>
  <r>
    <x v="1"/>
    <x v="39"/>
    <x v="5"/>
    <d v="1899-12-30T00:30:00"/>
    <m/>
    <n v="40"/>
  </r>
  <r>
    <x v="1"/>
    <x v="40"/>
    <x v="5"/>
    <d v="1899-12-30T00:30:00"/>
    <m/>
    <n v="41"/>
  </r>
  <r>
    <x v="1"/>
    <x v="41"/>
    <x v="8"/>
    <d v="1899-12-30T00:30:00"/>
    <m/>
    <n v="42"/>
  </r>
  <r>
    <x v="1"/>
    <x v="42"/>
    <x v="3"/>
    <d v="1899-12-30T00:30:00"/>
    <m/>
    <n v="43"/>
  </r>
  <r>
    <x v="1"/>
    <x v="43"/>
    <x v="3"/>
    <d v="1899-12-30T00:30:00"/>
    <m/>
    <n v="44"/>
  </r>
  <r>
    <x v="1"/>
    <x v="44"/>
    <x v="12"/>
    <d v="1899-12-30T00:30:00"/>
    <m/>
    <n v="45"/>
  </r>
  <r>
    <x v="1"/>
    <x v="45"/>
    <x v="12"/>
    <d v="1899-12-30T00:30:00"/>
    <m/>
    <n v="46"/>
  </r>
  <r>
    <x v="1"/>
    <x v="46"/>
    <x v="12"/>
    <d v="1899-12-30T00:30:00"/>
    <m/>
    <n v="47"/>
  </r>
  <r>
    <x v="1"/>
    <x v="47"/>
    <x v="13"/>
    <d v="1899-12-30T00:30:00"/>
    <m/>
    <n v="48"/>
  </r>
  <r>
    <x v="2"/>
    <x v="0"/>
    <x v="0"/>
    <d v="1899-12-30T00:30:00"/>
    <n v="3"/>
    <n v="1"/>
  </r>
  <r>
    <x v="2"/>
    <x v="1"/>
    <x v="0"/>
    <d v="1899-12-30T00:30:00"/>
    <m/>
    <n v="2"/>
  </r>
  <r>
    <x v="2"/>
    <x v="2"/>
    <x v="0"/>
    <d v="1899-12-30T00:30:00"/>
    <m/>
    <n v="3"/>
  </r>
  <r>
    <x v="2"/>
    <x v="3"/>
    <x v="0"/>
    <d v="1899-12-30T00:30:00"/>
    <m/>
    <n v="4"/>
  </r>
  <r>
    <x v="2"/>
    <x v="4"/>
    <x v="0"/>
    <d v="1899-12-30T00:30:00"/>
    <m/>
    <n v="5"/>
  </r>
  <r>
    <x v="2"/>
    <x v="5"/>
    <x v="0"/>
    <d v="1899-12-30T00:30:00"/>
    <m/>
    <n v="6"/>
  </r>
  <r>
    <x v="2"/>
    <x v="6"/>
    <x v="0"/>
    <d v="1899-12-30T00:30:00"/>
    <m/>
    <n v="7"/>
  </r>
  <r>
    <x v="2"/>
    <x v="7"/>
    <x v="0"/>
    <d v="1899-12-30T00:30:00"/>
    <m/>
    <n v="8"/>
  </r>
  <r>
    <x v="2"/>
    <x v="8"/>
    <x v="0"/>
    <d v="1899-12-30T00:30:00"/>
    <m/>
    <n v="9"/>
  </r>
  <r>
    <x v="2"/>
    <x v="9"/>
    <x v="0"/>
    <d v="1899-12-30T00:30:00"/>
    <m/>
    <n v="10"/>
  </r>
  <r>
    <x v="2"/>
    <x v="10"/>
    <x v="0"/>
    <d v="1899-12-30T00:30:00"/>
    <m/>
    <n v="11"/>
  </r>
  <r>
    <x v="2"/>
    <x v="11"/>
    <x v="1"/>
    <d v="1899-12-30T00:30:00"/>
    <m/>
    <n v="12"/>
  </r>
  <r>
    <x v="2"/>
    <x v="12"/>
    <x v="15"/>
    <d v="1899-12-30T00:30:00"/>
    <m/>
    <n v="13"/>
  </r>
  <r>
    <x v="2"/>
    <x v="13"/>
    <x v="15"/>
    <d v="1899-12-30T00:30:00"/>
    <m/>
    <n v="14"/>
  </r>
  <r>
    <x v="2"/>
    <x v="14"/>
    <x v="15"/>
    <d v="1899-12-30T00:30:00"/>
    <m/>
    <n v="15"/>
  </r>
  <r>
    <x v="2"/>
    <x v="15"/>
    <x v="0"/>
    <d v="1899-12-30T00:30:00"/>
    <m/>
    <n v="16"/>
  </r>
  <r>
    <x v="2"/>
    <x v="16"/>
    <x v="0"/>
    <d v="1899-12-30T00:30:00"/>
    <m/>
    <n v="17"/>
  </r>
  <r>
    <x v="2"/>
    <x v="17"/>
    <x v="0"/>
    <d v="1899-12-30T00:30:00"/>
    <m/>
    <n v="18"/>
  </r>
  <r>
    <x v="2"/>
    <x v="18"/>
    <x v="4"/>
    <d v="1899-12-30T00:30:00"/>
    <m/>
    <n v="19"/>
  </r>
  <r>
    <x v="2"/>
    <x v="19"/>
    <x v="4"/>
    <d v="1899-12-30T00:30:00"/>
    <m/>
    <n v="20"/>
  </r>
  <r>
    <x v="2"/>
    <x v="20"/>
    <x v="5"/>
    <d v="1899-12-30T00:30:00"/>
    <m/>
    <n v="21"/>
  </r>
  <r>
    <x v="2"/>
    <x v="21"/>
    <x v="5"/>
    <d v="1899-12-30T00:30:00"/>
    <m/>
    <n v="22"/>
  </r>
  <r>
    <x v="2"/>
    <x v="22"/>
    <x v="6"/>
    <d v="1899-12-30T00:30:00"/>
    <m/>
    <n v="23"/>
  </r>
  <r>
    <x v="2"/>
    <x v="23"/>
    <x v="6"/>
    <d v="1899-12-30T00:30:00"/>
    <m/>
    <n v="24"/>
  </r>
  <r>
    <x v="2"/>
    <x v="24"/>
    <x v="6"/>
    <d v="1899-12-30T00:30:00"/>
    <m/>
    <n v="25"/>
  </r>
  <r>
    <x v="2"/>
    <x v="25"/>
    <x v="7"/>
    <d v="1899-12-30T00:30:00"/>
    <m/>
    <n v="26"/>
  </r>
  <r>
    <x v="2"/>
    <x v="26"/>
    <x v="8"/>
    <d v="1899-12-30T00:30:00"/>
    <m/>
    <n v="27"/>
  </r>
  <r>
    <x v="2"/>
    <x v="27"/>
    <x v="6"/>
    <d v="1899-12-30T00:30:00"/>
    <m/>
    <n v="28"/>
  </r>
  <r>
    <x v="2"/>
    <x v="28"/>
    <x v="6"/>
    <d v="1899-12-30T00:30:00"/>
    <m/>
    <n v="29"/>
  </r>
  <r>
    <x v="2"/>
    <x v="29"/>
    <x v="9"/>
    <d v="1899-12-30T00:30:00"/>
    <m/>
    <n v="30"/>
  </r>
  <r>
    <x v="2"/>
    <x v="30"/>
    <x v="6"/>
    <d v="1899-12-30T00:30:00"/>
    <m/>
    <n v="31"/>
  </r>
  <r>
    <x v="2"/>
    <x v="31"/>
    <x v="6"/>
    <d v="1899-12-30T00:30:00"/>
    <m/>
    <n v="32"/>
  </r>
  <r>
    <x v="2"/>
    <x v="32"/>
    <x v="6"/>
    <d v="1899-12-30T00:30:00"/>
    <m/>
    <n v="33"/>
  </r>
  <r>
    <x v="2"/>
    <x v="33"/>
    <x v="6"/>
    <d v="1899-12-30T00:30:00"/>
    <m/>
    <n v="34"/>
  </r>
  <r>
    <x v="2"/>
    <x v="34"/>
    <x v="10"/>
    <d v="1899-12-30T00:30:00"/>
    <m/>
    <n v="35"/>
  </r>
  <r>
    <x v="2"/>
    <x v="35"/>
    <x v="6"/>
    <d v="1899-12-30T00:30:00"/>
    <m/>
    <n v="36"/>
  </r>
  <r>
    <x v="2"/>
    <x v="36"/>
    <x v="6"/>
    <d v="1899-12-30T00:30:00"/>
    <m/>
    <n v="37"/>
  </r>
  <r>
    <x v="2"/>
    <x v="37"/>
    <x v="6"/>
    <d v="1899-12-30T00:30:00"/>
    <m/>
    <n v="38"/>
  </r>
  <r>
    <x v="2"/>
    <x v="38"/>
    <x v="11"/>
    <d v="1899-12-30T00:30:00"/>
    <m/>
    <n v="39"/>
  </r>
  <r>
    <x v="2"/>
    <x v="39"/>
    <x v="5"/>
    <d v="1899-12-30T00:30:00"/>
    <m/>
    <n v="40"/>
  </r>
  <r>
    <x v="2"/>
    <x v="40"/>
    <x v="5"/>
    <d v="1899-12-30T00:30:00"/>
    <m/>
    <n v="41"/>
  </r>
  <r>
    <x v="2"/>
    <x v="41"/>
    <x v="8"/>
    <d v="1899-12-30T00:30:00"/>
    <m/>
    <n v="42"/>
  </r>
  <r>
    <x v="2"/>
    <x v="42"/>
    <x v="12"/>
    <d v="1899-12-30T00:30:00"/>
    <m/>
    <n v="43"/>
  </r>
  <r>
    <x v="2"/>
    <x v="43"/>
    <x v="12"/>
    <d v="1899-12-30T00:30:00"/>
    <m/>
    <n v="44"/>
  </r>
  <r>
    <x v="2"/>
    <x v="44"/>
    <x v="12"/>
    <d v="1899-12-30T00:30:00"/>
    <m/>
    <n v="45"/>
  </r>
  <r>
    <x v="2"/>
    <x v="45"/>
    <x v="12"/>
    <d v="1899-12-30T00:30:00"/>
    <m/>
    <n v="46"/>
  </r>
  <r>
    <x v="2"/>
    <x v="46"/>
    <x v="12"/>
    <d v="1899-12-30T00:30:00"/>
    <m/>
    <n v="47"/>
  </r>
  <r>
    <x v="2"/>
    <x v="47"/>
    <x v="13"/>
    <d v="1899-12-30T00:30:00"/>
    <m/>
    <n v="48"/>
  </r>
  <r>
    <x v="3"/>
    <x v="0"/>
    <x v="0"/>
    <d v="1899-12-30T00:30:00"/>
    <n v="4"/>
    <n v="1"/>
  </r>
  <r>
    <x v="3"/>
    <x v="1"/>
    <x v="0"/>
    <d v="1899-12-30T00:30:00"/>
    <m/>
    <n v="2"/>
  </r>
  <r>
    <x v="3"/>
    <x v="2"/>
    <x v="0"/>
    <d v="1899-12-30T00:30:00"/>
    <m/>
    <n v="3"/>
  </r>
  <r>
    <x v="3"/>
    <x v="3"/>
    <x v="0"/>
    <d v="1899-12-30T00:30:00"/>
    <m/>
    <n v="4"/>
  </r>
  <r>
    <x v="3"/>
    <x v="4"/>
    <x v="0"/>
    <d v="1899-12-30T00:30:00"/>
    <m/>
    <n v="5"/>
  </r>
  <r>
    <x v="3"/>
    <x v="5"/>
    <x v="0"/>
    <d v="1899-12-30T00:30:00"/>
    <m/>
    <n v="6"/>
  </r>
  <r>
    <x v="3"/>
    <x v="6"/>
    <x v="0"/>
    <d v="1899-12-30T00:30:00"/>
    <m/>
    <n v="7"/>
  </r>
  <r>
    <x v="3"/>
    <x v="7"/>
    <x v="0"/>
    <d v="1899-12-30T00:30:00"/>
    <m/>
    <n v="8"/>
  </r>
  <r>
    <x v="3"/>
    <x v="8"/>
    <x v="0"/>
    <d v="1899-12-30T00:30:00"/>
    <m/>
    <n v="9"/>
  </r>
  <r>
    <x v="3"/>
    <x v="9"/>
    <x v="0"/>
    <d v="1899-12-30T00:30:00"/>
    <m/>
    <n v="10"/>
  </r>
  <r>
    <x v="3"/>
    <x v="10"/>
    <x v="0"/>
    <d v="1899-12-30T00:30:00"/>
    <m/>
    <n v="11"/>
  </r>
  <r>
    <x v="3"/>
    <x v="11"/>
    <x v="1"/>
    <d v="1899-12-30T00:30:00"/>
    <m/>
    <n v="12"/>
  </r>
  <r>
    <x v="3"/>
    <x v="12"/>
    <x v="2"/>
    <d v="1899-12-30T00:30:00"/>
    <m/>
    <n v="13"/>
  </r>
  <r>
    <x v="3"/>
    <x v="13"/>
    <x v="3"/>
    <d v="1899-12-30T00:30:00"/>
    <m/>
    <n v="14"/>
  </r>
  <r>
    <x v="3"/>
    <x v="14"/>
    <x v="3"/>
    <d v="1899-12-30T00:30:00"/>
    <m/>
    <n v="15"/>
  </r>
  <r>
    <x v="3"/>
    <x v="15"/>
    <x v="0"/>
    <d v="1899-12-30T00:30:00"/>
    <m/>
    <n v="16"/>
  </r>
  <r>
    <x v="3"/>
    <x v="16"/>
    <x v="0"/>
    <d v="1899-12-30T00:30:00"/>
    <m/>
    <n v="17"/>
  </r>
  <r>
    <x v="3"/>
    <x v="17"/>
    <x v="0"/>
    <d v="1899-12-30T00:30:00"/>
    <m/>
    <n v="18"/>
  </r>
  <r>
    <x v="3"/>
    <x v="18"/>
    <x v="4"/>
    <d v="1899-12-30T00:30:00"/>
    <m/>
    <n v="19"/>
  </r>
  <r>
    <x v="3"/>
    <x v="19"/>
    <x v="4"/>
    <d v="1899-12-30T00:30:00"/>
    <m/>
    <n v="20"/>
  </r>
  <r>
    <x v="3"/>
    <x v="20"/>
    <x v="5"/>
    <d v="1899-12-30T00:30:00"/>
    <m/>
    <n v="21"/>
  </r>
  <r>
    <x v="3"/>
    <x v="21"/>
    <x v="5"/>
    <d v="1899-12-30T00:30:00"/>
    <m/>
    <n v="22"/>
  </r>
  <r>
    <x v="3"/>
    <x v="22"/>
    <x v="6"/>
    <d v="1899-12-30T00:30:00"/>
    <m/>
    <n v="23"/>
  </r>
  <r>
    <x v="3"/>
    <x v="23"/>
    <x v="6"/>
    <d v="1899-12-30T00:30:00"/>
    <m/>
    <n v="24"/>
  </r>
  <r>
    <x v="3"/>
    <x v="24"/>
    <x v="6"/>
    <d v="1899-12-30T00:30:00"/>
    <m/>
    <n v="25"/>
  </r>
  <r>
    <x v="3"/>
    <x v="25"/>
    <x v="7"/>
    <d v="1899-12-30T00:30:00"/>
    <m/>
    <n v="26"/>
  </r>
  <r>
    <x v="3"/>
    <x v="26"/>
    <x v="8"/>
    <d v="1899-12-30T00:30:00"/>
    <m/>
    <n v="27"/>
  </r>
  <r>
    <x v="3"/>
    <x v="27"/>
    <x v="6"/>
    <d v="1899-12-30T00:30:00"/>
    <m/>
    <n v="28"/>
  </r>
  <r>
    <x v="3"/>
    <x v="28"/>
    <x v="6"/>
    <d v="1899-12-30T00:30:00"/>
    <m/>
    <n v="29"/>
  </r>
  <r>
    <x v="3"/>
    <x v="29"/>
    <x v="9"/>
    <d v="1899-12-30T00:30:00"/>
    <m/>
    <n v="30"/>
  </r>
  <r>
    <x v="3"/>
    <x v="30"/>
    <x v="6"/>
    <d v="1899-12-30T00:30:00"/>
    <m/>
    <n v="31"/>
  </r>
  <r>
    <x v="3"/>
    <x v="31"/>
    <x v="6"/>
    <d v="1899-12-30T00:30:00"/>
    <m/>
    <n v="32"/>
  </r>
  <r>
    <x v="3"/>
    <x v="32"/>
    <x v="6"/>
    <d v="1899-12-30T00:30:00"/>
    <m/>
    <n v="33"/>
  </r>
  <r>
    <x v="3"/>
    <x v="33"/>
    <x v="6"/>
    <d v="1899-12-30T00:30:00"/>
    <m/>
    <n v="34"/>
  </r>
  <r>
    <x v="3"/>
    <x v="34"/>
    <x v="10"/>
    <d v="1899-12-30T00:30:00"/>
    <m/>
    <n v="35"/>
  </r>
  <r>
    <x v="3"/>
    <x v="35"/>
    <x v="6"/>
    <d v="1899-12-30T00:30:00"/>
    <m/>
    <n v="36"/>
  </r>
  <r>
    <x v="3"/>
    <x v="36"/>
    <x v="6"/>
    <d v="1899-12-30T00:30:00"/>
    <m/>
    <n v="37"/>
  </r>
  <r>
    <x v="3"/>
    <x v="37"/>
    <x v="6"/>
    <d v="1899-12-30T00:30:00"/>
    <m/>
    <n v="38"/>
  </r>
  <r>
    <x v="3"/>
    <x v="38"/>
    <x v="11"/>
    <d v="1899-12-30T00:30:00"/>
    <m/>
    <n v="39"/>
  </r>
  <r>
    <x v="3"/>
    <x v="39"/>
    <x v="5"/>
    <d v="1899-12-30T00:30:00"/>
    <m/>
    <n v="40"/>
  </r>
  <r>
    <x v="3"/>
    <x v="40"/>
    <x v="5"/>
    <d v="1899-12-30T00:30:00"/>
    <m/>
    <n v="41"/>
  </r>
  <r>
    <x v="3"/>
    <x v="41"/>
    <x v="8"/>
    <d v="1899-12-30T00:30:00"/>
    <m/>
    <n v="42"/>
  </r>
  <r>
    <x v="3"/>
    <x v="42"/>
    <x v="3"/>
    <d v="1899-12-30T00:30:00"/>
    <m/>
    <n v="43"/>
  </r>
  <r>
    <x v="3"/>
    <x v="43"/>
    <x v="3"/>
    <d v="1899-12-30T00:30:00"/>
    <m/>
    <n v="44"/>
  </r>
  <r>
    <x v="3"/>
    <x v="44"/>
    <x v="12"/>
    <d v="1899-12-30T00:30:00"/>
    <m/>
    <n v="45"/>
  </r>
  <r>
    <x v="3"/>
    <x v="45"/>
    <x v="12"/>
    <d v="1899-12-30T00:30:00"/>
    <m/>
    <n v="46"/>
  </r>
  <r>
    <x v="3"/>
    <x v="46"/>
    <x v="12"/>
    <d v="1899-12-30T00:30:00"/>
    <m/>
    <n v="47"/>
  </r>
  <r>
    <x v="3"/>
    <x v="47"/>
    <x v="13"/>
    <d v="1899-12-30T00:30:00"/>
    <m/>
    <n v="48"/>
  </r>
  <r>
    <x v="4"/>
    <x v="0"/>
    <x v="0"/>
    <d v="1899-12-30T00:30:00"/>
    <n v="5"/>
    <n v="1"/>
  </r>
  <r>
    <x v="4"/>
    <x v="1"/>
    <x v="0"/>
    <d v="1899-12-30T00:30:00"/>
    <m/>
    <n v="2"/>
  </r>
  <r>
    <x v="4"/>
    <x v="2"/>
    <x v="0"/>
    <d v="1899-12-30T00:30:00"/>
    <m/>
    <n v="3"/>
  </r>
  <r>
    <x v="4"/>
    <x v="3"/>
    <x v="0"/>
    <d v="1899-12-30T00:30:00"/>
    <m/>
    <n v="4"/>
  </r>
  <r>
    <x v="4"/>
    <x v="4"/>
    <x v="0"/>
    <d v="1899-12-30T00:30:00"/>
    <m/>
    <n v="5"/>
  </r>
  <r>
    <x v="4"/>
    <x v="5"/>
    <x v="0"/>
    <d v="1899-12-30T00:30:00"/>
    <m/>
    <n v="6"/>
  </r>
  <r>
    <x v="4"/>
    <x v="6"/>
    <x v="0"/>
    <d v="1899-12-30T00:30:00"/>
    <m/>
    <n v="7"/>
  </r>
  <r>
    <x v="4"/>
    <x v="7"/>
    <x v="0"/>
    <d v="1899-12-30T00:30:00"/>
    <m/>
    <n v="8"/>
  </r>
  <r>
    <x v="4"/>
    <x v="8"/>
    <x v="0"/>
    <d v="1899-12-30T00:30:00"/>
    <m/>
    <n v="9"/>
  </r>
  <r>
    <x v="4"/>
    <x v="9"/>
    <x v="0"/>
    <d v="1899-12-30T00:30:00"/>
    <m/>
    <n v="10"/>
  </r>
  <r>
    <x v="4"/>
    <x v="10"/>
    <x v="0"/>
    <d v="1899-12-30T00:30:00"/>
    <m/>
    <n v="11"/>
  </r>
  <r>
    <x v="4"/>
    <x v="11"/>
    <x v="1"/>
    <d v="1899-12-30T00:30:00"/>
    <m/>
    <n v="12"/>
  </r>
  <r>
    <x v="4"/>
    <x v="12"/>
    <x v="2"/>
    <d v="1899-12-30T00:30:00"/>
    <m/>
    <n v="13"/>
  </r>
  <r>
    <x v="4"/>
    <x v="13"/>
    <x v="14"/>
    <d v="1899-12-30T00:30:00"/>
    <m/>
    <n v="14"/>
  </r>
  <r>
    <x v="4"/>
    <x v="14"/>
    <x v="14"/>
    <d v="1899-12-30T00:30:00"/>
    <m/>
    <n v="15"/>
  </r>
  <r>
    <x v="4"/>
    <x v="15"/>
    <x v="0"/>
    <d v="1899-12-30T00:30:00"/>
    <m/>
    <n v="16"/>
  </r>
  <r>
    <x v="4"/>
    <x v="16"/>
    <x v="0"/>
    <d v="1899-12-30T00:30:00"/>
    <m/>
    <n v="17"/>
  </r>
  <r>
    <x v="4"/>
    <x v="17"/>
    <x v="0"/>
    <d v="1899-12-30T00:30:00"/>
    <m/>
    <n v="18"/>
  </r>
  <r>
    <x v="4"/>
    <x v="18"/>
    <x v="4"/>
    <d v="1899-12-30T00:30:00"/>
    <m/>
    <n v="19"/>
  </r>
  <r>
    <x v="4"/>
    <x v="19"/>
    <x v="4"/>
    <d v="1899-12-30T00:30:00"/>
    <m/>
    <n v="20"/>
  </r>
  <r>
    <x v="4"/>
    <x v="20"/>
    <x v="5"/>
    <d v="1899-12-30T00:30:00"/>
    <m/>
    <n v="21"/>
  </r>
  <r>
    <x v="4"/>
    <x v="21"/>
    <x v="5"/>
    <d v="1899-12-30T00:30:00"/>
    <m/>
    <n v="22"/>
  </r>
  <r>
    <x v="4"/>
    <x v="22"/>
    <x v="6"/>
    <d v="1899-12-30T00:30:00"/>
    <m/>
    <n v="23"/>
  </r>
  <r>
    <x v="4"/>
    <x v="23"/>
    <x v="6"/>
    <d v="1899-12-30T00:30:00"/>
    <m/>
    <n v="24"/>
  </r>
  <r>
    <x v="4"/>
    <x v="24"/>
    <x v="6"/>
    <d v="1899-12-30T00:30:00"/>
    <m/>
    <n v="25"/>
  </r>
  <r>
    <x v="4"/>
    <x v="25"/>
    <x v="7"/>
    <d v="1899-12-30T00:30:00"/>
    <m/>
    <n v="26"/>
  </r>
  <r>
    <x v="4"/>
    <x v="26"/>
    <x v="8"/>
    <d v="1899-12-30T00:30:00"/>
    <m/>
    <n v="27"/>
  </r>
  <r>
    <x v="4"/>
    <x v="27"/>
    <x v="6"/>
    <d v="1899-12-30T00:30:00"/>
    <m/>
    <n v="28"/>
  </r>
  <r>
    <x v="4"/>
    <x v="28"/>
    <x v="6"/>
    <d v="1899-12-30T00:30:00"/>
    <m/>
    <n v="29"/>
  </r>
  <r>
    <x v="4"/>
    <x v="29"/>
    <x v="9"/>
    <d v="1899-12-30T00:30:00"/>
    <m/>
    <n v="30"/>
  </r>
  <r>
    <x v="4"/>
    <x v="30"/>
    <x v="6"/>
    <d v="1899-12-30T00:30:00"/>
    <m/>
    <n v="31"/>
  </r>
  <r>
    <x v="4"/>
    <x v="31"/>
    <x v="6"/>
    <d v="1899-12-30T00:30:00"/>
    <m/>
    <n v="32"/>
  </r>
  <r>
    <x v="4"/>
    <x v="32"/>
    <x v="6"/>
    <d v="1899-12-30T00:30:00"/>
    <m/>
    <n v="33"/>
  </r>
  <r>
    <x v="4"/>
    <x v="33"/>
    <x v="6"/>
    <d v="1899-12-30T00:30:00"/>
    <m/>
    <n v="34"/>
  </r>
  <r>
    <x v="4"/>
    <x v="34"/>
    <x v="10"/>
    <d v="1899-12-30T00:30:00"/>
    <m/>
    <n v="35"/>
  </r>
  <r>
    <x v="4"/>
    <x v="35"/>
    <x v="6"/>
    <d v="1899-12-30T00:30:00"/>
    <m/>
    <n v="36"/>
  </r>
  <r>
    <x v="4"/>
    <x v="36"/>
    <x v="6"/>
    <d v="1899-12-30T00:30:00"/>
    <m/>
    <n v="37"/>
  </r>
  <r>
    <x v="4"/>
    <x v="37"/>
    <x v="6"/>
    <d v="1899-12-30T00:30:00"/>
    <m/>
    <n v="38"/>
  </r>
  <r>
    <x v="4"/>
    <x v="38"/>
    <x v="11"/>
    <d v="1899-12-30T00:30:00"/>
    <m/>
    <n v="39"/>
  </r>
  <r>
    <x v="4"/>
    <x v="39"/>
    <x v="5"/>
    <d v="1899-12-30T00:30:00"/>
    <m/>
    <n v="40"/>
  </r>
  <r>
    <x v="4"/>
    <x v="40"/>
    <x v="5"/>
    <d v="1899-12-30T00:30:00"/>
    <m/>
    <n v="41"/>
  </r>
  <r>
    <x v="4"/>
    <x v="41"/>
    <x v="8"/>
    <d v="1899-12-30T00:30:00"/>
    <m/>
    <n v="42"/>
  </r>
  <r>
    <x v="4"/>
    <x v="42"/>
    <x v="12"/>
    <d v="1899-12-30T00:30:00"/>
    <m/>
    <n v="43"/>
  </r>
  <r>
    <x v="4"/>
    <x v="43"/>
    <x v="12"/>
    <d v="1899-12-30T00:30:00"/>
    <m/>
    <n v="44"/>
  </r>
  <r>
    <x v="4"/>
    <x v="44"/>
    <x v="12"/>
    <d v="1899-12-30T00:30:00"/>
    <m/>
    <n v="45"/>
  </r>
  <r>
    <x v="4"/>
    <x v="45"/>
    <x v="12"/>
    <d v="1899-12-30T00:30:00"/>
    <m/>
    <n v="46"/>
  </r>
  <r>
    <x v="4"/>
    <x v="46"/>
    <x v="12"/>
    <d v="1899-12-30T00:30:00"/>
    <m/>
    <n v="47"/>
  </r>
  <r>
    <x v="4"/>
    <x v="47"/>
    <x v="13"/>
    <d v="1899-12-30T00:30:00"/>
    <m/>
    <n v="48"/>
  </r>
  <r>
    <x v="5"/>
    <x v="0"/>
    <x v="0"/>
    <d v="1899-12-30T00:30:00"/>
    <n v="6"/>
    <n v="1"/>
  </r>
  <r>
    <x v="5"/>
    <x v="1"/>
    <x v="0"/>
    <d v="1899-12-30T00:30:00"/>
    <m/>
    <n v="2"/>
  </r>
  <r>
    <x v="5"/>
    <x v="2"/>
    <x v="0"/>
    <d v="1899-12-30T00:30:00"/>
    <m/>
    <n v="3"/>
  </r>
  <r>
    <x v="5"/>
    <x v="3"/>
    <x v="0"/>
    <d v="1899-12-30T00:30:00"/>
    <m/>
    <n v="4"/>
  </r>
  <r>
    <x v="5"/>
    <x v="4"/>
    <x v="0"/>
    <d v="1899-12-30T00:30:00"/>
    <m/>
    <n v="5"/>
  </r>
  <r>
    <x v="5"/>
    <x v="5"/>
    <x v="0"/>
    <d v="1899-12-30T00:30:00"/>
    <m/>
    <n v="6"/>
  </r>
  <r>
    <x v="5"/>
    <x v="6"/>
    <x v="0"/>
    <d v="1899-12-30T00:30:00"/>
    <m/>
    <n v="7"/>
  </r>
  <r>
    <x v="5"/>
    <x v="7"/>
    <x v="0"/>
    <d v="1899-12-30T00:30:00"/>
    <m/>
    <n v="8"/>
  </r>
  <r>
    <x v="5"/>
    <x v="8"/>
    <x v="0"/>
    <d v="1899-12-30T00:30:00"/>
    <m/>
    <n v="9"/>
  </r>
  <r>
    <x v="5"/>
    <x v="9"/>
    <x v="0"/>
    <d v="1899-12-30T00:30:00"/>
    <m/>
    <n v="10"/>
  </r>
  <r>
    <x v="5"/>
    <x v="10"/>
    <x v="0"/>
    <d v="1899-12-30T00:30:00"/>
    <m/>
    <n v="11"/>
  </r>
  <r>
    <x v="5"/>
    <x v="11"/>
    <x v="1"/>
    <d v="1899-12-30T00:30:00"/>
    <m/>
    <n v="12"/>
  </r>
  <r>
    <x v="5"/>
    <x v="12"/>
    <x v="2"/>
    <d v="1899-12-30T00:30:00"/>
    <m/>
    <n v="13"/>
  </r>
  <r>
    <x v="5"/>
    <x v="13"/>
    <x v="2"/>
    <d v="1899-12-30T00:30:00"/>
    <m/>
    <n v="14"/>
  </r>
  <r>
    <x v="5"/>
    <x v="14"/>
    <x v="0"/>
    <d v="1899-12-30T00:30:00"/>
    <m/>
    <n v="15"/>
  </r>
  <r>
    <x v="5"/>
    <x v="15"/>
    <x v="0"/>
    <d v="1899-12-30T00:30:00"/>
    <m/>
    <n v="16"/>
  </r>
  <r>
    <x v="5"/>
    <x v="16"/>
    <x v="0"/>
    <d v="1899-12-30T00:30:00"/>
    <m/>
    <n v="17"/>
  </r>
  <r>
    <x v="5"/>
    <x v="17"/>
    <x v="0"/>
    <d v="1899-12-30T00:30:00"/>
    <m/>
    <n v="18"/>
  </r>
  <r>
    <x v="5"/>
    <x v="18"/>
    <x v="0"/>
    <d v="1899-12-30T00:30:00"/>
    <m/>
    <n v="19"/>
  </r>
  <r>
    <x v="5"/>
    <x v="19"/>
    <x v="0"/>
    <d v="1899-12-30T00:30:00"/>
    <m/>
    <n v="20"/>
  </r>
  <r>
    <x v="5"/>
    <x v="20"/>
    <x v="15"/>
    <d v="1899-12-30T00:30:00"/>
    <m/>
    <n v="21"/>
  </r>
  <r>
    <x v="5"/>
    <x v="21"/>
    <x v="15"/>
    <d v="1899-12-30T00:30:00"/>
    <m/>
    <n v="22"/>
  </r>
  <r>
    <x v="5"/>
    <x v="22"/>
    <x v="15"/>
    <d v="1899-12-30T00:30:00"/>
    <m/>
    <n v="23"/>
  </r>
  <r>
    <x v="5"/>
    <x v="23"/>
    <x v="16"/>
    <d v="1899-12-30T00:30:00"/>
    <m/>
    <n v="24"/>
  </r>
  <r>
    <x v="5"/>
    <x v="24"/>
    <x v="17"/>
    <d v="1899-12-30T00:30:00"/>
    <m/>
    <n v="25"/>
  </r>
  <r>
    <x v="5"/>
    <x v="25"/>
    <x v="17"/>
    <d v="1899-12-30T00:30:00"/>
    <m/>
    <n v="26"/>
  </r>
  <r>
    <x v="5"/>
    <x v="26"/>
    <x v="8"/>
    <d v="1899-12-30T00:30:00"/>
    <m/>
    <n v="27"/>
  </r>
  <r>
    <x v="5"/>
    <x v="27"/>
    <x v="3"/>
    <d v="1899-12-30T00:30:00"/>
    <m/>
    <n v="28"/>
  </r>
  <r>
    <x v="5"/>
    <x v="28"/>
    <x v="3"/>
    <d v="1899-12-30T00:30:00"/>
    <m/>
    <n v="29"/>
  </r>
  <r>
    <x v="5"/>
    <x v="29"/>
    <x v="9"/>
    <d v="1899-12-30T00:30:00"/>
    <m/>
    <n v="30"/>
  </r>
  <r>
    <x v="5"/>
    <x v="30"/>
    <x v="3"/>
    <d v="1899-12-30T00:30:00"/>
    <m/>
    <n v="31"/>
  </r>
  <r>
    <x v="5"/>
    <x v="31"/>
    <x v="3"/>
    <d v="1899-12-30T00:30:00"/>
    <m/>
    <n v="32"/>
  </r>
  <r>
    <x v="5"/>
    <x v="32"/>
    <x v="3"/>
    <d v="1899-12-30T00:30:00"/>
    <m/>
    <n v="33"/>
  </r>
  <r>
    <x v="5"/>
    <x v="33"/>
    <x v="8"/>
    <d v="1899-12-30T00:30:00"/>
    <m/>
    <n v="34"/>
  </r>
  <r>
    <x v="5"/>
    <x v="34"/>
    <x v="10"/>
    <d v="1899-12-30T00:30:00"/>
    <m/>
    <n v="35"/>
  </r>
  <r>
    <x v="5"/>
    <x v="35"/>
    <x v="3"/>
    <d v="1899-12-30T00:30:00"/>
    <m/>
    <n v="36"/>
  </r>
  <r>
    <x v="5"/>
    <x v="36"/>
    <x v="3"/>
    <d v="1899-12-30T00:30:00"/>
    <m/>
    <n v="37"/>
  </r>
  <r>
    <x v="5"/>
    <x v="37"/>
    <x v="3"/>
    <d v="1899-12-30T00:30:00"/>
    <m/>
    <n v="38"/>
  </r>
  <r>
    <x v="5"/>
    <x v="38"/>
    <x v="11"/>
    <d v="1899-12-30T00:30:00"/>
    <m/>
    <n v="39"/>
  </r>
  <r>
    <x v="5"/>
    <x v="39"/>
    <x v="12"/>
    <d v="1899-12-30T00:30:00"/>
    <m/>
    <n v="40"/>
  </r>
  <r>
    <x v="5"/>
    <x v="40"/>
    <x v="12"/>
    <d v="1899-12-30T00:30:00"/>
    <m/>
    <n v="41"/>
  </r>
  <r>
    <x v="5"/>
    <x v="41"/>
    <x v="12"/>
    <d v="1899-12-30T00:30:00"/>
    <m/>
    <n v="42"/>
  </r>
  <r>
    <x v="5"/>
    <x v="42"/>
    <x v="12"/>
    <d v="1899-12-30T00:30:00"/>
    <m/>
    <n v="43"/>
  </r>
  <r>
    <x v="5"/>
    <x v="43"/>
    <x v="12"/>
    <d v="1899-12-30T00:30:00"/>
    <m/>
    <n v="44"/>
  </r>
  <r>
    <x v="5"/>
    <x v="44"/>
    <x v="12"/>
    <d v="1899-12-30T00:30:00"/>
    <m/>
    <n v="45"/>
  </r>
  <r>
    <x v="5"/>
    <x v="45"/>
    <x v="12"/>
    <d v="1899-12-30T00:30:00"/>
    <m/>
    <n v="46"/>
  </r>
  <r>
    <x v="5"/>
    <x v="46"/>
    <x v="12"/>
    <d v="1899-12-30T00:30:00"/>
    <m/>
    <n v="47"/>
  </r>
  <r>
    <x v="5"/>
    <x v="47"/>
    <x v="13"/>
    <d v="1899-12-30T00:30:00"/>
    <m/>
    <n v="48"/>
  </r>
  <r>
    <x v="6"/>
    <x v="0"/>
    <x v="0"/>
    <d v="1899-12-30T00:30:00"/>
    <n v="7"/>
    <n v="1"/>
  </r>
  <r>
    <x v="6"/>
    <x v="1"/>
    <x v="0"/>
    <d v="1899-12-30T00:30:00"/>
    <m/>
    <n v="2"/>
  </r>
  <r>
    <x v="6"/>
    <x v="2"/>
    <x v="0"/>
    <d v="1899-12-30T00:30:00"/>
    <m/>
    <n v="3"/>
  </r>
  <r>
    <x v="6"/>
    <x v="3"/>
    <x v="0"/>
    <d v="1899-12-30T00:30:00"/>
    <m/>
    <n v="4"/>
  </r>
  <r>
    <x v="6"/>
    <x v="4"/>
    <x v="0"/>
    <d v="1899-12-30T00:30:00"/>
    <m/>
    <n v="5"/>
  </r>
  <r>
    <x v="6"/>
    <x v="5"/>
    <x v="0"/>
    <d v="1899-12-30T00:30:00"/>
    <m/>
    <n v="6"/>
  </r>
  <r>
    <x v="6"/>
    <x v="6"/>
    <x v="0"/>
    <d v="1899-12-30T00:30:00"/>
    <m/>
    <n v="7"/>
  </r>
  <r>
    <x v="6"/>
    <x v="7"/>
    <x v="0"/>
    <d v="1899-12-30T00:30:00"/>
    <m/>
    <n v="8"/>
  </r>
  <r>
    <x v="6"/>
    <x v="8"/>
    <x v="0"/>
    <d v="1899-12-30T00:30:00"/>
    <m/>
    <n v="9"/>
  </r>
  <r>
    <x v="6"/>
    <x v="9"/>
    <x v="0"/>
    <d v="1899-12-30T00:30:00"/>
    <m/>
    <n v="10"/>
  </r>
  <r>
    <x v="6"/>
    <x v="10"/>
    <x v="0"/>
    <d v="1899-12-30T00:30:00"/>
    <m/>
    <n v="11"/>
  </r>
  <r>
    <x v="6"/>
    <x v="11"/>
    <x v="1"/>
    <d v="1899-12-30T00:30:00"/>
    <m/>
    <n v="12"/>
  </r>
  <r>
    <x v="6"/>
    <x v="12"/>
    <x v="2"/>
    <d v="1899-12-30T00:30:00"/>
    <m/>
    <n v="13"/>
  </r>
  <r>
    <x v="6"/>
    <x v="13"/>
    <x v="14"/>
    <d v="1899-12-30T00:30:00"/>
    <m/>
    <n v="14"/>
  </r>
  <r>
    <x v="6"/>
    <x v="14"/>
    <x v="14"/>
    <d v="1899-12-30T00:30:00"/>
    <m/>
    <n v="15"/>
  </r>
  <r>
    <x v="6"/>
    <x v="15"/>
    <x v="0"/>
    <d v="1899-12-30T00:30:00"/>
    <m/>
    <n v="16"/>
  </r>
  <r>
    <x v="6"/>
    <x v="16"/>
    <x v="0"/>
    <d v="1899-12-30T00:30:00"/>
    <m/>
    <n v="17"/>
  </r>
  <r>
    <x v="6"/>
    <x v="17"/>
    <x v="0"/>
    <d v="1899-12-30T00:30:00"/>
    <m/>
    <n v="18"/>
  </r>
  <r>
    <x v="6"/>
    <x v="18"/>
    <x v="0"/>
    <d v="1899-12-30T00:30:00"/>
    <m/>
    <n v="19"/>
  </r>
  <r>
    <x v="6"/>
    <x v="19"/>
    <x v="3"/>
    <d v="1899-12-30T00:30:00"/>
    <m/>
    <n v="20"/>
  </r>
  <r>
    <x v="6"/>
    <x v="20"/>
    <x v="3"/>
    <d v="1899-12-30T00:30:00"/>
    <m/>
    <n v="21"/>
  </r>
  <r>
    <x v="6"/>
    <x v="21"/>
    <x v="3"/>
    <d v="1899-12-30T00:30:00"/>
    <m/>
    <n v="22"/>
  </r>
  <r>
    <x v="6"/>
    <x v="22"/>
    <x v="3"/>
    <d v="1899-12-30T00:30:00"/>
    <m/>
    <n v="23"/>
  </r>
  <r>
    <x v="6"/>
    <x v="23"/>
    <x v="3"/>
    <d v="1899-12-30T00:30:00"/>
    <m/>
    <n v="24"/>
  </r>
  <r>
    <x v="6"/>
    <x v="24"/>
    <x v="3"/>
    <d v="1899-12-30T00:30:00"/>
    <m/>
    <n v="25"/>
  </r>
  <r>
    <x v="6"/>
    <x v="25"/>
    <x v="7"/>
    <d v="1899-12-30T00:30:00"/>
    <m/>
    <n v="26"/>
  </r>
  <r>
    <x v="6"/>
    <x v="26"/>
    <x v="8"/>
    <d v="1899-12-30T00:30:00"/>
    <m/>
    <n v="27"/>
  </r>
  <r>
    <x v="6"/>
    <x v="27"/>
    <x v="18"/>
    <d v="1899-12-30T00:30:00"/>
    <m/>
    <n v="28"/>
  </r>
  <r>
    <x v="6"/>
    <x v="28"/>
    <x v="18"/>
    <d v="1899-12-30T00:30:00"/>
    <m/>
    <n v="29"/>
  </r>
  <r>
    <x v="6"/>
    <x v="29"/>
    <x v="9"/>
    <d v="1899-12-30T00:30:00"/>
    <m/>
    <n v="30"/>
  </r>
  <r>
    <x v="6"/>
    <x v="30"/>
    <x v="18"/>
    <d v="1899-12-30T00:30:00"/>
    <m/>
    <n v="31"/>
  </r>
  <r>
    <x v="6"/>
    <x v="31"/>
    <x v="18"/>
    <d v="1899-12-30T00:30:00"/>
    <m/>
    <n v="32"/>
  </r>
  <r>
    <x v="6"/>
    <x v="32"/>
    <x v="18"/>
    <d v="1899-12-30T00:30:00"/>
    <m/>
    <n v="33"/>
  </r>
  <r>
    <x v="6"/>
    <x v="33"/>
    <x v="8"/>
    <d v="1899-12-30T00:30:00"/>
    <m/>
    <n v="34"/>
  </r>
  <r>
    <x v="6"/>
    <x v="34"/>
    <x v="10"/>
    <d v="1899-12-30T00:30:00"/>
    <m/>
    <n v="35"/>
  </r>
  <r>
    <x v="6"/>
    <x v="35"/>
    <x v="12"/>
    <d v="1899-12-30T00:30:00"/>
    <m/>
    <n v="36"/>
  </r>
  <r>
    <x v="6"/>
    <x v="36"/>
    <x v="12"/>
    <d v="1899-12-30T00:30:00"/>
    <m/>
    <n v="37"/>
  </r>
  <r>
    <x v="6"/>
    <x v="37"/>
    <x v="12"/>
    <d v="1899-12-30T00:30:00"/>
    <m/>
    <n v="38"/>
  </r>
  <r>
    <x v="6"/>
    <x v="38"/>
    <x v="11"/>
    <d v="1899-12-30T00:30:00"/>
    <m/>
    <n v="39"/>
  </r>
  <r>
    <x v="6"/>
    <x v="39"/>
    <x v="12"/>
    <d v="1899-12-30T00:30:00"/>
    <m/>
    <n v="40"/>
  </r>
  <r>
    <x v="6"/>
    <x v="40"/>
    <x v="12"/>
    <d v="1899-12-30T00:30:00"/>
    <m/>
    <n v="41"/>
  </r>
  <r>
    <x v="6"/>
    <x v="41"/>
    <x v="12"/>
    <d v="1899-12-30T00:30:00"/>
    <m/>
    <n v="42"/>
  </r>
  <r>
    <x v="6"/>
    <x v="42"/>
    <x v="12"/>
    <d v="1899-12-30T00:30:00"/>
    <m/>
    <n v="43"/>
  </r>
  <r>
    <x v="6"/>
    <x v="43"/>
    <x v="12"/>
    <d v="1899-12-30T00:30:00"/>
    <m/>
    <n v="44"/>
  </r>
  <r>
    <x v="6"/>
    <x v="44"/>
    <x v="12"/>
    <d v="1899-12-30T00:30:00"/>
    <m/>
    <n v="45"/>
  </r>
  <r>
    <x v="6"/>
    <x v="45"/>
    <x v="12"/>
    <d v="1899-12-30T00:30:00"/>
    <m/>
    <n v="46"/>
  </r>
  <r>
    <x v="6"/>
    <x v="46"/>
    <x v="12"/>
    <d v="1899-12-30T00:30:00"/>
    <m/>
    <n v="47"/>
  </r>
  <r>
    <x v="6"/>
    <x v="47"/>
    <x v="13"/>
    <d v="1899-12-30T00:30:00"/>
    <m/>
    <n v="48"/>
  </r>
  <r>
    <x v="7"/>
    <x v="48"/>
    <x v="19"/>
    <m/>
    <m/>
    <m/>
  </r>
  <r>
    <x v="7"/>
    <x v="48"/>
    <x v="19"/>
    <m/>
    <m/>
    <m/>
  </r>
  <r>
    <x v="7"/>
    <x v="48"/>
    <x v="19"/>
    <m/>
    <m/>
    <m/>
  </r>
  <r>
    <x v="7"/>
    <x v="48"/>
    <x v="19"/>
    <m/>
    <m/>
    <m/>
  </r>
  <r>
    <x v="7"/>
    <x v="48"/>
    <x v="19"/>
    <m/>
    <m/>
    <m/>
  </r>
  <r>
    <x v="7"/>
    <x v="48"/>
    <x v="19"/>
    <m/>
    <m/>
    <m/>
  </r>
  <r>
    <x v="7"/>
    <x v="48"/>
    <x v="19"/>
    <m/>
    <m/>
    <m/>
  </r>
  <r>
    <x v="7"/>
    <x v="48"/>
    <x v="19"/>
    <m/>
    <m/>
    <m/>
  </r>
  <r>
    <x v="7"/>
    <x v="48"/>
    <x v="19"/>
    <m/>
    <m/>
    <m/>
  </r>
  <r>
    <x v="7"/>
    <x v="48"/>
    <x v="19"/>
    <m/>
    <m/>
    <m/>
  </r>
  <r>
    <x v="7"/>
    <x v="48"/>
    <x v="19"/>
    <m/>
    <m/>
    <m/>
  </r>
  <r>
    <x v="7"/>
    <x v="48"/>
    <x v="1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4">
  <location ref="E1:Z11" firstHeaderRow="1" firstDataRow="2" firstDataCol="1"/>
  <pivotFields count="6">
    <pivotField axis="axisRow" showAll="0">
      <items count="9">
        <item x="0"/>
        <item x="1"/>
        <item x="2"/>
        <item x="3"/>
        <item x="4"/>
        <item x="5"/>
        <item x="6"/>
        <item x="7"/>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Col" showAll="0" sortType="descending">
      <items count="21">
        <item x="8"/>
        <item x="12"/>
        <item x="14"/>
        <item x="15"/>
        <item x="11"/>
        <item x="9"/>
        <item x="1"/>
        <item x="17"/>
        <item x="10"/>
        <item x="13"/>
        <item x="7"/>
        <item x="16"/>
        <item x="4"/>
        <item x="2"/>
        <item x="0"/>
        <item x="3"/>
        <item x="18"/>
        <item x="5"/>
        <item x="6"/>
        <item x="1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9">
    <i>
      <x/>
    </i>
    <i>
      <x v="1"/>
    </i>
    <i>
      <x v="2"/>
    </i>
    <i>
      <x v="3"/>
    </i>
    <i>
      <x v="4"/>
    </i>
    <i>
      <x v="5"/>
    </i>
    <i>
      <x v="6"/>
    </i>
    <i>
      <x v="7"/>
    </i>
    <i t="grand">
      <x/>
    </i>
  </rowItems>
  <colFields count="1">
    <field x="2"/>
  </colFields>
  <colItems count="21">
    <i>
      <x v="14"/>
    </i>
    <i>
      <x v="18"/>
    </i>
    <i>
      <x v="1"/>
    </i>
    <i>
      <x v="15"/>
    </i>
    <i>
      <x v="17"/>
    </i>
    <i>
      <x/>
    </i>
    <i>
      <x v="12"/>
    </i>
    <i>
      <x v="13"/>
    </i>
    <i>
      <x v="4"/>
    </i>
    <i>
      <x v="5"/>
    </i>
    <i>
      <x v="6"/>
    </i>
    <i>
      <x v="8"/>
    </i>
    <i>
      <x v="9"/>
    </i>
    <i>
      <x v="3"/>
    </i>
    <i>
      <x v="2"/>
    </i>
    <i>
      <x v="10"/>
    </i>
    <i>
      <x v="16"/>
    </i>
    <i>
      <x v="7"/>
    </i>
    <i>
      <x v="11"/>
    </i>
    <i>
      <x v="19"/>
    </i>
    <i t="grand">
      <x/>
    </i>
  </colItems>
  <dataFields count="1">
    <dataField name="Sum of Time2" fld="3" baseField="0" baseItem="0" numFmtId="166"/>
  </dataFields>
  <formats count="1">
    <format dxfId="10">
      <pivotArea outline="0" collapsedLevelsAreSubtotals="1" fieldPosition="0">
        <references count="1">
          <reference field="4294967294" count="1" selected="0">
            <x v="0"/>
          </reference>
        </references>
      </pivotArea>
    </format>
  </formats>
  <chartFormats count="45">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0"/>
          </reference>
          <reference field="2" count="1" selected="0">
            <x v="7"/>
          </reference>
        </references>
      </pivotArea>
    </chartFormat>
    <chartFormat chart="0" format="10">
      <pivotArea type="data" outline="0" fieldPosition="0">
        <references count="2">
          <reference field="4294967294" count="1" selected="0">
            <x v="0"/>
          </reference>
          <reference field="2" count="1" selected="0">
            <x v="8"/>
          </reference>
        </references>
      </pivotArea>
    </chartFormat>
    <chartFormat chart="0" format="11">
      <pivotArea type="data" outline="0" fieldPosition="0">
        <references count="2">
          <reference field="4294967294" count="1" selected="0">
            <x v="0"/>
          </reference>
          <reference field="2" count="1" selected="0">
            <x v="9"/>
          </reference>
        </references>
      </pivotArea>
    </chartFormat>
    <chartFormat chart="0" format="12">
      <pivotArea type="data" outline="0" fieldPosition="0">
        <references count="2">
          <reference field="4294967294" count="1" selected="0">
            <x v="0"/>
          </reference>
          <reference field="2" count="1" selected="0">
            <x v="10"/>
          </reference>
        </references>
      </pivotArea>
    </chartFormat>
    <chartFormat chart="0" format="13">
      <pivotArea type="data" outline="0" fieldPosition="0">
        <references count="2">
          <reference field="4294967294" count="1" selected="0">
            <x v="0"/>
          </reference>
          <reference field="2" count="1" selected="0">
            <x v="11"/>
          </reference>
        </references>
      </pivotArea>
    </chartFormat>
    <chartFormat chart="0" format="14">
      <pivotArea type="data" outline="0" fieldPosition="0">
        <references count="2">
          <reference field="4294967294" count="1" selected="0">
            <x v="0"/>
          </reference>
          <reference field="2" count="1" selected="0">
            <x v="12"/>
          </reference>
        </references>
      </pivotArea>
    </chartFormat>
    <chartFormat chart="0" format="15">
      <pivotArea type="data" outline="0" fieldPosition="0">
        <references count="2">
          <reference field="4294967294" count="1" selected="0">
            <x v="0"/>
          </reference>
          <reference field="2" count="1" selected="0">
            <x v="13"/>
          </reference>
        </references>
      </pivotArea>
    </chartFormat>
    <chartFormat chart="0" format="16">
      <pivotArea type="data" outline="0" fieldPosition="0">
        <references count="2">
          <reference field="4294967294" count="1" selected="0">
            <x v="0"/>
          </reference>
          <reference field="2" count="1" selected="0">
            <x v="14"/>
          </reference>
        </references>
      </pivotArea>
    </chartFormat>
    <chartFormat chart="0" format="17">
      <pivotArea type="data" outline="0" fieldPosition="0">
        <references count="2">
          <reference field="4294967294" count="1" selected="0">
            <x v="0"/>
          </reference>
          <reference field="2" count="1" selected="0">
            <x v="15"/>
          </reference>
        </references>
      </pivotArea>
    </chartFormat>
    <chartFormat chart="0" format="18">
      <pivotArea type="data" outline="0" fieldPosition="0">
        <references count="2">
          <reference field="4294967294" count="1" selected="0">
            <x v="0"/>
          </reference>
          <reference field="2" count="1" selected="0">
            <x v="16"/>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18"/>
          </reference>
        </references>
      </pivotArea>
    </chartFormat>
    <chartFormat chart="0" format="21">
      <pivotArea type="data" outline="0" fieldPosition="0">
        <references count="2">
          <reference field="4294967294" count="1" selected="0">
            <x v="0"/>
          </reference>
          <reference field="2" count="1" selected="0">
            <x v="19"/>
          </reference>
        </references>
      </pivotArea>
    </chartFormat>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series="1">
      <pivotArea type="data" outline="0" fieldPosition="0">
        <references count="2">
          <reference field="4294967294" count="1" selected="0">
            <x v="0"/>
          </reference>
          <reference field="2" count="1" selected="0">
            <x v="14"/>
          </reference>
        </references>
      </pivotArea>
    </chartFormat>
    <chartFormat chart="17" format="7" series="1">
      <pivotArea type="data" outline="0" fieldPosition="0">
        <references count="2">
          <reference field="4294967294" count="1" selected="0">
            <x v="0"/>
          </reference>
          <reference field="2" count="1" selected="0">
            <x v="18"/>
          </reference>
        </references>
      </pivotArea>
    </chartFormat>
    <chartFormat chart="17" format="8" series="1">
      <pivotArea type="data" outline="0" fieldPosition="0">
        <references count="2">
          <reference field="4294967294" count="1" selected="0">
            <x v="0"/>
          </reference>
          <reference field="2" count="1" selected="0">
            <x v="1"/>
          </reference>
        </references>
      </pivotArea>
    </chartFormat>
    <chartFormat chart="17" format="9" series="1">
      <pivotArea type="data" outline="0" fieldPosition="0">
        <references count="2">
          <reference field="4294967294" count="1" selected="0">
            <x v="0"/>
          </reference>
          <reference field="2" count="1" selected="0">
            <x v="15"/>
          </reference>
        </references>
      </pivotArea>
    </chartFormat>
    <chartFormat chart="17" format="10" series="1">
      <pivotArea type="data" outline="0" fieldPosition="0">
        <references count="2">
          <reference field="4294967294" count="1" selected="0">
            <x v="0"/>
          </reference>
          <reference field="2" count="1" selected="0">
            <x v="17"/>
          </reference>
        </references>
      </pivotArea>
    </chartFormat>
    <chartFormat chart="17" format="11" series="1">
      <pivotArea type="data" outline="0" fieldPosition="0">
        <references count="2">
          <reference field="4294967294" count="1" selected="0">
            <x v="0"/>
          </reference>
          <reference field="2" count="1" selected="0">
            <x v="0"/>
          </reference>
        </references>
      </pivotArea>
    </chartFormat>
    <chartFormat chart="17" format="12" series="1">
      <pivotArea type="data" outline="0" fieldPosition="0">
        <references count="2">
          <reference field="4294967294" count="1" selected="0">
            <x v="0"/>
          </reference>
          <reference field="2" count="1" selected="0">
            <x v="12"/>
          </reference>
        </references>
      </pivotArea>
    </chartFormat>
    <chartFormat chart="17" format="13" series="1">
      <pivotArea type="data" outline="0" fieldPosition="0">
        <references count="2">
          <reference field="4294967294" count="1" selected="0">
            <x v="0"/>
          </reference>
          <reference field="2" count="1" selected="0">
            <x v="13"/>
          </reference>
        </references>
      </pivotArea>
    </chartFormat>
    <chartFormat chart="17" format="14" series="1">
      <pivotArea type="data" outline="0" fieldPosition="0">
        <references count="2">
          <reference field="4294967294" count="1" selected="0">
            <x v="0"/>
          </reference>
          <reference field="2" count="1" selected="0">
            <x v="4"/>
          </reference>
        </references>
      </pivotArea>
    </chartFormat>
    <chartFormat chart="17" format="15" series="1">
      <pivotArea type="data" outline="0" fieldPosition="0">
        <references count="2">
          <reference field="4294967294" count="1" selected="0">
            <x v="0"/>
          </reference>
          <reference field="2" count="1" selected="0">
            <x v="5"/>
          </reference>
        </references>
      </pivotArea>
    </chartFormat>
    <chartFormat chart="17" format="16" series="1">
      <pivotArea type="data" outline="0" fieldPosition="0">
        <references count="2">
          <reference field="4294967294" count="1" selected="0">
            <x v="0"/>
          </reference>
          <reference field="2" count="1" selected="0">
            <x v="6"/>
          </reference>
        </references>
      </pivotArea>
    </chartFormat>
    <chartFormat chart="17" format="17" series="1">
      <pivotArea type="data" outline="0" fieldPosition="0">
        <references count="2">
          <reference field="4294967294" count="1" selected="0">
            <x v="0"/>
          </reference>
          <reference field="2" count="1" selected="0">
            <x v="8"/>
          </reference>
        </references>
      </pivotArea>
    </chartFormat>
    <chartFormat chart="17" format="18" series="1">
      <pivotArea type="data" outline="0" fieldPosition="0">
        <references count="2">
          <reference field="4294967294" count="1" selected="0">
            <x v="0"/>
          </reference>
          <reference field="2" count="1" selected="0">
            <x v="9"/>
          </reference>
        </references>
      </pivotArea>
    </chartFormat>
    <chartFormat chart="17" format="19" series="1">
      <pivotArea type="data" outline="0" fieldPosition="0">
        <references count="2">
          <reference field="4294967294" count="1" selected="0">
            <x v="0"/>
          </reference>
          <reference field="2" count="1" selected="0">
            <x v="3"/>
          </reference>
        </references>
      </pivotArea>
    </chartFormat>
    <chartFormat chart="17" format="20" series="1">
      <pivotArea type="data" outline="0" fieldPosition="0">
        <references count="2">
          <reference field="4294967294" count="1" selected="0">
            <x v="0"/>
          </reference>
          <reference field="2" count="1" selected="0">
            <x v="2"/>
          </reference>
        </references>
      </pivotArea>
    </chartFormat>
    <chartFormat chart="17" format="21" series="1">
      <pivotArea type="data" outline="0" fieldPosition="0">
        <references count="2">
          <reference field="4294967294" count="1" selected="0">
            <x v="0"/>
          </reference>
          <reference field="2" count="1" selected="0">
            <x v="10"/>
          </reference>
        </references>
      </pivotArea>
    </chartFormat>
    <chartFormat chart="17" format="22" series="1">
      <pivotArea type="data" outline="0" fieldPosition="0">
        <references count="2">
          <reference field="4294967294" count="1" selected="0">
            <x v="0"/>
          </reference>
          <reference field="2" count="1" selected="0">
            <x v="16"/>
          </reference>
        </references>
      </pivotArea>
    </chartFormat>
    <chartFormat chart="17" format="23" series="1">
      <pivotArea type="data" outline="0" fieldPosition="0">
        <references count="2">
          <reference field="4294967294" count="1" selected="0">
            <x v="0"/>
          </reference>
          <reference field="2" count="1" selected="0">
            <x v="7"/>
          </reference>
        </references>
      </pivotArea>
    </chartFormat>
    <chartFormat chart="17" format="24" series="1">
      <pivotArea type="data" outline="0" fieldPosition="0">
        <references count="2">
          <reference field="4294967294" count="1" selected="0">
            <x v="0"/>
          </reference>
          <reference field="2" count="1" selected="0">
            <x v="11"/>
          </reference>
        </references>
      </pivotArea>
    </chartFormat>
    <chartFormat chart="17" format="25" series="1">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1:B22" firstHeaderRow="1" firstDataRow="1" firstDataCol="1"/>
  <pivotFields count="6">
    <pivotField showAll="0">
      <items count="9">
        <item x="0"/>
        <item x="1"/>
        <item x="2"/>
        <item x="3"/>
        <item x="4"/>
        <item x="5"/>
        <item x="6"/>
        <item x="7"/>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sortType="descending">
      <items count="21">
        <item x="8"/>
        <item x="12"/>
        <item x="14"/>
        <item x="15"/>
        <item x="11"/>
        <item x="9"/>
        <item x="1"/>
        <item x="17"/>
        <item x="10"/>
        <item x="13"/>
        <item x="7"/>
        <item x="16"/>
        <item x="4"/>
        <item x="2"/>
        <item x="0"/>
        <item x="3"/>
        <item x="18"/>
        <item x="5"/>
        <item x="6"/>
        <item x="1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2"/>
  </rowFields>
  <rowItems count="21">
    <i>
      <x v="14"/>
    </i>
    <i>
      <x v="18"/>
    </i>
    <i>
      <x v="1"/>
    </i>
    <i>
      <x v="15"/>
    </i>
    <i>
      <x v="17"/>
    </i>
    <i>
      <x/>
    </i>
    <i>
      <x v="12"/>
    </i>
    <i>
      <x v="5"/>
    </i>
    <i>
      <x v="6"/>
    </i>
    <i>
      <x v="4"/>
    </i>
    <i>
      <x v="13"/>
    </i>
    <i>
      <x v="8"/>
    </i>
    <i>
      <x v="9"/>
    </i>
    <i>
      <x v="3"/>
    </i>
    <i>
      <x v="10"/>
    </i>
    <i>
      <x v="2"/>
    </i>
    <i>
      <x v="16"/>
    </i>
    <i>
      <x v="7"/>
    </i>
    <i>
      <x v="11"/>
    </i>
    <i>
      <x v="19"/>
    </i>
    <i t="grand">
      <x/>
    </i>
  </rowItems>
  <colItems count="1">
    <i/>
  </colItems>
  <dataFields count="1">
    <dataField name="Sum of Time2_2" fld="3" showDataAs="percentOfCol" baseField="2" baseItem="0" numFmtId="10"/>
  </dataFields>
  <formats count="1">
    <format dxfId="11">
      <pivotArea outline="0" fieldPosition="0">
        <references count="1">
          <reference field="4294967294" count="1">
            <x v="0"/>
          </reference>
        </references>
      </pivotArea>
    </format>
  </formats>
  <chartFormats count="21">
    <chartFormat chart="17" format="42" series="1">
      <pivotArea type="data" outline="0" fieldPosition="0">
        <references count="1">
          <reference field="4294967294" count="1" selected="0">
            <x v="0"/>
          </reference>
        </references>
      </pivotArea>
    </chartFormat>
    <chartFormat chart="17" format="43">
      <pivotArea type="data" outline="0" fieldPosition="0">
        <references count="2">
          <reference field="4294967294" count="1" selected="0">
            <x v="0"/>
          </reference>
          <reference field="2" count="1" selected="0">
            <x v="14"/>
          </reference>
        </references>
      </pivotArea>
    </chartFormat>
    <chartFormat chart="17" format="44">
      <pivotArea type="data" outline="0" fieldPosition="0">
        <references count="2">
          <reference field="4294967294" count="1" selected="0">
            <x v="0"/>
          </reference>
          <reference field="2" count="1" selected="0">
            <x v="18"/>
          </reference>
        </references>
      </pivotArea>
    </chartFormat>
    <chartFormat chart="17" format="45">
      <pivotArea type="data" outline="0" fieldPosition="0">
        <references count="2">
          <reference field="4294967294" count="1" selected="0">
            <x v="0"/>
          </reference>
          <reference field="2" count="1" selected="0">
            <x v="1"/>
          </reference>
        </references>
      </pivotArea>
    </chartFormat>
    <chartFormat chart="17" format="46">
      <pivotArea type="data" outline="0" fieldPosition="0">
        <references count="2">
          <reference field="4294967294" count="1" selected="0">
            <x v="0"/>
          </reference>
          <reference field="2" count="1" selected="0">
            <x v="17"/>
          </reference>
        </references>
      </pivotArea>
    </chartFormat>
    <chartFormat chart="17" format="47">
      <pivotArea type="data" outline="0" fieldPosition="0">
        <references count="2">
          <reference field="4294967294" count="1" selected="0">
            <x v="0"/>
          </reference>
          <reference field="2" count="1" selected="0">
            <x v="15"/>
          </reference>
        </references>
      </pivotArea>
    </chartFormat>
    <chartFormat chart="17" format="48">
      <pivotArea type="data" outline="0" fieldPosition="0">
        <references count="2">
          <reference field="4294967294" count="1" selected="0">
            <x v="0"/>
          </reference>
          <reference field="2" count="1" selected="0">
            <x v="12"/>
          </reference>
        </references>
      </pivotArea>
    </chartFormat>
    <chartFormat chart="17" format="49">
      <pivotArea type="data" outline="0" fieldPosition="0">
        <references count="2">
          <reference field="4294967294" count="1" selected="0">
            <x v="0"/>
          </reference>
          <reference field="2" count="1" selected="0">
            <x v="0"/>
          </reference>
        </references>
      </pivotArea>
    </chartFormat>
    <chartFormat chart="17" format="50">
      <pivotArea type="data" outline="0" fieldPosition="0">
        <references count="2">
          <reference field="4294967294" count="1" selected="0">
            <x v="0"/>
          </reference>
          <reference field="2" count="1" selected="0">
            <x v="6"/>
          </reference>
        </references>
      </pivotArea>
    </chartFormat>
    <chartFormat chart="17" format="51">
      <pivotArea type="data" outline="0" fieldPosition="0">
        <references count="2">
          <reference field="4294967294" count="1" selected="0">
            <x v="0"/>
          </reference>
          <reference field="2" count="1" selected="0">
            <x v="4"/>
          </reference>
        </references>
      </pivotArea>
    </chartFormat>
    <chartFormat chart="17" format="52">
      <pivotArea type="data" outline="0" fieldPosition="0">
        <references count="2">
          <reference field="4294967294" count="1" selected="0">
            <x v="0"/>
          </reference>
          <reference field="2" count="1" selected="0">
            <x v="8"/>
          </reference>
        </references>
      </pivotArea>
    </chartFormat>
    <chartFormat chart="17" format="53">
      <pivotArea type="data" outline="0" fieldPosition="0">
        <references count="2">
          <reference field="4294967294" count="1" selected="0">
            <x v="0"/>
          </reference>
          <reference field="2" count="1" selected="0">
            <x v="5"/>
          </reference>
        </references>
      </pivotArea>
    </chartFormat>
    <chartFormat chart="17" format="54">
      <pivotArea type="data" outline="0" fieldPosition="0">
        <references count="2">
          <reference field="4294967294" count="1" selected="0">
            <x v="0"/>
          </reference>
          <reference field="2" count="1" selected="0">
            <x v="10"/>
          </reference>
        </references>
      </pivotArea>
    </chartFormat>
    <chartFormat chart="17" format="55">
      <pivotArea type="data" outline="0" fieldPosition="0">
        <references count="2">
          <reference field="4294967294" count="1" selected="0">
            <x v="0"/>
          </reference>
          <reference field="2" count="1" selected="0">
            <x v="13"/>
          </reference>
        </references>
      </pivotArea>
    </chartFormat>
    <chartFormat chart="17" format="56">
      <pivotArea type="data" outline="0" fieldPosition="0">
        <references count="2">
          <reference field="4294967294" count="1" selected="0">
            <x v="0"/>
          </reference>
          <reference field="2" count="1" selected="0">
            <x v="9"/>
          </reference>
        </references>
      </pivotArea>
    </chartFormat>
    <chartFormat chart="17" format="57">
      <pivotArea type="data" outline="0" fieldPosition="0">
        <references count="2">
          <reference field="4294967294" count="1" selected="0">
            <x v="0"/>
          </reference>
          <reference field="2" count="1" selected="0">
            <x v="3"/>
          </reference>
        </references>
      </pivotArea>
    </chartFormat>
    <chartFormat chart="17" format="58">
      <pivotArea type="data" outline="0" fieldPosition="0">
        <references count="2">
          <reference field="4294967294" count="1" selected="0">
            <x v="0"/>
          </reference>
          <reference field="2" count="1" selected="0">
            <x v="2"/>
          </reference>
        </references>
      </pivotArea>
    </chartFormat>
    <chartFormat chart="17" format="59">
      <pivotArea type="data" outline="0" fieldPosition="0">
        <references count="2">
          <reference field="4294967294" count="1" selected="0">
            <x v="0"/>
          </reference>
          <reference field="2" count="1" selected="0">
            <x v="16"/>
          </reference>
        </references>
      </pivotArea>
    </chartFormat>
    <chartFormat chart="17" format="60">
      <pivotArea type="data" outline="0" fieldPosition="0">
        <references count="2">
          <reference field="4294967294" count="1" selected="0">
            <x v="0"/>
          </reference>
          <reference field="2" count="1" selected="0">
            <x v="7"/>
          </reference>
        </references>
      </pivotArea>
    </chartFormat>
    <chartFormat chart="17" format="61">
      <pivotArea type="data" outline="0" fieldPosition="0">
        <references count="2">
          <reference field="4294967294" count="1" selected="0">
            <x v="0"/>
          </reference>
          <reference field="2" count="1" selected="0">
            <x v="11"/>
          </reference>
        </references>
      </pivotArea>
    </chartFormat>
    <chartFormat chart="17" format="62">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1000000}" sourceName="Day">
  <pivotTables>
    <pivotTable tabId="11" name="PivotTable6"/>
    <pivotTable tabId="11" name="PivotTable7"/>
  </pivotTables>
  <data>
    <tabular pivotCacheId="1">
      <items count="8">
        <i x="0" s="1"/>
        <i x="1" s="1"/>
        <i x="2" s="1"/>
        <i x="3" s="1"/>
        <i x="4" s="1"/>
        <i x="5" s="1"/>
        <i x="6"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0000000-0013-0000-FFFF-FFFF02000000}" sourceName="Time">
  <pivotTables>
    <pivotTable tabId="11" name="PivotTable6"/>
    <pivotTable tabId="11" name="PivotTable7"/>
  </pivotTables>
  <data>
    <tabular pivotCacheId="1">
      <items count="4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11" name="PivotTable6"/>
    <pivotTable tabId="11" name="PivotTable7"/>
  </pivotTables>
  <data>
    <tabular pivotCacheId="1">
      <items count="20">
        <i x="8" s="1"/>
        <i x="12" s="1"/>
        <i x="14" s="1"/>
        <i x="15" s="1"/>
        <i x="11" s="1"/>
        <i x="9" s="1"/>
        <i x="1" s="1"/>
        <i x="17" s="1"/>
        <i x="10" s="1"/>
        <i x="13" s="1"/>
        <i x="7" s="1"/>
        <i x="16" s="1"/>
        <i x="4" s="1"/>
        <i x="2" s="1"/>
        <i x="0" s="1"/>
        <i x="3" s="1"/>
        <i x="18" s="1"/>
        <i x="5" s="1"/>
        <i x="6" s="1"/>
        <i x="1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0000000-0014-0000-FFFF-FFFF01000000}" cache="Slicer_Day" caption="Day" style="SlicerStyleOther2" rowHeight="241300"/>
  <slicer name="Time" xr10:uid="{00000000-0014-0000-FFFF-FFFF02000000}" cache="Slicer_Time" caption="Time" columnCount="3" style="SlicerStyleOther2" rowHeight="241300"/>
  <slicer name="Category" xr10:uid="{00000000-0014-0000-FFFF-FFFF03000000}" cache="Slicer_Category" caption="Category" columnCount="3"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5"/>
  <sheetViews>
    <sheetView showGridLines="0" tabSelected="1" zoomScale="90" zoomScaleNormal="90" workbookViewId="0">
      <selection activeCell="G13" sqref="G13"/>
    </sheetView>
  </sheetViews>
  <sheetFormatPr defaultRowHeight="14.4" x14ac:dyDescent="0.3"/>
  <cols>
    <col min="1" max="1" width="21.21875" customWidth="1"/>
    <col min="2" max="7" width="10.5546875" style="1" customWidth="1"/>
    <col min="8" max="8" width="10.6640625" style="1" customWidth="1"/>
    <col min="9" max="9" width="10.6640625" customWidth="1"/>
    <col min="10" max="10" width="1.109375" customWidth="1"/>
    <col min="11" max="14" width="10.5546875" customWidth="1"/>
    <col min="15" max="15" width="8.77734375" customWidth="1"/>
    <col min="16" max="16" width="10.77734375" bestFit="1" customWidth="1"/>
    <col min="17" max="17" width="8.77734375" customWidth="1"/>
    <col min="18" max="18" width="10.6640625" bestFit="1" customWidth="1"/>
  </cols>
  <sheetData>
    <row r="2" spans="1:18" ht="23.4" x14ac:dyDescent="0.45">
      <c r="A2" s="50" t="s">
        <v>33</v>
      </c>
    </row>
    <row r="3" spans="1:18" ht="15" thickBot="1" x14ac:dyDescent="0.35"/>
    <row r="4" spans="1:18" ht="15" thickBot="1" x14ac:dyDescent="0.35">
      <c r="A4" s="28" t="s">
        <v>25</v>
      </c>
      <c r="B4" s="28" t="s">
        <v>6</v>
      </c>
      <c r="C4" s="28" t="s">
        <v>0</v>
      </c>
      <c r="D4" s="28" t="s">
        <v>1</v>
      </c>
      <c r="E4" s="28" t="s">
        <v>2</v>
      </c>
      <c r="F4" s="28" t="s">
        <v>3</v>
      </c>
      <c r="G4" s="28" t="s">
        <v>4</v>
      </c>
      <c r="H4" s="28" t="s">
        <v>5</v>
      </c>
      <c r="I4" s="28" t="s">
        <v>31</v>
      </c>
      <c r="K4" s="45" t="s">
        <v>6</v>
      </c>
      <c r="L4" s="45" t="s">
        <v>0</v>
      </c>
      <c r="M4" s="45" t="s">
        <v>1</v>
      </c>
      <c r="N4" s="45" t="s">
        <v>2</v>
      </c>
      <c r="O4" s="45" t="s">
        <v>3</v>
      </c>
      <c r="P4" s="45" t="s">
        <v>4</v>
      </c>
      <c r="Q4" s="45" t="s">
        <v>5</v>
      </c>
      <c r="R4" s="45" t="s">
        <v>31</v>
      </c>
    </row>
    <row r="5" spans="1:18" ht="15" thickBot="1" x14ac:dyDescent="0.35">
      <c r="A5" s="7" t="s">
        <v>7</v>
      </c>
      <c r="B5" s="32">
        <f>SUMIFS('Data Raw'!$D:$D,'Data Raw'!$C:$C,$A:$A,'Data Raw'!$A:$A,'Summary Day'!B$4)</f>
        <v>0.31249999999999967</v>
      </c>
      <c r="C5" s="32">
        <f>SUMIFS('Data Raw'!$D:$D,'Data Raw'!$C:$C,$A:$A,'Data Raw'!$A:$A,'Summary Day'!C$4)</f>
        <v>0.27083333333333265</v>
      </c>
      <c r="D5" s="32">
        <f>SUMIFS('Data Raw'!$D:$D,'Data Raw'!$C:$C,$A:$A,'Data Raw'!$A:$A,'Summary Day'!D$4)</f>
        <v>0.24999999999999967</v>
      </c>
      <c r="E5" s="32">
        <f>SUMIFS('Data Raw'!$D:$D,'Data Raw'!$C:$C,$A:$A,'Data Raw'!$A:$A,'Summary Day'!E$4)</f>
        <v>0.24999999999999967</v>
      </c>
      <c r="F5" s="32">
        <f>SUMIFS('Data Raw'!$D:$D,'Data Raw'!$C:$C,$A:$A,'Data Raw'!$A:$A,'Summary Day'!F$4)</f>
        <v>0.24999999999999967</v>
      </c>
      <c r="G5" s="32">
        <f>SUMIFS('Data Raw'!$D:$D,'Data Raw'!$C:$C,$A:$A,'Data Raw'!$A:$A,'Summary Day'!G$4)</f>
        <v>0.24999999999999967</v>
      </c>
      <c r="H5" s="32">
        <f>SUMIFS('Data Raw'!$D:$D,'Data Raw'!$C:$C,$A:$A,'Data Raw'!$A:$A,'Summary Day'!H$4)</f>
        <v>0.24999999999999967</v>
      </c>
      <c r="I5" s="32">
        <f t="shared" ref="I5:I23" si="0">SUM(B5:H5)</f>
        <v>1.8333333333333304</v>
      </c>
      <c r="K5" s="40">
        <f t="shared" ref="K5:K23" si="1">B5/B$25</f>
        <v>0.31249999999999956</v>
      </c>
      <c r="L5" s="40">
        <f t="shared" ref="L5:L23" si="2">C5/C$25</f>
        <v>0.27083333333333259</v>
      </c>
      <c r="M5" s="40">
        <f t="shared" ref="M5:M23" si="3">D5/D$25</f>
        <v>0.24999999999999956</v>
      </c>
      <c r="N5" s="40">
        <f t="shared" ref="N5:N23" si="4">E5/E$25</f>
        <v>0.24999999999999956</v>
      </c>
      <c r="O5" s="40">
        <f t="shared" ref="O5:O23" si="5">F5/F$25</f>
        <v>0.24999999999999956</v>
      </c>
      <c r="P5" s="40">
        <f t="shared" ref="P5:P23" si="6">G5/G$25</f>
        <v>0.24999999999999956</v>
      </c>
      <c r="Q5" s="40">
        <f t="shared" ref="Q5:Q23" si="7">H5/H$25</f>
        <v>0.24999999999999956</v>
      </c>
      <c r="R5" s="40">
        <f t="shared" ref="R5:R23" si="8">I5/I$25</f>
        <v>0.26190476190476147</v>
      </c>
    </row>
    <row r="6" spans="1:18" ht="15" thickBot="1" x14ac:dyDescent="0.35">
      <c r="A6" s="11" t="s">
        <v>11</v>
      </c>
      <c r="B6" s="32">
        <f>SUMIFS('Data Raw'!$D:$D,'Data Raw'!$C:$C,$A:$A,'Data Raw'!$A:$A,'Summary Day'!B$4)</f>
        <v>0</v>
      </c>
      <c r="C6" s="32">
        <f>SUMIFS('Data Raw'!$D:$D,'Data Raw'!$C:$C,$A:$A,'Data Raw'!$A:$A,'Summary Day'!C$4)</f>
        <v>0</v>
      </c>
      <c r="D6" s="32">
        <f>SUMIFS('Data Raw'!$D:$D,'Data Raw'!$C:$C,$A:$A,'Data Raw'!$A:$A,'Summary Day'!D$4)</f>
        <v>0.24999999999999911</v>
      </c>
      <c r="E6" s="32">
        <f>SUMIFS('Data Raw'!$D:$D,'Data Raw'!$C:$C,$A:$A,'Data Raw'!$A:$A,'Summary Day'!E$4)</f>
        <v>0.24999999999999911</v>
      </c>
      <c r="F6" s="32">
        <f>SUMIFS('Data Raw'!$D:$D,'Data Raw'!$C:$C,$A:$A,'Data Raw'!$A:$A,'Summary Day'!F$4)</f>
        <v>0.24999999999999911</v>
      </c>
      <c r="G6" s="32">
        <f>SUMIFS('Data Raw'!$D:$D,'Data Raw'!$C:$C,$A:$A,'Data Raw'!$A:$A,'Summary Day'!G$4)</f>
        <v>0.24999999999999911</v>
      </c>
      <c r="H6" s="32">
        <f>SUMIFS('Data Raw'!$D:$D,'Data Raw'!$C:$C,$A:$A,'Data Raw'!$A:$A,'Summary Day'!H$4)</f>
        <v>0.24999999999999911</v>
      </c>
      <c r="I6" s="32">
        <f t="shared" si="0"/>
        <v>1.2499999999999956</v>
      </c>
      <c r="K6" s="40">
        <f t="shared" si="1"/>
        <v>0</v>
      </c>
      <c r="L6" s="40">
        <f t="shared" si="2"/>
        <v>0</v>
      </c>
      <c r="M6" s="40">
        <f t="shared" si="3"/>
        <v>0.249999999999999</v>
      </c>
      <c r="N6" s="40">
        <f t="shared" si="4"/>
        <v>0.249999999999999</v>
      </c>
      <c r="O6" s="40">
        <f t="shared" si="5"/>
        <v>0.249999999999999</v>
      </c>
      <c r="P6" s="40">
        <f t="shared" si="6"/>
        <v>0.249999999999999</v>
      </c>
      <c r="Q6" s="40">
        <f t="shared" si="7"/>
        <v>0.249999999999999</v>
      </c>
      <c r="R6" s="40">
        <f t="shared" si="8"/>
        <v>0.17857142857142791</v>
      </c>
    </row>
    <row r="7" spans="1:18" ht="15" thickBot="1" x14ac:dyDescent="0.35">
      <c r="A7" s="30" t="s">
        <v>17</v>
      </c>
      <c r="B7" s="32">
        <f>SUMIFS('Data Raw'!$D:$D,'Data Raw'!$C:$C,$A:$A,'Data Raw'!$A:$A,'Summary Day'!B$4)</f>
        <v>0.16666666666666607</v>
      </c>
      <c r="C7" s="32">
        <f>SUMIFS('Data Raw'!$D:$D,'Data Raw'!$C:$C,$A:$A,'Data Raw'!$A:$A,'Summary Day'!C$4)</f>
        <v>0.22916666666666607</v>
      </c>
      <c r="D7" s="32">
        <f>SUMIFS('Data Raw'!$D:$D,'Data Raw'!$C:$C,$A:$A,'Data Raw'!$A:$A,'Summary Day'!D$4)</f>
        <v>0.10416666666666607</v>
      </c>
      <c r="E7" s="32">
        <f>SUMIFS('Data Raw'!$D:$D,'Data Raw'!$C:$C,$A:$A,'Data Raw'!$A:$A,'Summary Day'!E$4)</f>
        <v>6.25E-2</v>
      </c>
      <c r="F7" s="32">
        <f>SUMIFS('Data Raw'!$D:$D,'Data Raw'!$C:$C,$A:$A,'Data Raw'!$A:$A,'Summary Day'!F$4)</f>
        <v>0.10416666666666607</v>
      </c>
      <c r="G7" s="32">
        <f>SUMIFS('Data Raw'!$D:$D,'Data Raw'!$C:$C,$A:$A,'Data Raw'!$A:$A,'Summary Day'!G$4)</f>
        <v>6.25E-2</v>
      </c>
      <c r="H7" s="32">
        <f>SUMIFS('Data Raw'!$D:$D,'Data Raw'!$C:$C,$A:$A,'Data Raw'!$A:$A,'Summary Day'!H$4)</f>
        <v>0.10416666666666607</v>
      </c>
      <c r="I7" s="32">
        <f t="shared" si="0"/>
        <v>0.83333333333333037</v>
      </c>
      <c r="K7" s="40">
        <f t="shared" si="1"/>
        <v>0.16666666666666599</v>
      </c>
      <c r="L7" s="40">
        <f t="shared" si="2"/>
        <v>0.22916666666666602</v>
      </c>
      <c r="M7" s="40">
        <f t="shared" si="3"/>
        <v>0.10416666666666603</v>
      </c>
      <c r="N7" s="40">
        <f t="shared" si="4"/>
        <v>6.2499999999999972E-2</v>
      </c>
      <c r="O7" s="40">
        <f t="shared" si="5"/>
        <v>0.10416666666666603</v>
      </c>
      <c r="P7" s="40">
        <f t="shared" si="6"/>
        <v>6.2499999999999972E-2</v>
      </c>
      <c r="Q7" s="40">
        <f t="shared" si="7"/>
        <v>0.10416666666666603</v>
      </c>
      <c r="R7" s="40">
        <f t="shared" si="8"/>
        <v>0.11904761904761861</v>
      </c>
    </row>
    <row r="8" spans="1:18" ht="15" thickBot="1" x14ac:dyDescent="0.35">
      <c r="A8" s="25" t="s">
        <v>27</v>
      </c>
      <c r="B8" s="52">
        <f>SUMIFS('Data Raw'!$D:$D,'Data Raw'!$C:$C,$A:$A,'Data Raw'!$A:$A,'Summary Day'!B$4)</f>
        <v>0.16666666666666607</v>
      </c>
      <c r="C8" s="52">
        <f>SUMIFS('Data Raw'!$D:$D,'Data Raw'!$C:$C,$A:$A,'Data Raw'!$A:$A,'Summary Day'!C$4)</f>
        <v>0.125</v>
      </c>
      <c r="D8" s="52">
        <f>SUMIFS('Data Raw'!$D:$D,'Data Raw'!$C:$C,$A:$A,'Data Raw'!$A:$A,'Summary Day'!D$4)</f>
        <v>4.1666666666667018E-2</v>
      </c>
      <c r="E8" s="52">
        <f>SUMIFS('Data Raw'!$D:$D,'Data Raw'!$C:$C,$A:$A,'Data Raw'!$A:$A,'Summary Day'!E$4)</f>
        <v>4.1666666666666075E-2</v>
      </c>
      <c r="F8" s="52">
        <f>SUMIFS('Data Raw'!$D:$D,'Data Raw'!$C:$C,$A:$A,'Data Raw'!$A:$A,'Summary Day'!F$4)</f>
        <v>0</v>
      </c>
      <c r="G8" s="52">
        <f>SUMIFS('Data Raw'!$D:$D,'Data Raw'!$C:$C,$A:$A,'Data Raw'!$A:$A,'Summary Day'!G$4)</f>
        <v>8.3333333333333093E-2</v>
      </c>
      <c r="H8" s="52">
        <f>SUMIFS('Data Raw'!$D:$D,'Data Raw'!$C:$C,$A:$A,'Data Raw'!$A:$A,'Summary Day'!H$4)</f>
        <v>0</v>
      </c>
      <c r="I8" s="52">
        <f t="shared" si="0"/>
        <v>0.45833333333333226</v>
      </c>
      <c r="J8" s="23"/>
      <c r="K8" s="53">
        <f t="shared" si="1"/>
        <v>0.16666666666666599</v>
      </c>
      <c r="L8" s="53">
        <f t="shared" si="2"/>
        <v>0.12499999999999997</v>
      </c>
      <c r="M8" s="53">
        <f t="shared" si="3"/>
        <v>4.1666666666666997E-2</v>
      </c>
      <c r="N8" s="53">
        <f t="shared" si="4"/>
        <v>4.1666666666666054E-2</v>
      </c>
      <c r="O8" s="53">
        <f t="shared" si="5"/>
        <v>0</v>
      </c>
      <c r="P8" s="53">
        <f t="shared" si="6"/>
        <v>8.3333333333333051E-2</v>
      </c>
      <c r="Q8" s="53">
        <f t="shared" si="7"/>
        <v>0</v>
      </c>
      <c r="R8" s="53">
        <f t="shared" si="8"/>
        <v>6.5476190476190313E-2</v>
      </c>
    </row>
    <row r="9" spans="1:18" ht="15" thickBot="1" x14ac:dyDescent="0.35">
      <c r="A9" s="10" t="s">
        <v>12</v>
      </c>
      <c r="B9" s="32">
        <f>SUMIFS('Data Raw'!$D:$D,'Data Raw'!$C:$C,$A:$A,'Data Raw'!$A:$A,'Summary Day'!B$4)</f>
        <v>0</v>
      </c>
      <c r="C9" s="32">
        <f>SUMIFS('Data Raw'!$D:$D,'Data Raw'!$C:$C,$A:$A,'Data Raw'!$A:$A,'Summary Day'!C$4)</f>
        <v>0</v>
      </c>
      <c r="D9" s="32">
        <f>SUMIFS('Data Raw'!$D:$D,'Data Raw'!$C:$C,$A:$A,'Data Raw'!$A:$A,'Summary Day'!D$4)</f>
        <v>8.3333333333333093E-2</v>
      </c>
      <c r="E9" s="32">
        <f>SUMIFS('Data Raw'!$D:$D,'Data Raw'!$C:$C,$A:$A,'Data Raw'!$A:$A,'Summary Day'!E$4)</f>
        <v>8.3333333333333093E-2</v>
      </c>
      <c r="F9" s="32">
        <f>SUMIFS('Data Raw'!$D:$D,'Data Raw'!$C:$C,$A:$A,'Data Raw'!$A:$A,'Summary Day'!F$4)</f>
        <v>8.3333333333333093E-2</v>
      </c>
      <c r="G9" s="32">
        <f>SUMIFS('Data Raw'!$D:$D,'Data Raw'!$C:$C,$A:$A,'Data Raw'!$A:$A,'Summary Day'!G$4)</f>
        <v>8.3333333333333093E-2</v>
      </c>
      <c r="H9" s="32">
        <f>SUMIFS('Data Raw'!$D:$D,'Data Raw'!$C:$C,$A:$A,'Data Raw'!$A:$A,'Summary Day'!H$4)</f>
        <v>8.3333333333333093E-2</v>
      </c>
      <c r="I9" s="32">
        <f t="shared" si="0"/>
        <v>0.41666666666666546</v>
      </c>
      <c r="K9" s="40">
        <f t="shared" si="1"/>
        <v>0</v>
      </c>
      <c r="L9" s="40">
        <f t="shared" si="2"/>
        <v>0</v>
      </c>
      <c r="M9" s="40">
        <f t="shared" si="3"/>
        <v>8.3333333333333051E-2</v>
      </c>
      <c r="N9" s="40">
        <f t="shared" si="4"/>
        <v>8.3333333333333051E-2</v>
      </c>
      <c r="O9" s="40">
        <f t="shared" si="5"/>
        <v>8.3333333333333051E-2</v>
      </c>
      <c r="P9" s="40">
        <f t="shared" si="6"/>
        <v>8.3333333333333051E-2</v>
      </c>
      <c r="Q9" s="40">
        <f t="shared" si="7"/>
        <v>8.3333333333333051E-2</v>
      </c>
      <c r="R9" s="40">
        <f t="shared" si="8"/>
        <v>5.9523809523809347E-2</v>
      </c>
    </row>
    <row r="10" spans="1:18" ht="15" thickBot="1" x14ac:dyDescent="0.35">
      <c r="A10" s="51" t="s">
        <v>16</v>
      </c>
      <c r="B10" s="32">
        <f>SUMIFS('Data Raw'!$D:$D,'Data Raw'!$C:$C,$A:$A,'Data Raw'!$A:$A,'Summary Day'!B$4)</f>
        <v>4.1666666666666963E-2</v>
      </c>
      <c r="C10" s="32">
        <f>SUMIFS('Data Raw'!$D:$D,'Data Raw'!$C:$C,$A:$A,'Data Raw'!$A:$A,'Summary Day'!C$4)</f>
        <v>4.1666666666666963E-2</v>
      </c>
      <c r="D10" s="32">
        <f>SUMIFS('Data Raw'!$D:$D,'Data Raw'!$C:$C,$A:$A,'Data Raw'!$A:$A,'Summary Day'!D$4)</f>
        <v>4.1666666666667851E-2</v>
      </c>
      <c r="E10" s="32">
        <f>SUMIFS('Data Raw'!$D:$D,'Data Raw'!$C:$C,$A:$A,'Data Raw'!$A:$A,'Summary Day'!E$4)</f>
        <v>4.1666666666667851E-2</v>
      </c>
      <c r="F10" s="32">
        <f>SUMIFS('Data Raw'!$D:$D,'Data Raw'!$C:$C,$A:$A,'Data Raw'!$A:$A,'Summary Day'!F$4)</f>
        <v>4.1666666666667851E-2</v>
      </c>
      <c r="G10" s="32">
        <f>SUMIFS('Data Raw'!$D:$D,'Data Raw'!$C:$C,$A:$A,'Data Raw'!$A:$A,'Summary Day'!G$4)</f>
        <v>4.1666666666667851E-2</v>
      </c>
      <c r="H10" s="32">
        <f>SUMIFS('Data Raw'!$D:$D,'Data Raw'!$C:$C,$A:$A,'Data Raw'!$A:$A,'Summary Day'!H$4)</f>
        <v>4.1666666666667851E-2</v>
      </c>
      <c r="I10" s="32">
        <f t="shared" si="0"/>
        <v>0.29166666666667318</v>
      </c>
      <c r="K10" s="40">
        <f t="shared" si="1"/>
        <v>4.1666666666666942E-2</v>
      </c>
      <c r="L10" s="40">
        <f t="shared" si="2"/>
        <v>4.1666666666666956E-2</v>
      </c>
      <c r="M10" s="40">
        <f t="shared" si="3"/>
        <v>4.166666666666783E-2</v>
      </c>
      <c r="N10" s="40">
        <f t="shared" si="4"/>
        <v>4.166666666666783E-2</v>
      </c>
      <c r="O10" s="40">
        <f t="shared" si="5"/>
        <v>4.166666666666783E-2</v>
      </c>
      <c r="P10" s="40">
        <f t="shared" si="6"/>
        <v>4.166666666666783E-2</v>
      </c>
      <c r="Q10" s="40">
        <f t="shared" si="7"/>
        <v>4.166666666666783E-2</v>
      </c>
      <c r="R10" s="40">
        <f t="shared" si="8"/>
        <v>4.1666666666667594E-2</v>
      </c>
    </row>
    <row r="11" spans="1:18" ht="15" thickBot="1" x14ac:dyDescent="0.35">
      <c r="A11" s="12" t="s">
        <v>8</v>
      </c>
      <c r="B11" s="32">
        <f>SUMIFS('Data Raw'!$D:$D,'Data Raw'!$C:$C,$A:$A,'Data Raw'!$A:$A,'Summary Day'!B$4)</f>
        <v>0</v>
      </c>
      <c r="C11" s="32">
        <f>SUMIFS('Data Raw'!$D:$D,'Data Raw'!$C:$C,$A:$A,'Data Raw'!$A:$A,'Summary Day'!C$4)</f>
        <v>0</v>
      </c>
      <c r="D11" s="32">
        <f>SUMIFS('Data Raw'!$D:$D,'Data Raw'!$C:$C,$A:$A,'Data Raw'!$A:$A,'Summary Day'!D$4)</f>
        <v>4.1666666666665964E-2</v>
      </c>
      <c r="E11" s="32">
        <f>SUMIFS('Data Raw'!$D:$D,'Data Raw'!$C:$C,$A:$A,'Data Raw'!$A:$A,'Summary Day'!E$4)</f>
        <v>4.1666666666665964E-2</v>
      </c>
      <c r="F11" s="32">
        <f>SUMIFS('Data Raw'!$D:$D,'Data Raw'!$C:$C,$A:$A,'Data Raw'!$A:$A,'Summary Day'!F$4)</f>
        <v>4.1666666666665964E-2</v>
      </c>
      <c r="G11" s="32">
        <f>SUMIFS('Data Raw'!$D:$D,'Data Raw'!$C:$C,$A:$A,'Data Raw'!$A:$A,'Summary Day'!G$4)</f>
        <v>4.1666666666665964E-2</v>
      </c>
      <c r="H11" s="32">
        <f>SUMIFS('Data Raw'!$D:$D,'Data Raw'!$C:$C,$A:$A,'Data Raw'!$A:$A,'Summary Day'!H$4)</f>
        <v>4.1666666666665964E-2</v>
      </c>
      <c r="I11" s="32">
        <f t="shared" si="0"/>
        <v>0.20833333333332982</v>
      </c>
      <c r="K11" s="40">
        <f t="shared" si="1"/>
        <v>0</v>
      </c>
      <c r="L11" s="40">
        <f t="shared" si="2"/>
        <v>0</v>
      </c>
      <c r="M11" s="40">
        <f t="shared" si="3"/>
        <v>4.1666666666665943E-2</v>
      </c>
      <c r="N11" s="40">
        <f t="shared" si="4"/>
        <v>4.1666666666665943E-2</v>
      </c>
      <c r="O11" s="40">
        <f t="shared" si="5"/>
        <v>4.1666666666665943E-2</v>
      </c>
      <c r="P11" s="40">
        <f t="shared" si="6"/>
        <v>4.1666666666665943E-2</v>
      </c>
      <c r="Q11" s="40">
        <f t="shared" si="7"/>
        <v>4.1666666666665943E-2</v>
      </c>
      <c r="R11" s="40">
        <f t="shared" si="8"/>
        <v>2.9761904761904257E-2</v>
      </c>
    </row>
    <row r="12" spans="1:18" ht="15" thickBot="1" x14ac:dyDescent="0.35">
      <c r="A12" s="36" t="s">
        <v>10</v>
      </c>
      <c r="B12" s="32">
        <f>SUMIFS('Data Raw'!$D:$D,'Data Raw'!$C:$C,$A:$A,'Data Raw'!$A:$A,'Summary Day'!B$4)</f>
        <v>2.0833333333333981E-2</v>
      </c>
      <c r="C12" s="32">
        <f>SUMIFS('Data Raw'!$D:$D,'Data Raw'!$C:$C,$A:$A,'Data Raw'!$A:$A,'Summary Day'!C$4)</f>
        <v>2.0833333333333981E-2</v>
      </c>
      <c r="D12" s="32">
        <f>SUMIFS('Data Raw'!$D:$D,'Data Raw'!$C:$C,$A:$A,'Data Raw'!$A:$A,'Summary Day'!D$4)</f>
        <v>2.0833333333333981E-2</v>
      </c>
      <c r="E12" s="32">
        <f>SUMIFS('Data Raw'!$D:$D,'Data Raw'!$C:$C,$A:$A,'Data Raw'!$A:$A,'Summary Day'!E$4)</f>
        <v>2.0833333333333981E-2</v>
      </c>
      <c r="F12" s="32">
        <f>SUMIFS('Data Raw'!$D:$D,'Data Raw'!$C:$C,$A:$A,'Data Raw'!$A:$A,'Summary Day'!F$4)</f>
        <v>2.0833333333333981E-2</v>
      </c>
      <c r="G12" s="32">
        <f>SUMIFS('Data Raw'!$D:$D,'Data Raw'!$C:$C,$A:$A,'Data Raw'!$A:$A,'Summary Day'!G$4)</f>
        <v>2.0833333333333981E-2</v>
      </c>
      <c r="H12" s="32">
        <f>SUMIFS('Data Raw'!$D:$D,'Data Raw'!$C:$C,$A:$A,'Data Raw'!$A:$A,'Summary Day'!H$4)</f>
        <v>2.0833333333333981E-2</v>
      </c>
      <c r="I12" s="32">
        <f t="shared" si="0"/>
        <v>0.14583333333333787</v>
      </c>
      <c r="K12" s="40">
        <f t="shared" si="1"/>
        <v>2.0833333333333971E-2</v>
      </c>
      <c r="L12" s="40">
        <f t="shared" si="2"/>
        <v>2.0833333333333977E-2</v>
      </c>
      <c r="M12" s="40">
        <f t="shared" si="3"/>
        <v>2.0833333333333971E-2</v>
      </c>
      <c r="N12" s="40">
        <f t="shared" si="4"/>
        <v>2.0833333333333971E-2</v>
      </c>
      <c r="O12" s="40">
        <f t="shared" si="5"/>
        <v>2.0833333333333971E-2</v>
      </c>
      <c r="P12" s="40">
        <f t="shared" si="6"/>
        <v>2.0833333333333971E-2</v>
      </c>
      <c r="Q12" s="40">
        <f t="shared" si="7"/>
        <v>2.0833333333333971E-2</v>
      </c>
      <c r="R12" s="40">
        <f t="shared" si="8"/>
        <v>2.0833333333333977E-2</v>
      </c>
    </row>
    <row r="13" spans="1:18" ht="15" thickBot="1" x14ac:dyDescent="0.35">
      <c r="A13" s="47" t="s">
        <v>40</v>
      </c>
      <c r="B13" s="32">
        <f>SUMIFS('Data Raw'!$D:$D,'Data Raw'!$C:$C,$A:$A,'Data Raw'!$A:$A,'Summary Day'!B$4)</f>
        <v>6.2500000000000583E-2</v>
      </c>
      <c r="C13" s="32">
        <f>SUMIFS('Data Raw'!$D:$D,'Data Raw'!$C:$C,$A:$A,'Data Raw'!$A:$A,'Summary Day'!C$4)</f>
        <v>6.2500000000000583E-2</v>
      </c>
      <c r="D13" s="32">
        <f>SUMIFS('Data Raw'!$D:$D,'Data Raw'!$C:$C,$A:$A,'Data Raw'!$A:$A,'Summary Day'!D$4)</f>
        <v>6.2500000000000583E-2</v>
      </c>
      <c r="E13" s="32">
        <f>SUMIFS('Data Raw'!$D:$D,'Data Raw'!$C:$C,$A:$A,'Data Raw'!$A:$A,'Summary Day'!E$4)</f>
        <v>6.2500000000000583E-2</v>
      </c>
      <c r="F13" s="32">
        <f>SUMIFS('Data Raw'!$D:$D,'Data Raw'!$C:$C,$A:$A,'Data Raw'!$A:$A,'Summary Day'!F$4)</f>
        <v>6.2500000000000583E-2</v>
      </c>
      <c r="G13" s="32">
        <f>SUMIFS('Data Raw'!$D:$D,'Data Raw'!$C:$C,$A:$A,'Data Raw'!$A:$A,'Summary Day'!G$4)</f>
        <v>6.2500000000000583E-2</v>
      </c>
      <c r="H13" s="32">
        <f>SUMIFS('Data Raw'!$D:$D,'Data Raw'!$C:$C,$A:$A,'Data Raw'!$A:$A,'Summary Day'!H$4)</f>
        <v>6.2500000000000583E-2</v>
      </c>
      <c r="I13" s="32">
        <f t="shared" si="0"/>
        <v>0.437500000000004</v>
      </c>
      <c r="K13" s="40">
        <f t="shared" si="1"/>
        <v>6.2500000000000555E-2</v>
      </c>
      <c r="L13" s="40">
        <f t="shared" si="2"/>
        <v>6.2500000000000569E-2</v>
      </c>
      <c r="M13" s="40">
        <f t="shared" si="3"/>
        <v>6.2500000000000555E-2</v>
      </c>
      <c r="N13" s="40">
        <f t="shared" si="4"/>
        <v>6.2500000000000555E-2</v>
      </c>
      <c r="O13" s="40">
        <f t="shared" si="5"/>
        <v>6.2500000000000555E-2</v>
      </c>
      <c r="P13" s="40">
        <f t="shared" si="6"/>
        <v>6.2500000000000555E-2</v>
      </c>
      <c r="Q13" s="40">
        <f t="shared" si="7"/>
        <v>6.2500000000000555E-2</v>
      </c>
      <c r="R13" s="40">
        <f t="shared" si="8"/>
        <v>6.2500000000000569E-2</v>
      </c>
    </row>
    <row r="14" spans="1:18" ht="15" thickBot="1" x14ac:dyDescent="0.35">
      <c r="A14" s="49" t="s">
        <v>14</v>
      </c>
      <c r="B14" s="32">
        <f>SUMIFS('Data Raw'!$D:$D,'Data Raw'!$C:$C,$A:$A,'Data Raw'!$A:$A,'Summary Day'!B$4)</f>
        <v>2.0833333333333925E-2</v>
      </c>
      <c r="C14" s="32">
        <f>SUMIFS('Data Raw'!$D:$D,'Data Raw'!$C:$C,$A:$A,'Data Raw'!$A:$A,'Summary Day'!C$4)</f>
        <v>2.0833333333333925E-2</v>
      </c>
      <c r="D14" s="32">
        <f>SUMIFS('Data Raw'!$D:$D,'Data Raw'!$C:$C,$A:$A,'Data Raw'!$A:$A,'Summary Day'!D$4)</f>
        <v>2.0833333333333925E-2</v>
      </c>
      <c r="E14" s="32">
        <f>SUMIFS('Data Raw'!$D:$D,'Data Raw'!$C:$C,$A:$A,'Data Raw'!$A:$A,'Summary Day'!E$4)</f>
        <v>2.0833333333333925E-2</v>
      </c>
      <c r="F14" s="32">
        <f>SUMIFS('Data Raw'!$D:$D,'Data Raw'!$C:$C,$A:$A,'Data Raw'!$A:$A,'Summary Day'!F$4)</f>
        <v>2.0833333333333925E-2</v>
      </c>
      <c r="G14" s="32">
        <f>SUMIFS('Data Raw'!$D:$D,'Data Raw'!$C:$C,$A:$A,'Data Raw'!$A:$A,'Summary Day'!G$4)</f>
        <v>2.0833333333333925E-2</v>
      </c>
      <c r="H14" s="32">
        <f>SUMIFS('Data Raw'!$D:$D,'Data Raw'!$C:$C,$A:$A,'Data Raw'!$A:$A,'Summary Day'!H$4)</f>
        <v>2.0833333333333925E-2</v>
      </c>
      <c r="I14" s="32">
        <f t="shared" si="0"/>
        <v>0.14583333333333748</v>
      </c>
      <c r="K14" s="40">
        <f t="shared" si="1"/>
        <v>2.0833333333333915E-2</v>
      </c>
      <c r="L14" s="40">
        <f t="shared" si="2"/>
        <v>2.0833333333333922E-2</v>
      </c>
      <c r="M14" s="40">
        <f t="shared" si="3"/>
        <v>2.0833333333333915E-2</v>
      </c>
      <c r="N14" s="40">
        <f t="shared" si="4"/>
        <v>2.0833333333333915E-2</v>
      </c>
      <c r="O14" s="40">
        <f t="shared" si="5"/>
        <v>2.0833333333333915E-2</v>
      </c>
      <c r="P14" s="40">
        <f t="shared" si="6"/>
        <v>2.0833333333333915E-2</v>
      </c>
      <c r="Q14" s="40">
        <f t="shared" si="7"/>
        <v>2.0833333333333915E-2</v>
      </c>
      <c r="R14" s="40">
        <f t="shared" si="8"/>
        <v>2.0833333333333922E-2</v>
      </c>
    </row>
    <row r="15" spans="1:18" ht="15" thickBot="1" x14ac:dyDescent="0.35">
      <c r="A15" s="20" t="s">
        <v>18</v>
      </c>
      <c r="B15" s="32">
        <f>SUMIFS('Data Raw'!$D:$D,'Data Raw'!$C:$C,$A:$A,'Data Raw'!$A:$A,'Summary Day'!B$4)</f>
        <v>2.0833333333333925E-2</v>
      </c>
      <c r="C15" s="32">
        <f>SUMIFS('Data Raw'!$D:$D,'Data Raw'!$C:$C,$A:$A,'Data Raw'!$A:$A,'Summary Day'!C$4)</f>
        <v>2.0833333333333925E-2</v>
      </c>
      <c r="D15" s="32">
        <f>SUMIFS('Data Raw'!$D:$D,'Data Raw'!$C:$C,$A:$A,'Data Raw'!$A:$A,'Summary Day'!D$4)</f>
        <v>2.0833333333333925E-2</v>
      </c>
      <c r="E15" s="32">
        <f>SUMIFS('Data Raw'!$D:$D,'Data Raw'!$C:$C,$A:$A,'Data Raw'!$A:$A,'Summary Day'!E$4)</f>
        <v>2.0833333333333925E-2</v>
      </c>
      <c r="F15" s="32">
        <f>SUMIFS('Data Raw'!$D:$D,'Data Raw'!$C:$C,$A:$A,'Data Raw'!$A:$A,'Summary Day'!F$4)</f>
        <v>2.0833333333333925E-2</v>
      </c>
      <c r="G15" s="32">
        <f>SUMIFS('Data Raw'!$D:$D,'Data Raw'!$C:$C,$A:$A,'Data Raw'!$A:$A,'Summary Day'!G$4)</f>
        <v>2.0833333333333925E-2</v>
      </c>
      <c r="H15" s="32">
        <f>SUMIFS('Data Raw'!$D:$D,'Data Raw'!$C:$C,$A:$A,'Data Raw'!$A:$A,'Summary Day'!H$4)</f>
        <v>2.0833333333333925E-2</v>
      </c>
      <c r="I15" s="32">
        <f t="shared" si="0"/>
        <v>0.14583333333333748</v>
      </c>
      <c r="K15" s="40">
        <f t="shared" si="1"/>
        <v>2.0833333333333915E-2</v>
      </c>
      <c r="L15" s="40">
        <f t="shared" si="2"/>
        <v>2.0833333333333922E-2</v>
      </c>
      <c r="M15" s="40">
        <f t="shared" si="3"/>
        <v>2.0833333333333915E-2</v>
      </c>
      <c r="N15" s="40">
        <f t="shared" si="4"/>
        <v>2.0833333333333915E-2</v>
      </c>
      <c r="O15" s="40">
        <f t="shared" si="5"/>
        <v>2.0833333333333915E-2</v>
      </c>
      <c r="P15" s="40">
        <f t="shared" si="6"/>
        <v>2.0833333333333915E-2</v>
      </c>
      <c r="Q15" s="40">
        <f t="shared" si="7"/>
        <v>2.0833333333333915E-2</v>
      </c>
      <c r="R15" s="40">
        <f t="shared" si="8"/>
        <v>2.0833333333333922E-2</v>
      </c>
    </row>
    <row r="16" spans="1:18" ht="15" thickBot="1" x14ac:dyDescent="0.35">
      <c r="A16" s="48" t="s">
        <v>15</v>
      </c>
      <c r="B16" s="32">
        <f>SUMIFS('Data Raw'!$D:$D,'Data Raw'!$C:$C,$A:$A,'Data Raw'!$A:$A,'Summary Day'!B$4)</f>
        <v>2.0833333333333037E-2</v>
      </c>
      <c r="C16" s="32">
        <f>SUMIFS('Data Raw'!$D:$D,'Data Raw'!$C:$C,$A:$A,'Data Raw'!$A:$A,'Summary Day'!C$4)</f>
        <v>2.0833333333333037E-2</v>
      </c>
      <c r="D16" s="32">
        <f>SUMIFS('Data Raw'!$D:$D,'Data Raw'!$C:$C,$A:$A,'Data Raw'!$A:$A,'Summary Day'!D$4)</f>
        <v>2.0833333333333037E-2</v>
      </c>
      <c r="E16" s="32">
        <f>SUMIFS('Data Raw'!$D:$D,'Data Raw'!$C:$C,$A:$A,'Data Raw'!$A:$A,'Summary Day'!E$4)</f>
        <v>2.0833333333333037E-2</v>
      </c>
      <c r="F16" s="32">
        <f>SUMIFS('Data Raw'!$D:$D,'Data Raw'!$C:$C,$A:$A,'Data Raw'!$A:$A,'Summary Day'!F$4)</f>
        <v>2.0833333333333037E-2</v>
      </c>
      <c r="G16" s="32">
        <f>SUMIFS('Data Raw'!$D:$D,'Data Raw'!$C:$C,$A:$A,'Data Raw'!$A:$A,'Summary Day'!G$4)</f>
        <v>2.0833333333333037E-2</v>
      </c>
      <c r="H16" s="32">
        <f>SUMIFS('Data Raw'!$D:$D,'Data Raw'!$C:$C,$A:$A,'Data Raw'!$A:$A,'Summary Day'!H$4)</f>
        <v>2.0833333333333037E-2</v>
      </c>
      <c r="I16" s="32">
        <f t="shared" si="0"/>
        <v>0.14583333333333126</v>
      </c>
      <c r="K16" s="40">
        <f t="shared" si="1"/>
        <v>2.0833333333333027E-2</v>
      </c>
      <c r="L16" s="40">
        <f t="shared" si="2"/>
        <v>2.0833333333333034E-2</v>
      </c>
      <c r="M16" s="40">
        <f t="shared" si="3"/>
        <v>2.0833333333333027E-2</v>
      </c>
      <c r="N16" s="40">
        <f t="shared" si="4"/>
        <v>2.0833333333333027E-2</v>
      </c>
      <c r="O16" s="40">
        <f t="shared" si="5"/>
        <v>2.0833333333333027E-2</v>
      </c>
      <c r="P16" s="40">
        <f t="shared" si="6"/>
        <v>2.0833333333333027E-2</v>
      </c>
      <c r="Q16" s="40">
        <f t="shared" si="7"/>
        <v>2.0833333333333027E-2</v>
      </c>
      <c r="R16" s="40">
        <f t="shared" si="8"/>
        <v>2.0833333333333034E-2</v>
      </c>
    </row>
    <row r="17" spans="1:18" ht="15" thickBot="1" x14ac:dyDescent="0.35">
      <c r="A17" s="26" t="s">
        <v>29</v>
      </c>
      <c r="B17" s="32">
        <f>SUMIFS('Data Raw'!$D:$D,'Data Raw'!$C:$C,$A:$A,'Data Raw'!$A:$A,'Summary Day'!B$4)</f>
        <v>4.1666666666665991E-2</v>
      </c>
      <c r="C17" s="32">
        <f>SUMIFS('Data Raw'!$D:$D,'Data Raw'!$C:$C,$A:$A,'Data Raw'!$A:$A,'Summary Day'!C$4)</f>
        <v>2.083333333333301E-2</v>
      </c>
      <c r="D17" s="32">
        <f>SUMIFS('Data Raw'!$D:$D,'Data Raw'!$C:$C,$A:$A,'Data Raw'!$A:$A,'Summary Day'!D$4)</f>
        <v>2.083333333333301E-2</v>
      </c>
      <c r="E17" s="32">
        <f>SUMIFS('Data Raw'!$D:$D,'Data Raw'!$C:$C,$A:$A,'Data Raw'!$A:$A,'Summary Day'!E$4)</f>
        <v>2.083333333333301E-2</v>
      </c>
      <c r="F17" s="32">
        <f>SUMIFS('Data Raw'!$D:$D,'Data Raw'!$C:$C,$A:$A,'Data Raw'!$A:$A,'Summary Day'!F$4)</f>
        <v>0</v>
      </c>
      <c r="G17" s="32">
        <f>SUMIFS('Data Raw'!$D:$D,'Data Raw'!$C:$C,$A:$A,'Data Raw'!$A:$A,'Summary Day'!G$4)</f>
        <v>2.083333333333301E-2</v>
      </c>
      <c r="H17" s="32">
        <f>SUMIFS('Data Raw'!$D:$D,'Data Raw'!$C:$C,$A:$A,'Data Raw'!$A:$A,'Summary Day'!H$4)</f>
        <v>2.083333333333301E-2</v>
      </c>
      <c r="I17" s="32">
        <f t="shared" si="0"/>
        <v>0.14583333333333104</v>
      </c>
      <c r="K17" s="40">
        <f t="shared" si="1"/>
        <v>4.166666666666597E-2</v>
      </c>
      <c r="L17" s="40">
        <f t="shared" si="2"/>
        <v>2.0833333333333006E-2</v>
      </c>
      <c r="M17" s="40">
        <f t="shared" si="3"/>
        <v>2.0833333333332999E-2</v>
      </c>
      <c r="N17" s="40">
        <f t="shared" si="4"/>
        <v>2.0833333333332999E-2</v>
      </c>
      <c r="O17" s="40">
        <f t="shared" si="5"/>
        <v>0</v>
      </c>
      <c r="P17" s="40">
        <f t="shared" si="6"/>
        <v>2.0833333333332999E-2</v>
      </c>
      <c r="Q17" s="40">
        <f t="shared" si="7"/>
        <v>2.0833333333332999E-2</v>
      </c>
      <c r="R17" s="40">
        <f t="shared" si="8"/>
        <v>2.0833333333333003E-2</v>
      </c>
    </row>
    <row r="18" spans="1:18" ht="15" thickBot="1" x14ac:dyDescent="0.35">
      <c r="A18" s="31" t="s">
        <v>28</v>
      </c>
      <c r="B18" s="32">
        <f>SUMIFS('Data Raw'!$D:$D,'Data Raw'!$C:$C,$A:$A,'Data Raw'!$A:$A,'Summary Day'!B$4)</f>
        <v>0</v>
      </c>
      <c r="C18" s="32">
        <f>SUMIFS('Data Raw'!$D:$D,'Data Raw'!$C:$C,$A:$A,'Data Raw'!$A:$A,'Summary Day'!C$4)</f>
        <v>4.1666666666667018E-2</v>
      </c>
      <c r="D18" s="32">
        <f>SUMIFS('Data Raw'!$D:$D,'Data Raw'!$C:$C,$A:$A,'Data Raw'!$A:$A,'Summary Day'!D$4)</f>
        <v>0</v>
      </c>
      <c r="E18" s="32">
        <f>SUMIFS('Data Raw'!$D:$D,'Data Raw'!$C:$C,$A:$A,'Data Raw'!$A:$A,'Summary Day'!E$4)</f>
        <v>4.1666666666667018E-2</v>
      </c>
      <c r="F18" s="32">
        <f>SUMIFS('Data Raw'!$D:$D,'Data Raw'!$C:$C,$A:$A,'Data Raw'!$A:$A,'Summary Day'!F$4)</f>
        <v>0</v>
      </c>
      <c r="G18" s="32">
        <f>SUMIFS('Data Raw'!$D:$D,'Data Raw'!$C:$C,$A:$A,'Data Raw'!$A:$A,'Summary Day'!G$4)</f>
        <v>0</v>
      </c>
      <c r="H18" s="32">
        <f>SUMIFS('Data Raw'!$D:$D,'Data Raw'!$C:$C,$A:$A,'Data Raw'!$A:$A,'Summary Day'!H$4)</f>
        <v>4.1666666666667018E-2</v>
      </c>
      <c r="I18" s="32">
        <f t="shared" si="0"/>
        <v>0.12500000000000105</v>
      </c>
      <c r="K18" s="40">
        <f t="shared" si="1"/>
        <v>0</v>
      </c>
      <c r="L18" s="40">
        <f t="shared" si="2"/>
        <v>4.1666666666667011E-2</v>
      </c>
      <c r="M18" s="40">
        <f t="shared" si="3"/>
        <v>0</v>
      </c>
      <c r="N18" s="40">
        <f t="shared" si="4"/>
        <v>4.1666666666666997E-2</v>
      </c>
      <c r="O18" s="40">
        <f t="shared" si="5"/>
        <v>0</v>
      </c>
      <c r="P18" s="40">
        <f t="shared" si="6"/>
        <v>0</v>
      </c>
      <c r="Q18" s="40">
        <f t="shared" si="7"/>
        <v>4.1666666666666997E-2</v>
      </c>
      <c r="R18" s="40">
        <f t="shared" si="8"/>
        <v>1.7857142857143005E-2</v>
      </c>
    </row>
    <row r="19" spans="1:18" ht="15" thickBot="1" x14ac:dyDescent="0.35">
      <c r="A19" s="24" t="s">
        <v>26</v>
      </c>
      <c r="B19" s="32">
        <f>SUMIFS('Data Raw'!$D:$D,'Data Raw'!$C:$C,$A:$A,'Data Raw'!$A:$A,'Summary Day'!B$4)</f>
        <v>6.25E-2</v>
      </c>
      <c r="C19" s="32">
        <f>SUMIFS('Data Raw'!$D:$D,'Data Raw'!$C:$C,$A:$A,'Data Raw'!$A:$A,'Summary Day'!C$4)</f>
        <v>0</v>
      </c>
      <c r="D19" s="32">
        <f>SUMIFS('Data Raw'!$D:$D,'Data Raw'!$C:$C,$A:$A,'Data Raw'!$A:$A,'Summary Day'!D$4)</f>
        <v>0</v>
      </c>
      <c r="E19" s="32">
        <f>SUMIFS('Data Raw'!$D:$D,'Data Raw'!$C:$C,$A:$A,'Data Raw'!$A:$A,'Summary Day'!E$4)</f>
        <v>0</v>
      </c>
      <c r="F19" s="32">
        <f>SUMIFS('Data Raw'!$D:$D,'Data Raw'!$C:$C,$A:$A,'Data Raw'!$A:$A,'Summary Day'!F$4)</f>
        <v>6.2500000000000028E-2</v>
      </c>
      <c r="G19" s="32">
        <f>SUMIFS('Data Raw'!$D:$D,'Data Raw'!$C:$C,$A:$A,'Data Raw'!$A:$A,'Summary Day'!G$4)</f>
        <v>0</v>
      </c>
      <c r="H19" s="32">
        <f>SUMIFS('Data Raw'!$D:$D,'Data Raw'!$C:$C,$A:$A,'Data Raw'!$A:$A,'Summary Day'!H$4)</f>
        <v>0</v>
      </c>
      <c r="I19" s="32">
        <f t="shared" si="0"/>
        <v>0.12500000000000003</v>
      </c>
      <c r="K19" s="40">
        <f t="shared" si="1"/>
        <v>6.2499999999999972E-2</v>
      </c>
      <c r="L19" s="40">
        <f t="shared" si="2"/>
        <v>0</v>
      </c>
      <c r="M19" s="40">
        <f t="shared" si="3"/>
        <v>0</v>
      </c>
      <c r="N19" s="40">
        <f t="shared" si="4"/>
        <v>0</v>
      </c>
      <c r="O19" s="40">
        <f t="shared" si="5"/>
        <v>6.25E-2</v>
      </c>
      <c r="P19" s="40">
        <f t="shared" si="6"/>
        <v>0</v>
      </c>
      <c r="Q19" s="40">
        <f t="shared" si="7"/>
        <v>0</v>
      </c>
      <c r="R19" s="40">
        <f t="shared" si="8"/>
        <v>1.785714285714286E-2</v>
      </c>
    </row>
    <row r="20" spans="1:18" ht="15" thickBot="1" x14ac:dyDescent="0.35">
      <c r="A20" s="19" t="s">
        <v>13</v>
      </c>
      <c r="B20" s="32">
        <f>SUMIFS('Data Raw'!$D:$D,'Data Raw'!$C:$C,$A:$A,'Data Raw'!$A:$A,'Summary Day'!B$4)</f>
        <v>0</v>
      </c>
      <c r="C20" s="32">
        <f>SUMIFS('Data Raw'!$D:$D,'Data Raw'!$C:$C,$A:$A,'Data Raw'!$A:$A,'Summary Day'!C$4)</f>
        <v>2.0833333333333037E-2</v>
      </c>
      <c r="D20" s="32">
        <f>SUMIFS('Data Raw'!$D:$D,'Data Raw'!$C:$C,$A:$A,'Data Raw'!$A:$A,'Summary Day'!D$4)</f>
        <v>2.0833333333333037E-2</v>
      </c>
      <c r="E20" s="32">
        <f>SUMIFS('Data Raw'!$D:$D,'Data Raw'!$C:$C,$A:$A,'Data Raw'!$A:$A,'Summary Day'!E$4)</f>
        <v>2.0833333333333037E-2</v>
      </c>
      <c r="F20" s="32">
        <f>SUMIFS('Data Raw'!$D:$D,'Data Raw'!$C:$C,$A:$A,'Data Raw'!$A:$A,'Summary Day'!F$4)</f>
        <v>2.0833333333333037E-2</v>
      </c>
      <c r="G20" s="32">
        <f>SUMIFS('Data Raw'!$D:$D,'Data Raw'!$C:$C,$A:$A,'Data Raw'!$A:$A,'Summary Day'!G$4)</f>
        <v>2.0833333333333037E-2</v>
      </c>
      <c r="H20" s="32">
        <f>SUMIFS('Data Raw'!$D:$D,'Data Raw'!$C:$C,$A:$A,'Data Raw'!$A:$A,'Summary Day'!H$4)</f>
        <v>2.0833333333333037E-2</v>
      </c>
      <c r="I20" s="32">
        <f t="shared" si="0"/>
        <v>0.12499999999999822</v>
      </c>
      <c r="K20" s="40">
        <f t="shared" si="1"/>
        <v>0</v>
      </c>
      <c r="L20" s="40">
        <f t="shared" si="2"/>
        <v>2.0833333333333034E-2</v>
      </c>
      <c r="M20" s="40">
        <f t="shared" si="3"/>
        <v>2.0833333333333027E-2</v>
      </c>
      <c r="N20" s="40">
        <f t="shared" si="4"/>
        <v>2.0833333333333027E-2</v>
      </c>
      <c r="O20" s="40">
        <f t="shared" si="5"/>
        <v>2.0833333333333027E-2</v>
      </c>
      <c r="P20" s="40">
        <f t="shared" si="6"/>
        <v>2.0833333333333027E-2</v>
      </c>
      <c r="Q20" s="40">
        <f t="shared" si="7"/>
        <v>2.0833333333333027E-2</v>
      </c>
      <c r="R20" s="40">
        <f t="shared" si="8"/>
        <v>1.7857142857142599E-2</v>
      </c>
    </row>
    <row r="21" spans="1:18" ht="15" thickBot="1" x14ac:dyDescent="0.35">
      <c r="A21" s="29" t="s">
        <v>30</v>
      </c>
      <c r="B21" s="32">
        <f>SUMIFS('Data Raw'!$D:$D,'Data Raw'!$C:$C,$A:$A,'Data Raw'!$A:$A,'Summary Day'!B$4)</f>
        <v>0</v>
      </c>
      <c r="C21" s="32">
        <f>SUMIFS('Data Raw'!$D:$D,'Data Raw'!$C:$C,$A:$A,'Data Raw'!$A:$A,'Summary Day'!C$4)</f>
        <v>0.10416666666666607</v>
      </c>
      <c r="D21" s="32">
        <f>SUMIFS('Data Raw'!$D:$D,'Data Raw'!$C:$C,$A:$A,'Data Raw'!$A:$A,'Summary Day'!D$4)</f>
        <v>0</v>
      </c>
      <c r="E21" s="32">
        <f>SUMIFS('Data Raw'!$D:$D,'Data Raw'!$C:$C,$A:$A,'Data Raw'!$A:$A,'Summary Day'!E$4)</f>
        <v>0</v>
      </c>
      <c r="F21" s="32">
        <f>SUMIFS('Data Raw'!$D:$D,'Data Raw'!$C:$C,$A:$A,'Data Raw'!$A:$A,'Summary Day'!F$4)</f>
        <v>0</v>
      </c>
      <c r="G21" s="32">
        <f>SUMIFS('Data Raw'!$D:$D,'Data Raw'!$C:$C,$A:$A,'Data Raw'!$A:$A,'Summary Day'!G$4)</f>
        <v>0</v>
      </c>
      <c r="H21" s="32">
        <f>SUMIFS('Data Raw'!$D:$D,'Data Raw'!$C:$C,$A:$A,'Data Raw'!$A:$A,'Summary Day'!H$4)</f>
        <v>0</v>
      </c>
      <c r="I21" s="32">
        <f t="shared" si="0"/>
        <v>0.10416666666666607</v>
      </c>
      <c r="K21" s="40">
        <f t="shared" si="1"/>
        <v>0</v>
      </c>
      <c r="L21" s="40">
        <f t="shared" si="2"/>
        <v>0.10416666666666605</v>
      </c>
      <c r="M21" s="40">
        <f t="shared" si="3"/>
        <v>0</v>
      </c>
      <c r="N21" s="40">
        <f t="shared" si="4"/>
        <v>0</v>
      </c>
      <c r="O21" s="40">
        <f t="shared" si="5"/>
        <v>0</v>
      </c>
      <c r="P21" s="40">
        <f t="shared" si="6"/>
        <v>0</v>
      </c>
      <c r="Q21" s="40">
        <f t="shared" si="7"/>
        <v>0</v>
      </c>
      <c r="R21" s="40">
        <f t="shared" si="8"/>
        <v>1.4880952380952295E-2</v>
      </c>
    </row>
    <row r="22" spans="1:18" ht="15" thickBot="1" x14ac:dyDescent="0.35">
      <c r="A22" s="19" t="s">
        <v>20</v>
      </c>
      <c r="B22" s="32">
        <f>SUMIFS('Data Raw'!$D:$D,'Data Raw'!$C:$C,$A:$A,'Data Raw'!$A:$A,'Summary Day'!B$4)</f>
        <v>4.1666666666666019E-2</v>
      </c>
      <c r="C22" s="32">
        <f>SUMIFS('Data Raw'!$D:$D,'Data Raw'!$C:$C,$A:$A,'Data Raw'!$A:$A,'Summary Day'!C$4)</f>
        <v>0</v>
      </c>
      <c r="D22" s="32">
        <f>SUMIFS('Data Raw'!$D:$D,'Data Raw'!$C:$C,$A:$A,'Data Raw'!$A:$A,'Summary Day'!D$4)</f>
        <v>0</v>
      </c>
      <c r="E22" s="32">
        <f>SUMIFS('Data Raw'!$D:$D,'Data Raw'!$C:$C,$A:$A,'Data Raw'!$A:$A,'Summary Day'!E$4)</f>
        <v>0</v>
      </c>
      <c r="F22" s="32">
        <f>SUMIFS('Data Raw'!$D:$D,'Data Raw'!$C:$C,$A:$A,'Data Raw'!$A:$A,'Summary Day'!F$4)</f>
        <v>0</v>
      </c>
      <c r="G22" s="32">
        <f>SUMIFS('Data Raw'!$D:$D,'Data Raw'!$C:$C,$A:$A,'Data Raw'!$A:$A,'Summary Day'!G$4)</f>
        <v>0</v>
      </c>
      <c r="H22" s="32">
        <f>SUMIFS('Data Raw'!$D:$D,'Data Raw'!$C:$C,$A:$A,'Data Raw'!$A:$A,'Summary Day'!H$4)</f>
        <v>0</v>
      </c>
      <c r="I22" s="32">
        <f t="shared" si="0"/>
        <v>4.1666666666666019E-2</v>
      </c>
      <c r="K22" s="40">
        <f t="shared" si="1"/>
        <v>4.1666666666665998E-2</v>
      </c>
      <c r="L22" s="40">
        <f t="shared" si="2"/>
        <v>0</v>
      </c>
      <c r="M22" s="40">
        <f t="shared" si="3"/>
        <v>0</v>
      </c>
      <c r="N22" s="40">
        <f t="shared" si="4"/>
        <v>0</v>
      </c>
      <c r="O22" s="40">
        <f t="shared" si="5"/>
        <v>0</v>
      </c>
      <c r="P22" s="40">
        <f t="shared" si="6"/>
        <v>0</v>
      </c>
      <c r="Q22" s="40">
        <f t="shared" si="7"/>
        <v>0</v>
      </c>
      <c r="R22" s="40">
        <f t="shared" si="8"/>
        <v>5.9523809523808592E-3</v>
      </c>
    </row>
    <row r="23" spans="1:18" ht="15" thickBot="1" x14ac:dyDescent="0.35">
      <c r="A23" s="46" t="s">
        <v>19</v>
      </c>
      <c r="B23" s="32">
        <f>SUMIFS('Data Raw'!$D:$D,'Data Raw'!$C:$C,$A:$A,'Data Raw'!$A:$A,'Summary Day'!B$4)</f>
        <v>2.0833333333334036E-2</v>
      </c>
      <c r="C23" s="32">
        <f>SUMIFS('Data Raw'!$D:$D,'Data Raw'!$C:$C,$A:$A,'Data Raw'!$A:$A,'Summary Day'!C$4)</f>
        <v>0</v>
      </c>
      <c r="D23" s="32">
        <f>SUMIFS('Data Raw'!$D:$D,'Data Raw'!$C:$C,$A:$A,'Data Raw'!$A:$A,'Summary Day'!D$4)</f>
        <v>0</v>
      </c>
      <c r="E23" s="32">
        <f>SUMIFS('Data Raw'!$D:$D,'Data Raw'!$C:$C,$A:$A,'Data Raw'!$A:$A,'Summary Day'!E$4)</f>
        <v>0</v>
      </c>
      <c r="F23" s="32">
        <f>SUMIFS('Data Raw'!$D:$D,'Data Raw'!$C:$C,$A:$A,'Data Raw'!$A:$A,'Summary Day'!F$4)</f>
        <v>0</v>
      </c>
      <c r="G23" s="32">
        <f>SUMIFS('Data Raw'!$D:$D,'Data Raw'!$C:$C,$A:$A,'Data Raw'!$A:$A,'Summary Day'!G$4)</f>
        <v>0</v>
      </c>
      <c r="H23" s="32">
        <f>SUMIFS('Data Raw'!$D:$D,'Data Raw'!$C:$C,$A:$A,'Data Raw'!$A:$A,'Summary Day'!H$4)</f>
        <v>0</v>
      </c>
      <c r="I23" s="32">
        <f t="shared" si="0"/>
        <v>2.0833333333334036E-2</v>
      </c>
      <c r="K23" s="40">
        <f t="shared" si="1"/>
        <v>2.0833333333334026E-2</v>
      </c>
      <c r="L23" s="40">
        <f t="shared" si="2"/>
        <v>0</v>
      </c>
      <c r="M23" s="40">
        <f t="shared" si="3"/>
        <v>0</v>
      </c>
      <c r="N23" s="40">
        <f t="shared" si="4"/>
        <v>0</v>
      </c>
      <c r="O23" s="40">
        <f t="shared" si="5"/>
        <v>0</v>
      </c>
      <c r="P23" s="40">
        <f t="shared" si="6"/>
        <v>0</v>
      </c>
      <c r="Q23" s="40">
        <f t="shared" si="7"/>
        <v>0</v>
      </c>
      <c r="R23" s="40">
        <f t="shared" si="8"/>
        <v>2.9761904761905762E-3</v>
      </c>
    </row>
    <row r="24" spans="1:18" ht="3" customHeight="1" thickBot="1" x14ac:dyDescent="0.35">
      <c r="B24"/>
      <c r="C24"/>
      <c r="D24"/>
      <c r="E24"/>
      <c r="F24"/>
      <c r="G24"/>
      <c r="H24"/>
    </row>
    <row r="25" spans="1:18" ht="15" thickBot="1" x14ac:dyDescent="0.35">
      <c r="B25" s="33">
        <f t="shared" ref="B25:G25" si="9">SUM(B4:B23)</f>
        <v>1.0000000000000004</v>
      </c>
      <c r="C25" s="33">
        <f t="shared" si="9"/>
        <v>1.0000000000000002</v>
      </c>
      <c r="D25" s="33">
        <f t="shared" si="9"/>
        <v>1.0000000000000004</v>
      </c>
      <c r="E25" s="33">
        <f t="shared" si="9"/>
        <v>1.0000000000000004</v>
      </c>
      <c r="F25" s="33">
        <f t="shared" si="9"/>
        <v>1.0000000000000004</v>
      </c>
      <c r="G25" s="33">
        <f t="shared" si="9"/>
        <v>1.0000000000000004</v>
      </c>
      <c r="H25" s="33">
        <f t="shared" ref="H25:I25" si="10">SUM(H4:H23)</f>
        <v>1.0000000000000004</v>
      </c>
      <c r="I25" s="33">
        <f t="shared" si="10"/>
        <v>7.0000000000000009</v>
      </c>
      <c r="K25" s="39"/>
      <c r="L25" s="39"/>
      <c r="M25" s="39"/>
      <c r="N25" s="39"/>
      <c r="O25" s="39"/>
      <c r="P25" s="39"/>
      <c r="Q25" s="39"/>
      <c r="R25" s="39"/>
    </row>
  </sheetData>
  <conditionalFormatting sqref="B13:H13">
    <cfRule type="dataBar" priority="19">
      <dataBar>
        <cfvo type="min"/>
        <cfvo type="num" val="1"/>
        <color rgb="FFFF555A"/>
      </dataBar>
      <extLst>
        <ext xmlns:x14="http://schemas.microsoft.com/office/spreadsheetml/2009/9/main" uri="{B025F937-C7B1-47D3-B67F-A62EFF666E3E}">
          <x14:id>{B93246AE-6D57-4A4B-856E-9BE82BBC448A}</x14:id>
        </ext>
      </extLst>
    </cfRule>
  </conditionalFormatting>
  <conditionalFormatting sqref="B19:H19">
    <cfRule type="dataBar" priority="15">
      <dataBar>
        <cfvo type="min"/>
        <cfvo type="num" val="1"/>
        <color rgb="FFFF555A"/>
      </dataBar>
      <extLst>
        <ext xmlns:x14="http://schemas.microsoft.com/office/spreadsheetml/2009/9/main" uri="{B025F937-C7B1-47D3-B67F-A62EFF666E3E}">
          <x14:id>{CFD10EAF-BF46-4AE3-9104-CC3EF723DA70}</x14:id>
        </ext>
      </extLst>
    </cfRule>
  </conditionalFormatting>
  <conditionalFormatting sqref="B20:H22 B14:H18 B5:H6 B8:H12">
    <cfRule type="dataBar" priority="29">
      <dataBar>
        <cfvo type="min"/>
        <cfvo type="num" val="1"/>
        <color rgb="FFFF555A"/>
      </dataBar>
      <extLst>
        <ext xmlns:x14="http://schemas.microsoft.com/office/spreadsheetml/2009/9/main" uri="{B025F937-C7B1-47D3-B67F-A62EFF666E3E}">
          <x14:id>{A5FC13FA-964E-4051-9572-C773547F15A0}</x14:id>
        </ext>
      </extLst>
    </cfRule>
  </conditionalFormatting>
  <conditionalFormatting sqref="B23:H23 B7:H7">
    <cfRule type="dataBar" priority="26">
      <dataBar>
        <cfvo type="min"/>
        <cfvo type="num" val="1"/>
        <color rgb="FFFF555A"/>
      </dataBar>
      <extLst>
        <ext xmlns:x14="http://schemas.microsoft.com/office/spreadsheetml/2009/9/main" uri="{B025F937-C7B1-47D3-B67F-A62EFF666E3E}">
          <x14:id>{ABBBE63C-F8EB-4EB3-9A4F-4F841D6515E4}</x14:id>
        </ext>
      </extLst>
    </cfRule>
  </conditionalFormatting>
  <conditionalFormatting sqref="B5:I23">
    <cfRule type="cellIs" dxfId="12" priority="2" operator="equal">
      <formula>0</formula>
    </cfRule>
  </conditionalFormatting>
  <conditionalFormatting sqref="I7 I23">
    <cfRule type="dataBar" priority="6">
      <dataBar>
        <cfvo type="min"/>
        <cfvo type="num" val="1"/>
        <color rgb="FFFF555A"/>
      </dataBar>
      <extLst>
        <ext xmlns:x14="http://schemas.microsoft.com/office/spreadsheetml/2009/9/main" uri="{B025F937-C7B1-47D3-B67F-A62EFF666E3E}">
          <x14:id>{D1A4712A-8A6B-4898-AFC3-02386B0F983E}</x14:id>
        </ext>
      </extLst>
    </cfRule>
  </conditionalFormatting>
  <conditionalFormatting sqref="I13">
    <cfRule type="dataBar" priority="3">
      <dataBar>
        <cfvo type="min"/>
        <cfvo type="num" val="1"/>
        <color rgb="FFFF555A"/>
      </dataBar>
      <extLst>
        <ext xmlns:x14="http://schemas.microsoft.com/office/spreadsheetml/2009/9/main" uri="{B025F937-C7B1-47D3-B67F-A62EFF666E3E}">
          <x14:id>{E288C199-DEA5-4E9B-8DF9-1C6F6F7017F9}</x14:id>
        </ext>
      </extLst>
    </cfRule>
  </conditionalFormatting>
  <conditionalFormatting sqref="I19">
    <cfRule type="dataBar" priority="1">
      <dataBar>
        <cfvo type="min"/>
        <cfvo type="num" val="1"/>
        <color rgb="FFFF555A"/>
      </dataBar>
      <extLst>
        <ext xmlns:x14="http://schemas.microsoft.com/office/spreadsheetml/2009/9/main" uri="{B025F937-C7B1-47D3-B67F-A62EFF666E3E}">
          <x14:id>{EFB19D12-FCC5-4D2A-B0DE-D5CE2EC41826}</x14:id>
        </ext>
      </extLst>
    </cfRule>
  </conditionalFormatting>
  <conditionalFormatting sqref="I20:I22 I14:I18 I5:I6 I8:I12">
    <cfRule type="dataBar" priority="47">
      <dataBar>
        <cfvo type="min"/>
        <cfvo type="num" val="1"/>
        <color rgb="FFFF555A"/>
      </dataBar>
      <extLst>
        <ext xmlns:x14="http://schemas.microsoft.com/office/spreadsheetml/2009/9/main" uri="{B025F937-C7B1-47D3-B67F-A62EFF666E3E}">
          <x14:id>{767ADF0A-BB63-4E16-9E2B-EE4736212634}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3246AE-6D57-4A4B-856E-9BE82BBC448A}">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B13:H13</xm:sqref>
        </x14:conditionalFormatting>
        <x14:conditionalFormatting xmlns:xm="http://schemas.microsoft.com/office/excel/2006/main">
          <x14:cfRule type="dataBar" id="{CFD10EAF-BF46-4AE3-9104-CC3EF723DA70}">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B19:H19</xm:sqref>
        </x14:conditionalFormatting>
        <x14:conditionalFormatting xmlns:xm="http://schemas.microsoft.com/office/excel/2006/main">
          <x14:cfRule type="dataBar" id="{A5FC13FA-964E-4051-9572-C773547F15A0}">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B20:H22 B14:H18 B5:H6 B8:H12</xm:sqref>
        </x14:conditionalFormatting>
        <x14:conditionalFormatting xmlns:xm="http://schemas.microsoft.com/office/excel/2006/main">
          <x14:cfRule type="dataBar" id="{ABBBE63C-F8EB-4EB3-9A4F-4F841D6515E4}">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B23:H23 B7:H7</xm:sqref>
        </x14:conditionalFormatting>
        <x14:conditionalFormatting xmlns:xm="http://schemas.microsoft.com/office/excel/2006/main">
          <x14:cfRule type="dataBar" id="{D1A4712A-8A6B-4898-AFC3-02386B0F983E}">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I7 I23</xm:sqref>
        </x14:conditionalFormatting>
        <x14:conditionalFormatting xmlns:xm="http://schemas.microsoft.com/office/excel/2006/main">
          <x14:cfRule type="dataBar" id="{E288C199-DEA5-4E9B-8DF9-1C6F6F7017F9}">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I13</xm:sqref>
        </x14:conditionalFormatting>
        <x14:conditionalFormatting xmlns:xm="http://schemas.microsoft.com/office/excel/2006/main">
          <x14:cfRule type="dataBar" id="{EFB19D12-FCC5-4D2A-B0DE-D5CE2EC41826}">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I19</xm:sqref>
        </x14:conditionalFormatting>
        <x14:conditionalFormatting xmlns:xm="http://schemas.microsoft.com/office/excel/2006/main">
          <x14:cfRule type="dataBar" id="{767ADF0A-BB63-4E16-9E2B-EE4736212634}">
            <x14:dataBar minLength="0" maxLength="100" border="1" negativeBarBorderColorSameAsPositive="0">
              <x14:cfvo type="autoMin"/>
              <x14:cfvo type="num">
                <xm:f>1</xm:f>
              </x14:cfvo>
              <x14:borderColor rgb="FFFF555A"/>
              <x14:negativeFillColor rgb="FFFF0000"/>
              <x14:negativeBorderColor rgb="FFFF0000"/>
              <x14:axisColor rgb="FF000000"/>
            </x14:dataBar>
          </x14:cfRule>
          <xm:sqref>I20:I22 I14:I18 I5:I6 I8:I12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7"/>
  <sheetViews>
    <sheetView showFormulas="1" showGridLines="0" topLeftCell="C22" workbookViewId="0">
      <selection activeCell="C22" sqref="C22"/>
    </sheetView>
  </sheetViews>
  <sheetFormatPr defaultColWidth="0" defaultRowHeight="14.4" zeroHeight="1" x14ac:dyDescent="0.3"/>
  <cols>
    <col min="1" max="1" width="8.6640625" hidden="1" customWidth="1"/>
    <col min="2" max="2" width="9.77734375" hidden="1" customWidth="1"/>
    <col min="3" max="3" width="14.21875" customWidth="1"/>
    <col min="4" max="4" width="8.77734375" customWidth="1"/>
    <col min="5" max="5" width="6.33203125" customWidth="1"/>
    <col min="6" max="6" width="9" bestFit="1" customWidth="1"/>
    <col min="7" max="7" width="2.88671875" bestFit="1" customWidth="1"/>
    <col min="8" max="8" width="9" bestFit="1" customWidth="1"/>
    <col min="9" max="10" width="9.44140625" customWidth="1"/>
    <col min="11" max="20" width="9.33203125" hidden="1"/>
    <col min="21" max="21" width="5.44140625" hidden="1"/>
    <col min="22" max="22" width="8.77734375" hidden="1"/>
    <col min="23" max="24" width="9.33203125" hidden="1"/>
    <col min="25" max="25" width="3.44140625" hidden="1"/>
    <col min="26" max="26" width="5.44140625" hidden="1"/>
  </cols>
  <sheetData>
    <row r="1" spans="1:26" hidden="1" x14ac:dyDescent="0.3">
      <c r="A1" s="41" t="s">
        <v>35</v>
      </c>
      <c r="B1" t="s">
        <v>37</v>
      </c>
      <c r="E1" s="41" t="s">
        <v>34</v>
      </c>
      <c r="F1" s="41" t="s">
        <v>38</v>
      </c>
    </row>
    <row r="2" spans="1:26" hidden="1" x14ac:dyDescent="0.3">
      <c r="A2" s="42" t="s">
        <v>7</v>
      </c>
      <c r="B2" s="44">
        <v>0.30357142857142833</v>
      </c>
      <c r="E2" s="41" t="s">
        <v>35</v>
      </c>
      <c r="F2" t="s">
        <v>7</v>
      </c>
      <c r="G2" t="s">
        <v>11</v>
      </c>
      <c r="H2" t="s">
        <v>17</v>
      </c>
      <c r="I2" t="s">
        <v>27</v>
      </c>
      <c r="J2" t="s">
        <v>12</v>
      </c>
      <c r="K2" t="s">
        <v>16</v>
      </c>
      <c r="L2" t="s">
        <v>8</v>
      </c>
      <c r="M2" t="s">
        <v>29</v>
      </c>
      <c r="N2" t="s">
        <v>18</v>
      </c>
      <c r="O2" t="s">
        <v>14</v>
      </c>
      <c r="P2" t="s">
        <v>10</v>
      </c>
      <c r="Q2" t="s">
        <v>15</v>
      </c>
      <c r="R2" t="s">
        <v>32</v>
      </c>
      <c r="S2" t="s">
        <v>26</v>
      </c>
      <c r="T2" t="s">
        <v>28</v>
      </c>
      <c r="U2" t="s">
        <v>13</v>
      </c>
      <c r="V2" t="s">
        <v>30</v>
      </c>
      <c r="W2" t="s">
        <v>20</v>
      </c>
      <c r="X2" t="s">
        <v>19</v>
      </c>
      <c r="Y2" t="s">
        <v>39</v>
      </c>
      <c r="Z2" t="s">
        <v>36</v>
      </c>
    </row>
    <row r="3" spans="1:26" hidden="1" x14ac:dyDescent="0.3">
      <c r="A3" s="42" t="s">
        <v>11</v>
      </c>
      <c r="B3" s="44">
        <v>0.17857142857142858</v>
      </c>
      <c r="E3" s="42" t="s">
        <v>1</v>
      </c>
      <c r="F3" s="43">
        <v>0.29166666666666663</v>
      </c>
      <c r="G3" s="43">
        <v>0.25</v>
      </c>
      <c r="H3" s="43">
        <v>0.10416666666666666</v>
      </c>
      <c r="I3" s="43">
        <v>4.1666666666666664E-2</v>
      </c>
      <c r="J3" s="43">
        <v>8.3333333333333329E-2</v>
      </c>
      <c r="K3" s="43">
        <v>4.1666666666666664E-2</v>
      </c>
      <c r="L3" s="43">
        <v>4.1666666666666664E-2</v>
      </c>
      <c r="M3" s="43">
        <v>2.0833333333333332E-2</v>
      </c>
      <c r="N3" s="43">
        <v>2.0833333333333332E-2</v>
      </c>
      <c r="O3" s="43">
        <v>2.0833333333333332E-2</v>
      </c>
      <c r="P3" s="43">
        <v>2.0833333333333332E-2</v>
      </c>
      <c r="Q3" s="43">
        <v>2.0833333333333332E-2</v>
      </c>
      <c r="R3" s="43">
        <v>2.0833333333333332E-2</v>
      </c>
      <c r="S3" s="43"/>
      <c r="T3" s="43"/>
      <c r="U3" s="43">
        <v>2.0833333333333332E-2</v>
      </c>
      <c r="V3" s="43"/>
      <c r="W3" s="43"/>
      <c r="X3" s="43"/>
      <c r="Y3" s="43"/>
      <c r="Z3" s="43">
        <v>1</v>
      </c>
    </row>
    <row r="4" spans="1:26" hidden="1" x14ac:dyDescent="0.3">
      <c r="A4" s="42" t="s">
        <v>17</v>
      </c>
      <c r="B4" s="44">
        <v>0.11904761904761912</v>
      </c>
      <c r="E4" s="42" t="s">
        <v>2</v>
      </c>
      <c r="F4" s="43">
        <v>0.29166666666666663</v>
      </c>
      <c r="G4" s="43">
        <v>0.25</v>
      </c>
      <c r="H4" s="43">
        <v>6.25E-2</v>
      </c>
      <c r="I4" s="43">
        <v>4.1666666666666664E-2</v>
      </c>
      <c r="J4" s="43">
        <v>8.3333333333333329E-2</v>
      </c>
      <c r="K4" s="43">
        <v>4.1666666666666664E-2</v>
      </c>
      <c r="L4" s="43">
        <v>4.1666666666666664E-2</v>
      </c>
      <c r="M4" s="43">
        <v>2.0833333333333332E-2</v>
      </c>
      <c r="N4" s="43">
        <v>2.0833333333333332E-2</v>
      </c>
      <c r="O4" s="43">
        <v>2.0833333333333332E-2</v>
      </c>
      <c r="P4" s="43">
        <v>2.0833333333333332E-2</v>
      </c>
      <c r="Q4" s="43">
        <v>2.0833333333333332E-2</v>
      </c>
      <c r="R4" s="43">
        <v>2.0833333333333332E-2</v>
      </c>
      <c r="S4" s="43"/>
      <c r="T4" s="43">
        <v>4.1666666666666664E-2</v>
      </c>
      <c r="U4" s="43">
        <v>2.0833333333333332E-2</v>
      </c>
      <c r="V4" s="43"/>
      <c r="W4" s="43"/>
      <c r="X4" s="43"/>
      <c r="Y4" s="43"/>
      <c r="Z4" s="43">
        <v>1</v>
      </c>
    </row>
    <row r="5" spans="1:26" hidden="1" x14ac:dyDescent="0.3">
      <c r="A5" s="42" t="s">
        <v>27</v>
      </c>
      <c r="B5" s="44">
        <v>6.5476190476190466E-2</v>
      </c>
      <c r="E5" s="42" t="s">
        <v>3</v>
      </c>
      <c r="F5" s="43">
        <v>0.29166666666666663</v>
      </c>
      <c r="G5" s="43">
        <v>0.25</v>
      </c>
      <c r="H5" s="43">
        <v>0.10416666666666666</v>
      </c>
      <c r="I5" s="43"/>
      <c r="J5" s="43">
        <v>8.3333333333333329E-2</v>
      </c>
      <c r="K5" s="43">
        <v>4.1666666666666664E-2</v>
      </c>
      <c r="L5" s="43">
        <v>4.1666666666666664E-2</v>
      </c>
      <c r="M5" s="43"/>
      <c r="N5" s="43">
        <v>2.0833333333333332E-2</v>
      </c>
      <c r="O5" s="43">
        <v>2.0833333333333332E-2</v>
      </c>
      <c r="P5" s="43">
        <v>2.0833333333333332E-2</v>
      </c>
      <c r="Q5" s="43">
        <v>2.0833333333333332E-2</v>
      </c>
      <c r="R5" s="43">
        <v>2.0833333333333332E-2</v>
      </c>
      <c r="S5" s="43">
        <v>6.25E-2</v>
      </c>
      <c r="T5" s="43"/>
      <c r="U5" s="43">
        <v>2.0833333333333332E-2</v>
      </c>
      <c r="V5" s="43"/>
      <c r="W5" s="43"/>
      <c r="X5" s="43"/>
      <c r="Y5" s="43"/>
      <c r="Z5" s="43">
        <v>0.99999999999999989</v>
      </c>
    </row>
    <row r="6" spans="1:26" hidden="1" x14ac:dyDescent="0.3">
      <c r="A6" s="42" t="s">
        <v>12</v>
      </c>
      <c r="B6" s="44">
        <v>5.9523809523809521E-2</v>
      </c>
      <c r="E6" s="42" t="s">
        <v>4</v>
      </c>
      <c r="F6" s="43">
        <v>0.29166666666666663</v>
      </c>
      <c r="G6" s="43">
        <v>0.25</v>
      </c>
      <c r="H6" s="43">
        <v>6.25E-2</v>
      </c>
      <c r="I6" s="43">
        <v>8.3333333333333329E-2</v>
      </c>
      <c r="J6" s="43">
        <v>8.3333333333333329E-2</v>
      </c>
      <c r="K6" s="43">
        <v>4.1666666666666664E-2</v>
      </c>
      <c r="L6" s="43">
        <v>4.1666666666666664E-2</v>
      </c>
      <c r="M6" s="43">
        <v>2.0833333333333332E-2</v>
      </c>
      <c r="N6" s="43">
        <v>2.0833333333333332E-2</v>
      </c>
      <c r="O6" s="43">
        <v>2.0833333333333332E-2</v>
      </c>
      <c r="P6" s="43">
        <v>2.0833333333333332E-2</v>
      </c>
      <c r="Q6" s="43">
        <v>2.0833333333333332E-2</v>
      </c>
      <c r="R6" s="43">
        <v>2.0833333333333332E-2</v>
      </c>
      <c r="S6" s="43"/>
      <c r="T6" s="43"/>
      <c r="U6" s="43">
        <v>2.0833333333333332E-2</v>
      </c>
      <c r="V6" s="43"/>
      <c r="W6" s="43"/>
      <c r="X6" s="43"/>
      <c r="Y6" s="43"/>
      <c r="Z6" s="43">
        <v>1</v>
      </c>
    </row>
    <row r="7" spans="1:26" hidden="1" x14ac:dyDescent="0.3">
      <c r="A7" s="42" t="s">
        <v>16</v>
      </c>
      <c r="B7" s="44">
        <v>4.1666666666666671E-2</v>
      </c>
      <c r="E7" s="42" t="s">
        <v>5</v>
      </c>
      <c r="F7" s="43">
        <v>0.29166666666666663</v>
      </c>
      <c r="G7" s="43">
        <v>0.25</v>
      </c>
      <c r="H7" s="43">
        <v>0.10416666666666666</v>
      </c>
      <c r="I7" s="43"/>
      <c r="J7" s="43">
        <v>8.3333333333333329E-2</v>
      </c>
      <c r="K7" s="43">
        <v>4.1666666666666664E-2</v>
      </c>
      <c r="L7" s="43">
        <v>4.1666666666666664E-2</v>
      </c>
      <c r="M7" s="43">
        <v>2.0833333333333332E-2</v>
      </c>
      <c r="N7" s="43">
        <v>2.0833333333333332E-2</v>
      </c>
      <c r="O7" s="43">
        <v>2.0833333333333332E-2</v>
      </c>
      <c r="P7" s="43">
        <v>2.0833333333333332E-2</v>
      </c>
      <c r="Q7" s="43">
        <v>2.0833333333333332E-2</v>
      </c>
      <c r="R7" s="43">
        <v>2.0833333333333332E-2</v>
      </c>
      <c r="S7" s="43"/>
      <c r="T7" s="43">
        <v>4.1666666666666664E-2</v>
      </c>
      <c r="U7" s="43">
        <v>2.0833333333333332E-2</v>
      </c>
      <c r="V7" s="43"/>
      <c r="W7" s="43"/>
      <c r="X7" s="43"/>
      <c r="Y7" s="43"/>
      <c r="Z7" s="43">
        <v>0.99999999999999989</v>
      </c>
    </row>
    <row r="8" spans="1:26" hidden="1" x14ac:dyDescent="0.3">
      <c r="A8" s="42" t="s">
        <v>8</v>
      </c>
      <c r="B8" s="44">
        <v>2.9761904761904771E-2</v>
      </c>
      <c r="E8" s="42" t="s">
        <v>6</v>
      </c>
      <c r="F8" s="43">
        <v>0.35416666666666657</v>
      </c>
      <c r="G8" s="43"/>
      <c r="H8" s="43">
        <v>0.16666666666666666</v>
      </c>
      <c r="I8" s="43">
        <v>0.16666666666666666</v>
      </c>
      <c r="J8" s="43"/>
      <c r="K8" s="43">
        <v>4.1666666666666664E-2</v>
      </c>
      <c r="L8" s="43"/>
      <c r="M8" s="43">
        <v>4.1666666666666664E-2</v>
      </c>
      <c r="N8" s="43">
        <v>2.0833333333333332E-2</v>
      </c>
      <c r="O8" s="43">
        <v>2.0833333333333332E-2</v>
      </c>
      <c r="P8" s="43">
        <v>2.0833333333333332E-2</v>
      </c>
      <c r="Q8" s="43">
        <v>2.0833333333333332E-2</v>
      </c>
      <c r="R8" s="43">
        <v>2.0833333333333332E-2</v>
      </c>
      <c r="S8" s="43">
        <v>6.25E-2</v>
      </c>
      <c r="T8" s="43"/>
      <c r="U8" s="43"/>
      <c r="V8" s="43"/>
      <c r="W8" s="43">
        <v>4.1666666666666664E-2</v>
      </c>
      <c r="X8" s="43">
        <v>2.0833333333333332E-2</v>
      </c>
      <c r="Y8" s="43"/>
      <c r="Z8" s="43">
        <v>0.99999999999999978</v>
      </c>
    </row>
    <row r="9" spans="1:26" hidden="1" x14ac:dyDescent="0.3">
      <c r="A9" s="42" t="s">
        <v>14</v>
      </c>
      <c r="B9" s="44">
        <v>2.0833333333333336E-2</v>
      </c>
      <c r="E9" s="42" t="s">
        <v>0</v>
      </c>
      <c r="F9" s="43">
        <v>0.31249999999999994</v>
      </c>
      <c r="G9" s="43"/>
      <c r="H9" s="43">
        <v>0.22916666666666669</v>
      </c>
      <c r="I9" s="43">
        <v>0.12499999999999999</v>
      </c>
      <c r="J9" s="43"/>
      <c r="K9" s="43">
        <v>4.1666666666666664E-2</v>
      </c>
      <c r="L9" s="43"/>
      <c r="M9" s="43">
        <v>2.0833333333333332E-2</v>
      </c>
      <c r="N9" s="43">
        <v>2.0833333333333332E-2</v>
      </c>
      <c r="O9" s="43">
        <v>2.0833333333333332E-2</v>
      </c>
      <c r="P9" s="43">
        <v>2.0833333333333332E-2</v>
      </c>
      <c r="Q9" s="43">
        <v>2.0833333333333332E-2</v>
      </c>
      <c r="R9" s="43">
        <v>2.0833333333333332E-2</v>
      </c>
      <c r="S9" s="43"/>
      <c r="T9" s="43">
        <v>4.1666666666666664E-2</v>
      </c>
      <c r="U9" s="43">
        <v>2.0833333333333332E-2</v>
      </c>
      <c r="V9" s="43">
        <v>0.10416666666666666</v>
      </c>
      <c r="W9" s="43"/>
      <c r="X9" s="43"/>
      <c r="Y9" s="43"/>
      <c r="Z9" s="43">
        <v>0.99999999999999989</v>
      </c>
    </row>
    <row r="10" spans="1:26" hidden="1" x14ac:dyDescent="0.3">
      <c r="A10" s="42" t="s">
        <v>10</v>
      </c>
      <c r="B10" s="44">
        <v>2.0833333333333336E-2</v>
      </c>
      <c r="E10" s="42" t="s">
        <v>39</v>
      </c>
      <c r="F10" s="43"/>
      <c r="G10" s="43"/>
      <c r="H10" s="43"/>
      <c r="I10" s="43"/>
      <c r="J10" s="43"/>
      <c r="K10" s="43"/>
      <c r="L10" s="43"/>
      <c r="M10" s="43"/>
      <c r="N10" s="43"/>
      <c r="O10" s="43"/>
      <c r="P10" s="43"/>
      <c r="Q10" s="43"/>
      <c r="R10" s="43"/>
      <c r="S10" s="43"/>
      <c r="T10" s="43"/>
      <c r="U10" s="43"/>
      <c r="V10" s="43"/>
      <c r="W10" s="43"/>
      <c r="X10" s="43"/>
      <c r="Y10" s="43"/>
      <c r="Z10" s="43"/>
    </row>
    <row r="11" spans="1:26" hidden="1" x14ac:dyDescent="0.3">
      <c r="A11" s="42" t="s">
        <v>18</v>
      </c>
      <c r="B11" s="44">
        <v>2.0833333333333336E-2</v>
      </c>
      <c r="E11" s="42" t="s">
        <v>36</v>
      </c>
      <c r="F11" s="43">
        <v>2.1249999999999996</v>
      </c>
      <c r="G11" s="43">
        <v>1.25</v>
      </c>
      <c r="H11" s="43">
        <v>0.83333333333333326</v>
      </c>
      <c r="I11" s="43">
        <v>0.45833333333333331</v>
      </c>
      <c r="J11" s="43">
        <v>0.41666666666666663</v>
      </c>
      <c r="K11" s="43">
        <v>0.29166666666666663</v>
      </c>
      <c r="L11" s="43">
        <v>0.20833333333333331</v>
      </c>
      <c r="M11" s="43">
        <v>0.14583333333333334</v>
      </c>
      <c r="N11" s="43">
        <v>0.14583333333333331</v>
      </c>
      <c r="O11" s="43">
        <v>0.14583333333333331</v>
      </c>
      <c r="P11" s="43">
        <v>0.14583333333333331</v>
      </c>
      <c r="Q11" s="43">
        <v>0.14583333333333331</v>
      </c>
      <c r="R11" s="43">
        <v>0.14583333333333331</v>
      </c>
      <c r="S11" s="43">
        <v>0.125</v>
      </c>
      <c r="T11" s="43">
        <v>0.125</v>
      </c>
      <c r="U11" s="43">
        <v>0.12499999999999999</v>
      </c>
      <c r="V11" s="43">
        <v>0.10416666666666666</v>
      </c>
      <c r="W11" s="43">
        <v>4.1666666666666664E-2</v>
      </c>
      <c r="X11" s="43">
        <v>2.0833333333333332E-2</v>
      </c>
      <c r="Y11" s="43"/>
      <c r="Z11" s="43">
        <v>7</v>
      </c>
    </row>
    <row r="12" spans="1:26" hidden="1" x14ac:dyDescent="0.3">
      <c r="A12" s="42" t="s">
        <v>29</v>
      </c>
      <c r="B12" s="44">
        <v>2.0833333333333336E-2</v>
      </c>
    </row>
    <row r="13" spans="1:26" hidden="1" x14ac:dyDescent="0.3">
      <c r="A13" s="42" t="s">
        <v>15</v>
      </c>
      <c r="B13" s="44">
        <v>2.0833333333333336E-2</v>
      </c>
    </row>
    <row r="14" spans="1:26" hidden="1" x14ac:dyDescent="0.3">
      <c r="A14" s="42" t="s">
        <v>32</v>
      </c>
      <c r="B14" s="44">
        <v>2.0833333333333336E-2</v>
      </c>
    </row>
    <row r="15" spans="1:26" hidden="1" x14ac:dyDescent="0.3">
      <c r="A15" s="42" t="s">
        <v>26</v>
      </c>
      <c r="B15" s="44">
        <v>1.785714285714286E-2</v>
      </c>
    </row>
    <row r="16" spans="1:26" hidden="1" x14ac:dyDescent="0.3">
      <c r="A16" s="42" t="s">
        <v>13</v>
      </c>
      <c r="B16" s="44">
        <v>1.785714285714286E-2</v>
      </c>
    </row>
    <row r="17" spans="1:2" hidden="1" x14ac:dyDescent="0.3">
      <c r="A17" s="42" t="s">
        <v>28</v>
      </c>
      <c r="B17" s="44">
        <v>1.785714285714286E-2</v>
      </c>
    </row>
    <row r="18" spans="1:2" hidden="1" x14ac:dyDescent="0.3">
      <c r="A18" s="42" t="s">
        <v>30</v>
      </c>
      <c r="B18" s="44">
        <v>1.4880952380952384E-2</v>
      </c>
    </row>
    <row r="19" spans="1:2" hidden="1" x14ac:dyDescent="0.3">
      <c r="A19" s="42" t="s">
        <v>20</v>
      </c>
      <c r="B19" s="44">
        <v>5.9523809523809538E-3</v>
      </c>
    </row>
    <row r="20" spans="1:2" hidden="1" x14ac:dyDescent="0.3">
      <c r="A20" s="42" t="s">
        <v>19</v>
      </c>
      <c r="B20" s="44">
        <v>2.9761904761904769E-3</v>
      </c>
    </row>
    <row r="21" spans="1:2" hidden="1" x14ac:dyDescent="0.3">
      <c r="A21" s="42" t="s">
        <v>39</v>
      </c>
      <c r="B21" s="44">
        <v>0</v>
      </c>
    </row>
    <row r="22" spans="1:2" x14ac:dyDescent="0.3">
      <c r="A22" s="42" t="s">
        <v>36</v>
      </c>
      <c r="B22" s="44">
        <v>1</v>
      </c>
    </row>
    <row r="23" spans="1:2" x14ac:dyDescent="0.3"/>
    <row r="24" spans="1:2" x14ac:dyDescent="0.3"/>
    <row r="25" spans="1:2" x14ac:dyDescent="0.3"/>
    <row r="26" spans="1:2" x14ac:dyDescent="0.3"/>
    <row r="27" spans="1:2" x14ac:dyDescent="0.3"/>
    <row r="28" spans="1:2" x14ac:dyDescent="0.3"/>
    <row r="29" spans="1:2" x14ac:dyDescent="0.3"/>
    <row r="30" spans="1:2" x14ac:dyDescent="0.3"/>
    <row r="31" spans="1:2" x14ac:dyDescent="0.3"/>
    <row r="32" spans="1: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9"/>
  <sheetViews>
    <sheetView showGridLines="0" topLeftCell="AB1" zoomScale="90" zoomScaleNormal="90" workbookViewId="0">
      <selection activeCell="AW1" sqref="AW1"/>
    </sheetView>
  </sheetViews>
  <sheetFormatPr defaultColWidth="0" defaultRowHeight="14.4" zeroHeight="1" x14ac:dyDescent="0.3"/>
  <cols>
    <col min="1" max="1" width="19.21875" customWidth="1"/>
    <col min="2" max="3" width="11.21875" bestFit="1" customWidth="1"/>
    <col min="4" max="21" width="10.21875" bestFit="1" customWidth="1"/>
    <col min="22" max="24" width="11.21875" bestFit="1" customWidth="1"/>
    <col min="25" max="25" width="9.44140625" customWidth="1"/>
    <col min="26" max="27" width="11.109375" bestFit="1" customWidth="1"/>
    <col min="28" max="45" width="10.109375" bestFit="1" customWidth="1"/>
    <col min="46" max="48" width="11.109375" bestFit="1" customWidth="1"/>
    <col min="49" max="49" width="12.77734375" customWidth="1"/>
    <col min="50" max="50" width="8.77734375" customWidth="1"/>
    <col min="51" max="16384" width="8.77734375" hidden="1"/>
  </cols>
  <sheetData>
    <row r="1" spans="1:49" ht="44.4" thickBot="1" x14ac:dyDescent="0.35">
      <c r="A1" s="13" t="s">
        <v>9</v>
      </c>
      <c r="B1" s="14">
        <v>0</v>
      </c>
      <c r="C1" s="14">
        <v>2.0833333333333332E-2</v>
      </c>
      <c r="D1" s="14">
        <v>4.1666666666666699E-2</v>
      </c>
      <c r="E1" s="14">
        <v>6.25E-2</v>
      </c>
      <c r="F1" s="14">
        <v>8.3333333333333301E-2</v>
      </c>
      <c r="G1" s="14">
        <v>0.104166666666667</v>
      </c>
      <c r="H1" s="14">
        <v>0.125</v>
      </c>
      <c r="I1" s="14">
        <v>0.14583333333333301</v>
      </c>
      <c r="J1" s="14">
        <v>0.16666666666666699</v>
      </c>
      <c r="K1" s="14">
        <v>0.1875</v>
      </c>
      <c r="L1" s="14">
        <v>0.20833333333333301</v>
      </c>
      <c r="M1" s="14">
        <v>0.22916666666666699</v>
      </c>
      <c r="N1" s="15">
        <v>0.25</v>
      </c>
      <c r="O1" s="15">
        <v>0.27083333333333298</v>
      </c>
      <c r="P1" s="15">
        <v>0.29166666666666702</v>
      </c>
      <c r="Q1" s="15">
        <v>0.3125</v>
      </c>
      <c r="R1" s="15">
        <v>0.33333333333333298</v>
      </c>
      <c r="S1" s="15">
        <v>0.35416666666666702</v>
      </c>
      <c r="T1" s="15">
        <v>0.375</v>
      </c>
      <c r="U1" s="15">
        <v>0.39583333333333298</v>
      </c>
      <c r="V1" s="16">
        <v>0.41666666666666702</v>
      </c>
      <c r="W1" s="16">
        <v>0.4375</v>
      </c>
      <c r="X1" s="16">
        <v>0.45833333333333298</v>
      </c>
      <c r="Y1" s="16">
        <v>0.47916666666666702</v>
      </c>
      <c r="Z1" s="16">
        <v>0.5</v>
      </c>
      <c r="AA1" s="16">
        <v>0.52083333333333304</v>
      </c>
      <c r="AB1" s="16">
        <v>0.54166666666666696</v>
      </c>
      <c r="AC1" s="16">
        <v>0.5625</v>
      </c>
      <c r="AD1" s="16">
        <v>0.58333333333333304</v>
      </c>
      <c r="AE1" s="16">
        <v>0.60416666666666696</v>
      </c>
      <c r="AF1" s="17">
        <v>0.625</v>
      </c>
      <c r="AG1" s="17">
        <v>0.64583333333333304</v>
      </c>
      <c r="AH1" s="17">
        <v>0.66666666666666696</v>
      </c>
      <c r="AI1" s="17">
        <v>0.6875</v>
      </c>
      <c r="AJ1" s="17">
        <v>0.70833333333333304</v>
      </c>
      <c r="AK1" s="17">
        <v>0.72916666666666696</v>
      </c>
      <c r="AL1" s="17">
        <v>0.75</v>
      </c>
      <c r="AM1" s="17">
        <v>0.77083333333333304</v>
      </c>
      <c r="AN1" s="18">
        <v>0.79166666666666696</v>
      </c>
      <c r="AO1" s="18">
        <v>0.8125</v>
      </c>
      <c r="AP1" s="18">
        <v>0.83333333333333304</v>
      </c>
      <c r="AQ1" s="18">
        <v>0.85416666666666696</v>
      </c>
      <c r="AR1" s="18">
        <v>0.875</v>
      </c>
      <c r="AS1" s="18">
        <v>0.89583333333333304</v>
      </c>
      <c r="AT1" s="18">
        <v>0.91666666666666696</v>
      </c>
      <c r="AU1" s="18">
        <v>0.9375</v>
      </c>
      <c r="AV1" s="18">
        <v>0.95833333333333304</v>
      </c>
      <c r="AW1" s="37">
        <v>0.97916666666666696</v>
      </c>
    </row>
    <row r="2" spans="1:49" ht="30.45" customHeight="1" thickBot="1" x14ac:dyDescent="0.35">
      <c r="A2" s="2" t="s">
        <v>1</v>
      </c>
      <c r="B2" s="54" t="s">
        <v>40</v>
      </c>
      <c r="C2" s="55"/>
      <c r="D2" s="56" t="s">
        <v>7</v>
      </c>
      <c r="E2" s="57"/>
      <c r="F2" s="57"/>
      <c r="G2" s="57"/>
      <c r="H2" s="57"/>
      <c r="I2" s="57"/>
      <c r="J2" s="57"/>
      <c r="K2" s="57"/>
      <c r="L2" s="58"/>
      <c r="M2" s="35" t="s">
        <v>10</v>
      </c>
      <c r="N2" s="26" t="s">
        <v>29</v>
      </c>
      <c r="O2" s="66" t="s">
        <v>27</v>
      </c>
      <c r="P2" s="66"/>
      <c r="Q2" s="75" t="s">
        <v>7</v>
      </c>
      <c r="R2" s="75"/>
      <c r="S2" s="75"/>
      <c r="T2" s="62" t="s">
        <v>8</v>
      </c>
      <c r="U2" s="62"/>
      <c r="V2" s="74" t="s">
        <v>12</v>
      </c>
      <c r="W2" s="74"/>
      <c r="X2" s="77" t="s">
        <v>11</v>
      </c>
      <c r="Y2" s="77"/>
      <c r="Z2" s="77"/>
      <c r="AA2" s="3" t="s">
        <v>13</v>
      </c>
      <c r="AB2" s="27" t="s">
        <v>16</v>
      </c>
      <c r="AC2" s="77" t="s">
        <v>11</v>
      </c>
      <c r="AD2" s="77"/>
      <c r="AE2" s="4" t="s">
        <v>14</v>
      </c>
      <c r="AF2" s="77" t="s">
        <v>11</v>
      </c>
      <c r="AG2" s="77"/>
      <c r="AH2" s="77"/>
      <c r="AI2" s="77"/>
      <c r="AJ2" s="5" t="s">
        <v>15</v>
      </c>
      <c r="AK2" s="77" t="s">
        <v>11</v>
      </c>
      <c r="AL2" s="77"/>
      <c r="AM2" s="77"/>
      <c r="AN2" s="6" t="s">
        <v>18</v>
      </c>
      <c r="AO2" s="74" t="s">
        <v>12</v>
      </c>
      <c r="AP2" s="74"/>
      <c r="AQ2" s="27" t="s">
        <v>16</v>
      </c>
      <c r="AR2" s="59" t="s">
        <v>17</v>
      </c>
      <c r="AS2" s="60"/>
      <c r="AT2" s="60"/>
      <c r="AU2" s="60"/>
      <c r="AV2" s="60"/>
      <c r="AW2" s="38" t="s">
        <v>40</v>
      </c>
    </row>
    <row r="3" spans="1:49" ht="30.45" customHeight="1" thickBot="1" x14ac:dyDescent="0.35">
      <c r="A3" s="2" t="s">
        <v>2</v>
      </c>
      <c r="B3" s="54" t="s">
        <v>40</v>
      </c>
      <c r="C3" s="55"/>
      <c r="D3" s="56" t="s">
        <v>7</v>
      </c>
      <c r="E3" s="57"/>
      <c r="F3" s="57"/>
      <c r="G3" s="57"/>
      <c r="H3" s="57"/>
      <c r="I3" s="57"/>
      <c r="J3" s="57"/>
      <c r="K3" s="57"/>
      <c r="L3" s="58"/>
      <c r="M3" s="35" t="s">
        <v>10</v>
      </c>
      <c r="N3" s="26" t="s">
        <v>29</v>
      </c>
      <c r="O3" s="78" t="s">
        <v>28</v>
      </c>
      <c r="P3" s="78"/>
      <c r="Q3" s="75" t="s">
        <v>7</v>
      </c>
      <c r="R3" s="75"/>
      <c r="S3" s="75"/>
      <c r="T3" s="62" t="s">
        <v>8</v>
      </c>
      <c r="U3" s="62"/>
      <c r="V3" s="74" t="s">
        <v>12</v>
      </c>
      <c r="W3" s="74"/>
      <c r="X3" s="77" t="s">
        <v>11</v>
      </c>
      <c r="Y3" s="77"/>
      <c r="Z3" s="77"/>
      <c r="AA3" s="3" t="s">
        <v>13</v>
      </c>
      <c r="AB3" s="27" t="s">
        <v>16</v>
      </c>
      <c r="AC3" s="77" t="s">
        <v>11</v>
      </c>
      <c r="AD3" s="77"/>
      <c r="AE3" s="4" t="s">
        <v>14</v>
      </c>
      <c r="AF3" s="77" t="s">
        <v>11</v>
      </c>
      <c r="AG3" s="77"/>
      <c r="AH3" s="77"/>
      <c r="AI3" s="77"/>
      <c r="AJ3" s="5" t="s">
        <v>15</v>
      </c>
      <c r="AK3" s="77" t="s">
        <v>11</v>
      </c>
      <c r="AL3" s="77"/>
      <c r="AM3" s="77"/>
      <c r="AN3" s="6" t="s">
        <v>18</v>
      </c>
      <c r="AO3" s="74" t="s">
        <v>12</v>
      </c>
      <c r="AP3" s="74"/>
      <c r="AQ3" s="27" t="s">
        <v>16</v>
      </c>
      <c r="AR3" s="66" t="s">
        <v>27</v>
      </c>
      <c r="AS3" s="66"/>
      <c r="AT3" s="59" t="s">
        <v>17</v>
      </c>
      <c r="AU3" s="60"/>
      <c r="AV3" s="60"/>
      <c r="AW3" s="38" t="s">
        <v>40</v>
      </c>
    </row>
    <row r="4" spans="1:49" ht="30.45" customHeight="1" thickBot="1" x14ac:dyDescent="0.35">
      <c r="A4" s="2" t="s">
        <v>3</v>
      </c>
      <c r="B4" s="54" t="s">
        <v>40</v>
      </c>
      <c r="C4" s="55"/>
      <c r="D4" s="56" t="s">
        <v>7</v>
      </c>
      <c r="E4" s="57"/>
      <c r="F4" s="57"/>
      <c r="G4" s="57"/>
      <c r="H4" s="57"/>
      <c r="I4" s="57"/>
      <c r="J4" s="57"/>
      <c r="K4" s="57"/>
      <c r="L4" s="58"/>
      <c r="M4" s="35" t="s">
        <v>10</v>
      </c>
      <c r="N4" s="61" t="s">
        <v>26</v>
      </c>
      <c r="O4" s="61"/>
      <c r="P4" s="61"/>
      <c r="Q4" s="75" t="s">
        <v>7</v>
      </c>
      <c r="R4" s="75"/>
      <c r="S4" s="75"/>
      <c r="T4" s="62" t="s">
        <v>8</v>
      </c>
      <c r="U4" s="62"/>
      <c r="V4" s="74" t="s">
        <v>12</v>
      </c>
      <c r="W4" s="74"/>
      <c r="X4" s="77" t="s">
        <v>11</v>
      </c>
      <c r="Y4" s="77"/>
      <c r="Z4" s="77"/>
      <c r="AA4" s="3" t="s">
        <v>13</v>
      </c>
      <c r="AB4" s="27" t="s">
        <v>16</v>
      </c>
      <c r="AC4" s="77" t="s">
        <v>11</v>
      </c>
      <c r="AD4" s="77"/>
      <c r="AE4" s="4" t="s">
        <v>14</v>
      </c>
      <c r="AF4" s="77" t="s">
        <v>11</v>
      </c>
      <c r="AG4" s="77"/>
      <c r="AH4" s="77"/>
      <c r="AI4" s="77"/>
      <c r="AJ4" s="5" t="s">
        <v>15</v>
      </c>
      <c r="AK4" s="77" t="s">
        <v>11</v>
      </c>
      <c r="AL4" s="77"/>
      <c r="AM4" s="77"/>
      <c r="AN4" s="6" t="s">
        <v>18</v>
      </c>
      <c r="AO4" s="74" t="s">
        <v>12</v>
      </c>
      <c r="AP4" s="74"/>
      <c r="AQ4" s="27" t="s">
        <v>16</v>
      </c>
      <c r="AR4" s="59" t="s">
        <v>17</v>
      </c>
      <c r="AS4" s="60"/>
      <c r="AT4" s="60"/>
      <c r="AU4" s="60"/>
      <c r="AV4" s="60"/>
      <c r="AW4" s="38" t="s">
        <v>40</v>
      </c>
    </row>
    <row r="5" spans="1:49" ht="30.45" customHeight="1" thickBot="1" x14ac:dyDescent="0.35">
      <c r="A5" s="2" t="s">
        <v>4</v>
      </c>
      <c r="B5" s="54" t="s">
        <v>40</v>
      </c>
      <c r="C5" s="55"/>
      <c r="D5" s="56" t="s">
        <v>7</v>
      </c>
      <c r="E5" s="57"/>
      <c r="F5" s="57"/>
      <c r="G5" s="57"/>
      <c r="H5" s="57"/>
      <c r="I5" s="57"/>
      <c r="J5" s="57"/>
      <c r="K5" s="57"/>
      <c r="L5" s="58"/>
      <c r="M5" s="35" t="s">
        <v>10</v>
      </c>
      <c r="N5" s="26" t="s">
        <v>29</v>
      </c>
      <c r="O5" s="66" t="s">
        <v>27</v>
      </c>
      <c r="P5" s="66"/>
      <c r="Q5" s="75" t="s">
        <v>7</v>
      </c>
      <c r="R5" s="75"/>
      <c r="S5" s="75"/>
      <c r="T5" s="62" t="s">
        <v>8</v>
      </c>
      <c r="U5" s="62"/>
      <c r="V5" s="74" t="s">
        <v>12</v>
      </c>
      <c r="W5" s="74"/>
      <c r="X5" s="77" t="s">
        <v>11</v>
      </c>
      <c r="Y5" s="77"/>
      <c r="Z5" s="77"/>
      <c r="AA5" s="3" t="s">
        <v>13</v>
      </c>
      <c r="AB5" s="27" t="s">
        <v>16</v>
      </c>
      <c r="AC5" s="77" t="s">
        <v>11</v>
      </c>
      <c r="AD5" s="77"/>
      <c r="AE5" s="4" t="s">
        <v>14</v>
      </c>
      <c r="AF5" s="77" t="s">
        <v>11</v>
      </c>
      <c r="AG5" s="77"/>
      <c r="AH5" s="77"/>
      <c r="AI5" s="77"/>
      <c r="AJ5" s="5" t="s">
        <v>15</v>
      </c>
      <c r="AK5" s="77" t="s">
        <v>11</v>
      </c>
      <c r="AL5" s="77"/>
      <c r="AM5" s="77"/>
      <c r="AN5" s="6" t="s">
        <v>18</v>
      </c>
      <c r="AO5" s="74" t="s">
        <v>12</v>
      </c>
      <c r="AP5" s="74"/>
      <c r="AQ5" s="27" t="s">
        <v>16</v>
      </c>
      <c r="AR5" s="66" t="s">
        <v>27</v>
      </c>
      <c r="AS5" s="66"/>
      <c r="AT5" s="59" t="s">
        <v>17</v>
      </c>
      <c r="AU5" s="60"/>
      <c r="AV5" s="60"/>
      <c r="AW5" s="38" t="s">
        <v>40</v>
      </c>
    </row>
    <row r="6" spans="1:49" ht="30.45" customHeight="1" thickBot="1" x14ac:dyDescent="0.35">
      <c r="A6" s="2" t="s">
        <v>5</v>
      </c>
      <c r="B6" s="54" t="s">
        <v>40</v>
      </c>
      <c r="C6" s="55"/>
      <c r="D6" s="56" t="s">
        <v>7</v>
      </c>
      <c r="E6" s="57"/>
      <c r="F6" s="57"/>
      <c r="G6" s="57"/>
      <c r="H6" s="57"/>
      <c r="I6" s="57"/>
      <c r="J6" s="57"/>
      <c r="K6" s="57"/>
      <c r="L6" s="58"/>
      <c r="M6" s="35" t="s">
        <v>10</v>
      </c>
      <c r="N6" s="26" t="s">
        <v>29</v>
      </c>
      <c r="O6" s="78" t="s">
        <v>28</v>
      </c>
      <c r="P6" s="78"/>
      <c r="Q6" s="75" t="s">
        <v>7</v>
      </c>
      <c r="R6" s="75"/>
      <c r="S6" s="75"/>
      <c r="T6" s="62" t="s">
        <v>8</v>
      </c>
      <c r="U6" s="62"/>
      <c r="V6" s="74" t="s">
        <v>12</v>
      </c>
      <c r="W6" s="74"/>
      <c r="X6" s="77" t="s">
        <v>11</v>
      </c>
      <c r="Y6" s="77"/>
      <c r="Z6" s="77"/>
      <c r="AA6" s="3" t="s">
        <v>13</v>
      </c>
      <c r="AB6" s="27" t="s">
        <v>16</v>
      </c>
      <c r="AC6" s="77" t="s">
        <v>11</v>
      </c>
      <c r="AD6" s="77"/>
      <c r="AE6" s="4" t="s">
        <v>14</v>
      </c>
      <c r="AF6" s="77" t="s">
        <v>11</v>
      </c>
      <c r="AG6" s="77"/>
      <c r="AH6" s="77"/>
      <c r="AI6" s="77"/>
      <c r="AJ6" s="5" t="s">
        <v>15</v>
      </c>
      <c r="AK6" s="77" t="s">
        <v>11</v>
      </c>
      <c r="AL6" s="77"/>
      <c r="AM6" s="77"/>
      <c r="AN6" s="6" t="s">
        <v>18</v>
      </c>
      <c r="AO6" s="74" t="s">
        <v>12</v>
      </c>
      <c r="AP6" s="74"/>
      <c r="AQ6" s="27" t="s">
        <v>16</v>
      </c>
      <c r="AR6" s="59" t="s">
        <v>17</v>
      </c>
      <c r="AS6" s="60"/>
      <c r="AT6" s="60"/>
      <c r="AU6" s="60"/>
      <c r="AV6" s="60"/>
      <c r="AW6" s="38" t="s">
        <v>40</v>
      </c>
    </row>
    <row r="7" spans="1:49" ht="30.45" customHeight="1" thickBot="1" x14ac:dyDescent="0.35">
      <c r="A7" s="2" t="s">
        <v>6</v>
      </c>
      <c r="B7" s="54" t="s">
        <v>40</v>
      </c>
      <c r="C7" s="55"/>
      <c r="D7" s="56" t="s">
        <v>7</v>
      </c>
      <c r="E7" s="57"/>
      <c r="F7" s="57"/>
      <c r="G7" s="57"/>
      <c r="H7" s="57"/>
      <c r="I7" s="57"/>
      <c r="J7" s="57"/>
      <c r="K7" s="57"/>
      <c r="L7" s="58"/>
      <c r="M7" s="35" t="s">
        <v>10</v>
      </c>
      <c r="N7" s="79" t="s">
        <v>29</v>
      </c>
      <c r="O7" s="79"/>
      <c r="P7" s="75" t="s">
        <v>7</v>
      </c>
      <c r="Q7" s="75"/>
      <c r="R7" s="75"/>
      <c r="S7" s="75"/>
      <c r="T7" s="75"/>
      <c r="U7" s="75"/>
      <c r="V7" s="61" t="s">
        <v>26</v>
      </c>
      <c r="W7" s="61"/>
      <c r="X7" s="61"/>
      <c r="Y7" s="34" t="s">
        <v>19</v>
      </c>
      <c r="Z7" s="76" t="s">
        <v>20</v>
      </c>
      <c r="AA7" s="76"/>
      <c r="AB7" s="27" t="s">
        <v>16</v>
      </c>
      <c r="AC7" s="72" t="s">
        <v>27</v>
      </c>
      <c r="AD7" s="72"/>
      <c r="AE7" s="4" t="s">
        <v>14</v>
      </c>
      <c r="AF7" s="72" t="s">
        <v>27</v>
      </c>
      <c r="AG7" s="72"/>
      <c r="AH7" s="72"/>
      <c r="AI7" s="27" t="s">
        <v>16</v>
      </c>
      <c r="AJ7" s="5" t="s">
        <v>15</v>
      </c>
      <c r="AK7" s="72" t="s">
        <v>27</v>
      </c>
      <c r="AL7" s="72"/>
      <c r="AM7" s="72"/>
      <c r="AN7" s="6" t="s">
        <v>18</v>
      </c>
      <c r="AO7" s="59" t="s">
        <v>17</v>
      </c>
      <c r="AP7" s="60"/>
      <c r="AQ7" s="60"/>
      <c r="AR7" s="60"/>
      <c r="AS7" s="60"/>
      <c r="AT7" s="60"/>
      <c r="AU7" s="60"/>
      <c r="AV7" s="60"/>
      <c r="AW7" s="38" t="s">
        <v>40</v>
      </c>
    </row>
    <row r="8" spans="1:49" ht="30.45" customHeight="1" thickBot="1" x14ac:dyDescent="0.35">
      <c r="A8" s="2" t="s">
        <v>0</v>
      </c>
      <c r="B8" s="54" t="s">
        <v>40</v>
      </c>
      <c r="C8" s="55"/>
      <c r="D8" s="56" t="s">
        <v>7</v>
      </c>
      <c r="E8" s="57"/>
      <c r="F8" s="57"/>
      <c r="G8" s="57"/>
      <c r="H8" s="57"/>
      <c r="I8" s="57"/>
      <c r="J8" s="57"/>
      <c r="K8" s="57"/>
      <c r="L8" s="58"/>
      <c r="M8" s="35" t="s">
        <v>10</v>
      </c>
      <c r="N8" s="26" t="s">
        <v>29</v>
      </c>
      <c r="O8" s="78" t="s">
        <v>28</v>
      </c>
      <c r="P8" s="78"/>
      <c r="Q8" s="56" t="s">
        <v>7</v>
      </c>
      <c r="R8" s="57"/>
      <c r="S8" s="57"/>
      <c r="T8" s="58"/>
      <c r="U8" s="63" t="s">
        <v>27</v>
      </c>
      <c r="V8" s="64"/>
      <c r="W8" s="64"/>
      <c r="X8" s="64"/>
      <c r="Y8" s="64"/>
      <c r="Z8" s="65"/>
      <c r="AA8" s="3" t="s">
        <v>13</v>
      </c>
      <c r="AB8" s="27" t="s">
        <v>16</v>
      </c>
      <c r="AC8" s="67" t="s">
        <v>30</v>
      </c>
      <c r="AD8" s="68"/>
      <c r="AE8" s="4" t="s">
        <v>14</v>
      </c>
      <c r="AF8" s="67" t="s">
        <v>30</v>
      </c>
      <c r="AG8" s="73"/>
      <c r="AH8" s="68"/>
      <c r="AI8" s="27" t="s">
        <v>16</v>
      </c>
      <c r="AJ8" s="5" t="s">
        <v>15</v>
      </c>
      <c r="AK8" s="69" t="s">
        <v>17</v>
      </c>
      <c r="AL8" s="70"/>
      <c r="AM8" s="71"/>
      <c r="AN8" s="6" t="s">
        <v>18</v>
      </c>
      <c r="AO8" s="59" t="s">
        <v>17</v>
      </c>
      <c r="AP8" s="60"/>
      <c r="AQ8" s="60"/>
      <c r="AR8" s="60"/>
      <c r="AS8" s="60"/>
      <c r="AT8" s="60"/>
      <c r="AU8" s="60"/>
      <c r="AV8" s="60"/>
      <c r="AW8" s="38" t="s">
        <v>40</v>
      </c>
    </row>
    <row r="12" spans="1:49" ht="15" hidden="1" customHeight="1" x14ac:dyDescent="0.3"/>
    <row r="54" spans="2:2" ht="15" hidden="1" thickBot="1" x14ac:dyDescent="0.35"/>
    <row r="55" spans="2:2" ht="15" hidden="1" thickBot="1" x14ac:dyDescent="0.35">
      <c r="B55" s="8"/>
    </row>
    <row r="56" spans="2:2" ht="15" hidden="1" thickBot="1" x14ac:dyDescent="0.35">
      <c r="B56" s="8"/>
    </row>
    <row r="57" spans="2:2" ht="15" hidden="1" thickBot="1" x14ac:dyDescent="0.35">
      <c r="B57" s="8"/>
    </row>
    <row r="58" spans="2:2" ht="15" hidden="1" thickBot="1" x14ac:dyDescent="0.35">
      <c r="B58" s="8"/>
    </row>
    <row r="59" spans="2:2" ht="15" hidden="1" thickBot="1" x14ac:dyDescent="0.35">
      <c r="B59" s="9"/>
    </row>
  </sheetData>
  <mergeCells count="81">
    <mergeCell ref="AO2:AP2"/>
    <mergeCell ref="V3:W3"/>
    <mergeCell ref="AO3:AP3"/>
    <mergeCell ref="V4:W4"/>
    <mergeCell ref="AO4:AP4"/>
    <mergeCell ref="V2:W2"/>
    <mergeCell ref="X2:Z2"/>
    <mergeCell ref="X3:Z3"/>
    <mergeCell ref="X4:Z4"/>
    <mergeCell ref="O8:P8"/>
    <mergeCell ref="O2:P2"/>
    <mergeCell ref="O3:P3"/>
    <mergeCell ref="O5:P5"/>
    <mergeCell ref="O6:P6"/>
    <mergeCell ref="N7:O7"/>
    <mergeCell ref="AC2:AD2"/>
    <mergeCell ref="AC3:AD3"/>
    <mergeCell ref="X5:Z5"/>
    <mergeCell ref="X6:Z6"/>
    <mergeCell ref="Q2:S2"/>
    <mergeCell ref="AF2:AI2"/>
    <mergeCell ref="AF3:AI3"/>
    <mergeCell ref="AF4:AI4"/>
    <mergeCell ref="AF5:AI5"/>
    <mergeCell ref="AF6:AI6"/>
    <mergeCell ref="AK2:AM2"/>
    <mergeCell ref="AK3:AM3"/>
    <mergeCell ref="AK4:AM4"/>
    <mergeCell ref="AK5:AM5"/>
    <mergeCell ref="AK6:AM6"/>
    <mergeCell ref="T5:U5"/>
    <mergeCell ref="T6:U6"/>
    <mergeCell ref="V5:W5"/>
    <mergeCell ref="P7:U7"/>
    <mergeCell ref="AC6:AD6"/>
    <mergeCell ref="Z7:AA7"/>
    <mergeCell ref="AC7:AD7"/>
    <mergeCell ref="AC4:AD4"/>
    <mergeCell ref="AC5:AD5"/>
    <mergeCell ref="V6:W6"/>
    <mergeCell ref="Q8:T8"/>
    <mergeCell ref="U8:Z8"/>
    <mergeCell ref="AR3:AS3"/>
    <mergeCell ref="AR5:AS5"/>
    <mergeCell ref="AO7:AV7"/>
    <mergeCell ref="AO8:AV8"/>
    <mergeCell ref="AC8:AD8"/>
    <mergeCell ref="AK8:AM8"/>
    <mergeCell ref="AF7:AH7"/>
    <mergeCell ref="AF8:AH8"/>
    <mergeCell ref="V7:X7"/>
    <mergeCell ref="AO5:AP5"/>
    <mergeCell ref="AO6:AP6"/>
    <mergeCell ref="AK7:AM7"/>
    <mergeCell ref="Q3:S3"/>
    <mergeCell ref="Q4:S4"/>
    <mergeCell ref="AT3:AV3"/>
    <mergeCell ref="AR4:AV4"/>
    <mergeCell ref="AT5:AV5"/>
    <mergeCell ref="AR6:AV6"/>
    <mergeCell ref="B2:C2"/>
    <mergeCell ref="B3:C3"/>
    <mergeCell ref="B4:C4"/>
    <mergeCell ref="B5:C5"/>
    <mergeCell ref="B6:C6"/>
    <mergeCell ref="N4:P4"/>
    <mergeCell ref="T2:U2"/>
    <mergeCell ref="AR2:AV2"/>
    <mergeCell ref="Q5:S5"/>
    <mergeCell ref="Q6:S6"/>
    <mergeCell ref="T3:U3"/>
    <mergeCell ref="T4:U4"/>
    <mergeCell ref="B7:C7"/>
    <mergeCell ref="B8:C8"/>
    <mergeCell ref="D2:L2"/>
    <mergeCell ref="D3:L3"/>
    <mergeCell ref="D4:L4"/>
    <mergeCell ref="D5:L5"/>
    <mergeCell ref="D6:L6"/>
    <mergeCell ref="D7:L7"/>
    <mergeCell ref="D8:L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8"/>
  <sheetViews>
    <sheetView topLeftCell="AL317" workbookViewId="0">
      <selection activeCell="BF349" sqref="BF349"/>
    </sheetView>
  </sheetViews>
  <sheetFormatPr defaultRowHeight="14.4" x14ac:dyDescent="0.3"/>
  <cols>
    <col min="4" max="4" width="11.21875" bestFit="1" customWidth="1"/>
  </cols>
  <sheetData>
    <row r="1" spans="1:4" x14ac:dyDescent="0.3">
      <c r="B1" t="s">
        <v>9</v>
      </c>
      <c r="C1">
        <v>1</v>
      </c>
      <c r="D1" s="21">
        <v>0</v>
      </c>
    </row>
    <row r="2" spans="1:4" x14ac:dyDescent="0.3">
      <c r="A2">
        <f t="shared" ref="A2:A3" si="0">A1+1</f>
        <v>1</v>
      </c>
      <c r="B2" t="str">
        <f>'Data Raw'!I3</f>
        <v>Sunday</v>
      </c>
      <c r="C2">
        <f t="shared" ref="C2:C48" si="1">C1+1</f>
        <v>2</v>
      </c>
      <c r="D2" s="21">
        <v>2.0833333333333332E-2</v>
      </c>
    </row>
    <row r="3" spans="1:4" x14ac:dyDescent="0.3">
      <c r="A3">
        <f t="shared" si="0"/>
        <v>2</v>
      </c>
      <c r="B3" t="str">
        <f>'Data Raw'!I4</f>
        <v>Monday</v>
      </c>
      <c r="C3">
        <f t="shared" si="1"/>
        <v>3</v>
      </c>
      <c r="D3" s="21">
        <v>4.1666666666666699E-2</v>
      </c>
    </row>
    <row r="4" spans="1:4" x14ac:dyDescent="0.3">
      <c r="A4">
        <f>A3+1</f>
        <v>3</v>
      </c>
      <c r="B4" t="str">
        <f>'Data Raw'!I5</f>
        <v>Tuesday</v>
      </c>
      <c r="C4">
        <f t="shared" si="1"/>
        <v>4</v>
      </c>
      <c r="D4" s="21">
        <v>6.25E-2</v>
      </c>
    </row>
    <row r="5" spans="1:4" x14ac:dyDescent="0.3">
      <c r="A5">
        <f>A4+1</f>
        <v>4</v>
      </c>
      <c r="B5" t="str">
        <f>'Data Raw'!I6</f>
        <v>Wednesday</v>
      </c>
      <c r="C5">
        <f t="shared" si="1"/>
        <v>5</v>
      </c>
      <c r="D5" s="21">
        <v>8.3333333333333301E-2</v>
      </c>
    </row>
    <row r="6" spans="1:4" x14ac:dyDescent="0.3">
      <c r="A6">
        <f>A5+1</f>
        <v>5</v>
      </c>
      <c r="B6" t="str">
        <f>'Data Raw'!I7</f>
        <v>Thursday</v>
      </c>
      <c r="C6">
        <f t="shared" si="1"/>
        <v>6</v>
      </c>
      <c r="D6" s="21">
        <v>0.104166666666667</v>
      </c>
    </row>
    <row r="7" spans="1:4" x14ac:dyDescent="0.3">
      <c r="A7">
        <f>A6+1</f>
        <v>6</v>
      </c>
      <c r="B7" t="str">
        <f>'Data Raw'!I8</f>
        <v>Friday</v>
      </c>
      <c r="C7">
        <f t="shared" si="1"/>
        <v>7</v>
      </c>
      <c r="D7" s="21">
        <v>0.125</v>
      </c>
    </row>
    <row r="8" spans="1:4" x14ac:dyDescent="0.3">
      <c r="A8">
        <f>A7+1</f>
        <v>7</v>
      </c>
      <c r="B8" t="str">
        <f>'Data Raw'!I9</f>
        <v>Saturday</v>
      </c>
      <c r="C8">
        <f t="shared" si="1"/>
        <v>8</v>
      </c>
      <c r="D8" s="21">
        <v>0.14583333333333301</v>
      </c>
    </row>
    <row r="9" spans="1:4" x14ac:dyDescent="0.3">
      <c r="C9">
        <f t="shared" si="1"/>
        <v>9</v>
      </c>
      <c r="D9" s="21">
        <v>0.16666666666666699</v>
      </c>
    </row>
    <row r="10" spans="1:4" x14ac:dyDescent="0.3">
      <c r="C10">
        <f t="shared" si="1"/>
        <v>10</v>
      </c>
      <c r="D10" s="21">
        <v>0.1875</v>
      </c>
    </row>
    <row r="11" spans="1:4" x14ac:dyDescent="0.3">
      <c r="C11">
        <f t="shared" si="1"/>
        <v>11</v>
      </c>
      <c r="D11" s="21">
        <v>0.20833333333333301</v>
      </c>
    </row>
    <row r="12" spans="1:4" x14ac:dyDescent="0.3">
      <c r="C12">
        <f t="shared" si="1"/>
        <v>12</v>
      </c>
      <c r="D12" s="21">
        <v>0.22916666666666699</v>
      </c>
    </row>
    <row r="13" spans="1:4" x14ac:dyDescent="0.3">
      <c r="C13">
        <f t="shared" si="1"/>
        <v>13</v>
      </c>
      <c r="D13" s="21">
        <v>0.25</v>
      </c>
    </row>
    <row r="14" spans="1:4" x14ac:dyDescent="0.3">
      <c r="C14">
        <f t="shared" si="1"/>
        <v>14</v>
      </c>
      <c r="D14" s="21">
        <v>0.27083333333333298</v>
      </c>
    </row>
    <row r="15" spans="1:4" x14ac:dyDescent="0.3">
      <c r="C15">
        <f t="shared" si="1"/>
        <v>15</v>
      </c>
      <c r="D15" s="21">
        <v>0.29166666666666702</v>
      </c>
    </row>
    <row r="16" spans="1:4" x14ac:dyDescent="0.3">
      <c r="C16">
        <f t="shared" si="1"/>
        <v>16</v>
      </c>
      <c r="D16" s="21">
        <v>0.3125</v>
      </c>
    </row>
    <row r="17" spans="3:4" x14ac:dyDescent="0.3">
      <c r="C17">
        <f t="shared" si="1"/>
        <v>17</v>
      </c>
      <c r="D17" s="21">
        <v>0.33333333333333298</v>
      </c>
    </row>
    <row r="18" spans="3:4" x14ac:dyDescent="0.3">
      <c r="C18">
        <f t="shared" si="1"/>
        <v>18</v>
      </c>
      <c r="D18" s="21">
        <v>0.35416666666666702</v>
      </c>
    </row>
    <row r="19" spans="3:4" x14ac:dyDescent="0.3">
      <c r="C19">
        <f t="shared" si="1"/>
        <v>19</v>
      </c>
      <c r="D19" s="21">
        <v>0.375</v>
      </c>
    </row>
    <row r="20" spans="3:4" x14ac:dyDescent="0.3">
      <c r="C20">
        <f t="shared" si="1"/>
        <v>20</v>
      </c>
      <c r="D20" s="21">
        <v>0.39583333333333298</v>
      </c>
    </row>
    <row r="21" spans="3:4" x14ac:dyDescent="0.3">
      <c r="C21">
        <f t="shared" si="1"/>
        <v>21</v>
      </c>
      <c r="D21" s="21">
        <v>0.41666666666666702</v>
      </c>
    </row>
    <row r="22" spans="3:4" x14ac:dyDescent="0.3">
      <c r="C22">
        <f t="shared" si="1"/>
        <v>22</v>
      </c>
      <c r="D22" s="21">
        <v>0.4375</v>
      </c>
    </row>
    <row r="23" spans="3:4" x14ac:dyDescent="0.3">
      <c r="C23">
        <f t="shared" si="1"/>
        <v>23</v>
      </c>
      <c r="D23" s="21">
        <v>0.45833333333333298</v>
      </c>
    </row>
    <row r="24" spans="3:4" x14ac:dyDescent="0.3">
      <c r="C24">
        <f t="shared" si="1"/>
        <v>24</v>
      </c>
      <c r="D24" s="21">
        <v>0.47916666666666702</v>
      </c>
    </row>
    <row r="25" spans="3:4" x14ac:dyDescent="0.3">
      <c r="C25">
        <f t="shared" si="1"/>
        <v>25</v>
      </c>
      <c r="D25" s="21">
        <v>0.5</v>
      </c>
    </row>
    <row r="26" spans="3:4" x14ac:dyDescent="0.3">
      <c r="C26">
        <f t="shared" si="1"/>
        <v>26</v>
      </c>
      <c r="D26" s="21">
        <v>0.52083333333333304</v>
      </c>
    </row>
    <row r="27" spans="3:4" x14ac:dyDescent="0.3">
      <c r="C27">
        <f t="shared" si="1"/>
        <v>27</v>
      </c>
      <c r="D27" s="21">
        <v>0.54166666666666696</v>
      </c>
    </row>
    <row r="28" spans="3:4" x14ac:dyDescent="0.3">
      <c r="C28">
        <f t="shared" si="1"/>
        <v>28</v>
      </c>
      <c r="D28" s="21">
        <v>0.5625</v>
      </c>
    </row>
    <row r="29" spans="3:4" x14ac:dyDescent="0.3">
      <c r="C29">
        <f t="shared" si="1"/>
        <v>29</v>
      </c>
      <c r="D29" s="21">
        <v>0.58333333333333304</v>
      </c>
    </row>
    <row r="30" spans="3:4" x14ac:dyDescent="0.3">
      <c r="C30">
        <f t="shared" si="1"/>
        <v>30</v>
      </c>
      <c r="D30" s="21">
        <v>0.60416666666666696</v>
      </c>
    </row>
    <row r="31" spans="3:4" x14ac:dyDescent="0.3">
      <c r="C31">
        <f t="shared" si="1"/>
        <v>31</v>
      </c>
      <c r="D31" s="21">
        <v>0.625</v>
      </c>
    </row>
    <row r="32" spans="3:4" x14ac:dyDescent="0.3">
      <c r="C32">
        <f t="shared" si="1"/>
        <v>32</v>
      </c>
      <c r="D32" s="21">
        <v>0.64583333333333304</v>
      </c>
    </row>
    <row r="33" spans="3:4" x14ac:dyDescent="0.3">
      <c r="C33">
        <f t="shared" si="1"/>
        <v>33</v>
      </c>
      <c r="D33" s="21">
        <v>0.66666666666666696</v>
      </c>
    </row>
    <row r="34" spans="3:4" x14ac:dyDescent="0.3">
      <c r="C34">
        <f t="shared" si="1"/>
        <v>34</v>
      </c>
      <c r="D34" s="21">
        <v>0.6875</v>
      </c>
    </row>
    <row r="35" spans="3:4" x14ac:dyDescent="0.3">
      <c r="C35">
        <f t="shared" si="1"/>
        <v>35</v>
      </c>
      <c r="D35" s="21">
        <v>0.70833333333333304</v>
      </c>
    </row>
    <row r="36" spans="3:4" x14ac:dyDescent="0.3">
      <c r="C36">
        <f t="shared" si="1"/>
        <v>36</v>
      </c>
      <c r="D36" s="21">
        <v>0.72916666666666696</v>
      </c>
    </row>
    <row r="37" spans="3:4" x14ac:dyDescent="0.3">
      <c r="C37">
        <f t="shared" si="1"/>
        <v>37</v>
      </c>
      <c r="D37" s="21">
        <v>0.75</v>
      </c>
    </row>
    <row r="38" spans="3:4" x14ac:dyDescent="0.3">
      <c r="C38">
        <f t="shared" si="1"/>
        <v>38</v>
      </c>
      <c r="D38" s="21">
        <v>0.77083333333333304</v>
      </c>
    </row>
    <row r="39" spans="3:4" x14ac:dyDescent="0.3">
      <c r="C39">
        <f t="shared" si="1"/>
        <v>39</v>
      </c>
      <c r="D39" s="21">
        <v>0.79166666666666696</v>
      </c>
    </row>
    <row r="40" spans="3:4" x14ac:dyDescent="0.3">
      <c r="C40">
        <f t="shared" si="1"/>
        <v>40</v>
      </c>
      <c r="D40" s="21">
        <v>0.8125</v>
      </c>
    </row>
    <row r="41" spans="3:4" x14ac:dyDescent="0.3">
      <c r="C41">
        <f t="shared" si="1"/>
        <v>41</v>
      </c>
      <c r="D41" s="21">
        <v>0.83333333333333304</v>
      </c>
    </row>
    <row r="42" spans="3:4" x14ac:dyDescent="0.3">
      <c r="C42">
        <f t="shared" si="1"/>
        <v>42</v>
      </c>
      <c r="D42" s="21">
        <v>0.85416666666666696</v>
      </c>
    </row>
    <row r="43" spans="3:4" x14ac:dyDescent="0.3">
      <c r="C43">
        <f t="shared" si="1"/>
        <v>43</v>
      </c>
      <c r="D43" s="21">
        <v>0.875</v>
      </c>
    </row>
    <row r="44" spans="3:4" x14ac:dyDescent="0.3">
      <c r="C44">
        <f t="shared" si="1"/>
        <v>44</v>
      </c>
      <c r="D44" s="21">
        <v>0.89583333333333304</v>
      </c>
    </row>
    <row r="45" spans="3:4" x14ac:dyDescent="0.3">
      <c r="C45">
        <f t="shared" si="1"/>
        <v>45</v>
      </c>
      <c r="D45" s="21">
        <v>0.91666666666666696</v>
      </c>
    </row>
    <row r="46" spans="3:4" x14ac:dyDescent="0.3">
      <c r="C46">
        <f t="shared" si="1"/>
        <v>46</v>
      </c>
      <c r="D46" s="21">
        <v>0.9375</v>
      </c>
    </row>
    <row r="47" spans="3:4" x14ac:dyDescent="0.3">
      <c r="C47">
        <f t="shared" si="1"/>
        <v>47</v>
      </c>
      <c r="D47" s="21">
        <v>0.95833333333333304</v>
      </c>
    </row>
    <row r="48" spans="3:4" x14ac:dyDescent="0.3">
      <c r="C48">
        <f t="shared" si="1"/>
        <v>48</v>
      </c>
      <c r="D48" s="21">
        <v>0.97916666666666696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337"/>
  <sheetViews>
    <sheetView topLeftCell="K3" workbookViewId="0">
      <selection activeCell="K3" sqref="K3"/>
    </sheetView>
  </sheetViews>
  <sheetFormatPr defaultColWidth="0" defaultRowHeight="14.4" zeroHeight="1" x14ac:dyDescent="0.3"/>
  <cols>
    <col min="1" max="1" width="10.6640625" hidden="1" customWidth="1"/>
    <col min="2" max="2" width="11.21875" hidden="1" customWidth="1"/>
    <col min="3" max="3" width="17.21875" hidden="1" customWidth="1"/>
    <col min="4" max="4" width="11.21875" hidden="1" customWidth="1"/>
    <col min="5" max="9" width="10.21875" hidden="1" customWidth="1"/>
    <col min="10" max="10" width="0.5546875" hidden="1" customWidth="1"/>
    <col min="11" max="12" width="11.21875" bestFit="1" customWidth="1"/>
    <col min="13" max="22" width="10.21875" bestFit="1" customWidth="1"/>
    <col min="23" max="25" width="15.88671875" bestFit="1" customWidth="1"/>
    <col min="26" max="28" width="10.21875" bestFit="1" customWidth="1"/>
    <col min="29" max="30" width="15.6640625" bestFit="1" customWidth="1"/>
    <col min="31" max="33" width="15.88671875" bestFit="1" customWidth="1"/>
    <col min="34" max="34" width="17.21875" bestFit="1" customWidth="1"/>
    <col min="35" max="36" width="11.109375" bestFit="1" customWidth="1"/>
    <col min="37" max="37" width="10.109375" bestFit="1" customWidth="1"/>
    <col min="38" max="39" width="11.5546875" bestFit="1" customWidth="1"/>
    <col min="40" max="40" width="10.109375" bestFit="1" customWidth="1"/>
    <col min="41" max="43" width="11.5546875" bestFit="1" customWidth="1"/>
    <col min="44" max="44" width="10.109375" bestFit="1" customWidth="1"/>
    <col min="45" max="45" width="12.44140625" bestFit="1" customWidth="1"/>
    <col min="46" max="49" width="10.109375" bestFit="1" customWidth="1"/>
    <col min="50" max="51" width="13.33203125" bestFit="1" customWidth="1"/>
    <col min="52" max="54" width="10.109375" bestFit="1" customWidth="1"/>
    <col min="55" max="57" width="11.109375" bestFit="1" customWidth="1"/>
    <col min="58" max="58" width="12.5546875" bestFit="1" customWidth="1"/>
    <col min="59" max="16383" width="8.77734375" hidden="1"/>
    <col min="16384" max="16384" width="3.109375" hidden="1" customWidth="1"/>
  </cols>
  <sheetData>
    <row r="1" spans="1:58" hidden="1" x14ac:dyDescent="0.3">
      <c r="A1" t="s">
        <v>9</v>
      </c>
      <c r="B1" t="s">
        <v>21</v>
      </c>
      <c r="C1" t="s">
        <v>22</v>
      </c>
      <c r="D1" t="s">
        <v>21</v>
      </c>
      <c r="E1" t="s">
        <v>24</v>
      </c>
      <c r="F1" t="s">
        <v>23</v>
      </c>
      <c r="I1" t="str">
        <f>'Weekly Schedual'!A1</f>
        <v>Day</v>
      </c>
      <c r="K1" s="21">
        <f>'Weekly Schedual'!B1</f>
        <v>0</v>
      </c>
      <c r="L1" s="21">
        <f>'Weekly Schedual'!C1</f>
        <v>2.0833333333333332E-2</v>
      </c>
      <c r="M1" s="21">
        <f>'Weekly Schedual'!D1</f>
        <v>4.1666666666666699E-2</v>
      </c>
      <c r="N1" s="21">
        <f>'Weekly Schedual'!E1</f>
        <v>6.25E-2</v>
      </c>
      <c r="O1" s="21">
        <f>'Weekly Schedual'!F1</f>
        <v>8.3333333333333301E-2</v>
      </c>
      <c r="P1" s="21">
        <f>'Weekly Schedual'!G1</f>
        <v>0.104166666666667</v>
      </c>
      <c r="Q1" s="21">
        <f>'Weekly Schedual'!H1</f>
        <v>0.125</v>
      </c>
      <c r="R1" s="21">
        <f>'Weekly Schedual'!I1</f>
        <v>0.14583333333333301</v>
      </c>
      <c r="S1" s="21">
        <f>'Weekly Schedual'!J1</f>
        <v>0.16666666666666699</v>
      </c>
      <c r="T1" s="21">
        <f>'Weekly Schedual'!K1</f>
        <v>0.1875</v>
      </c>
      <c r="U1" s="21">
        <f>'Weekly Schedual'!L1</f>
        <v>0.20833333333333301</v>
      </c>
      <c r="V1" s="21">
        <f>'Weekly Schedual'!M1</f>
        <v>0.22916666666666699</v>
      </c>
      <c r="W1" s="21">
        <f>'Weekly Schedual'!N1</f>
        <v>0.25</v>
      </c>
      <c r="X1" s="21">
        <f>'Weekly Schedual'!O1</f>
        <v>0.27083333333333298</v>
      </c>
      <c r="Y1" s="21">
        <f>'Weekly Schedual'!P1</f>
        <v>0.29166666666666702</v>
      </c>
      <c r="Z1" s="21">
        <f>'Weekly Schedual'!Q1</f>
        <v>0.3125</v>
      </c>
      <c r="AA1" s="21">
        <f>'Weekly Schedual'!R1</f>
        <v>0.33333333333333298</v>
      </c>
      <c r="AB1" s="21">
        <f>'Weekly Schedual'!S1</f>
        <v>0.35416666666666702</v>
      </c>
      <c r="AC1" s="21">
        <f>'Weekly Schedual'!T1</f>
        <v>0.375</v>
      </c>
      <c r="AD1" s="21">
        <f>'Weekly Schedual'!U1</f>
        <v>0.39583333333333298</v>
      </c>
      <c r="AE1" s="21">
        <f>'Weekly Schedual'!V1</f>
        <v>0.41666666666666702</v>
      </c>
      <c r="AF1" s="21">
        <f>'Weekly Schedual'!W1</f>
        <v>0.4375</v>
      </c>
      <c r="AG1" s="21">
        <f>'Weekly Schedual'!X1</f>
        <v>0.45833333333333298</v>
      </c>
      <c r="AH1" s="21">
        <f>'Weekly Schedual'!Y1</f>
        <v>0.47916666666666702</v>
      </c>
      <c r="AI1" s="21">
        <f>'Weekly Schedual'!Z1</f>
        <v>0.5</v>
      </c>
      <c r="AJ1" s="21">
        <f>'Weekly Schedual'!AA1</f>
        <v>0.52083333333333304</v>
      </c>
      <c r="AK1" s="21">
        <f>'Weekly Schedual'!AB1</f>
        <v>0.54166666666666696</v>
      </c>
      <c r="AL1" s="21">
        <f>'Weekly Schedual'!AC1</f>
        <v>0.5625</v>
      </c>
      <c r="AM1" s="21">
        <f>'Weekly Schedual'!AD1</f>
        <v>0.58333333333333304</v>
      </c>
      <c r="AN1" s="21">
        <f>'Weekly Schedual'!AE1</f>
        <v>0.60416666666666696</v>
      </c>
      <c r="AO1" s="21">
        <f>'Weekly Schedual'!AF1</f>
        <v>0.625</v>
      </c>
      <c r="AP1" s="21">
        <f>'Weekly Schedual'!AG1</f>
        <v>0.64583333333333304</v>
      </c>
      <c r="AQ1" s="21">
        <f>'Weekly Schedual'!AH1</f>
        <v>0.66666666666666696</v>
      </c>
      <c r="AR1" s="21">
        <f>'Weekly Schedual'!AI1</f>
        <v>0.6875</v>
      </c>
      <c r="AS1" s="21">
        <f>'Weekly Schedual'!AJ1</f>
        <v>0.70833333333333304</v>
      </c>
      <c r="AT1" s="21">
        <f>'Weekly Schedual'!AK1</f>
        <v>0.72916666666666696</v>
      </c>
      <c r="AU1" s="21">
        <f>'Weekly Schedual'!AL1</f>
        <v>0.75</v>
      </c>
      <c r="AV1" s="21">
        <f>'Weekly Schedual'!AM1</f>
        <v>0.77083333333333304</v>
      </c>
      <c r="AW1" s="21">
        <f>'Weekly Schedual'!AN1</f>
        <v>0.79166666666666696</v>
      </c>
      <c r="AX1" s="21">
        <f>'Weekly Schedual'!AO1</f>
        <v>0.8125</v>
      </c>
      <c r="AY1" s="21">
        <f>'Weekly Schedual'!AP1</f>
        <v>0.83333333333333304</v>
      </c>
      <c r="AZ1" s="21">
        <f>'Weekly Schedual'!AQ1</f>
        <v>0.85416666666666696</v>
      </c>
      <c r="BA1" s="21">
        <f>'Weekly Schedual'!AR1</f>
        <v>0.875</v>
      </c>
      <c r="BB1" s="21">
        <f>'Weekly Schedual'!AS1</f>
        <v>0.89583333333333304</v>
      </c>
      <c r="BC1" s="21">
        <f>'Weekly Schedual'!AT1</f>
        <v>0.91666666666666696</v>
      </c>
      <c r="BD1" s="21">
        <f>'Weekly Schedual'!AU1</f>
        <v>0.9375</v>
      </c>
      <c r="BE1" s="21">
        <f>'Weekly Schedual'!AV1</f>
        <v>0.95833333333333304</v>
      </c>
      <c r="BF1" s="21">
        <f>'Weekly Schedual'!AW1</f>
        <v>0.97916666666666696</v>
      </c>
    </row>
    <row r="2" spans="1:58" hidden="1" x14ac:dyDescent="0.3">
      <c r="A2" t="str">
        <f>IF(E2="",A1,VLOOKUP(E2,Maping!A:B,2,0))</f>
        <v>Sunday</v>
      </c>
      <c r="B2" s="21">
        <f>VLOOKUP(F2,Maping!C:D,2,0)</f>
        <v>0</v>
      </c>
      <c r="C2" t="str">
        <f>VLOOKUP(A2,'Data Raw'!$I$1:$BF$9,HLOOKUP(B2,'Data Raw'!$K$1:$BF$11,11,0),0)</f>
        <v>Gym</v>
      </c>
      <c r="D2" s="22">
        <v>2.0833333333333332E-2</v>
      </c>
      <c r="E2">
        <v>1</v>
      </c>
      <c r="F2">
        <v>1</v>
      </c>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row>
    <row r="3" spans="1:58" x14ac:dyDescent="0.3">
      <c r="A3" t="str">
        <f>IF(E3="",A2,VLOOKUP(E3,Maping!A:B,2,0))</f>
        <v>Sunday</v>
      </c>
      <c r="B3" s="21">
        <f>VLOOKUP(F3,Maping!C:D,2,0)</f>
        <v>2.0833333333333332E-2</v>
      </c>
      <c r="C3" t="str">
        <f>VLOOKUP(A3,'Data Raw'!$I$1:$BF$9,HLOOKUP(B3,'Data Raw'!$K$1:$BF$11,11,0),0)</f>
        <v>Gym</v>
      </c>
      <c r="D3" s="22">
        <f t="shared" ref="D3:D66" si="0">B3-B2</f>
        <v>2.0833333333333332E-2</v>
      </c>
      <c r="F3">
        <v>2</v>
      </c>
      <c r="I3" t="str">
        <f>'Weekly Schedual'!A2</f>
        <v>Sunday</v>
      </c>
      <c r="K3" t="str">
        <f>IF('Weekly Schedual'!B2="",J3,'Weekly Schedual'!B2)</f>
        <v>Gym</v>
      </c>
      <c r="L3" t="str">
        <f>IF('Weekly Schedual'!C2="",K3,'Weekly Schedual'!C2)</f>
        <v>Gym</v>
      </c>
      <c r="M3" t="str">
        <f>IF('Weekly Schedual'!D2="",L3,'Weekly Schedual'!D2)</f>
        <v>Sleep</v>
      </c>
      <c r="N3" t="str">
        <f>IF('Weekly Schedual'!E2="",M3,'Weekly Schedual'!E2)</f>
        <v>Sleep</v>
      </c>
      <c r="O3" t="str">
        <f>IF('Weekly Schedual'!F2="",N3,'Weekly Schedual'!F2)</f>
        <v>Sleep</v>
      </c>
      <c r="P3" t="str">
        <f>IF('Weekly Schedual'!G2="",O3,'Weekly Schedual'!G2)</f>
        <v>Sleep</v>
      </c>
      <c r="Q3" t="str">
        <f>IF('Weekly Schedual'!H2="",P3,'Weekly Schedual'!H2)</f>
        <v>Sleep</v>
      </c>
      <c r="R3" t="str">
        <f>IF('Weekly Schedual'!I2="",Q3,'Weekly Schedual'!I2)</f>
        <v>Sleep</v>
      </c>
      <c r="S3" t="str">
        <f>IF('Weekly Schedual'!J2="",R3,'Weekly Schedual'!J2)</f>
        <v>Sleep</v>
      </c>
      <c r="T3" t="str">
        <f>IF('Weekly Schedual'!K2="",S3,'Weekly Schedual'!K2)</f>
        <v>Sleep</v>
      </c>
      <c r="U3" t="str">
        <f>IF('Weekly Schedual'!L2="",T3,'Weekly Schedual'!L2)</f>
        <v>Sleep</v>
      </c>
      <c r="V3" t="str">
        <f>IF('Weekly Schedual'!M2="",U3,'Weekly Schedual'!M2)</f>
        <v>Pray Fagr</v>
      </c>
      <c r="W3" t="str">
        <f>IF('Weekly Schedual'!N2="",V3,'Weekly Schedual'!N2)</f>
        <v>Read Quran</v>
      </c>
      <c r="X3" t="str">
        <f>IF('Weekly Schedual'!O2="",W3,'Weekly Schedual'!O2)</f>
        <v>Study</v>
      </c>
      <c r="Y3" t="str">
        <f>IF('Weekly Schedual'!P2="",X3,'Weekly Schedual'!P2)</f>
        <v>Study</v>
      </c>
      <c r="Z3" t="str">
        <f>IF('Weekly Schedual'!Q2="",Y3,'Weekly Schedual'!Q2)</f>
        <v>Sleep</v>
      </c>
      <c r="AA3" t="str">
        <f>IF('Weekly Schedual'!R2="",Z3,'Weekly Schedual'!R2)</f>
        <v>Sleep</v>
      </c>
      <c r="AB3" t="str">
        <f>IF('Weekly Schedual'!S2="",AA3,'Weekly Schedual'!S2)</f>
        <v>Sleep</v>
      </c>
      <c r="AC3" t="str">
        <f>IF('Weekly Schedual'!T2="",AB3,'Weekly Schedual'!T2)</f>
        <v>Prepare For Work</v>
      </c>
      <c r="AD3" t="str">
        <f>IF('Weekly Schedual'!U2="",AC3,'Weekly Schedual'!U2)</f>
        <v>Prepare For Work</v>
      </c>
      <c r="AE3" t="str">
        <f>IF('Weekly Schedual'!V2="",AD3,'Weekly Schedual'!V2)</f>
        <v>Transportation</v>
      </c>
      <c r="AF3" t="str">
        <f>IF('Weekly Schedual'!W2="",AE3,'Weekly Schedual'!W2)</f>
        <v>Transportation</v>
      </c>
      <c r="AG3" t="str">
        <f>IF('Weekly Schedual'!X2="",AF3,'Weekly Schedual'!X2)</f>
        <v>Work</v>
      </c>
      <c r="AH3" t="str">
        <f>IF('Weekly Schedual'!Y2="",AG3,'Weekly Schedual'!Y2)</f>
        <v>Work</v>
      </c>
      <c r="AI3" t="str">
        <f>IF('Weekly Schedual'!Z2="",AH3,'Weekly Schedual'!Z2)</f>
        <v>Work</v>
      </c>
      <c r="AJ3" t="str">
        <f>IF('Weekly Schedual'!AA2="",AI3,'Weekly Schedual'!AA2)</f>
        <v>Pray Zuhr</v>
      </c>
      <c r="AK3" t="str">
        <f>IF('Weekly Schedual'!AB2="",AJ3,'Weekly Schedual'!AB2)</f>
        <v>Eat</v>
      </c>
      <c r="AL3" t="str">
        <f>IF('Weekly Schedual'!AC2="",AK3,'Weekly Schedual'!AC2)</f>
        <v>Work</v>
      </c>
      <c r="AM3" t="str">
        <f>IF('Weekly Schedual'!AD2="",AL3,'Weekly Schedual'!AD2)</f>
        <v>Work</v>
      </c>
      <c r="AN3" t="str">
        <f>IF('Weekly Schedual'!AE2="",AM3,'Weekly Schedual'!AE2)</f>
        <v>Pray ASR</v>
      </c>
      <c r="AO3" t="str">
        <f>IF('Weekly Schedual'!AF2="",AN3,'Weekly Schedual'!AF2)</f>
        <v>Work</v>
      </c>
      <c r="AP3" t="str">
        <f>IF('Weekly Schedual'!AG2="",AO3,'Weekly Schedual'!AG2)</f>
        <v>Work</v>
      </c>
      <c r="AQ3" t="str">
        <f>IF('Weekly Schedual'!AH2="",AP3,'Weekly Schedual'!AH2)</f>
        <v>Work</v>
      </c>
      <c r="AR3" t="str">
        <f>IF('Weekly Schedual'!AI2="",AQ3,'Weekly Schedual'!AI2)</f>
        <v>Work</v>
      </c>
      <c r="AS3" t="str">
        <f>IF('Weekly Schedual'!AJ2="",AR3,'Weekly Schedual'!AJ2)</f>
        <v>Pray Maghreb</v>
      </c>
      <c r="AT3" t="str">
        <f>IF('Weekly Schedual'!AK2="",AS3,'Weekly Schedual'!AK2)</f>
        <v>Work</v>
      </c>
      <c r="AU3" t="str">
        <f>IF('Weekly Schedual'!AL2="",AT3,'Weekly Schedual'!AL2)</f>
        <v>Work</v>
      </c>
      <c r="AV3" t="str">
        <f>IF('Weekly Schedual'!AM2="",AU3,'Weekly Schedual'!AM2)</f>
        <v>Work</v>
      </c>
      <c r="AW3" t="str">
        <f>IF('Weekly Schedual'!AN2="",AV3,'Weekly Schedual'!AN2)</f>
        <v>Pray Ashaa</v>
      </c>
      <c r="AX3" t="str">
        <f>IF('Weekly Schedual'!AO2="",AW3,'Weekly Schedual'!AO2)</f>
        <v>Transportation</v>
      </c>
      <c r="AY3" t="str">
        <f>IF('Weekly Schedual'!AP2="",AX3,'Weekly Schedual'!AP2)</f>
        <v>Transportation</v>
      </c>
      <c r="AZ3" t="str">
        <f>IF('Weekly Schedual'!AQ2="",AY3,'Weekly Schedual'!AQ2)</f>
        <v>Eat</v>
      </c>
      <c r="BA3" t="str">
        <f>IF('Weekly Schedual'!AR2="",AZ3,'Weekly Schedual'!AR2)</f>
        <v>FreeTime</v>
      </c>
      <c r="BB3" t="str">
        <f>IF('Weekly Schedual'!AS2="",BA3,'Weekly Schedual'!AS2)</f>
        <v>FreeTime</v>
      </c>
      <c r="BC3" t="str">
        <f>IF('Weekly Schedual'!AT2="",BB3,'Weekly Schedual'!AT2)</f>
        <v>FreeTime</v>
      </c>
      <c r="BD3" t="str">
        <f>IF('Weekly Schedual'!AU2="",BC3,'Weekly Schedual'!AU2)</f>
        <v>FreeTime</v>
      </c>
      <c r="BE3" t="str">
        <f>IF('Weekly Schedual'!AV2="",BD3,'Weekly Schedual'!AV2)</f>
        <v>FreeTime</v>
      </c>
      <c r="BF3" t="str">
        <f>IF('Weekly Schedual'!AW2="",BE3,'Weekly Schedual'!AW2)</f>
        <v>Gym</v>
      </c>
    </row>
    <row r="4" spans="1:58" x14ac:dyDescent="0.3">
      <c r="A4" t="str">
        <f>IF(E4="",A3,VLOOKUP(E4,Maping!A:B,2,0))</f>
        <v>Sunday</v>
      </c>
      <c r="B4" s="21">
        <f>VLOOKUP(F4,Maping!C:D,2,0)</f>
        <v>4.1666666666666699E-2</v>
      </c>
      <c r="C4" t="str">
        <f>VLOOKUP(A4,'Data Raw'!$I$1:$BF$9,HLOOKUP(B4,'Data Raw'!$K$1:$BF$11,11,0),0)</f>
        <v>Sleep</v>
      </c>
      <c r="D4" s="22">
        <f t="shared" si="0"/>
        <v>2.0833333333333367E-2</v>
      </c>
      <c r="F4">
        <v>3</v>
      </c>
      <c r="I4" t="str">
        <f>'Weekly Schedual'!A3</f>
        <v>Monday</v>
      </c>
      <c r="K4" t="str">
        <f>IF('Weekly Schedual'!B3="",J4,'Weekly Schedual'!B3)</f>
        <v>Gym</v>
      </c>
      <c r="L4" t="str">
        <f>IF('Weekly Schedual'!C3="",K4,'Weekly Schedual'!C3)</f>
        <v>Gym</v>
      </c>
      <c r="M4" t="str">
        <f>IF('Weekly Schedual'!D3="",L4,'Weekly Schedual'!D3)</f>
        <v>Sleep</v>
      </c>
      <c r="N4" t="str">
        <f>IF('Weekly Schedual'!E3="",M4,'Weekly Schedual'!E3)</f>
        <v>Sleep</v>
      </c>
      <c r="O4" t="str">
        <f>IF('Weekly Schedual'!F3="",N4,'Weekly Schedual'!F3)</f>
        <v>Sleep</v>
      </c>
      <c r="P4" t="str">
        <f>IF('Weekly Schedual'!G3="",O4,'Weekly Schedual'!G3)</f>
        <v>Sleep</v>
      </c>
      <c r="Q4" t="str">
        <f>IF('Weekly Schedual'!H3="",P4,'Weekly Schedual'!H3)</f>
        <v>Sleep</v>
      </c>
      <c r="R4" t="str">
        <f>IF('Weekly Schedual'!I3="",Q4,'Weekly Schedual'!I3)</f>
        <v>Sleep</v>
      </c>
      <c r="S4" t="str">
        <f>IF('Weekly Schedual'!J3="",R4,'Weekly Schedual'!J3)</f>
        <v>Sleep</v>
      </c>
      <c r="T4" t="str">
        <f>IF('Weekly Schedual'!K3="",S4,'Weekly Schedual'!K3)</f>
        <v>Sleep</v>
      </c>
      <c r="U4" t="str">
        <f>IF('Weekly Schedual'!L3="",T4,'Weekly Schedual'!L3)</f>
        <v>Sleep</v>
      </c>
      <c r="V4" t="str">
        <f>IF('Weekly Schedual'!M3="",U4,'Weekly Schedual'!M3)</f>
        <v>Pray Fagr</v>
      </c>
      <c r="W4" t="str">
        <f>IF('Weekly Schedual'!N3="",V4,'Weekly Schedual'!N3)</f>
        <v>Read Quran</v>
      </c>
      <c r="X4" t="str">
        <f>IF('Weekly Schedual'!O3="",W4,'Weekly Schedual'!O3)</f>
        <v>In Door Workout</v>
      </c>
      <c r="Y4" t="str">
        <f>IF('Weekly Schedual'!P3="",X4,'Weekly Schedual'!P3)</f>
        <v>In Door Workout</v>
      </c>
      <c r="Z4" t="str">
        <f>IF('Weekly Schedual'!Q3="",Y4,'Weekly Schedual'!Q3)</f>
        <v>Sleep</v>
      </c>
      <c r="AA4" t="str">
        <f>IF('Weekly Schedual'!R3="",Z4,'Weekly Schedual'!R3)</f>
        <v>Sleep</v>
      </c>
      <c r="AB4" t="str">
        <f>IF('Weekly Schedual'!S3="",AA4,'Weekly Schedual'!S3)</f>
        <v>Sleep</v>
      </c>
      <c r="AC4" t="str">
        <f>IF('Weekly Schedual'!T3="",AB4,'Weekly Schedual'!T3)</f>
        <v>Prepare For Work</v>
      </c>
      <c r="AD4" t="str">
        <f>IF('Weekly Schedual'!U3="",AC4,'Weekly Schedual'!U3)</f>
        <v>Prepare For Work</v>
      </c>
      <c r="AE4" t="str">
        <f>IF('Weekly Schedual'!V3="",AD4,'Weekly Schedual'!V3)</f>
        <v>Transportation</v>
      </c>
      <c r="AF4" t="str">
        <f>IF('Weekly Schedual'!W3="",AE4,'Weekly Schedual'!W3)</f>
        <v>Transportation</v>
      </c>
      <c r="AG4" t="str">
        <f>IF('Weekly Schedual'!X3="",AF4,'Weekly Schedual'!X3)</f>
        <v>Work</v>
      </c>
      <c r="AH4" t="str">
        <f>IF('Weekly Schedual'!Y3="",AG4,'Weekly Schedual'!Y3)</f>
        <v>Work</v>
      </c>
      <c r="AI4" t="str">
        <f>IF('Weekly Schedual'!Z3="",AH4,'Weekly Schedual'!Z3)</f>
        <v>Work</v>
      </c>
      <c r="AJ4" t="str">
        <f>IF('Weekly Schedual'!AA3="",AI4,'Weekly Schedual'!AA3)</f>
        <v>Pray Zuhr</v>
      </c>
      <c r="AK4" t="str">
        <f>IF('Weekly Schedual'!AB3="",AJ4,'Weekly Schedual'!AB3)</f>
        <v>Eat</v>
      </c>
      <c r="AL4" t="str">
        <f>IF('Weekly Schedual'!AC3="",AK4,'Weekly Schedual'!AC3)</f>
        <v>Work</v>
      </c>
      <c r="AM4" t="str">
        <f>IF('Weekly Schedual'!AD3="",AL4,'Weekly Schedual'!AD3)</f>
        <v>Work</v>
      </c>
      <c r="AN4" t="str">
        <f>IF('Weekly Schedual'!AE3="",AM4,'Weekly Schedual'!AE3)</f>
        <v>Pray ASR</v>
      </c>
      <c r="AO4" t="str">
        <f>IF('Weekly Schedual'!AF3="",AN4,'Weekly Schedual'!AF3)</f>
        <v>Work</v>
      </c>
      <c r="AP4" t="str">
        <f>IF('Weekly Schedual'!AG3="",AO4,'Weekly Schedual'!AG3)</f>
        <v>Work</v>
      </c>
      <c r="AQ4" t="str">
        <f>IF('Weekly Schedual'!AH3="",AP4,'Weekly Schedual'!AH3)</f>
        <v>Work</v>
      </c>
      <c r="AR4" t="str">
        <f>IF('Weekly Schedual'!AI3="",AQ4,'Weekly Schedual'!AI3)</f>
        <v>Work</v>
      </c>
      <c r="AS4" t="str">
        <f>IF('Weekly Schedual'!AJ3="",AR4,'Weekly Schedual'!AJ3)</f>
        <v>Pray Maghreb</v>
      </c>
      <c r="AT4" t="str">
        <f>IF('Weekly Schedual'!AK3="",AS4,'Weekly Schedual'!AK3)</f>
        <v>Work</v>
      </c>
      <c r="AU4" t="str">
        <f>IF('Weekly Schedual'!AL3="",AT4,'Weekly Schedual'!AL3)</f>
        <v>Work</v>
      </c>
      <c r="AV4" t="str">
        <f>IF('Weekly Schedual'!AM3="",AU4,'Weekly Schedual'!AM3)</f>
        <v>Work</v>
      </c>
      <c r="AW4" t="str">
        <f>IF('Weekly Schedual'!AN3="",AV4,'Weekly Schedual'!AN3)</f>
        <v>Pray Ashaa</v>
      </c>
      <c r="AX4" t="str">
        <f>IF('Weekly Schedual'!AO3="",AW4,'Weekly Schedual'!AO3)</f>
        <v>Transportation</v>
      </c>
      <c r="AY4" t="str">
        <f>IF('Weekly Schedual'!AP3="",AX4,'Weekly Schedual'!AP3)</f>
        <v>Transportation</v>
      </c>
      <c r="AZ4" t="str">
        <f>IF('Weekly Schedual'!AQ3="",AY4,'Weekly Schedual'!AQ3)</f>
        <v>Eat</v>
      </c>
      <c r="BA4" t="str">
        <f>IF('Weekly Schedual'!AR3="",AZ4,'Weekly Schedual'!AR3)</f>
        <v>Study</v>
      </c>
      <c r="BB4" t="str">
        <f>IF('Weekly Schedual'!AS3="",BA4,'Weekly Schedual'!AS3)</f>
        <v>Study</v>
      </c>
      <c r="BC4" t="str">
        <f>IF('Weekly Schedual'!AT3="",BB4,'Weekly Schedual'!AT3)</f>
        <v>FreeTime</v>
      </c>
      <c r="BD4" t="str">
        <f>IF('Weekly Schedual'!AU3="",BC4,'Weekly Schedual'!AU3)</f>
        <v>FreeTime</v>
      </c>
      <c r="BE4" t="str">
        <f>IF('Weekly Schedual'!AV3="",BD4,'Weekly Schedual'!AV3)</f>
        <v>FreeTime</v>
      </c>
      <c r="BF4" t="str">
        <f>IF('Weekly Schedual'!AW3="",BE4,'Weekly Schedual'!AW3)</f>
        <v>Gym</v>
      </c>
    </row>
    <row r="5" spans="1:58" x14ac:dyDescent="0.3">
      <c r="A5" t="str">
        <f>IF(E5="",A4,VLOOKUP(E5,Maping!A:B,2,0))</f>
        <v>Sunday</v>
      </c>
      <c r="B5" s="21">
        <f>VLOOKUP(F5,Maping!C:D,2,0)</f>
        <v>6.25E-2</v>
      </c>
      <c r="C5" t="str">
        <f>VLOOKUP(A5,'Data Raw'!$I$1:$BF$9,HLOOKUP(B5,'Data Raw'!$K$1:$BF$11,11,0),0)</f>
        <v>Sleep</v>
      </c>
      <c r="D5" s="22">
        <f t="shared" si="0"/>
        <v>2.0833333333333301E-2</v>
      </c>
      <c r="F5">
        <v>4</v>
      </c>
      <c r="I5" t="str">
        <f>'Weekly Schedual'!A4</f>
        <v>Tuesday</v>
      </c>
      <c r="K5" t="str">
        <f>IF('Weekly Schedual'!B4="",J5,'Weekly Schedual'!B4)</f>
        <v>Gym</v>
      </c>
      <c r="L5" t="str">
        <f>IF('Weekly Schedual'!C4="",K5,'Weekly Schedual'!C4)</f>
        <v>Gym</v>
      </c>
      <c r="M5" t="str">
        <f>IF('Weekly Schedual'!D4="",L5,'Weekly Schedual'!D4)</f>
        <v>Sleep</v>
      </c>
      <c r="N5" t="str">
        <f>IF('Weekly Schedual'!E4="",M5,'Weekly Schedual'!E4)</f>
        <v>Sleep</v>
      </c>
      <c r="O5" t="str">
        <f>IF('Weekly Schedual'!F4="",N5,'Weekly Schedual'!F4)</f>
        <v>Sleep</v>
      </c>
      <c r="P5" t="str">
        <f>IF('Weekly Schedual'!G4="",O5,'Weekly Schedual'!G4)</f>
        <v>Sleep</v>
      </c>
      <c r="Q5" t="str">
        <f>IF('Weekly Schedual'!H4="",P5,'Weekly Schedual'!H4)</f>
        <v>Sleep</v>
      </c>
      <c r="R5" t="str">
        <f>IF('Weekly Schedual'!I4="",Q5,'Weekly Schedual'!I4)</f>
        <v>Sleep</v>
      </c>
      <c r="S5" t="str">
        <f>IF('Weekly Schedual'!J4="",R5,'Weekly Schedual'!J4)</f>
        <v>Sleep</v>
      </c>
      <c r="T5" t="str">
        <f>IF('Weekly Schedual'!K4="",S5,'Weekly Schedual'!K4)</f>
        <v>Sleep</v>
      </c>
      <c r="U5" t="str">
        <f>IF('Weekly Schedual'!L4="",T5,'Weekly Schedual'!L4)</f>
        <v>Sleep</v>
      </c>
      <c r="V5" t="str">
        <f>IF('Weekly Schedual'!M4="",U5,'Weekly Schedual'!M4)</f>
        <v>Pray Fagr</v>
      </c>
      <c r="W5" t="str">
        <f>IF('Weekly Schedual'!N4="",V5,'Weekly Schedual'!N4)</f>
        <v>Out Door Running</v>
      </c>
      <c r="X5" t="str">
        <f>IF('Weekly Schedual'!O4="",W5,'Weekly Schedual'!O4)</f>
        <v>Out Door Running</v>
      </c>
      <c r="Y5" t="str">
        <f>IF('Weekly Schedual'!P4="",X5,'Weekly Schedual'!P4)</f>
        <v>Out Door Running</v>
      </c>
      <c r="Z5" t="str">
        <f>IF('Weekly Schedual'!Q4="",Y5,'Weekly Schedual'!Q4)</f>
        <v>Sleep</v>
      </c>
      <c r="AA5" t="str">
        <f>IF('Weekly Schedual'!R4="",Z5,'Weekly Schedual'!R4)</f>
        <v>Sleep</v>
      </c>
      <c r="AB5" t="str">
        <f>IF('Weekly Schedual'!S4="",AA5,'Weekly Schedual'!S4)</f>
        <v>Sleep</v>
      </c>
      <c r="AC5" t="str">
        <f>IF('Weekly Schedual'!T4="",AB5,'Weekly Schedual'!T4)</f>
        <v>Prepare For Work</v>
      </c>
      <c r="AD5" t="str">
        <f>IF('Weekly Schedual'!U4="",AC5,'Weekly Schedual'!U4)</f>
        <v>Prepare For Work</v>
      </c>
      <c r="AE5" t="str">
        <f>IF('Weekly Schedual'!V4="",AD5,'Weekly Schedual'!V4)</f>
        <v>Transportation</v>
      </c>
      <c r="AF5" t="str">
        <f>IF('Weekly Schedual'!W4="",AE5,'Weekly Schedual'!W4)</f>
        <v>Transportation</v>
      </c>
      <c r="AG5" t="str">
        <f>IF('Weekly Schedual'!X4="",AF5,'Weekly Schedual'!X4)</f>
        <v>Work</v>
      </c>
      <c r="AH5" t="str">
        <f>IF('Weekly Schedual'!Y4="",AG5,'Weekly Schedual'!Y4)</f>
        <v>Work</v>
      </c>
      <c r="AI5" t="str">
        <f>IF('Weekly Schedual'!Z4="",AH5,'Weekly Schedual'!Z4)</f>
        <v>Work</v>
      </c>
      <c r="AJ5" t="str">
        <f>IF('Weekly Schedual'!AA4="",AI5,'Weekly Schedual'!AA4)</f>
        <v>Pray Zuhr</v>
      </c>
      <c r="AK5" t="str">
        <f>IF('Weekly Schedual'!AB4="",AJ5,'Weekly Schedual'!AB4)</f>
        <v>Eat</v>
      </c>
      <c r="AL5" t="str">
        <f>IF('Weekly Schedual'!AC4="",AK5,'Weekly Schedual'!AC4)</f>
        <v>Work</v>
      </c>
      <c r="AM5" t="str">
        <f>IF('Weekly Schedual'!AD4="",AL5,'Weekly Schedual'!AD4)</f>
        <v>Work</v>
      </c>
      <c r="AN5" t="str">
        <f>IF('Weekly Schedual'!AE4="",AM5,'Weekly Schedual'!AE4)</f>
        <v>Pray ASR</v>
      </c>
      <c r="AO5" t="str">
        <f>IF('Weekly Schedual'!AF4="",AN5,'Weekly Schedual'!AF4)</f>
        <v>Work</v>
      </c>
      <c r="AP5" t="str">
        <f>IF('Weekly Schedual'!AG4="",AO5,'Weekly Schedual'!AG4)</f>
        <v>Work</v>
      </c>
      <c r="AQ5" t="str">
        <f>IF('Weekly Schedual'!AH4="",AP5,'Weekly Schedual'!AH4)</f>
        <v>Work</v>
      </c>
      <c r="AR5" t="str">
        <f>IF('Weekly Schedual'!AI4="",AQ5,'Weekly Schedual'!AI4)</f>
        <v>Work</v>
      </c>
      <c r="AS5" t="str">
        <f>IF('Weekly Schedual'!AJ4="",AR5,'Weekly Schedual'!AJ4)</f>
        <v>Pray Maghreb</v>
      </c>
      <c r="AT5" t="str">
        <f>IF('Weekly Schedual'!AK4="",AS5,'Weekly Schedual'!AK4)</f>
        <v>Work</v>
      </c>
      <c r="AU5" t="str">
        <f>IF('Weekly Schedual'!AL4="",AT5,'Weekly Schedual'!AL4)</f>
        <v>Work</v>
      </c>
      <c r="AV5" t="str">
        <f>IF('Weekly Schedual'!AM4="",AU5,'Weekly Schedual'!AM4)</f>
        <v>Work</v>
      </c>
      <c r="AW5" t="str">
        <f>IF('Weekly Schedual'!AN4="",AV5,'Weekly Schedual'!AN4)</f>
        <v>Pray Ashaa</v>
      </c>
      <c r="AX5" t="str">
        <f>IF('Weekly Schedual'!AO4="",AW5,'Weekly Schedual'!AO4)</f>
        <v>Transportation</v>
      </c>
      <c r="AY5" t="str">
        <f>IF('Weekly Schedual'!AP4="",AX5,'Weekly Schedual'!AP4)</f>
        <v>Transportation</v>
      </c>
      <c r="AZ5" t="str">
        <f>IF('Weekly Schedual'!AQ4="",AY5,'Weekly Schedual'!AQ4)</f>
        <v>Eat</v>
      </c>
      <c r="BA5" t="str">
        <f>IF('Weekly Schedual'!AR4="",AZ5,'Weekly Schedual'!AR4)</f>
        <v>FreeTime</v>
      </c>
      <c r="BB5" t="str">
        <f>IF('Weekly Schedual'!AS4="",BA5,'Weekly Schedual'!AS4)</f>
        <v>FreeTime</v>
      </c>
      <c r="BC5" t="str">
        <f>IF('Weekly Schedual'!AT4="",BB5,'Weekly Schedual'!AT4)</f>
        <v>FreeTime</v>
      </c>
      <c r="BD5" t="str">
        <f>IF('Weekly Schedual'!AU4="",BC5,'Weekly Schedual'!AU4)</f>
        <v>FreeTime</v>
      </c>
      <c r="BE5" t="str">
        <f>IF('Weekly Schedual'!AV4="",BD5,'Weekly Schedual'!AV4)</f>
        <v>FreeTime</v>
      </c>
      <c r="BF5" t="str">
        <f>IF('Weekly Schedual'!AW4="",BE5,'Weekly Schedual'!AW4)</f>
        <v>Gym</v>
      </c>
    </row>
    <row r="6" spans="1:58" x14ac:dyDescent="0.3">
      <c r="A6" t="str">
        <f>IF(E6="",A5,VLOOKUP(E6,Maping!A:B,2,0))</f>
        <v>Sunday</v>
      </c>
      <c r="B6" s="21">
        <f>VLOOKUP(F6,Maping!C:D,2,0)</f>
        <v>8.3333333333333301E-2</v>
      </c>
      <c r="C6" t="str">
        <f>VLOOKUP(A6,'Data Raw'!$I$1:$BF$9,HLOOKUP(B6,'Data Raw'!$K$1:$BF$11,11,0),0)</f>
        <v>Sleep</v>
      </c>
      <c r="D6" s="22">
        <f t="shared" si="0"/>
        <v>2.0833333333333301E-2</v>
      </c>
      <c r="F6">
        <v>5</v>
      </c>
      <c r="I6" t="str">
        <f>'Weekly Schedual'!A5</f>
        <v>Wednesday</v>
      </c>
      <c r="K6" t="str">
        <f>IF('Weekly Schedual'!B5="",J6,'Weekly Schedual'!B5)</f>
        <v>Gym</v>
      </c>
      <c r="L6" t="str">
        <f>IF('Weekly Schedual'!C5="",K6,'Weekly Schedual'!C5)</f>
        <v>Gym</v>
      </c>
      <c r="M6" t="str">
        <f>IF('Weekly Schedual'!D5="",L6,'Weekly Schedual'!D5)</f>
        <v>Sleep</v>
      </c>
      <c r="N6" t="str">
        <f>IF('Weekly Schedual'!E5="",M6,'Weekly Schedual'!E5)</f>
        <v>Sleep</v>
      </c>
      <c r="O6" t="str">
        <f>IF('Weekly Schedual'!F5="",N6,'Weekly Schedual'!F5)</f>
        <v>Sleep</v>
      </c>
      <c r="P6" t="str">
        <f>IF('Weekly Schedual'!G5="",O6,'Weekly Schedual'!G5)</f>
        <v>Sleep</v>
      </c>
      <c r="Q6" t="str">
        <f>IF('Weekly Schedual'!H5="",P6,'Weekly Schedual'!H5)</f>
        <v>Sleep</v>
      </c>
      <c r="R6" t="str">
        <f>IF('Weekly Schedual'!I5="",Q6,'Weekly Schedual'!I5)</f>
        <v>Sleep</v>
      </c>
      <c r="S6" t="str">
        <f>IF('Weekly Schedual'!J5="",R6,'Weekly Schedual'!J5)</f>
        <v>Sleep</v>
      </c>
      <c r="T6" t="str">
        <f>IF('Weekly Schedual'!K5="",S6,'Weekly Schedual'!K5)</f>
        <v>Sleep</v>
      </c>
      <c r="U6" t="str">
        <f>IF('Weekly Schedual'!L5="",T6,'Weekly Schedual'!L5)</f>
        <v>Sleep</v>
      </c>
      <c r="V6" t="str">
        <f>IF('Weekly Schedual'!M5="",U6,'Weekly Schedual'!M5)</f>
        <v>Pray Fagr</v>
      </c>
      <c r="W6" t="str">
        <f>IF('Weekly Schedual'!N5="",V6,'Weekly Schedual'!N5)</f>
        <v>Read Quran</v>
      </c>
      <c r="X6" t="str">
        <f>IF('Weekly Schedual'!O5="",W6,'Weekly Schedual'!O5)</f>
        <v>Study</v>
      </c>
      <c r="Y6" t="str">
        <f>IF('Weekly Schedual'!P5="",X6,'Weekly Schedual'!P5)</f>
        <v>Study</v>
      </c>
      <c r="Z6" t="str">
        <f>IF('Weekly Schedual'!Q5="",Y6,'Weekly Schedual'!Q5)</f>
        <v>Sleep</v>
      </c>
      <c r="AA6" t="str">
        <f>IF('Weekly Schedual'!R5="",Z6,'Weekly Schedual'!R5)</f>
        <v>Sleep</v>
      </c>
      <c r="AB6" t="str">
        <f>IF('Weekly Schedual'!S5="",AA6,'Weekly Schedual'!S5)</f>
        <v>Sleep</v>
      </c>
      <c r="AC6" t="str">
        <f>IF('Weekly Schedual'!T5="",AB6,'Weekly Schedual'!T5)</f>
        <v>Prepare For Work</v>
      </c>
      <c r="AD6" t="str">
        <f>IF('Weekly Schedual'!U5="",AC6,'Weekly Schedual'!U5)</f>
        <v>Prepare For Work</v>
      </c>
      <c r="AE6" t="str">
        <f>IF('Weekly Schedual'!V5="",AD6,'Weekly Schedual'!V5)</f>
        <v>Transportation</v>
      </c>
      <c r="AF6" t="str">
        <f>IF('Weekly Schedual'!W5="",AE6,'Weekly Schedual'!W5)</f>
        <v>Transportation</v>
      </c>
      <c r="AG6" t="str">
        <f>IF('Weekly Schedual'!X5="",AF6,'Weekly Schedual'!X5)</f>
        <v>Work</v>
      </c>
      <c r="AH6" t="str">
        <f>IF('Weekly Schedual'!Y5="",AG6,'Weekly Schedual'!Y5)</f>
        <v>Work</v>
      </c>
      <c r="AI6" t="str">
        <f>IF('Weekly Schedual'!Z5="",AH6,'Weekly Schedual'!Z5)</f>
        <v>Work</v>
      </c>
      <c r="AJ6" t="str">
        <f>IF('Weekly Schedual'!AA5="",AI6,'Weekly Schedual'!AA5)</f>
        <v>Pray Zuhr</v>
      </c>
      <c r="AK6" t="str">
        <f>IF('Weekly Schedual'!AB5="",AJ6,'Weekly Schedual'!AB5)</f>
        <v>Eat</v>
      </c>
      <c r="AL6" t="str">
        <f>IF('Weekly Schedual'!AC5="",AK6,'Weekly Schedual'!AC5)</f>
        <v>Work</v>
      </c>
      <c r="AM6" t="str">
        <f>IF('Weekly Schedual'!AD5="",AL6,'Weekly Schedual'!AD5)</f>
        <v>Work</v>
      </c>
      <c r="AN6" t="str">
        <f>IF('Weekly Schedual'!AE5="",AM6,'Weekly Schedual'!AE5)</f>
        <v>Pray ASR</v>
      </c>
      <c r="AO6" t="str">
        <f>IF('Weekly Schedual'!AF5="",AN6,'Weekly Schedual'!AF5)</f>
        <v>Work</v>
      </c>
      <c r="AP6" t="str">
        <f>IF('Weekly Schedual'!AG5="",AO6,'Weekly Schedual'!AG5)</f>
        <v>Work</v>
      </c>
      <c r="AQ6" t="str">
        <f>IF('Weekly Schedual'!AH5="",AP6,'Weekly Schedual'!AH5)</f>
        <v>Work</v>
      </c>
      <c r="AR6" t="str">
        <f>IF('Weekly Schedual'!AI5="",AQ6,'Weekly Schedual'!AI5)</f>
        <v>Work</v>
      </c>
      <c r="AS6" t="str">
        <f>IF('Weekly Schedual'!AJ5="",AR6,'Weekly Schedual'!AJ5)</f>
        <v>Pray Maghreb</v>
      </c>
      <c r="AT6" t="str">
        <f>IF('Weekly Schedual'!AK5="",AS6,'Weekly Schedual'!AK5)</f>
        <v>Work</v>
      </c>
      <c r="AU6" t="str">
        <f>IF('Weekly Schedual'!AL5="",AT6,'Weekly Schedual'!AL5)</f>
        <v>Work</v>
      </c>
      <c r="AV6" t="str">
        <f>IF('Weekly Schedual'!AM5="",AU6,'Weekly Schedual'!AM5)</f>
        <v>Work</v>
      </c>
      <c r="AW6" t="str">
        <f>IF('Weekly Schedual'!AN5="",AV6,'Weekly Schedual'!AN5)</f>
        <v>Pray Ashaa</v>
      </c>
      <c r="AX6" t="str">
        <f>IF('Weekly Schedual'!AO5="",AW6,'Weekly Schedual'!AO5)</f>
        <v>Transportation</v>
      </c>
      <c r="AY6" t="str">
        <f>IF('Weekly Schedual'!AP5="",AX6,'Weekly Schedual'!AP5)</f>
        <v>Transportation</v>
      </c>
      <c r="AZ6" t="str">
        <f>IF('Weekly Schedual'!AQ5="",AY6,'Weekly Schedual'!AQ5)</f>
        <v>Eat</v>
      </c>
      <c r="BA6" t="str">
        <f>IF('Weekly Schedual'!AR5="",AZ6,'Weekly Schedual'!AR5)</f>
        <v>Study</v>
      </c>
      <c r="BB6" t="str">
        <f>IF('Weekly Schedual'!AS5="",BA6,'Weekly Schedual'!AS5)</f>
        <v>Study</v>
      </c>
      <c r="BC6" t="str">
        <f>IF('Weekly Schedual'!AT5="",BB6,'Weekly Schedual'!AT5)</f>
        <v>FreeTime</v>
      </c>
      <c r="BD6" t="str">
        <f>IF('Weekly Schedual'!AU5="",BC6,'Weekly Schedual'!AU5)</f>
        <v>FreeTime</v>
      </c>
      <c r="BE6" t="str">
        <f>IF('Weekly Schedual'!AV5="",BD6,'Weekly Schedual'!AV5)</f>
        <v>FreeTime</v>
      </c>
      <c r="BF6" t="str">
        <f>IF('Weekly Schedual'!AW5="",BE6,'Weekly Schedual'!AW5)</f>
        <v>Gym</v>
      </c>
    </row>
    <row r="7" spans="1:58" x14ac:dyDescent="0.3">
      <c r="A7" t="str">
        <f>IF(E7="",A6,VLOOKUP(E7,Maping!A:B,2,0))</f>
        <v>Sunday</v>
      </c>
      <c r="B7" s="21">
        <f>VLOOKUP(F7,Maping!C:D,2,0)</f>
        <v>0.104166666666667</v>
      </c>
      <c r="C7" t="str">
        <f>VLOOKUP(A7,'Data Raw'!$I$1:$BF$9,HLOOKUP(B7,'Data Raw'!$K$1:$BF$11,11,0),0)</f>
        <v>Sleep</v>
      </c>
      <c r="D7" s="22">
        <f t="shared" si="0"/>
        <v>2.0833333333333703E-2</v>
      </c>
      <c r="F7">
        <v>6</v>
      </c>
      <c r="I7" t="str">
        <f>'Weekly Schedual'!A6</f>
        <v>Thursday</v>
      </c>
      <c r="K7" t="str">
        <f>IF('Weekly Schedual'!B6="",J7,'Weekly Schedual'!B6)</f>
        <v>Gym</v>
      </c>
      <c r="L7" t="str">
        <f>IF('Weekly Schedual'!C6="",K7,'Weekly Schedual'!C6)</f>
        <v>Gym</v>
      </c>
      <c r="M7" t="str">
        <f>IF('Weekly Schedual'!D6="",L7,'Weekly Schedual'!D6)</f>
        <v>Sleep</v>
      </c>
      <c r="N7" t="str">
        <f>IF('Weekly Schedual'!E6="",M7,'Weekly Schedual'!E6)</f>
        <v>Sleep</v>
      </c>
      <c r="O7" t="str">
        <f>IF('Weekly Schedual'!F6="",N7,'Weekly Schedual'!F6)</f>
        <v>Sleep</v>
      </c>
      <c r="P7" t="str">
        <f>IF('Weekly Schedual'!G6="",O7,'Weekly Schedual'!G6)</f>
        <v>Sleep</v>
      </c>
      <c r="Q7" t="str">
        <f>IF('Weekly Schedual'!H6="",P7,'Weekly Schedual'!H6)</f>
        <v>Sleep</v>
      </c>
      <c r="R7" t="str">
        <f>IF('Weekly Schedual'!I6="",Q7,'Weekly Schedual'!I6)</f>
        <v>Sleep</v>
      </c>
      <c r="S7" t="str">
        <f>IF('Weekly Schedual'!J6="",R7,'Weekly Schedual'!J6)</f>
        <v>Sleep</v>
      </c>
      <c r="T7" t="str">
        <f>IF('Weekly Schedual'!K6="",S7,'Weekly Schedual'!K6)</f>
        <v>Sleep</v>
      </c>
      <c r="U7" t="str">
        <f>IF('Weekly Schedual'!L6="",T7,'Weekly Schedual'!L6)</f>
        <v>Sleep</v>
      </c>
      <c r="V7" t="str">
        <f>IF('Weekly Schedual'!M6="",U7,'Weekly Schedual'!M6)</f>
        <v>Pray Fagr</v>
      </c>
      <c r="W7" t="str">
        <f>IF('Weekly Schedual'!N6="",V7,'Weekly Schedual'!N6)</f>
        <v>Read Quran</v>
      </c>
      <c r="X7" t="str">
        <f>IF('Weekly Schedual'!O6="",W7,'Weekly Schedual'!O6)</f>
        <v>In Door Workout</v>
      </c>
      <c r="Y7" t="str">
        <f>IF('Weekly Schedual'!P6="",X7,'Weekly Schedual'!P6)</f>
        <v>In Door Workout</v>
      </c>
      <c r="Z7" t="str">
        <f>IF('Weekly Schedual'!Q6="",Y7,'Weekly Schedual'!Q6)</f>
        <v>Sleep</v>
      </c>
      <c r="AA7" t="str">
        <f>IF('Weekly Schedual'!R6="",Z7,'Weekly Schedual'!R6)</f>
        <v>Sleep</v>
      </c>
      <c r="AB7" t="str">
        <f>IF('Weekly Schedual'!S6="",AA7,'Weekly Schedual'!S6)</f>
        <v>Sleep</v>
      </c>
      <c r="AC7" t="str">
        <f>IF('Weekly Schedual'!T6="",AB7,'Weekly Schedual'!T6)</f>
        <v>Prepare For Work</v>
      </c>
      <c r="AD7" t="str">
        <f>IF('Weekly Schedual'!U6="",AC7,'Weekly Schedual'!U6)</f>
        <v>Prepare For Work</v>
      </c>
      <c r="AE7" t="str">
        <f>IF('Weekly Schedual'!V6="",AD7,'Weekly Schedual'!V6)</f>
        <v>Transportation</v>
      </c>
      <c r="AF7" t="str">
        <f>IF('Weekly Schedual'!W6="",AE7,'Weekly Schedual'!W6)</f>
        <v>Transportation</v>
      </c>
      <c r="AG7" t="str">
        <f>IF('Weekly Schedual'!X6="",AF7,'Weekly Schedual'!X6)</f>
        <v>Work</v>
      </c>
      <c r="AH7" t="str">
        <f>IF('Weekly Schedual'!Y6="",AG7,'Weekly Schedual'!Y6)</f>
        <v>Work</v>
      </c>
      <c r="AI7" t="str">
        <f>IF('Weekly Schedual'!Z6="",AH7,'Weekly Schedual'!Z6)</f>
        <v>Work</v>
      </c>
      <c r="AJ7" t="str">
        <f>IF('Weekly Schedual'!AA6="",AI7,'Weekly Schedual'!AA6)</f>
        <v>Pray Zuhr</v>
      </c>
      <c r="AK7" t="str">
        <f>IF('Weekly Schedual'!AB6="",AJ7,'Weekly Schedual'!AB6)</f>
        <v>Eat</v>
      </c>
      <c r="AL7" t="str">
        <f>IF('Weekly Schedual'!AC6="",AK7,'Weekly Schedual'!AC6)</f>
        <v>Work</v>
      </c>
      <c r="AM7" t="str">
        <f>IF('Weekly Schedual'!AD6="",AL7,'Weekly Schedual'!AD6)</f>
        <v>Work</v>
      </c>
      <c r="AN7" t="str">
        <f>IF('Weekly Schedual'!AE6="",AM7,'Weekly Schedual'!AE6)</f>
        <v>Pray ASR</v>
      </c>
      <c r="AO7" t="str">
        <f>IF('Weekly Schedual'!AF6="",AN7,'Weekly Schedual'!AF6)</f>
        <v>Work</v>
      </c>
      <c r="AP7" t="str">
        <f>IF('Weekly Schedual'!AG6="",AO7,'Weekly Schedual'!AG6)</f>
        <v>Work</v>
      </c>
      <c r="AQ7" t="str">
        <f>IF('Weekly Schedual'!AH6="",AP7,'Weekly Schedual'!AH6)</f>
        <v>Work</v>
      </c>
      <c r="AR7" t="str">
        <f>IF('Weekly Schedual'!AI6="",AQ7,'Weekly Schedual'!AI6)</f>
        <v>Work</v>
      </c>
      <c r="AS7" t="str">
        <f>IF('Weekly Schedual'!AJ6="",AR7,'Weekly Schedual'!AJ6)</f>
        <v>Pray Maghreb</v>
      </c>
      <c r="AT7" t="str">
        <f>IF('Weekly Schedual'!AK6="",AS7,'Weekly Schedual'!AK6)</f>
        <v>Work</v>
      </c>
      <c r="AU7" t="str">
        <f>IF('Weekly Schedual'!AL6="",AT7,'Weekly Schedual'!AL6)</f>
        <v>Work</v>
      </c>
      <c r="AV7" t="str">
        <f>IF('Weekly Schedual'!AM6="",AU7,'Weekly Schedual'!AM6)</f>
        <v>Work</v>
      </c>
      <c r="AW7" t="str">
        <f>IF('Weekly Schedual'!AN6="",AV7,'Weekly Schedual'!AN6)</f>
        <v>Pray Ashaa</v>
      </c>
      <c r="AX7" t="str">
        <f>IF('Weekly Schedual'!AO6="",AW7,'Weekly Schedual'!AO6)</f>
        <v>Transportation</v>
      </c>
      <c r="AY7" t="str">
        <f>IF('Weekly Schedual'!AP6="",AX7,'Weekly Schedual'!AP6)</f>
        <v>Transportation</v>
      </c>
      <c r="AZ7" t="str">
        <f>IF('Weekly Schedual'!AQ6="",AY7,'Weekly Schedual'!AQ6)</f>
        <v>Eat</v>
      </c>
      <c r="BA7" t="str">
        <f>IF('Weekly Schedual'!AR6="",AZ7,'Weekly Schedual'!AR6)</f>
        <v>FreeTime</v>
      </c>
      <c r="BB7" t="str">
        <f>IF('Weekly Schedual'!AS6="",BA7,'Weekly Schedual'!AS6)</f>
        <v>FreeTime</v>
      </c>
      <c r="BC7" t="str">
        <f>IF('Weekly Schedual'!AT6="",BB7,'Weekly Schedual'!AT6)</f>
        <v>FreeTime</v>
      </c>
      <c r="BD7" t="str">
        <f>IF('Weekly Schedual'!AU6="",BC7,'Weekly Schedual'!AU6)</f>
        <v>FreeTime</v>
      </c>
      <c r="BE7" t="str">
        <f>IF('Weekly Schedual'!AV6="",BD7,'Weekly Schedual'!AV6)</f>
        <v>FreeTime</v>
      </c>
      <c r="BF7" t="str">
        <f>IF('Weekly Schedual'!AW6="",BE7,'Weekly Schedual'!AW6)</f>
        <v>Gym</v>
      </c>
    </row>
    <row r="8" spans="1:58" x14ac:dyDescent="0.3">
      <c r="A8" t="str">
        <f>IF(E8="",A7,VLOOKUP(E8,Maping!A:B,2,0))</f>
        <v>Sunday</v>
      </c>
      <c r="B8" s="21">
        <f>VLOOKUP(F8,Maping!C:D,2,0)</f>
        <v>0.125</v>
      </c>
      <c r="C8" t="str">
        <f>VLOOKUP(A8,'Data Raw'!$I$1:$BF$9,HLOOKUP(B8,'Data Raw'!$K$1:$BF$11,11,0),0)</f>
        <v>Sleep</v>
      </c>
      <c r="D8" s="22">
        <f t="shared" si="0"/>
        <v>2.0833333333332996E-2</v>
      </c>
      <c r="F8">
        <v>7</v>
      </c>
      <c r="I8" t="str">
        <f>'Weekly Schedual'!A7</f>
        <v>Friday</v>
      </c>
      <c r="K8" t="str">
        <f>IF('Weekly Schedual'!B7="",J8,'Weekly Schedual'!B7)</f>
        <v>Gym</v>
      </c>
      <c r="L8" t="str">
        <f>IF('Weekly Schedual'!C7="",K8,'Weekly Schedual'!C7)</f>
        <v>Gym</v>
      </c>
      <c r="M8" t="str">
        <f>IF('Weekly Schedual'!D7="",L8,'Weekly Schedual'!D7)</f>
        <v>Sleep</v>
      </c>
      <c r="N8" t="str">
        <f>IF('Weekly Schedual'!E7="",M8,'Weekly Schedual'!E7)</f>
        <v>Sleep</v>
      </c>
      <c r="O8" t="str">
        <f>IF('Weekly Schedual'!F7="",N8,'Weekly Schedual'!F7)</f>
        <v>Sleep</v>
      </c>
      <c r="P8" t="str">
        <f>IF('Weekly Schedual'!G7="",O8,'Weekly Schedual'!G7)</f>
        <v>Sleep</v>
      </c>
      <c r="Q8" t="str">
        <f>IF('Weekly Schedual'!H7="",P8,'Weekly Schedual'!H7)</f>
        <v>Sleep</v>
      </c>
      <c r="R8" t="str">
        <f>IF('Weekly Schedual'!I7="",Q8,'Weekly Schedual'!I7)</f>
        <v>Sleep</v>
      </c>
      <c r="S8" t="str">
        <f>IF('Weekly Schedual'!J7="",R8,'Weekly Schedual'!J7)</f>
        <v>Sleep</v>
      </c>
      <c r="T8" t="str">
        <f>IF('Weekly Schedual'!K7="",S8,'Weekly Schedual'!K7)</f>
        <v>Sleep</v>
      </c>
      <c r="U8" t="str">
        <f>IF('Weekly Schedual'!L7="",T8,'Weekly Schedual'!L7)</f>
        <v>Sleep</v>
      </c>
      <c r="V8" t="str">
        <f>IF('Weekly Schedual'!M7="",U8,'Weekly Schedual'!M7)</f>
        <v>Pray Fagr</v>
      </c>
      <c r="W8" t="str">
        <f>IF('Weekly Schedual'!N7="",V8,'Weekly Schedual'!N7)</f>
        <v>Read Quran</v>
      </c>
      <c r="X8" t="str">
        <f>IF('Weekly Schedual'!O7="",W8,'Weekly Schedual'!O7)</f>
        <v>Read Quran</v>
      </c>
      <c r="Y8" t="str">
        <f>IF('Weekly Schedual'!P7="",X8,'Weekly Schedual'!P7)</f>
        <v>Sleep</v>
      </c>
      <c r="Z8" t="str">
        <f>IF('Weekly Schedual'!Q7="",Y8,'Weekly Schedual'!Q7)</f>
        <v>Sleep</v>
      </c>
      <c r="AA8" t="str">
        <f>IF('Weekly Schedual'!R7="",Z8,'Weekly Schedual'!R7)</f>
        <v>Sleep</v>
      </c>
      <c r="AB8" t="str">
        <f>IF('Weekly Schedual'!S7="",AA8,'Weekly Schedual'!S7)</f>
        <v>Sleep</v>
      </c>
      <c r="AC8" t="str">
        <f>IF('Weekly Schedual'!T7="",AB8,'Weekly Schedual'!T7)</f>
        <v>Sleep</v>
      </c>
      <c r="AD8" t="str">
        <f>IF('Weekly Schedual'!U7="",AC8,'Weekly Schedual'!U7)</f>
        <v>Sleep</v>
      </c>
      <c r="AE8" t="str">
        <f>IF('Weekly Schedual'!V7="",AD8,'Weekly Schedual'!V7)</f>
        <v>Out Door Running</v>
      </c>
      <c r="AF8" t="str">
        <f>IF('Weekly Schedual'!W7="",AE8,'Weekly Schedual'!W7)</f>
        <v>Out Door Running</v>
      </c>
      <c r="AG8" t="str">
        <f>IF('Weekly Schedual'!X7="",AF8,'Weekly Schedual'!X7)</f>
        <v>Out Door Running</v>
      </c>
      <c r="AH8" t="str">
        <f>IF('Weekly Schedual'!Y7="",AG8,'Weekly Schedual'!Y7)</f>
        <v>Prepare For Gomaa</v>
      </c>
      <c r="AI8" t="str">
        <f>IF('Weekly Schedual'!Z7="",AH8,'Weekly Schedual'!Z7)</f>
        <v>Pray Gomaa</v>
      </c>
      <c r="AJ8" t="str">
        <f>IF('Weekly Schedual'!AA7="",AI8,'Weekly Schedual'!AA7)</f>
        <v>Pray Gomaa</v>
      </c>
      <c r="AK8" t="str">
        <f>IF('Weekly Schedual'!AB7="",AJ8,'Weekly Schedual'!AB7)</f>
        <v>Eat</v>
      </c>
      <c r="AL8" t="str">
        <f>IF('Weekly Schedual'!AC7="",AK8,'Weekly Schedual'!AC7)</f>
        <v>Study</v>
      </c>
      <c r="AM8" t="str">
        <f>IF('Weekly Schedual'!AD7="",AL8,'Weekly Schedual'!AD7)</f>
        <v>Study</v>
      </c>
      <c r="AN8" t="str">
        <f>IF('Weekly Schedual'!AE7="",AM8,'Weekly Schedual'!AE7)</f>
        <v>Pray ASR</v>
      </c>
      <c r="AO8" t="str">
        <f>IF('Weekly Schedual'!AF7="",AN8,'Weekly Schedual'!AF7)</f>
        <v>Study</v>
      </c>
      <c r="AP8" t="str">
        <f>IF('Weekly Schedual'!AG7="",AO8,'Weekly Schedual'!AG7)</f>
        <v>Study</v>
      </c>
      <c r="AQ8" t="str">
        <f>IF('Weekly Schedual'!AH7="",AP8,'Weekly Schedual'!AH7)</f>
        <v>Study</v>
      </c>
      <c r="AR8" t="str">
        <f>IF('Weekly Schedual'!AI7="",AQ8,'Weekly Schedual'!AI7)</f>
        <v>Eat</v>
      </c>
      <c r="AS8" t="str">
        <f>IF('Weekly Schedual'!AJ7="",AR8,'Weekly Schedual'!AJ7)</f>
        <v>Pray Maghreb</v>
      </c>
      <c r="AT8" t="str">
        <f>IF('Weekly Schedual'!AK7="",AS8,'Weekly Schedual'!AK7)</f>
        <v>Study</v>
      </c>
      <c r="AU8" t="str">
        <f>IF('Weekly Schedual'!AL7="",AT8,'Weekly Schedual'!AL7)</f>
        <v>Study</v>
      </c>
      <c r="AV8" t="str">
        <f>IF('Weekly Schedual'!AM7="",AU8,'Weekly Schedual'!AM7)</f>
        <v>Study</v>
      </c>
      <c r="AW8" t="str">
        <f>IF('Weekly Schedual'!AN7="",AV8,'Weekly Schedual'!AN7)</f>
        <v>Pray Ashaa</v>
      </c>
      <c r="AX8" t="str">
        <f>IF('Weekly Schedual'!AO7="",AW8,'Weekly Schedual'!AO7)</f>
        <v>FreeTime</v>
      </c>
      <c r="AY8" t="str">
        <f>IF('Weekly Schedual'!AP7="",AX8,'Weekly Schedual'!AP7)</f>
        <v>FreeTime</v>
      </c>
      <c r="AZ8" t="str">
        <f>IF('Weekly Schedual'!AQ7="",AY8,'Weekly Schedual'!AQ7)</f>
        <v>FreeTime</v>
      </c>
      <c r="BA8" t="str">
        <f>IF('Weekly Schedual'!AR7="",AZ8,'Weekly Schedual'!AR7)</f>
        <v>FreeTime</v>
      </c>
      <c r="BB8" t="str">
        <f>IF('Weekly Schedual'!AS7="",BA8,'Weekly Schedual'!AS7)</f>
        <v>FreeTime</v>
      </c>
      <c r="BC8" t="str">
        <f>IF('Weekly Schedual'!AT7="",BB8,'Weekly Schedual'!AT7)</f>
        <v>FreeTime</v>
      </c>
      <c r="BD8" t="str">
        <f>IF('Weekly Schedual'!AU7="",BC8,'Weekly Schedual'!AU7)</f>
        <v>FreeTime</v>
      </c>
      <c r="BE8" t="str">
        <f>IF('Weekly Schedual'!AV7="",BD8,'Weekly Schedual'!AV7)</f>
        <v>FreeTime</v>
      </c>
      <c r="BF8" t="str">
        <f>IF('Weekly Schedual'!AW7="",BE8,'Weekly Schedual'!AW7)</f>
        <v>Gym</v>
      </c>
    </row>
    <row r="9" spans="1:58" x14ac:dyDescent="0.3">
      <c r="A9" t="str">
        <f>IF(E9="",A8,VLOOKUP(E9,Maping!A:B,2,0))</f>
        <v>Sunday</v>
      </c>
      <c r="B9" s="21">
        <f>VLOOKUP(F9,Maping!C:D,2,0)</f>
        <v>0.14583333333333301</v>
      </c>
      <c r="C9" t="str">
        <f>VLOOKUP(A9,'Data Raw'!$I$1:$BF$9,HLOOKUP(B9,'Data Raw'!$K$1:$BF$11,11,0),0)</f>
        <v>Sleep</v>
      </c>
      <c r="D9" s="22">
        <f t="shared" si="0"/>
        <v>2.083333333333301E-2</v>
      </c>
      <c r="F9">
        <v>8</v>
      </c>
      <c r="I9" t="str">
        <f>'Weekly Schedual'!A8</f>
        <v>Saturday</v>
      </c>
      <c r="K9" t="str">
        <f>IF('Weekly Schedual'!B8="",J9,'Weekly Schedual'!B8)</f>
        <v>Gym</v>
      </c>
      <c r="L9" t="str">
        <f>IF('Weekly Schedual'!C8="",K9,'Weekly Schedual'!C8)</f>
        <v>Gym</v>
      </c>
      <c r="M9" t="str">
        <f>IF('Weekly Schedual'!D8="",L9,'Weekly Schedual'!D8)</f>
        <v>Sleep</v>
      </c>
      <c r="N9" t="str">
        <f>IF('Weekly Schedual'!E8="",M9,'Weekly Schedual'!E8)</f>
        <v>Sleep</v>
      </c>
      <c r="O9" t="str">
        <f>IF('Weekly Schedual'!F8="",N9,'Weekly Schedual'!F8)</f>
        <v>Sleep</v>
      </c>
      <c r="P9" t="str">
        <f>IF('Weekly Schedual'!G8="",O9,'Weekly Schedual'!G8)</f>
        <v>Sleep</v>
      </c>
      <c r="Q9" t="str">
        <f>IF('Weekly Schedual'!H8="",P9,'Weekly Schedual'!H8)</f>
        <v>Sleep</v>
      </c>
      <c r="R9" t="str">
        <f>IF('Weekly Schedual'!I8="",Q9,'Weekly Schedual'!I8)</f>
        <v>Sleep</v>
      </c>
      <c r="S9" t="str">
        <f>IF('Weekly Schedual'!J8="",R9,'Weekly Schedual'!J8)</f>
        <v>Sleep</v>
      </c>
      <c r="T9" t="str">
        <f>IF('Weekly Schedual'!K8="",S9,'Weekly Schedual'!K8)</f>
        <v>Sleep</v>
      </c>
      <c r="U9" t="str">
        <f>IF('Weekly Schedual'!L8="",T9,'Weekly Schedual'!L8)</f>
        <v>Sleep</v>
      </c>
      <c r="V9" t="str">
        <f>IF('Weekly Schedual'!M8="",U9,'Weekly Schedual'!M8)</f>
        <v>Pray Fagr</v>
      </c>
      <c r="W9" t="str">
        <f>IF('Weekly Schedual'!N8="",V9,'Weekly Schedual'!N8)</f>
        <v>Read Quran</v>
      </c>
      <c r="X9" t="str">
        <f>IF('Weekly Schedual'!O8="",W9,'Weekly Schedual'!O8)</f>
        <v>In Door Workout</v>
      </c>
      <c r="Y9" t="str">
        <f>IF('Weekly Schedual'!P8="",X9,'Weekly Schedual'!P8)</f>
        <v>In Door Workout</v>
      </c>
      <c r="Z9" t="str">
        <f>IF('Weekly Schedual'!Q8="",Y9,'Weekly Schedual'!Q8)</f>
        <v>Sleep</v>
      </c>
      <c r="AA9" t="str">
        <f>IF('Weekly Schedual'!R8="",Z9,'Weekly Schedual'!R8)</f>
        <v>Sleep</v>
      </c>
      <c r="AB9" t="str">
        <f>IF('Weekly Schedual'!S8="",AA9,'Weekly Schedual'!S8)</f>
        <v>Sleep</v>
      </c>
      <c r="AC9" t="str">
        <f>IF('Weekly Schedual'!T8="",AB9,'Weekly Schedual'!T8)</f>
        <v>Sleep</v>
      </c>
      <c r="AD9" t="str">
        <f>IF('Weekly Schedual'!U8="",AC9,'Weekly Schedual'!U8)</f>
        <v>Study</v>
      </c>
      <c r="AE9" t="str">
        <f>IF('Weekly Schedual'!V8="",AD9,'Weekly Schedual'!V8)</f>
        <v>Study</v>
      </c>
      <c r="AF9" t="str">
        <f>IF('Weekly Schedual'!W8="",AE9,'Weekly Schedual'!W8)</f>
        <v>Study</v>
      </c>
      <c r="AG9" t="str">
        <f>IF('Weekly Schedual'!X8="",AF9,'Weekly Schedual'!X8)</f>
        <v>Study</v>
      </c>
      <c r="AH9" t="str">
        <f>IF('Weekly Schedual'!Y8="",AG9,'Weekly Schedual'!Y8)</f>
        <v>Study</v>
      </c>
      <c r="AI9" t="str">
        <f>IF('Weekly Schedual'!Z8="",AH9,'Weekly Schedual'!Z8)</f>
        <v>Study</v>
      </c>
      <c r="AJ9" t="str">
        <f>IF('Weekly Schedual'!AA8="",AI9,'Weekly Schedual'!AA8)</f>
        <v>Pray Zuhr</v>
      </c>
      <c r="AK9" t="str">
        <f>IF('Weekly Schedual'!AB8="",AJ9,'Weekly Schedual'!AB8)</f>
        <v>Eat</v>
      </c>
      <c r="AL9" t="str">
        <f>IF('Weekly Schedual'!AC8="",AK9,'Weekly Schedual'!AC8)</f>
        <v>Take A Wake</v>
      </c>
      <c r="AM9" t="str">
        <f>IF('Weekly Schedual'!AD8="",AL9,'Weekly Schedual'!AD8)</f>
        <v>Take A Wake</v>
      </c>
      <c r="AN9" t="str">
        <f>IF('Weekly Schedual'!AE8="",AM9,'Weekly Schedual'!AE8)</f>
        <v>Pray ASR</v>
      </c>
      <c r="AO9" t="str">
        <f>IF('Weekly Schedual'!AF8="",AN9,'Weekly Schedual'!AF8)</f>
        <v>Take A Wake</v>
      </c>
      <c r="AP9" t="str">
        <f>IF('Weekly Schedual'!AG8="",AO9,'Weekly Schedual'!AG8)</f>
        <v>Take A Wake</v>
      </c>
      <c r="AQ9" t="str">
        <f>IF('Weekly Schedual'!AH8="",AP9,'Weekly Schedual'!AH8)</f>
        <v>Take A Wake</v>
      </c>
      <c r="AR9" t="str">
        <f>IF('Weekly Schedual'!AI8="",AQ9,'Weekly Schedual'!AI8)</f>
        <v>Eat</v>
      </c>
      <c r="AS9" t="str">
        <f>IF('Weekly Schedual'!AJ8="",AR9,'Weekly Schedual'!AJ8)</f>
        <v>Pray Maghreb</v>
      </c>
      <c r="AT9" t="str">
        <f>IF('Weekly Schedual'!AK8="",AS9,'Weekly Schedual'!AK8)</f>
        <v>FreeTime</v>
      </c>
      <c r="AU9" t="str">
        <f>IF('Weekly Schedual'!AL8="",AT9,'Weekly Schedual'!AL8)</f>
        <v>FreeTime</v>
      </c>
      <c r="AV9" t="str">
        <f>IF('Weekly Schedual'!AM8="",AU9,'Weekly Schedual'!AM8)</f>
        <v>FreeTime</v>
      </c>
      <c r="AW9" t="str">
        <f>IF('Weekly Schedual'!AN8="",AV9,'Weekly Schedual'!AN8)</f>
        <v>Pray Ashaa</v>
      </c>
      <c r="AX9" t="str">
        <f>IF('Weekly Schedual'!AO8="",AW9,'Weekly Schedual'!AO8)</f>
        <v>FreeTime</v>
      </c>
      <c r="AY9" t="str">
        <f>IF('Weekly Schedual'!AP8="",AX9,'Weekly Schedual'!AP8)</f>
        <v>FreeTime</v>
      </c>
      <c r="AZ9" t="str">
        <f>IF('Weekly Schedual'!AQ8="",AY9,'Weekly Schedual'!AQ8)</f>
        <v>FreeTime</v>
      </c>
      <c r="BA9" t="str">
        <f>IF('Weekly Schedual'!AR8="",AZ9,'Weekly Schedual'!AR8)</f>
        <v>FreeTime</v>
      </c>
      <c r="BB9" t="str">
        <f>IF('Weekly Schedual'!AS8="",BA9,'Weekly Schedual'!AS8)</f>
        <v>FreeTime</v>
      </c>
      <c r="BC9" t="str">
        <f>IF('Weekly Schedual'!AT8="",BB9,'Weekly Schedual'!AT8)</f>
        <v>FreeTime</v>
      </c>
      <c r="BD9" t="str">
        <f>IF('Weekly Schedual'!AU8="",BC9,'Weekly Schedual'!AU8)</f>
        <v>FreeTime</v>
      </c>
      <c r="BE9" t="str">
        <f>IF('Weekly Schedual'!AV8="",BD9,'Weekly Schedual'!AV8)</f>
        <v>FreeTime</v>
      </c>
      <c r="BF9" t="str">
        <f>IF('Weekly Schedual'!AW8="",BE9,'Weekly Schedual'!AW8)</f>
        <v>Gym</v>
      </c>
    </row>
    <row r="10" spans="1:58" hidden="1" x14ac:dyDescent="0.3">
      <c r="A10" t="str">
        <f>IF(E10="",A9,VLOOKUP(E10,Maping!A:B,2,0))</f>
        <v>Sunday</v>
      </c>
      <c r="B10" s="21">
        <f>VLOOKUP(F10,Maping!C:D,2,0)</f>
        <v>0.16666666666666699</v>
      </c>
      <c r="C10" t="str">
        <f>VLOOKUP(A10,'Data Raw'!$I$1:$BF$9,HLOOKUP(B10,'Data Raw'!$K$1:$BF$11,11,0),0)</f>
        <v>Sleep</v>
      </c>
      <c r="D10" s="22">
        <f t="shared" si="0"/>
        <v>2.0833333333333981E-2</v>
      </c>
      <c r="F10">
        <v>9</v>
      </c>
    </row>
    <row r="11" spans="1:58" hidden="1" x14ac:dyDescent="0.3">
      <c r="A11" t="str">
        <f>IF(E11="",A10,VLOOKUP(E11,Maping!A:B,2,0))</f>
        <v>Sunday</v>
      </c>
      <c r="B11" s="21">
        <f>VLOOKUP(F11,Maping!C:D,2,0)</f>
        <v>0.1875</v>
      </c>
      <c r="C11" t="str">
        <f>VLOOKUP(A11,'Data Raw'!$I$1:$BF$9,HLOOKUP(B11,'Data Raw'!$K$1:$BF$11,11,0),0)</f>
        <v>Sleep</v>
      </c>
      <c r="D11" s="22">
        <f t="shared" si="0"/>
        <v>2.083333333333301E-2</v>
      </c>
      <c r="F11">
        <v>10</v>
      </c>
      <c r="K11">
        <f t="shared" ref="K11:BF11" si="1">COLUMN()-8</f>
        <v>3</v>
      </c>
      <c r="L11">
        <f t="shared" si="1"/>
        <v>4</v>
      </c>
      <c r="M11">
        <f t="shared" si="1"/>
        <v>5</v>
      </c>
      <c r="N11">
        <f t="shared" si="1"/>
        <v>6</v>
      </c>
      <c r="O11">
        <f t="shared" si="1"/>
        <v>7</v>
      </c>
      <c r="P11">
        <f t="shared" si="1"/>
        <v>8</v>
      </c>
      <c r="Q11">
        <f t="shared" si="1"/>
        <v>9</v>
      </c>
      <c r="R11">
        <f t="shared" si="1"/>
        <v>10</v>
      </c>
      <c r="S11">
        <f t="shared" si="1"/>
        <v>11</v>
      </c>
      <c r="T11">
        <f t="shared" si="1"/>
        <v>12</v>
      </c>
      <c r="U11">
        <f t="shared" si="1"/>
        <v>13</v>
      </c>
      <c r="V11">
        <f t="shared" si="1"/>
        <v>14</v>
      </c>
      <c r="W11">
        <f t="shared" si="1"/>
        <v>15</v>
      </c>
      <c r="X11">
        <f t="shared" si="1"/>
        <v>16</v>
      </c>
      <c r="Y11">
        <f t="shared" si="1"/>
        <v>17</v>
      </c>
      <c r="Z11">
        <f t="shared" si="1"/>
        <v>18</v>
      </c>
      <c r="AA11">
        <f t="shared" si="1"/>
        <v>19</v>
      </c>
      <c r="AB11">
        <f t="shared" si="1"/>
        <v>20</v>
      </c>
      <c r="AC11">
        <f t="shared" si="1"/>
        <v>21</v>
      </c>
      <c r="AD11">
        <f t="shared" si="1"/>
        <v>22</v>
      </c>
      <c r="AE11">
        <f t="shared" si="1"/>
        <v>23</v>
      </c>
      <c r="AF11">
        <f t="shared" si="1"/>
        <v>24</v>
      </c>
      <c r="AG11">
        <f t="shared" si="1"/>
        <v>25</v>
      </c>
      <c r="AH11">
        <f t="shared" si="1"/>
        <v>26</v>
      </c>
      <c r="AI11">
        <f t="shared" si="1"/>
        <v>27</v>
      </c>
      <c r="AJ11">
        <f t="shared" si="1"/>
        <v>28</v>
      </c>
      <c r="AK11">
        <f t="shared" si="1"/>
        <v>29</v>
      </c>
      <c r="AL11">
        <f t="shared" si="1"/>
        <v>30</v>
      </c>
      <c r="AM11">
        <f t="shared" si="1"/>
        <v>31</v>
      </c>
      <c r="AN11">
        <f t="shared" si="1"/>
        <v>32</v>
      </c>
      <c r="AO11">
        <f t="shared" si="1"/>
        <v>33</v>
      </c>
      <c r="AP11">
        <f t="shared" si="1"/>
        <v>34</v>
      </c>
      <c r="AQ11">
        <f t="shared" si="1"/>
        <v>35</v>
      </c>
      <c r="AR11">
        <f t="shared" si="1"/>
        <v>36</v>
      </c>
      <c r="AS11">
        <f t="shared" si="1"/>
        <v>37</v>
      </c>
      <c r="AT11">
        <f t="shared" si="1"/>
        <v>38</v>
      </c>
      <c r="AU11">
        <f t="shared" si="1"/>
        <v>39</v>
      </c>
      <c r="AV11">
        <f t="shared" si="1"/>
        <v>40</v>
      </c>
      <c r="AW11">
        <f t="shared" si="1"/>
        <v>41</v>
      </c>
      <c r="AX11">
        <f t="shared" si="1"/>
        <v>42</v>
      </c>
      <c r="AY11">
        <f t="shared" si="1"/>
        <v>43</v>
      </c>
      <c r="AZ11">
        <f t="shared" si="1"/>
        <v>44</v>
      </c>
      <c r="BA11">
        <f t="shared" si="1"/>
        <v>45</v>
      </c>
      <c r="BB11">
        <f t="shared" si="1"/>
        <v>46</v>
      </c>
      <c r="BC11">
        <f t="shared" si="1"/>
        <v>47</v>
      </c>
      <c r="BD11">
        <f t="shared" si="1"/>
        <v>48</v>
      </c>
      <c r="BE11">
        <f t="shared" si="1"/>
        <v>49</v>
      </c>
      <c r="BF11">
        <f t="shared" si="1"/>
        <v>50</v>
      </c>
    </row>
    <row r="12" spans="1:58" hidden="1" x14ac:dyDescent="0.3">
      <c r="A12" t="str">
        <f>IF(E12="",A11,VLOOKUP(E12,Maping!A:B,2,0))</f>
        <v>Sunday</v>
      </c>
      <c r="B12" s="21">
        <f>VLOOKUP(F12,Maping!C:D,2,0)</f>
        <v>0.20833333333333301</v>
      </c>
      <c r="C12" t="str">
        <f>VLOOKUP(A12,'Data Raw'!$I$1:$BF$9,HLOOKUP(B12,'Data Raw'!$K$1:$BF$11,11,0),0)</f>
        <v>Sleep</v>
      </c>
      <c r="D12" s="22">
        <f t="shared" si="0"/>
        <v>2.083333333333301E-2</v>
      </c>
      <c r="F12">
        <v>11</v>
      </c>
    </row>
    <row r="13" spans="1:58" hidden="1" x14ac:dyDescent="0.3">
      <c r="A13" t="str">
        <f>IF(E13="",A12,VLOOKUP(E13,Maping!A:B,2,0))</f>
        <v>Sunday</v>
      </c>
      <c r="B13" s="21">
        <f>VLOOKUP(F13,Maping!C:D,2,0)</f>
        <v>0.22916666666666699</v>
      </c>
      <c r="C13" t="str">
        <f>VLOOKUP(A13,'Data Raw'!$I$1:$BF$9,HLOOKUP(B13,'Data Raw'!$K$1:$BF$11,11,0),0)</f>
        <v>Pray Fagr</v>
      </c>
      <c r="D13" s="22">
        <f t="shared" si="0"/>
        <v>2.0833333333333981E-2</v>
      </c>
      <c r="F13">
        <v>12</v>
      </c>
    </row>
    <row r="14" spans="1:58" hidden="1" x14ac:dyDescent="0.3">
      <c r="A14" t="str">
        <f>IF(E14="",A13,VLOOKUP(E14,Maping!A:B,2,0))</f>
        <v>Sunday</v>
      </c>
      <c r="B14" s="21">
        <f>VLOOKUP(F14,Maping!C:D,2,0)</f>
        <v>0.25</v>
      </c>
      <c r="C14" t="str">
        <f>VLOOKUP(A14,'Data Raw'!$I$1:$BF$9,HLOOKUP(B14,'Data Raw'!$K$1:$BF$11,11,0),0)</f>
        <v>Read Quran</v>
      </c>
      <c r="D14" s="22">
        <f t="shared" si="0"/>
        <v>2.083333333333301E-2</v>
      </c>
      <c r="F14">
        <v>13</v>
      </c>
    </row>
    <row r="15" spans="1:58" hidden="1" x14ac:dyDescent="0.3">
      <c r="A15" t="str">
        <f>IF(E15="",A14,VLOOKUP(E15,Maping!A:B,2,0))</f>
        <v>Sunday</v>
      </c>
      <c r="B15" s="21">
        <f>VLOOKUP(F15,Maping!C:D,2,0)</f>
        <v>0.27083333333333298</v>
      </c>
      <c r="C15" t="str">
        <f>VLOOKUP(A15,'Data Raw'!$I$1:$BF$9,HLOOKUP(B15,'Data Raw'!$K$1:$BF$11,11,0),0)</f>
        <v>Study</v>
      </c>
      <c r="D15" s="22">
        <f t="shared" si="0"/>
        <v>2.0833333333332982E-2</v>
      </c>
      <c r="F15">
        <v>14</v>
      </c>
    </row>
    <row r="16" spans="1:58" hidden="1" x14ac:dyDescent="0.3">
      <c r="A16" t="str">
        <f>IF(E16="",A15,VLOOKUP(E16,Maping!A:B,2,0))</f>
        <v>Sunday</v>
      </c>
      <c r="B16" s="21">
        <f>VLOOKUP(F16,Maping!C:D,2,0)</f>
        <v>0.29166666666666702</v>
      </c>
      <c r="C16" t="str">
        <f>VLOOKUP(A16,'Data Raw'!$I$1:$BF$9,HLOOKUP(B16,'Data Raw'!$K$1:$BF$11,11,0),0)</f>
        <v>Study</v>
      </c>
      <c r="D16" s="22">
        <f t="shared" si="0"/>
        <v>2.0833333333334036E-2</v>
      </c>
      <c r="F16">
        <v>15</v>
      </c>
    </row>
    <row r="17" spans="1:6" hidden="1" x14ac:dyDescent="0.3">
      <c r="A17" t="str">
        <f>IF(E17="",A16,VLOOKUP(E17,Maping!A:B,2,0))</f>
        <v>Sunday</v>
      </c>
      <c r="B17" s="21">
        <f>VLOOKUP(F17,Maping!C:D,2,0)</f>
        <v>0.3125</v>
      </c>
      <c r="C17" t="str">
        <f>VLOOKUP(A17,'Data Raw'!$I$1:$BF$9,HLOOKUP(B17,'Data Raw'!$K$1:$BF$11,11,0),0)</f>
        <v>Sleep</v>
      </c>
      <c r="D17" s="22">
        <f t="shared" si="0"/>
        <v>2.0833333333332982E-2</v>
      </c>
      <c r="F17">
        <v>16</v>
      </c>
    </row>
    <row r="18" spans="1:6" hidden="1" x14ac:dyDescent="0.3">
      <c r="A18" t="str">
        <f>IF(E18="",A17,VLOOKUP(E18,Maping!A:B,2,0))</f>
        <v>Sunday</v>
      </c>
      <c r="B18" s="21">
        <f>VLOOKUP(F18,Maping!C:D,2,0)</f>
        <v>0.33333333333333298</v>
      </c>
      <c r="C18" t="str">
        <f>VLOOKUP(A18,'Data Raw'!$I$1:$BF$9,HLOOKUP(B18,'Data Raw'!$K$1:$BF$11,11,0),0)</f>
        <v>Sleep</v>
      </c>
      <c r="D18" s="22">
        <f t="shared" si="0"/>
        <v>2.0833333333332982E-2</v>
      </c>
      <c r="F18">
        <v>17</v>
      </c>
    </row>
    <row r="19" spans="1:6" hidden="1" x14ac:dyDescent="0.3">
      <c r="A19" t="str">
        <f>IF(E19="",A18,VLOOKUP(E19,Maping!A:B,2,0))</f>
        <v>Sunday</v>
      </c>
      <c r="B19" s="21">
        <f>VLOOKUP(F19,Maping!C:D,2,0)</f>
        <v>0.35416666666666702</v>
      </c>
      <c r="C19" t="str">
        <f>VLOOKUP(A19,'Data Raw'!$I$1:$BF$9,HLOOKUP(B19,'Data Raw'!$K$1:$BF$11,11,0),0)</f>
        <v>Sleep</v>
      </c>
      <c r="D19" s="22">
        <f t="shared" si="0"/>
        <v>2.0833333333334036E-2</v>
      </c>
      <c r="F19">
        <v>18</v>
      </c>
    </row>
    <row r="20" spans="1:6" hidden="1" x14ac:dyDescent="0.3">
      <c r="A20" t="str">
        <f>IF(E20="",A19,VLOOKUP(E20,Maping!A:B,2,0))</f>
        <v>Sunday</v>
      </c>
      <c r="B20" s="21">
        <f>VLOOKUP(F20,Maping!C:D,2,0)</f>
        <v>0.375</v>
      </c>
      <c r="C20" t="str">
        <f>VLOOKUP(A20,'Data Raw'!$I$1:$BF$9,HLOOKUP(B20,'Data Raw'!$K$1:$BF$11,11,0),0)</f>
        <v>Prepare For Work</v>
      </c>
      <c r="D20" s="22">
        <f t="shared" si="0"/>
        <v>2.0833333333332982E-2</v>
      </c>
      <c r="F20">
        <v>19</v>
      </c>
    </row>
    <row r="21" spans="1:6" hidden="1" x14ac:dyDescent="0.3">
      <c r="A21" t="str">
        <f>IF(E21="",A20,VLOOKUP(E21,Maping!A:B,2,0))</f>
        <v>Sunday</v>
      </c>
      <c r="B21" s="21">
        <f>VLOOKUP(F21,Maping!C:D,2,0)</f>
        <v>0.39583333333333298</v>
      </c>
      <c r="C21" t="str">
        <f>VLOOKUP(A21,'Data Raw'!$I$1:$BF$9,HLOOKUP(B21,'Data Raw'!$K$1:$BF$11,11,0),0)</f>
        <v>Prepare For Work</v>
      </c>
      <c r="D21" s="22">
        <f t="shared" si="0"/>
        <v>2.0833333333332982E-2</v>
      </c>
      <c r="F21">
        <v>20</v>
      </c>
    </row>
    <row r="22" spans="1:6" hidden="1" x14ac:dyDescent="0.3">
      <c r="A22" t="str">
        <f>IF(E22="",A21,VLOOKUP(E22,Maping!A:B,2,0))</f>
        <v>Sunday</v>
      </c>
      <c r="B22" s="21">
        <f>VLOOKUP(F22,Maping!C:D,2,0)</f>
        <v>0.41666666666666702</v>
      </c>
      <c r="C22" t="str">
        <f>VLOOKUP(A22,'Data Raw'!$I$1:$BF$9,HLOOKUP(B22,'Data Raw'!$K$1:$BF$11,11,0),0)</f>
        <v>Transportation</v>
      </c>
      <c r="D22" s="22">
        <f t="shared" si="0"/>
        <v>2.0833333333334036E-2</v>
      </c>
      <c r="F22">
        <v>21</v>
      </c>
    </row>
    <row r="23" spans="1:6" hidden="1" x14ac:dyDescent="0.3">
      <c r="A23" t="str">
        <f>IF(E23="",A22,VLOOKUP(E23,Maping!A:B,2,0))</f>
        <v>Sunday</v>
      </c>
      <c r="B23" s="21">
        <f>VLOOKUP(F23,Maping!C:D,2,0)</f>
        <v>0.4375</v>
      </c>
      <c r="C23" t="str">
        <f>VLOOKUP(A23,'Data Raw'!$I$1:$BF$9,HLOOKUP(B23,'Data Raw'!$K$1:$BF$11,11,0),0)</f>
        <v>Transportation</v>
      </c>
      <c r="D23" s="22">
        <f t="shared" si="0"/>
        <v>2.0833333333332982E-2</v>
      </c>
      <c r="F23">
        <v>22</v>
      </c>
    </row>
    <row r="24" spans="1:6" hidden="1" x14ac:dyDescent="0.3">
      <c r="A24" t="str">
        <f>IF(E24="",A23,VLOOKUP(E24,Maping!A:B,2,0))</f>
        <v>Sunday</v>
      </c>
      <c r="B24" s="21">
        <f>VLOOKUP(F24,Maping!C:D,2,0)</f>
        <v>0.45833333333333298</v>
      </c>
      <c r="C24" t="str">
        <f>VLOOKUP(A24,'Data Raw'!$I$1:$BF$9,HLOOKUP(B24,'Data Raw'!$K$1:$BF$11,11,0),0)</f>
        <v>Work</v>
      </c>
      <c r="D24" s="22">
        <f t="shared" si="0"/>
        <v>2.0833333333332982E-2</v>
      </c>
      <c r="F24">
        <v>23</v>
      </c>
    </row>
    <row r="25" spans="1:6" hidden="1" x14ac:dyDescent="0.3">
      <c r="A25" t="str">
        <f>IF(E25="",A24,VLOOKUP(E25,Maping!A:B,2,0))</f>
        <v>Sunday</v>
      </c>
      <c r="B25" s="21">
        <f>VLOOKUP(F25,Maping!C:D,2,0)</f>
        <v>0.47916666666666702</v>
      </c>
      <c r="C25" t="str">
        <f>VLOOKUP(A25,'Data Raw'!$I$1:$BF$9,HLOOKUP(B25,'Data Raw'!$K$1:$BF$11,11,0),0)</f>
        <v>Work</v>
      </c>
      <c r="D25" s="22">
        <f t="shared" si="0"/>
        <v>2.0833333333334036E-2</v>
      </c>
      <c r="F25">
        <v>24</v>
      </c>
    </row>
    <row r="26" spans="1:6" hidden="1" x14ac:dyDescent="0.3">
      <c r="A26" t="str">
        <f>IF(E26="",A25,VLOOKUP(E26,Maping!A:B,2,0))</f>
        <v>Sunday</v>
      </c>
      <c r="B26" s="21">
        <f>VLOOKUP(F26,Maping!C:D,2,0)</f>
        <v>0.5</v>
      </c>
      <c r="C26" t="str">
        <f>VLOOKUP(A26,'Data Raw'!$I$1:$BF$9,HLOOKUP(B26,'Data Raw'!$K$1:$BF$11,11,0),0)</f>
        <v>Work</v>
      </c>
      <c r="D26" s="22">
        <f t="shared" si="0"/>
        <v>2.0833333333332982E-2</v>
      </c>
      <c r="F26">
        <v>25</v>
      </c>
    </row>
    <row r="27" spans="1:6" hidden="1" x14ac:dyDescent="0.3">
      <c r="A27" t="str">
        <f>IF(E27="",A26,VLOOKUP(E27,Maping!A:B,2,0))</f>
        <v>Sunday</v>
      </c>
      <c r="B27" s="21">
        <f>VLOOKUP(F27,Maping!C:D,2,0)</f>
        <v>0.52083333333333304</v>
      </c>
      <c r="C27" t="str">
        <f>VLOOKUP(A27,'Data Raw'!$I$1:$BF$9,HLOOKUP(B27,'Data Raw'!$K$1:$BF$11,11,0),0)</f>
        <v>Pray Zuhr</v>
      </c>
      <c r="D27" s="22">
        <f t="shared" si="0"/>
        <v>2.0833333333333037E-2</v>
      </c>
      <c r="F27">
        <v>26</v>
      </c>
    </row>
    <row r="28" spans="1:6" hidden="1" x14ac:dyDescent="0.3">
      <c r="A28" t="str">
        <f>IF(E28="",A27,VLOOKUP(E28,Maping!A:B,2,0))</f>
        <v>Sunday</v>
      </c>
      <c r="B28" s="21">
        <f>VLOOKUP(F28,Maping!C:D,2,0)</f>
        <v>0.54166666666666696</v>
      </c>
      <c r="C28" t="str">
        <f>VLOOKUP(A28,'Data Raw'!$I$1:$BF$9,HLOOKUP(B28,'Data Raw'!$K$1:$BF$11,11,0),0)</f>
        <v>Eat</v>
      </c>
      <c r="D28" s="22">
        <f t="shared" si="0"/>
        <v>2.0833333333333925E-2</v>
      </c>
      <c r="F28">
        <v>27</v>
      </c>
    </row>
    <row r="29" spans="1:6" hidden="1" x14ac:dyDescent="0.3">
      <c r="A29" t="str">
        <f>IF(E29="",A28,VLOOKUP(E29,Maping!A:B,2,0))</f>
        <v>Sunday</v>
      </c>
      <c r="B29" s="21">
        <f>VLOOKUP(F29,Maping!C:D,2,0)</f>
        <v>0.5625</v>
      </c>
      <c r="C29" t="str">
        <f>VLOOKUP(A29,'Data Raw'!$I$1:$BF$9,HLOOKUP(B29,'Data Raw'!$K$1:$BF$11,11,0),0)</f>
        <v>Work</v>
      </c>
      <c r="D29" s="22">
        <f t="shared" si="0"/>
        <v>2.0833333333333037E-2</v>
      </c>
      <c r="F29">
        <v>28</v>
      </c>
    </row>
    <row r="30" spans="1:6" hidden="1" x14ac:dyDescent="0.3">
      <c r="A30" t="str">
        <f>IF(E30="",A29,VLOOKUP(E30,Maping!A:B,2,0))</f>
        <v>Sunday</v>
      </c>
      <c r="B30" s="21">
        <f>VLOOKUP(F30,Maping!C:D,2,0)</f>
        <v>0.58333333333333304</v>
      </c>
      <c r="C30" t="str">
        <f>VLOOKUP(A30,'Data Raw'!$I$1:$BF$9,HLOOKUP(B30,'Data Raw'!$K$1:$BF$11,11,0),0)</f>
        <v>Work</v>
      </c>
      <c r="D30" s="22">
        <f t="shared" si="0"/>
        <v>2.0833333333333037E-2</v>
      </c>
      <c r="F30">
        <v>29</v>
      </c>
    </row>
    <row r="31" spans="1:6" hidden="1" x14ac:dyDescent="0.3">
      <c r="A31" t="str">
        <f>IF(E31="",A30,VLOOKUP(E31,Maping!A:B,2,0))</f>
        <v>Sunday</v>
      </c>
      <c r="B31" s="21">
        <f>VLOOKUP(F31,Maping!C:D,2,0)</f>
        <v>0.60416666666666696</v>
      </c>
      <c r="C31" t="str">
        <f>VLOOKUP(A31,'Data Raw'!$I$1:$BF$9,HLOOKUP(B31,'Data Raw'!$K$1:$BF$11,11,0),0)</f>
        <v>Pray ASR</v>
      </c>
      <c r="D31" s="22">
        <f t="shared" si="0"/>
        <v>2.0833333333333925E-2</v>
      </c>
      <c r="F31">
        <v>30</v>
      </c>
    </row>
    <row r="32" spans="1:6" hidden="1" x14ac:dyDescent="0.3">
      <c r="A32" t="str">
        <f>IF(E32="",A31,VLOOKUP(E32,Maping!A:B,2,0))</f>
        <v>Sunday</v>
      </c>
      <c r="B32" s="21">
        <f>VLOOKUP(F32,Maping!C:D,2,0)</f>
        <v>0.625</v>
      </c>
      <c r="C32" t="str">
        <f>VLOOKUP(A32,'Data Raw'!$I$1:$BF$9,HLOOKUP(B32,'Data Raw'!$K$1:$BF$11,11,0),0)</f>
        <v>Work</v>
      </c>
      <c r="D32" s="22">
        <f t="shared" si="0"/>
        <v>2.0833333333333037E-2</v>
      </c>
      <c r="F32">
        <v>31</v>
      </c>
    </row>
    <row r="33" spans="1:6" hidden="1" x14ac:dyDescent="0.3">
      <c r="A33" t="str">
        <f>IF(E33="",A32,VLOOKUP(E33,Maping!A:B,2,0))</f>
        <v>Sunday</v>
      </c>
      <c r="B33" s="21">
        <f>VLOOKUP(F33,Maping!C:D,2,0)</f>
        <v>0.64583333333333304</v>
      </c>
      <c r="C33" t="str">
        <f>VLOOKUP(A33,'Data Raw'!$I$1:$BF$9,HLOOKUP(B33,'Data Raw'!$K$1:$BF$11,11,0),0)</f>
        <v>Work</v>
      </c>
      <c r="D33" s="22">
        <f t="shared" si="0"/>
        <v>2.0833333333333037E-2</v>
      </c>
      <c r="F33">
        <v>32</v>
      </c>
    </row>
    <row r="34" spans="1:6" hidden="1" x14ac:dyDescent="0.3">
      <c r="A34" t="str">
        <f>IF(E34="",A33,VLOOKUP(E34,Maping!A:B,2,0))</f>
        <v>Sunday</v>
      </c>
      <c r="B34" s="21">
        <f>VLOOKUP(F34,Maping!C:D,2,0)</f>
        <v>0.66666666666666696</v>
      </c>
      <c r="C34" t="str">
        <f>VLOOKUP(A34,'Data Raw'!$I$1:$BF$9,HLOOKUP(B34,'Data Raw'!$K$1:$BF$11,11,0),0)</f>
        <v>Work</v>
      </c>
      <c r="D34" s="22">
        <f t="shared" si="0"/>
        <v>2.0833333333333925E-2</v>
      </c>
      <c r="F34">
        <v>33</v>
      </c>
    </row>
    <row r="35" spans="1:6" hidden="1" x14ac:dyDescent="0.3">
      <c r="A35" t="str">
        <f>IF(E35="",A34,VLOOKUP(E35,Maping!A:B,2,0))</f>
        <v>Sunday</v>
      </c>
      <c r="B35" s="21">
        <f>VLOOKUP(F35,Maping!C:D,2,0)</f>
        <v>0.6875</v>
      </c>
      <c r="C35" t="str">
        <f>VLOOKUP(A35,'Data Raw'!$I$1:$BF$9,HLOOKUP(B35,'Data Raw'!$K$1:$BF$11,11,0),0)</f>
        <v>Work</v>
      </c>
      <c r="D35" s="22">
        <f t="shared" si="0"/>
        <v>2.0833333333333037E-2</v>
      </c>
      <c r="F35">
        <v>34</v>
      </c>
    </row>
    <row r="36" spans="1:6" hidden="1" x14ac:dyDescent="0.3">
      <c r="A36" t="str">
        <f>IF(E36="",A35,VLOOKUP(E36,Maping!A:B,2,0))</f>
        <v>Sunday</v>
      </c>
      <c r="B36" s="21">
        <f>VLOOKUP(F36,Maping!C:D,2,0)</f>
        <v>0.70833333333333304</v>
      </c>
      <c r="C36" t="str">
        <f>VLOOKUP(A36,'Data Raw'!$I$1:$BF$9,HLOOKUP(B36,'Data Raw'!$K$1:$BF$11,11,0),0)</f>
        <v>Pray Maghreb</v>
      </c>
      <c r="D36" s="22">
        <f t="shared" si="0"/>
        <v>2.0833333333333037E-2</v>
      </c>
      <c r="F36">
        <v>35</v>
      </c>
    </row>
    <row r="37" spans="1:6" hidden="1" x14ac:dyDescent="0.3">
      <c r="A37" t="str">
        <f>IF(E37="",A36,VLOOKUP(E37,Maping!A:B,2,0))</f>
        <v>Sunday</v>
      </c>
      <c r="B37" s="21">
        <f>VLOOKUP(F37,Maping!C:D,2,0)</f>
        <v>0.72916666666666696</v>
      </c>
      <c r="C37" t="str">
        <f>VLOOKUP(A37,'Data Raw'!$I$1:$BF$9,HLOOKUP(B37,'Data Raw'!$K$1:$BF$11,11,0),0)</f>
        <v>Work</v>
      </c>
      <c r="D37" s="22">
        <f t="shared" si="0"/>
        <v>2.0833333333333925E-2</v>
      </c>
      <c r="F37">
        <v>36</v>
      </c>
    </row>
    <row r="38" spans="1:6" hidden="1" x14ac:dyDescent="0.3">
      <c r="A38" t="str">
        <f>IF(E38="",A37,VLOOKUP(E38,Maping!A:B,2,0))</f>
        <v>Sunday</v>
      </c>
      <c r="B38" s="21">
        <f>VLOOKUP(F38,Maping!C:D,2,0)</f>
        <v>0.75</v>
      </c>
      <c r="C38" t="str">
        <f>VLOOKUP(A38,'Data Raw'!$I$1:$BF$9,HLOOKUP(B38,'Data Raw'!$K$1:$BF$11,11,0),0)</f>
        <v>Work</v>
      </c>
      <c r="D38" s="22">
        <f t="shared" si="0"/>
        <v>2.0833333333333037E-2</v>
      </c>
      <c r="F38">
        <v>37</v>
      </c>
    </row>
    <row r="39" spans="1:6" hidden="1" x14ac:dyDescent="0.3">
      <c r="A39" t="str">
        <f>IF(E39="",A38,VLOOKUP(E39,Maping!A:B,2,0))</f>
        <v>Sunday</v>
      </c>
      <c r="B39" s="21">
        <f>VLOOKUP(F39,Maping!C:D,2,0)</f>
        <v>0.77083333333333304</v>
      </c>
      <c r="C39" t="str">
        <f>VLOOKUP(A39,'Data Raw'!$I$1:$BF$9,HLOOKUP(B39,'Data Raw'!$K$1:$BF$11,11,0),0)</f>
        <v>Work</v>
      </c>
      <c r="D39" s="22">
        <f t="shared" si="0"/>
        <v>2.0833333333333037E-2</v>
      </c>
      <c r="F39">
        <v>38</v>
      </c>
    </row>
    <row r="40" spans="1:6" hidden="1" x14ac:dyDescent="0.3">
      <c r="A40" t="str">
        <f>IF(E40="",A39,VLOOKUP(E40,Maping!A:B,2,0))</f>
        <v>Sunday</v>
      </c>
      <c r="B40" s="21">
        <f>VLOOKUP(F40,Maping!C:D,2,0)</f>
        <v>0.79166666666666696</v>
      </c>
      <c r="C40" t="str">
        <f>VLOOKUP(A40,'Data Raw'!$I$1:$BF$9,HLOOKUP(B40,'Data Raw'!$K$1:$BF$11,11,0),0)</f>
        <v>Pray Ashaa</v>
      </c>
      <c r="D40" s="22">
        <f t="shared" si="0"/>
        <v>2.0833333333333925E-2</v>
      </c>
      <c r="F40">
        <v>39</v>
      </c>
    </row>
    <row r="41" spans="1:6" hidden="1" x14ac:dyDescent="0.3">
      <c r="A41" t="str">
        <f>IF(E41="",A40,VLOOKUP(E41,Maping!A:B,2,0))</f>
        <v>Sunday</v>
      </c>
      <c r="B41" s="21">
        <f>VLOOKUP(F41,Maping!C:D,2,0)</f>
        <v>0.8125</v>
      </c>
      <c r="C41" t="str">
        <f>VLOOKUP(A41,'Data Raw'!$I$1:$BF$9,HLOOKUP(B41,'Data Raw'!$K$1:$BF$11,11,0),0)</f>
        <v>Transportation</v>
      </c>
      <c r="D41" s="22">
        <f t="shared" si="0"/>
        <v>2.0833333333333037E-2</v>
      </c>
      <c r="F41">
        <v>40</v>
      </c>
    </row>
    <row r="42" spans="1:6" hidden="1" x14ac:dyDescent="0.3">
      <c r="A42" t="str">
        <f>IF(E42="",A41,VLOOKUP(E42,Maping!A:B,2,0))</f>
        <v>Sunday</v>
      </c>
      <c r="B42" s="21">
        <f>VLOOKUP(F42,Maping!C:D,2,0)</f>
        <v>0.83333333333333304</v>
      </c>
      <c r="C42" t="str">
        <f>VLOOKUP(A42,'Data Raw'!$I$1:$BF$9,HLOOKUP(B42,'Data Raw'!$K$1:$BF$11,11,0),0)</f>
        <v>Transportation</v>
      </c>
      <c r="D42" s="22">
        <f t="shared" si="0"/>
        <v>2.0833333333333037E-2</v>
      </c>
      <c r="F42">
        <v>41</v>
      </c>
    </row>
    <row r="43" spans="1:6" hidden="1" x14ac:dyDescent="0.3">
      <c r="A43" t="str">
        <f>IF(E43="",A42,VLOOKUP(E43,Maping!A:B,2,0))</f>
        <v>Sunday</v>
      </c>
      <c r="B43" s="21">
        <f>VLOOKUP(F43,Maping!C:D,2,0)</f>
        <v>0.85416666666666696</v>
      </c>
      <c r="C43" t="str">
        <f>VLOOKUP(A43,'Data Raw'!$I$1:$BF$9,HLOOKUP(B43,'Data Raw'!$K$1:$BF$11,11,0),0)</f>
        <v>Eat</v>
      </c>
      <c r="D43" s="22">
        <f t="shared" si="0"/>
        <v>2.0833333333333925E-2</v>
      </c>
      <c r="F43">
        <v>42</v>
      </c>
    </row>
    <row r="44" spans="1:6" hidden="1" x14ac:dyDescent="0.3">
      <c r="A44" t="str">
        <f>IF(E44="",A43,VLOOKUP(E44,Maping!A:B,2,0))</f>
        <v>Sunday</v>
      </c>
      <c r="B44" s="21">
        <f>VLOOKUP(F44,Maping!C:D,2,0)</f>
        <v>0.875</v>
      </c>
      <c r="C44" t="str">
        <f>VLOOKUP(A44,'Data Raw'!$I$1:$BF$9,HLOOKUP(B44,'Data Raw'!$K$1:$BF$11,11,0),0)</f>
        <v>FreeTime</v>
      </c>
      <c r="D44" s="22">
        <f t="shared" si="0"/>
        <v>2.0833333333333037E-2</v>
      </c>
      <c r="F44">
        <v>43</v>
      </c>
    </row>
    <row r="45" spans="1:6" hidden="1" x14ac:dyDescent="0.3">
      <c r="A45" t="str">
        <f>IF(E45="",A44,VLOOKUP(E45,Maping!A:B,2,0))</f>
        <v>Sunday</v>
      </c>
      <c r="B45" s="21">
        <f>VLOOKUP(F45,Maping!C:D,2,0)</f>
        <v>0.89583333333333304</v>
      </c>
      <c r="C45" t="str">
        <f>VLOOKUP(A45,'Data Raw'!$I$1:$BF$9,HLOOKUP(B45,'Data Raw'!$K$1:$BF$11,11,0),0)</f>
        <v>FreeTime</v>
      </c>
      <c r="D45" s="22">
        <f t="shared" si="0"/>
        <v>2.0833333333333037E-2</v>
      </c>
      <c r="F45">
        <v>44</v>
      </c>
    </row>
    <row r="46" spans="1:6" hidden="1" x14ac:dyDescent="0.3">
      <c r="A46" t="str">
        <f>IF(E46="",A45,VLOOKUP(E46,Maping!A:B,2,0))</f>
        <v>Sunday</v>
      </c>
      <c r="B46" s="21">
        <f>VLOOKUP(F46,Maping!C:D,2,0)</f>
        <v>0.91666666666666696</v>
      </c>
      <c r="C46" t="str">
        <f>VLOOKUP(A46,'Data Raw'!$I$1:$BF$9,HLOOKUP(B46,'Data Raw'!$K$1:$BF$11,11,0),0)</f>
        <v>FreeTime</v>
      </c>
      <c r="D46" s="22">
        <f t="shared" si="0"/>
        <v>2.0833333333333925E-2</v>
      </c>
      <c r="F46">
        <v>45</v>
      </c>
    </row>
    <row r="47" spans="1:6" hidden="1" x14ac:dyDescent="0.3">
      <c r="A47" t="str">
        <f>IF(E47="",A46,VLOOKUP(E47,Maping!A:B,2,0))</f>
        <v>Sunday</v>
      </c>
      <c r="B47" s="21">
        <f>VLOOKUP(F47,Maping!C:D,2,0)</f>
        <v>0.9375</v>
      </c>
      <c r="C47" t="str">
        <f>VLOOKUP(A47,'Data Raw'!$I$1:$BF$9,HLOOKUP(B47,'Data Raw'!$K$1:$BF$11,11,0),0)</f>
        <v>FreeTime</v>
      </c>
      <c r="D47" s="22">
        <f t="shared" si="0"/>
        <v>2.0833333333333037E-2</v>
      </c>
      <c r="F47">
        <v>46</v>
      </c>
    </row>
    <row r="48" spans="1:6" hidden="1" x14ac:dyDescent="0.3">
      <c r="A48" t="str">
        <f>IF(E48="",A47,VLOOKUP(E48,Maping!A:B,2,0))</f>
        <v>Sunday</v>
      </c>
      <c r="B48" s="21">
        <f>VLOOKUP(F48,Maping!C:D,2,0)</f>
        <v>0.95833333333333304</v>
      </c>
      <c r="C48" t="str">
        <f>VLOOKUP(A48,'Data Raw'!$I$1:$BF$9,HLOOKUP(B48,'Data Raw'!$K$1:$BF$11,11,0),0)</f>
        <v>FreeTime</v>
      </c>
      <c r="D48" s="22">
        <f t="shared" si="0"/>
        <v>2.0833333333333037E-2</v>
      </c>
      <c r="F48">
        <v>47</v>
      </c>
    </row>
    <row r="49" spans="1:6" hidden="1" x14ac:dyDescent="0.3">
      <c r="A49" t="str">
        <f>IF(E49="",A48,VLOOKUP(E49,Maping!A:B,2,0))</f>
        <v>Sunday</v>
      </c>
      <c r="B49" s="21">
        <f>VLOOKUP(F49,Maping!C:D,2,0)</f>
        <v>0.97916666666666696</v>
      </c>
      <c r="C49" t="str">
        <f>VLOOKUP(A49,'Data Raw'!$I$1:$BF$9,HLOOKUP(B49,'Data Raw'!$K$1:$BF$11,11,0),0)</f>
        <v>Gym</v>
      </c>
      <c r="D49" s="22">
        <f t="shared" si="0"/>
        <v>2.0833333333333925E-2</v>
      </c>
      <c r="F49">
        <v>48</v>
      </c>
    </row>
    <row r="50" spans="1:6" hidden="1" x14ac:dyDescent="0.3">
      <c r="A50" t="str">
        <f>IF(E50="",A49,VLOOKUP(E50,Maping!A:B,2,0))</f>
        <v>Monday</v>
      </c>
      <c r="B50" s="21">
        <f>VLOOKUP(F50,Maping!C:D,2,0)</f>
        <v>0</v>
      </c>
      <c r="C50" t="str">
        <f>VLOOKUP(A50,'Data Raw'!$I$1:$BF$9,HLOOKUP(B50,'Data Raw'!$K$1:$BF$11,11,0),0)</f>
        <v>Gym</v>
      </c>
      <c r="D50" s="22">
        <v>2.0833333333333332E-2</v>
      </c>
      <c r="E50">
        <f>E2+1</f>
        <v>2</v>
      </c>
      <c r="F50">
        <f>F2</f>
        <v>1</v>
      </c>
    </row>
    <row r="51" spans="1:6" hidden="1" x14ac:dyDescent="0.3">
      <c r="A51" t="str">
        <f>IF(E51="",A50,VLOOKUP(E51,Maping!A:B,2,0))</f>
        <v>Monday</v>
      </c>
      <c r="B51" s="21">
        <f>VLOOKUP(F51,Maping!C:D,2,0)</f>
        <v>2.0833333333333332E-2</v>
      </c>
      <c r="C51" t="str">
        <f>VLOOKUP(A51,'Data Raw'!$I$1:$BF$9,HLOOKUP(B51,'Data Raw'!$K$1:$BF$11,11,0),0)</f>
        <v>Gym</v>
      </c>
      <c r="D51" s="22">
        <f t="shared" si="0"/>
        <v>2.0833333333333332E-2</v>
      </c>
      <c r="F51">
        <v>2</v>
      </c>
    </row>
    <row r="52" spans="1:6" hidden="1" x14ac:dyDescent="0.3">
      <c r="A52" t="str">
        <f>IF(E52="",A51,VLOOKUP(E52,Maping!A:B,2,0))</f>
        <v>Monday</v>
      </c>
      <c r="B52" s="21">
        <f>VLOOKUP(F52,Maping!C:D,2,0)</f>
        <v>4.1666666666666699E-2</v>
      </c>
      <c r="C52" t="str">
        <f>VLOOKUP(A52,'Data Raw'!$I$1:$BF$9,HLOOKUP(B52,'Data Raw'!$K$1:$BF$11,11,0),0)</f>
        <v>Sleep</v>
      </c>
      <c r="D52" s="22">
        <f t="shared" si="0"/>
        <v>2.0833333333333367E-2</v>
      </c>
      <c r="F52">
        <v>3</v>
      </c>
    </row>
    <row r="53" spans="1:6" hidden="1" x14ac:dyDescent="0.3">
      <c r="A53" t="str">
        <f>IF(E53="",A52,VLOOKUP(E53,Maping!A:B,2,0))</f>
        <v>Monday</v>
      </c>
      <c r="B53" s="21">
        <f>VLOOKUP(F53,Maping!C:D,2,0)</f>
        <v>6.25E-2</v>
      </c>
      <c r="C53" t="str">
        <f>VLOOKUP(A53,'Data Raw'!$I$1:$BF$9,HLOOKUP(B53,'Data Raw'!$K$1:$BF$11,11,0),0)</f>
        <v>Sleep</v>
      </c>
      <c r="D53" s="22">
        <f t="shared" si="0"/>
        <v>2.0833333333333301E-2</v>
      </c>
      <c r="F53">
        <v>4</v>
      </c>
    </row>
    <row r="54" spans="1:6" hidden="1" x14ac:dyDescent="0.3">
      <c r="A54" t="str">
        <f>IF(E54="",A53,VLOOKUP(E54,Maping!A:B,2,0))</f>
        <v>Monday</v>
      </c>
      <c r="B54" s="21">
        <f>VLOOKUP(F54,Maping!C:D,2,0)</f>
        <v>8.3333333333333301E-2</v>
      </c>
      <c r="C54" t="str">
        <f>VLOOKUP(A54,'Data Raw'!$I$1:$BF$9,HLOOKUP(B54,'Data Raw'!$K$1:$BF$11,11,0),0)</f>
        <v>Sleep</v>
      </c>
      <c r="D54" s="22">
        <f t="shared" si="0"/>
        <v>2.0833333333333301E-2</v>
      </c>
      <c r="F54">
        <v>5</v>
      </c>
    </row>
    <row r="55" spans="1:6" hidden="1" x14ac:dyDescent="0.3">
      <c r="A55" t="str">
        <f>IF(E55="",A54,VLOOKUP(E55,Maping!A:B,2,0))</f>
        <v>Monday</v>
      </c>
      <c r="B55" s="21">
        <f>VLOOKUP(F55,Maping!C:D,2,0)</f>
        <v>0.104166666666667</v>
      </c>
      <c r="C55" t="str">
        <f>VLOOKUP(A55,'Data Raw'!$I$1:$BF$9,HLOOKUP(B55,'Data Raw'!$K$1:$BF$11,11,0),0)</f>
        <v>Sleep</v>
      </c>
      <c r="D55" s="22">
        <f t="shared" si="0"/>
        <v>2.0833333333333703E-2</v>
      </c>
      <c r="F55">
        <v>6</v>
      </c>
    </row>
    <row r="56" spans="1:6" hidden="1" x14ac:dyDescent="0.3">
      <c r="A56" t="str">
        <f>IF(E56="",A55,VLOOKUP(E56,Maping!A:B,2,0))</f>
        <v>Monday</v>
      </c>
      <c r="B56" s="21">
        <f>VLOOKUP(F56,Maping!C:D,2,0)</f>
        <v>0.125</v>
      </c>
      <c r="C56" t="str">
        <f>VLOOKUP(A56,'Data Raw'!$I$1:$BF$9,HLOOKUP(B56,'Data Raw'!$K$1:$BF$11,11,0),0)</f>
        <v>Sleep</v>
      </c>
      <c r="D56" s="22">
        <f t="shared" si="0"/>
        <v>2.0833333333332996E-2</v>
      </c>
      <c r="F56">
        <v>7</v>
      </c>
    </row>
    <row r="57" spans="1:6" hidden="1" x14ac:dyDescent="0.3">
      <c r="A57" t="str">
        <f>IF(E57="",A56,VLOOKUP(E57,Maping!A:B,2,0))</f>
        <v>Monday</v>
      </c>
      <c r="B57" s="21">
        <f>VLOOKUP(F57,Maping!C:D,2,0)</f>
        <v>0.14583333333333301</v>
      </c>
      <c r="C57" t="str">
        <f>VLOOKUP(A57,'Data Raw'!$I$1:$BF$9,HLOOKUP(B57,'Data Raw'!$K$1:$BF$11,11,0),0)</f>
        <v>Sleep</v>
      </c>
      <c r="D57" s="22">
        <f t="shared" si="0"/>
        <v>2.083333333333301E-2</v>
      </c>
      <c r="F57">
        <v>8</v>
      </c>
    </row>
    <row r="58" spans="1:6" hidden="1" x14ac:dyDescent="0.3">
      <c r="A58" t="str">
        <f>IF(E58="",A57,VLOOKUP(E58,Maping!A:B,2,0))</f>
        <v>Monday</v>
      </c>
      <c r="B58" s="21">
        <f>VLOOKUP(F58,Maping!C:D,2,0)</f>
        <v>0.16666666666666699</v>
      </c>
      <c r="C58" t="str">
        <f>VLOOKUP(A58,'Data Raw'!$I$1:$BF$9,HLOOKUP(B58,'Data Raw'!$K$1:$BF$11,11,0),0)</f>
        <v>Sleep</v>
      </c>
      <c r="D58" s="22">
        <f t="shared" si="0"/>
        <v>2.0833333333333981E-2</v>
      </c>
      <c r="F58">
        <v>9</v>
      </c>
    </row>
    <row r="59" spans="1:6" hidden="1" x14ac:dyDescent="0.3">
      <c r="A59" t="str">
        <f>IF(E59="",A58,VLOOKUP(E59,Maping!A:B,2,0))</f>
        <v>Monday</v>
      </c>
      <c r="B59" s="21">
        <f>VLOOKUP(F59,Maping!C:D,2,0)</f>
        <v>0.1875</v>
      </c>
      <c r="C59" t="str">
        <f>VLOOKUP(A59,'Data Raw'!$I$1:$BF$9,HLOOKUP(B59,'Data Raw'!$K$1:$BF$11,11,0),0)</f>
        <v>Sleep</v>
      </c>
      <c r="D59" s="22">
        <f t="shared" si="0"/>
        <v>2.083333333333301E-2</v>
      </c>
      <c r="F59">
        <v>10</v>
      </c>
    </row>
    <row r="60" spans="1:6" hidden="1" x14ac:dyDescent="0.3">
      <c r="A60" t="str">
        <f>IF(E60="",A59,VLOOKUP(E60,Maping!A:B,2,0))</f>
        <v>Monday</v>
      </c>
      <c r="B60" s="21">
        <f>VLOOKUP(F60,Maping!C:D,2,0)</f>
        <v>0.20833333333333301</v>
      </c>
      <c r="C60" t="str">
        <f>VLOOKUP(A60,'Data Raw'!$I$1:$BF$9,HLOOKUP(B60,'Data Raw'!$K$1:$BF$11,11,0),0)</f>
        <v>Sleep</v>
      </c>
      <c r="D60" s="22">
        <f t="shared" si="0"/>
        <v>2.083333333333301E-2</v>
      </c>
      <c r="F60">
        <v>11</v>
      </c>
    </row>
    <row r="61" spans="1:6" hidden="1" x14ac:dyDescent="0.3">
      <c r="A61" t="str">
        <f>IF(E61="",A60,VLOOKUP(E61,Maping!A:B,2,0))</f>
        <v>Monday</v>
      </c>
      <c r="B61" s="21">
        <f>VLOOKUP(F61,Maping!C:D,2,0)</f>
        <v>0.22916666666666699</v>
      </c>
      <c r="C61" t="str">
        <f>VLOOKUP(A61,'Data Raw'!$I$1:$BF$9,HLOOKUP(B61,'Data Raw'!$K$1:$BF$11,11,0),0)</f>
        <v>Pray Fagr</v>
      </c>
      <c r="D61" s="22">
        <f t="shared" si="0"/>
        <v>2.0833333333333981E-2</v>
      </c>
      <c r="F61">
        <v>12</v>
      </c>
    </row>
    <row r="62" spans="1:6" hidden="1" x14ac:dyDescent="0.3">
      <c r="A62" t="str">
        <f>IF(E62="",A61,VLOOKUP(E62,Maping!A:B,2,0))</f>
        <v>Monday</v>
      </c>
      <c r="B62" s="21">
        <f>VLOOKUP(F62,Maping!C:D,2,0)</f>
        <v>0.25</v>
      </c>
      <c r="C62" t="str">
        <f>VLOOKUP(A62,'Data Raw'!$I$1:$BF$9,HLOOKUP(B62,'Data Raw'!$K$1:$BF$11,11,0),0)</f>
        <v>Read Quran</v>
      </c>
      <c r="D62" s="22">
        <f t="shared" si="0"/>
        <v>2.083333333333301E-2</v>
      </c>
      <c r="F62">
        <v>13</v>
      </c>
    </row>
    <row r="63" spans="1:6" hidden="1" x14ac:dyDescent="0.3">
      <c r="A63" t="str">
        <f>IF(E63="",A62,VLOOKUP(E63,Maping!A:B,2,0))</f>
        <v>Monday</v>
      </c>
      <c r="B63" s="21">
        <f>VLOOKUP(F63,Maping!C:D,2,0)</f>
        <v>0.27083333333333298</v>
      </c>
      <c r="C63" t="str">
        <f>VLOOKUP(A63,'Data Raw'!$I$1:$BF$9,HLOOKUP(B63,'Data Raw'!$K$1:$BF$11,11,0),0)</f>
        <v>In Door Workout</v>
      </c>
      <c r="D63" s="22">
        <f t="shared" si="0"/>
        <v>2.0833333333332982E-2</v>
      </c>
      <c r="F63">
        <v>14</v>
      </c>
    </row>
    <row r="64" spans="1:6" hidden="1" x14ac:dyDescent="0.3">
      <c r="A64" t="str">
        <f>IF(E64="",A63,VLOOKUP(E64,Maping!A:B,2,0))</f>
        <v>Monday</v>
      </c>
      <c r="B64" s="21">
        <f>VLOOKUP(F64,Maping!C:D,2,0)</f>
        <v>0.29166666666666702</v>
      </c>
      <c r="C64" t="str">
        <f>VLOOKUP(A64,'Data Raw'!$I$1:$BF$9,HLOOKUP(B64,'Data Raw'!$K$1:$BF$11,11,0),0)</f>
        <v>In Door Workout</v>
      </c>
      <c r="D64" s="22">
        <f t="shared" si="0"/>
        <v>2.0833333333334036E-2</v>
      </c>
      <c r="F64">
        <v>15</v>
      </c>
    </row>
    <row r="65" spans="1:6" hidden="1" x14ac:dyDescent="0.3">
      <c r="A65" t="str">
        <f>IF(E65="",A64,VLOOKUP(E65,Maping!A:B,2,0))</f>
        <v>Monday</v>
      </c>
      <c r="B65" s="21">
        <f>VLOOKUP(F65,Maping!C:D,2,0)</f>
        <v>0.3125</v>
      </c>
      <c r="C65" t="str">
        <f>VLOOKUP(A65,'Data Raw'!$I$1:$BF$9,HLOOKUP(B65,'Data Raw'!$K$1:$BF$11,11,0),0)</f>
        <v>Sleep</v>
      </c>
      <c r="D65" s="22">
        <f t="shared" si="0"/>
        <v>2.0833333333332982E-2</v>
      </c>
      <c r="F65">
        <v>16</v>
      </c>
    </row>
    <row r="66" spans="1:6" hidden="1" x14ac:dyDescent="0.3">
      <c r="A66" t="str">
        <f>IF(E66="",A65,VLOOKUP(E66,Maping!A:B,2,0))</f>
        <v>Monday</v>
      </c>
      <c r="B66" s="21">
        <f>VLOOKUP(F66,Maping!C:D,2,0)</f>
        <v>0.33333333333333298</v>
      </c>
      <c r="C66" t="str">
        <f>VLOOKUP(A66,'Data Raw'!$I$1:$BF$9,HLOOKUP(B66,'Data Raw'!$K$1:$BF$11,11,0),0)</f>
        <v>Sleep</v>
      </c>
      <c r="D66" s="22">
        <f t="shared" si="0"/>
        <v>2.0833333333332982E-2</v>
      </c>
      <c r="F66">
        <v>17</v>
      </c>
    </row>
    <row r="67" spans="1:6" hidden="1" x14ac:dyDescent="0.3">
      <c r="A67" t="str">
        <f>IF(E67="",A66,VLOOKUP(E67,Maping!A:B,2,0))</f>
        <v>Monday</v>
      </c>
      <c r="B67" s="21">
        <f>VLOOKUP(F67,Maping!C:D,2,0)</f>
        <v>0.35416666666666702</v>
      </c>
      <c r="C67" t="str">
        <f>VLOOKUP(A67,'Data Raw'!$I$1:$BF$9,HLOOKUP(B67,'Data Raw'!$K$1:$BF$11,11,0),0)</f>
        <v>Sleep</v>
      </c>
      <c r="D67" s="22">
        <f t="shared" ref="D67:D97" si="2">B67-B66</f>
        <v>2.0833333333334036E-2</v>
      </c>
      <c r="F67">
        <v>18</v>
      </c>
    </row>
    <row r="68" spans="1:6" hidden="1" x14ac:dyDescent="0.3">
      <c r="A68" t="str">
        <f>IF(E68="",A67,VLOOKUP(E68,Maping!A:B,2,0))</f>
        <v>Monday</v>
      </c>
      <c r="B68" s="21">
        <f>VLOOKUP(F68,Maping!C:D,2,0)</f>
        <v>0.375</v>
      </c>
      <c r="C68" t="str">
        <f>VLOOKUP(A68,'Data Raw'!$I$1:$BF$9,HLOOKUP(B68,'Data Raw'!$K$1:$BF$11,11,0),0)</f>
        <v>Prepare For Work</v>
      </c>
      <c r="D68" s="22">
        <f t="shared" si="2"/>
        <v>2.0833333333332982E-2</v>
      </c>
      <c r="F68">
        <v>19</v>
      </c>
    </row>
    <row r="69" spans="1:6" hidden="1" x14ac:dyDescent="0.3">
      <c r="A69" t="str">
        <f>IF(E69="",A68,VLOOKUP(E69,Maping!A:B,2,0))</f>
        <v>Monday</v>
      </c>
      <c r="B69" s="21">
        <f>VLOOKUP(F69,Maping!C:D,2,0)</f>
        <v>0.39583333333333298</v>
      </c>
      <c r="C69" t="str">
        <f>VLOOKUP(A69,'Data Raw'!$I$1:$BF$9,HLOOKUP(B69,'Data Raw'!$K$1:$BF$11,11,0),0)</f>
        <v>Prepare For Work</v>
      </c>
      <c r="D69" s="22">
        <f t="shared" si="2"/>
        <v>2.0833333333332982E-2</v>
      </c>
      <c r="F69">
        <v>20</v>
      </c>
    </row>
    <row r="70" spans="1:6" hidden="1" x14ac:dyDescent="0.3">
      <c r="A70" t="str">
        <f>IF(E70="",A69,VLOOKUP(E70,Maping!A:B,2,0))</f>
        <v>Monday</v>
      </c>
      <c r="B70" s="21">
        <f>VLOOKUP(F70,Maping!C:D,2,0)</f>
        <v>0.41666666666666702</v>
      </c>
      <c r="C70" t="str">
        <f>VLOOKUP(A70,'Data Raw'!$I$1:$BF$9,HLOOKUP(B70,'Data Raw'!$K$1:$BF$11,11,0),0)</f>
        <v>Transportation</v>
      </c>
      <c r="D70" s="22">
        <f t="shared" si="2"/>
        <v>2.0833333333334036E-2</v>
      </c>
      <c r="F70">
        <v>21</v>
      </c>
    </row>
    <row r="71" spans="1:6" hidden="1" x14ac:dyDescent="0.3">
      <c r="A71" t="str">
        <f>IF(E71="",A70,VLOOKUP(E71,Maping!A:B,2,0))</f>
        <v>Monday</v>
      </c>
      <c r="B71" s="21">
        <f>VLOOKUP(F71,Maping!C:D,2,0)</f>
        <v>0.4375</v>
      </c>
      <c r="C71" t="str">
        <f>VLOOKUP(A71,'Data Raw'!$I$1:$BF$9,HLOOKUP(B71,'Data Raw'!$K$1:$BF$11,11,0),0)</f>
        <v>Transportation</v>
      </c>
      <c r="D71" s="22">
        <f t="shared" si="2"/>
        <v>2.0833333333332982E-2</v>
      </c>
      <c r="F71">
        <v>22</v>
      </c>
    </row>
    <row r="72" spans="1:6" hidden="1" x14ac:dyDescent="0.3">
      <c r="A72" t="str">
        <f>IF(E72="",A71,VLOOKUP(E72,Maping!A:B,2,0))</f>
        <v>Monday</v>
      </c>
      <c r="B72" s="21">
        <f>VLOOKUP(F72,Maping!C:D,2,0)</f>
        <v>0.45833333333333298</v>
      </c>
      <c r="C72" t="str">
        <f>VLOOKUP(A72,'Data Raw'!$I$1:$BF$9,HLOOKUP(B72,'Data Raw'!$K$1:$BF$11,11,0),0)</f>
        <v>Work</v>
      </c>
      <c r="D72" s="22">
        <f t="shared" si="2"/>
        <v>2.0833333333332982E-2</v>
      </c>
      <c r="F72">
        <v>23</v>
      </c>
    </row>
    <row r="73" spans="1:6" hidden="1" x14ac:dyDescent="0.3">
      <c r="A73" t="str">
        <f>IF(E73="",A72,VLOOKUP(E73,Maping!A:B,2,0))</f>
        <v>Monday</v>
      </c>
      <c r="B73" s="21">
        <f>VLOOKUP(F73,Maping!C:D,2,0)</f>
        <v>0.47916666666666702</v>
      </c>
      <c r="C73" t="str">
        <f>VLOOKUP(A73,'Data Raw'!$I$1:$BF$9,HLOOKUP(B73,'Data Raw'!$K$1:$BF$11,11,0),0)</f>
        <v>Work</v>
      </c>
      <c r="D73" s="22">
        <f t="shared" si="2"/>
        <v>2.0833333333334036E-2</v>
      </c>
      <c r="F73">
        <v>24</v>
      </c>
    </row>
    <row r="74" spans="1:6" hidden="1" x14ac:dyDescent="0.3">
      <c r="A74" t="str">
        <f>IF(E74="",A73,VLOOKUP(E74,Maping!A:B,2,0))</f>
        <v>Monday</v>
      </c>
      <c r="B74" s="21">
        <f>VLOOKUP(F74,Maping!C:D,2,0)</f>
        <v>0.5</v>
      </c>
      <c r="C74" t="str">
        <f>VLOOKUP(A74,'Data Raw'!$I$1:$BF$9,HLOOKUP(B74,'Data Raw'!$K$1:$BF$11,11,0),0)</f>
        <v>Work</v>
      </c>
      <c r="D74" s="22">
        <f t="shared" si="2"/>
        <v>2.0833333333332982E-2</v>
      </c>
      <c r="F74">
        <v>25</v>
      </c>
    </row>
    <row r="75" spans="1:6" hidden="1" x14ac:dyDescent="0.3">
      <c r="A75" t="str">
        <f>IF(E75="",A74,VLOOKUP(E75,Maping!A:B,2,0))</f>
        <v>Monday</v>
      </c>
      <c r="B75" s="21">
        <f>VLOOKUP(F75,Maping!C:D,2,0)</f>
        <v>0.52083333333333304</v>
      </c>
      <c r="C75" t="str">
        <f>VLOOKUP(A75,'Data Raw'!$I$1:$BF$9,HLOOKUP(B75,'Data Raw'!$K$1:$BF$11,11,0),0)</f>
        <v>Pray Zuhr</v>
      </c>
      <c r="D75" s="22">
        <f t="shared" si="2"/>
        <v>2.0833333333333037E-2</v>
      </c>
      <c r="F75">
        <v>26</v>
      </c>
    </row>
    <row r="76" spans="1:6" hidden="1" x14ac:dyDescent="0.3">
      <c r="A76" t="str">
        <f>IF(E76="",A75,VLOOKUP(E76,Maping!A:B,2,0))</f>
        <v>Monday</v>
      </c>
      <c r="B76" s="21">
        <f>VLOOKUP(F76,Maping!C:D,2,0)</f>
        <v>0.54166666666666696</v>
      </c>
      <c r="C76" t="str">
        <f>VLOOKUP(A76,'Data Raw'!$I$1:$BF$9,HLOOKUP(B76,'Data Raw'!$K$1:$BF$11,11,0),0)</f>
        <v>Eat</v>
      </c>
      <c r="D76" s="22">
        <f t="shared" si="2"/>
        <v>2.0833333333333925E-2</v>
      </c>
      <c r="F76">
        <v>27</v>
      </c>
    </row>
    <row r="77" spans="1:6" hidden="1" x14ac:dyDescent="0.3">
      <c r="A77" t="str">
        <f>IF(E77="",A76,VLOOKUP(E77,Maping!A:B,2,0))</f>
        <v>Monday</v>
      </c>
      <c r="B77" s="21">
        <f>VLOOKUP(F77,Maping!C:D,2,0)</f>
        <v>0.5625</v>
      </c>
      <c r="C77" t="str">
        <f>VLOOKUP(A77,'Data Raw'!$I$1:$BF$9,HLOOKUP(B77,'Data Raw'!$K$1:$BF$11,11,0),0)</f>
        <v>Work</v>
      </c>
      <c r="D77" s="22">
        <f t="shared" si="2"/>
        <v>2.0833333333333037E-2</v>
      </c>
      <c r="F77">
        <v>28</v>
      </c>
    </row>
    <row r="78" spans="1:6" hidden="1" x14ac:dyDescent="0.3">
      <c r="A78" t="str">
        <f>IF(E78="",A77,VLOOKUP(E78,Maping!A:B,2,0))</f>
        <v>Monday</v>
      </c>
      <c r="B78" s="21">
        <f>VLOOKUP(F78,Maping!C:D,2,0)</f>
        <v>0.58333333333333304</v>
      </c>
      <c r="C78" t="str">
        <f>VLOOKUP(A78,'Data Raw'!$I$1:$BF$9,HLOOKUP(B78,'Data Raw'!$K$1:$BF$11,11,0),0)</f>
        <v>Work</v>
      </c>
      <c r="D78" s="22">
        <f t="shared" si="2"/>
        <v>2.0833333333333037E-2</v>
      </c>
      <c r="F78">
        <v>29</v>
      </c>
    </row>
    <row r="79" spans="1:6" hidden="1" x14ac:dyDescent="0.3">
      <c r="A79" t="str">
        <f>IF(E79="",A78,VLOOKUP(E79,Maping!A:B,2,0))</f>
        <v>Monday</v>
      </c>
      <c r="B79" s="21">
        <f>VLOOKUP(F79,Maping!C:D,2,0)</f>
        <v>0.60416666666666696</v>
      </c>
      <c r="C79" t="str">
        <f>VLOOKUP(A79,'Data Raw'!$I$1:$BF$9,HLOOKUP(B79,'Data Raw'!$K$1:$BF$11,11,0),0)</f>
        <v>Pray ASR</v>
      </c>
      <c r="D79" s="22">
        <f t="shared" si="2"/>
        <v>2.0833333333333925E-2</v>
      </c>
      <c r="F79">
        <v>30</v>
      </c>
    </row>
    <row r="80" spans="1:6" hidden="1" x14ac:dyDescent="0.3">
      <c r="A80" t="str">
        <f>IF(E80="",A79,VLOOKUP(E80,Maping!A:B,2,0))</f>
        <v>Monday</v>
      </c>
      <c r="B80" s="21">
        <f>VLOOKUP(F80,Maping!C:D,2,0)</f>
        <v>0.625</v>
      </c>
      <c r="C80" t="str">
        <f>VLOOKUP(A80,'Data Raw'!$I$1:$BF$9,HLOOKUP(B80,'Data Raw'!$K$1:$BF$11,11,0),0)</f>
        <v>Work</v>
      </c>
      <c r="D80" s="22">
        <f t="shared" si="2"/>
        <v>2.0833333333333037E-2</v>
      </c>
      <c r="F80">
        <v>31</v>
      </c>
    </row>
    <row r="81" spans="1:6" hidden="1" x14ac:dyDescent="0.3">
      <c r="A81" t="str">
        <f>IF(E81="",A80,VLOOKUP(E81,Maping!A:B,2,0))</f>
        <v>Monday</v>
      </c>
      <c r="B81" s="21">
        <f>VLOOKUP(F81,Maping!C:D,2,0)</f>
        <v>0.64583333333333304</v>
      </c>
      <c r="C81" t="str">
        <f>VLOOKUP(A81,'Data Raw'!$I$1:$BF$9,HLOOKUP(B81,'Data Raw'!$K$1:$BF$11,11,0),0)</f>
        <v>Work</v>
      </c>
      <c r="D81" s="22">
        <f t="shared" si="2"/>
        <v>2.0833333333333037E-2</v>
      </c>
      <c r="F81">
        <v>32</v>
      </c>
    </row>
    <row r="82" spans="1:6" hidden="1" x14ac:dyDescent="0.3">
      <c r="A82" t="str">
        <f>IF(E82="",A81,VLOOKUP(E82,Maping!A:B,2,0))</f>
        <v>Monday</v>
      </c>
      <c r="B82" s="21">
        <f>VLOOKUP(F82,Maping!C:D,2,0)</f>
        <v>0.66666666666666696</v>
      </c>
      <c r="C82" t="str">
        <f>VLOOKUP(A82,'Data Raw'!$I$1:$BF$9,HLOOKUP(B82,'Data Raw'!$K$1:$BF$11,11,0),0)</f>
        <v>Work</v>
      </c>
      <c r="D82" s="22">
        <f t="shared" si="2"/>
        <v>2.0833333333333925E-2</v>
      </c>
      <c r="F82">
        <v>33</v>
      </c>
    </row>
    <row r="83" spans="1:6" hidden="1" x14ac:dyDescent="0.3">
      <c r="A83" t="str">
        <f>IF(E83="",A82,VLOOKUP(E83,Maping!A:B,2,0))</f>
        <v>Monday</v>
      </c>
      <c r="B83" s="21">
        <f>VLOOKUP(F83,Maping!C:D,2,0)</f>
        <v>0.6875</v>
      </c>
      <c r="C83" t="str">
        <f>VLOOKUP(A83,'Data Raw'!$I$1:$BF$9,HLOOKUP(B83,'Data Raw'!$K$1:$BF$11,11,0),0)</f>
        <v>Work</v>
      </c>
      <c r="D83" s="22">
        <f t="shared" si="2"/>
        <v>2.0833333333333037E-2</v>
      </c>
      <c r="F83">
        <v>34</v>
      </c>
    </row>
    <row r="84" spans="1:6" hidden="1" x14ac:dyDescent="0.3">
      <c r="A84" t="str">
        <f>IF(E84="",A83,VLOOKUP(E84,Maping!A:B,2,0))</f>
        <v>Monday</v>
      </c>
      <c r="B84" s="21">
        <f>VLOOKUP(F84,Maping!C:D,2,0)</f>
        <v>0.70833333333333304</v>
      </c>
      <c r="C84" t="str">
        <f>VLOOKUP(A84,'Data Raw'!$I$1:$BF$9,HLOOKUP(B84,'Data Raw'!$K$1:$BF$11,11,0),0)</f>
        <v>Pray Maghreb</v>
      </c>
      <c r="D84" s="22">
        <f t="shared" si="2"/>
        <v>2.0833333333333037E-2</v>
      </c>
      <c r="F84">
        <v>35</v>
      </c>
    </row>
    <row r="85" spans="1:6" hidden="1" x14ac:dyDescent="0.3">
      <c r="A85" t="str">
        <f>IF(E85="",A84,VLOOKUP(E85,Maping!A:B,2,0))</f>
        <v>Monday</v>
      </c>
      <c r="B85" s="21">
        <f>VLOOKUP(F85,Maping!C:D,2,0)</f>
        <v>0.72916666666666696</v>
      </c>
      <c r="C85" t="str">
        <f>VLOOKUP(A85,'Data Raw'!$I$1:$BF$9,HLOOKUP(B85,'Data Raw'!$K$1:$BF$11,11,0),0)</f>
        <v>Work</v>
      </c>
      <c r="D85" s="22">
        <f t="shared" si="2"/>
        <v>2.0833333333333925E-2</v>
      </c>
      <c r="F85">
        <v>36</v>
      </c>
    </row>
    <row r="86" spans="1:6" hidden="1" x14ac:dyDescent="0.3">
      <c r="A86" t="str">
        <f>IF(E86="",A85,VLOOKUP(E86,Maping!A:B,2,0))</f>
        <v>Monday</v>
      </c>
      <c r="B86" s="21">
        <f>VLOOKUP(F86,Maping!C:D,2,0)</f>
        <v>0.75</v>
      </c>
      <c r="C86" t="str">
        <f>VLOOKUP(A86,'Data Raw'!$I$1:$BF$9,HLOOKUP(B86,'Data Raw'!$K$1:$BF$11,11,0),0)</f>
        <v>Work</v>
      </c>
      <c r="D86" s="22">
        <f t="shared" si="2"/>
        <v>2.0833333333333037E-2</v>
      </c>
      <c r="F86">
        <v>37</v>
      </c>
    </row>
    <row r="87" spans="1:6" hidden="1" x14ac:dyDescent="0.3">
      <c r="A87" t="str">
        <f>IF(E87="",A86,VLOOKUP(E87,Maping!A:B,2,0))</f>
        <v>Monday</v>
      </c>
      <c r="B87" s="21">
        <f>VLOOKUP(F87,Maping!C:D,2,0)</f>
        <v>0.77083333333333304</v>
      </c>
      <c r="C87" t="str">
        <f>VLOOKUP(A87,'Data Raw'!$I$1:$BF$9,HLOOKUP(B87,'Data Raw'!$K$1:$BF$11,11,0),0)</f>
        <v>Work</v>
      </c>
      <c r="D87" s="22">
        <f t="shared" si="2"/>
        <v>2.0833333333333037E-2</v>
      </c>
      <c r="F87">
        <v>38</v>
      </c>
    </row>
    <row r="88" spans="1:6" hidden="1" x14ac:dyDescent="0.3">
      <c r="A88" t="str">
        <f>IF(E88="",A87,VLOOKUP(E88,Maping!A:B,2,0))</f>
        <v>Monday</v>
      </c>
      <c r="B88" s="21">
        <f>VLOOKUP(F88,Maping!C:D,2,0)</f>
        <v>0.79166666666666696</v>
      </c>
      <c r="C88" t="str">
        <f>VLOOKUP(A88,'Data Raw'!$I$1:$BF$9,HLOOKUP(B88,'Data Raw'!$K$1:$BF$11,11,0),0)</f>
        <v>Pray Ashaa</v>
      </c>
      <c r="D88" s="22">
        <f t="shared" si="2"/>
        <v>2.0833333333333925E-2</v>
      </c>
      <c r="F88">
        <v>39</v>
      </c>
    </row>
    <row r="89" spans="1:6" hidden="1" x14ac:dyDescent="0.3">
      <c r="A89" t="str">
        <f>IF(E89="",A88,VLOOKUP(E89,Maping!A:B,2,0))</f>
        <v>Monday</v>
      </c>
      <c r="B89" s="21">
        <f>VLOOKUP(F89,Maping!C:D,2,0)</f>
        <v>0.8125</v>
      </c>
      <c r="C89" t="str">
        <f>VLOOKUP(A89,'Data Raw'!$I$1:$BF$9,HLOOKUP(B89,'Data Raw'!$K$1:$BF$11,11,0),0)</f>
        <v>Transportation</v>
      </c>
      <c r="D89" s="22">
        <f t="shared" si="2"/>
        <v>2.0833333333333037E-2</v>
      </c>
      <c r="F89">
        <v>40</v>
      </c>
    </row>
    <row r="90" spans="1:6" hidden="1" x14ac:dyDescent="0.3">
      <c r="A90" t="str">
        <f>IF(E90="",A89,VLOOKUP(E90,Maping!A:B,2,0))</f>
        <v>Monday</v>
      </c>
      <c r="B90" s="21">
        <f>VLOOKUP(F90,Maping!C:D,2,0)</f>
        <v>0.83333333333333304</v>
      </c>
      <c r="C90" t="str">
        <f>VLOOKUP(A90,'Data Raw'!$I$1:$BF$9,HLOOKUP(B90,'Data Raw'!$K$1:$BF$11,11,0),0)</f>
        <v>Transportation</v>
      </c>
      <c r="D90" s="22">
        <f t="shared" si="2"/>
        <v>2.0833333333333037E-2</v>
      </c>
      <c r="F90">
        <v>41</v>
      </c>
    </row>
    <row r="91" spans="1:6" hidden="1" x14ac:dyDescent="0.3">
      <c r="A91" t="str">
        <f>IF(E91="",A90,VLOOKUP(E91,Maping!A:B,2,0))</f>
        <v>Monday</v>
      </c>
      <c r="B91" s="21">
        <f>VLOOKUP(F91,Maping!C:D,2,0)</f>
        <v>0.85416666666666696</v>
      </c>
      <c r="C91" t="str">
        <f>VLOOKUP(A91,'Data Raw'!$I$1:$BF$9,HLOOKUP(B91,'Data Raw'!$K$1:$BF$11,11,0),0)</f>
        <v>Eat</v>
      </c>
      <c r="D91" s="22">
        <f t="shared" si="2"/>
        <v>2.0833333333333925E-2</v>
      </c>
      <c r="F91">
        <v>42</v>
      </c>
    </row>
    <row r="92" spans="1:6" hidden="1" x14ac:dyDescent="0.3">
      <c r="A92" t="str">
        <f>IF(E92="",A91,VLOOKUP(E92,Maping!A:B,2,0))</f>
        <v>Monday</v>
      </c>
      <c r="B92" s="21">
        <f>VLOOKUP(F92,Maping!C:D,2,0)</f>
        <v>0.875</v>
      </c>
      <c r="C92" t="str">
        <f>VLOOKUP(A92,'Data Raw'!$I$1:$BF$9,HLOOKUP(B92,'Data Raw'!$K$1:$BF$11,11,0),0)</f>
        <v>Study</v>
      </c>
      <c r="D92" s="22">
        <f t="shared" si="2"/>
        <v>2.0833333333333037E-2</v>
      </c>
      <c r="F92">
        <v>43</v>
      </c>
    </row>
    <row r="93" spans="1:6" hidden="1" x14ac:dyDescent="0.3">
      <c r="A93" t="str">
        <f>IF(E93="",A92,VLOOKUP(E93,Maping!A:B,2,0))</f>
        <v>Monday</v>
      </c>
      <c r="B93" s="21">
        <f>VLOOKUP(F93,Maping!C:D,2,0)</f>
        <v>0.89583333333333304</v>
      </c>
      <c r="C93" t="str">
        <f>VLOOKUP(A93,'Data Raw'!$I$1:$BF$9,HLOOKUP(B93,'Data Raw'!$K$1:$BF$11,11,0),0)</f>
        <v>Study</v>
      </c>
      <c r="D93" s="22">
        <f t="shared" si="2"/>
        <v>2.0833333333333037E-2</v>
      </c>
      <c r="F93">
        <v>44</v>
      </c>
    </row>
    <row r="94" spans="1:6" hidden="1" x14ac:dyDescent="0.3">
      <c r="A94" t="str">
        <f>IF(E94="",A93,VLOOKUP(E94,Maping!A:B,2,0))</f>
        <v>Monday</v>
      </c>
      <c r="B94" s="21">
        <f>VLOOKUP(F94,Maping!C:D,2,0)</f>
        <v>0.91666666666666696</v>
      </c>
      <c r="C94" t="str">
        <f>VLOOKUP(A94,'Data Raw'!$I$1:$BF$9,HLOOKUP(B94,'Data Raw'!$K$1:$BF$11,11,0),0)</f>
        <v>FreeTime</v>
      </c>
      <c r="D94" s="22">
        <f t="shared" si="2"/>
        <v>2.0833333333333925E-2</v>
      </c>
      <c r="F94">
        <v>45</v>
      </c>
    </row>
    <row r="95" spans="1:6" hidden="1" x14ac:dyDescent="0.3">
      <c r="A95" t="str">
        <f>IF(E95="",A94,VLOOKUP(E95,Maping!A:B,2,0))</f>
        <v>Monday</v>
      </c>
      <c r="B95" s="21">
        <f>VLOOKUP(F95,Maping!C:D,2,0)</f>
        <v>0.9375</v>
      </c>
      <c r="C95" t="str">
        <f>VLOOKUP(A95,'Data Raw'!$I$1:$BF$9,HLOOKUP(B95,'Data Raw'!$K$1:$BF$11,11,0),0)</f>
        <v>FreeTime</v>
      </c>
      <c r="D95" s="22">
        <f t="shared" si="2"/>
        <v>2.0833333333333037E-2</v>
      </c>
      <c r="F95">
        <v>46</v>
      </c>
    </row>
    <row r="96" spans="1:6" hidden="1" x14ac:dyDescent="0.3">
      <c r="A96" t="str">
        <f>IF(E96="",A95,VLOOKUP(E96,Maping!A:B,2,0))</f>
        <v>Monday</v>
      </c>
      <c r="B96" s="21">
        <f>VLOOKUP(F96,Maping!C:D,2,0)</f>
        <v>0.95833333333333304</v>
      </c>
      <c r="C96" t="str">
        <f>VLOOKUP(A96,'Data Raw'!$I$1:$BF$9,HLOOKUP(B96,'Data Raw'!$K$1:$BF$11,11,0),0)</f>
        <v>FreeTime</v>
      </c>
      <c r="D96" s="22">
        <f t="shared" si="2"/>
        <v>2.0833333333333037E-2</v>
      </c>
      <c r="F96">
        <v>47</v>
      </c>
    </row>
    <row r="97" spans="1:6" hidden="1" x14ac:dyDescent="0.3">
      <c r="A97" t="str">
        <f>IF(E97="",A96,VLOOKUP(E97,Maping!A:B,2,0))</f>
        <v>Monday</v>
      </c>
      <c r="B97" s="21">
        <f>VLOOKUP(F97,Maping!C:D,2,0)</f>
        <v>0.97916666666666696</v>
      </c>
      <c r="C97" t="str">
        <f>VLOOKUP(A97,'Data Raw'!$I$1:$BF$9,HLOOKUP(B97,'Data Raw'!$K$1:$BF$11,11,0),0)</f>
        <v>Gym</v>
      </c>
      <c r="D97" s="22">
        <f t="shared" si="2"/>
        <v>2.0833333333333925E-2</v>
      </c>
      <c r="F97">
        <v>48</v>
      </c>
    </row>
    <row r="98" spans="1:6" hidden="1" x14ac:dyDescent="0.3">
      <c r="A98" t="str">
        <f>IF(E98="",A97,VLOOKUP(E98,Maping!A:B,2,0))</f>
        <v>Tuesday</v>
      </c>
      <c r="B98" s="21">
        <f>VLOOKUP(F98,Maping!C:D,2,0)</f>
        <v>0</v>
      </c>
      <c r="C98" t="str">
        <f>VLOOKUP(A98,'Data Raw'!$I$1:$BF$9,HLOOKUP(B98,'Data Raw'!$K$1:$BF$11,11,0),0)</f>
        <v>Gym</v>
      </c>
      <c r="D98" s="22">
        <v>2.0833333333333332E-2</v>
      </c>
      <c r="E98">
        <f>E50+1</f>
        <v>3</v>
      </c>
      <c r="F98">
        <f>F50</f>
        <v>1</v>
      </c>
    </row>
    <row r="99" spans="1:6" hidden="1" x14ac:dyDescent="0.3">
      <c r="A99" t="str">
        <f>IF(E99="",A98,VLOOKUP(E99,Maping!A:B,2,0))</f>
        <v>Tuesday</v>
      </c>
      <c r="B99" s="21">
        <f>VLOOKUP(F99,Maping!C:D,2,0)</f>
        <v>2.0833333333333332E-2</v>
      </c>
      <c r="C99" t="str">
        <f>VLOOKUP(A99,'Data Raw'!$I$1:$BF$9,HLOOKUP(B99,'Data Raw'!$K$1:$BF$11,11,0),0)</f>
        <v>Gym</v>
      </c>
      <c r="D99" s="22">
        <f t="shared" ref="D99:D145" si="3">B99-B98</f>
        <v>2.0833333333333332E-2</v>
      </c>
      <c r="F99">
        <v>2</v>
      </c>
    </row>
    <row r="100" spans="1:6" hidden="1" x14ac:dyDescent="0.3">
      <c r="A100" t="str">
        <f>IF(E100="",A99,VLOOKUP(E100,Maping!A:B,2,0))</f>
        <v>Tuesday</v>
      </c>
      <c r="B100" s="21">
        <f>VLOOKUP(F100,Maping!C:D,2,0)</f>
        <v>4.1666666666666699E-2</v>
      </c>
      <c r="C100" t="str">
        <f>VLOOKUP(A100,'Data Raw'!$I$1:$BF$9,HLOOKUP(B100,'Data Raw'!$K$1:$BF$11,11,0),0)</f>
        <v>Sleep</v>
      </c>
      <c r="D100" s="22">
        <f t="shared" si="3"/>
        <v>2.0833333333333367E-2</v>
      </c>
      <c r="F100">
        <v>3</v>
      </c>
    </row>
    <row r="101" spans="1:6" hidden="1" x14ac:dyDescent="0.3">
      <c r="A101" t="str">
        <f>IF(E101="",A100,VLOOKUP(E101,Maping!A:B,2,0))</f>
        <v>Tuesday</v>
      </c>
      <c r="B101" s="21">
        <f>VLOOKUP(F101,Maping!C:D,2,0)</f>
        <v>6.25E-2</v>
      </c>
      <c r="C101" t="str">
        <f>VLOOKUP(A101,'Data Raw'!$I$1:$BF$9,HLOOKUP(B101,'Data Raw'!$K$1:$BF$11,11,0),0)</f>
        <v>Sleep</v>
      </c>
      <c r="D101" s="22">
        <f t="shared" si="3"/>
        <v>2.0833333333333301E-2</v>
      </c>
      <c r="F101">
        <v>4</v>
      </c>
    </row>
    <row r="102" spans="1:6" hidden="1" x14ac:dyDescent="0.3">
      <c r="A102" t="str">
        <f>IF(E102="",A101,VLOOKUP(E102,Maping!A:B,2,0))</f>
        <v>Tuesday</v>
      </c>
      <c r="B102" s="21">
        <f>VLOOKUP(F102,Maping!C:D,2,0)</f>
        <v>8.3333333333333301E-2</v>
      </c>
      <c r="C102" t="str">
        <f>VLOOKUP(A102,'Data Raw'!$I$1:$BF$9,HLOOKUP(B102,'Data Raw'!$K$1:$BF$11,11,0),0)</f>
        <v>Sleep</v>
      </c>
      <c r="D102" s="22">
        <f t="shared" si="3"/>
        <v>2.0833333333333301E-2</v>
      </c>
      <c r="F102">
        <v>5</v>
      </c>
    </row>
    <row r="103" spans="1:6" hidden="1" x14ac:dyDescent="0.3">
      <c r="A103" t="str">
        <f>IF(E103="",A102,VLOOKUP(E103,Maping!A:B,2,0))</f>
        <v>Tuesday</v>
      </c>
      <c r="B103" s="21">
        <f>VLOOKUP(F103,Maping!C:D,2,0)</f>
        <v>0.104166666666667</v>
      </c>
      <c r="C103" t="str">
        <f>VLOOKUP(A103,'Data Raw'!$I$1:$BF$9,HLOOKUP(B103,'Data Raw'!$K$1:$BF$11,11,0),0)</f>
        <v>Sleep</v>
      </c>
      <c r="D103" s="22">
        <f t="shared" si="3"/>
        <v>2.0833333333333703E-2</v>
      </c>
      <c r="F103">
        <v>6</v>
      </c>
    </row>
    <row r="104" spans="1:6" hidden="1" x14ac:dyDescent="0.3">
      <c r="A104" t="str">
        <f>IF(E104="",A103,VLOOKUP(E104,Maping!A:B,2,0))</f>
        <v>Tuesday</v>
      </c>
      <c r="B104" s="21">
        <f>VLOOKUP(F104,Maping!C:D,2,0)</f>
        <v>0.125</v>
      </c>
      <c r="C104" t="str">
        <f>VLOOKUP(A104,'Data Raw'!$I$1:$BF$9,HLOOKUP(B104,'Data Raw'!$K$1:$BF$11,11,0),0)</f>
        <v>Sleep</v>
      </c>
      <c r="D104" s="22">
        <f t="shared" si="3"/>
        <v>2.0833333333332996E-2</v>
      </c>
      <c r="F104">
        <v>7</v>
      </c>
    </row>
    <row r="105" spans="1:6" hidden="1" x14ac:dyDescent="0.3">
      <c r="A105" t="str">
        <f>IF(E105="",A104,VLOOKUP(E105,Maping!A:B,2,0))</f>
        <v>Tuesday</v>
      </c>
      <c r="B105" s="21">
        <f>VLOOKUP(F105,Maping!C:D,2,0)</f>
        <v>0.14583333333333301</v>
      </c>
      <c r="C105" t="str">
        <f>VLOOKUP(A105,'Data Raw'!$I$1:$BF$9,HLOOKUP(B105,'Data Raw'!$K$1:$BF$11,11,0),0)</f>
        <v>Sleep</v>
      </c>
      <c r="D105" s="22">
        <f t="shared" si="3"/>
        <v>2.083333333333301E-2</v>
      </c>
      <c r="F105">
        <v>8</v>
      </c>
    </row>
    <row r="106" spans="1:6" hidden="1" x14ac:dyDescent="0.3">
      <c r="A106" t="str">
        <f>IF(E106="",A105,VLOOKUP(E106,Maping!A:B,2,0))</f>
        <v>Tuesday</v>
      </c>
      <c r="B106" s="21">
        <f>VLOOKUP(F106,Maping!C:D,2,0)</f>
        <v>0.16666666666666699</v>
      </c>
      <c r="C106" t="str">
        <f>VLOOKUP(A106,'Data Raw'!$I$1:$BF$9,HLOOKUP(B106,'Data Raw'!$K$1:$BF$11,11,0),0)</f>
        <v>Sleep</v>
      </c>
      <c r="D106" s="22">
        <f t="shared" si="3"/>
        <v>2.0833333333333981E-2</v>
      </c>
      <c r="F106">
        <v>9</v>
      </c>
    </row>
    <row r="107" spans="1:6" hidden="1" x14ac:dyDescent="0.3">
      <c r="A107" t="str">
        <f>IF(E107="",A106,VLOOKUP(E107,Maping!A:B,2,0))</f>
        <v>Tuesday</v>
      </c>
      <c r="B107" s="21">
        <f>VLOOKUP(F107,Maping!C:D,2,0)</f>
        <v>0.1875</v>
      </c>
      <c r="C107" t="str">
        <f>VLOOKUP(A107,'Data Raw'!$I$1:$BF$9,HLOOKUP(B107,'Data Raw'!$K$1:$BF$11,11,0),0)</f>
        <v>Sleep</v>
      </c>
      <c r="D107" s="22">
        <f t="shared" si="3"/>
        <v>2.083333333333301E-2</v>
      </c>
      <c r="F107">
        <v>10</v>
      </c>
    </row>
    <row r="108" spans="1:6" hidden="1" x14ac:dyDescent="0.3">
      <c r="A108" t="str">
        <f>IF(E108="",A107,VLOOKUP(E108,Maping!A:B,2,0))</f>
        <v>Tuesday</v>
      </c>
      <c r="B108" s="21">
        <f>VLOOKUP(F108,Maping!C:D,2,0)</f>
        <v>0.20833333333333301</v>
      </c>
      <c r="C108" t="str">
        <f>VLOOKUP(A108,'Data Raw'!$I$1:$BF$9,HLOOKUP(B108,'Data Raw'!$K$1:$BF$11,11,0),0)</f>
        <v>Sleep</v>
      </c>
      <c r="D108" s="22">
        <f t="shared" si="3"/>
        <v>2.083333333333301E-2</v>
      </c>
      <c r="F108">
        <v>11</v>
      </c>
    </row>
    <row r="109" spans="1:6" hidden="1" x14ac:dyDescent="0.3">
      <c r="A109" t="str">
        <f>IF(E109="",A108,VLOOKUP(E109,Maping!A:B,2,0))</f>
        <v>Tuesday</v>
      </c>
      <c r="B109" s="21">
        <f>VLOOKUP(F109,Maping!C:D,2,0)</f>
        <v>0.22916666666666699</v>
      </c>
      <c r="C109" t="str">
        <f>VLOOKUP(A109,'Data Raw'!$I$1:$BF$9,HLOOKUP(B109,'Data Raw'!$K$1:$BF$11,11,0),0)</f>
        <v>Pray Fagr</v>
      </c>
      <c r="D109" s="22">
        <f t="shared" si="3"/>
        <v>2.0833333333333981E-2</v>
      </c>
      <c r="F109">
        <v>12</v>
      </c>
    </row>
    <row r="110" spans="1:6" hidden="1" x14ac:dyDescent="0.3">
      <c r="A110" t="str">
        <f>IF(E110="",A109,VLOOKUP(E110,Maping!A:B,2,0))</f>
        <v>Tuesday</v>
      </c>
      <c r="B110" s="21">
        <f>VLOOKUP(F110,Maping!C:D,2,0)</f>
        <v>0.25</v>
      </c>
      <c r="C110" t="str">
        <f>VLOOKUP(A110,'Data Raw'!$I$1:$BF$9,HLOOKUP(B110,'Data Raw'!$K$1:$BF$11,11,0),0)</f>
        <v>Out Door Running</v>
      </c>
      <c r="D110" s="22">
        <f t="shared" si="3"/>
        <v>2.083333333333301E-2</v>
      </c>
      <c r="F110">
        <v>13</v>
      </c>
    </row>
    <row r="111" spans="1:6" hidden="1" x14ac:dyDescent="0.3">
      <c r="A111" t="str">
        <f>IF(E111="",A110,VLOOKUP(E111,Maping!A:B,2,0))</f>
        <v>Tuesday</v>
      </c>
      <c r="B111" s="21">
        <f>VLOOKUP(F111,Maping!C:D,2,0)</f>
        <v>0.27083333333333298</v>
      </c>
      <c r="C111" t="str">
        <f>VLOOKUP(A111,'Data Raw'!$I$1:$BF$9,HLOOKUP(B111,'Data Raw'!$K$1:$BF$11,11,0),0)</f>
        <v>Out Door Running</v>
      </c>
      <c r="D111" s="22">
        <f t="shared" si="3"/>
        <v>2.0833333333332982E-2</v>
      </c>
      <c r="F111">
        <v>14</v>
      </c>
    </row>
    <row r="112" spans="1:6" hidden="1" x14ac:dyDescent="0.3">
      <c r="A112" t="str">
        <f>IF(E112="",A111,VLOOKUP(E112,Maping!A:B,2,0))</f>
        <v>Tuesday</v>
      </c>
      <c r="B112" s="21">
        <f>VLOOKUP(F112,Maping!C:D,2,0)</f>
        <v>0.29166666666666702</v>
      </c>
      <c r="C112" t="str">
        <f>VLOOKUP(A112,'Data Raw'!$I$1:$BF$9,HLOOKUP(B112,'Data Raw'!$K$1:$BF$11,11,0),0)</f>
        <v>Out Door Running</v>
      </c>
      <c r="D112" s="22">
        <f t="shared" si="3"/>
        <v>2.0833333333334036E-2</v>
      </c>
      <c r="F112">
        <v>15</v>
      </c>
    </row>
    <row r="113" spans="1:6" hidden="1" x14ac:dyDescent="0.3">
      <c r="A113" t="str">
        <f>IF(E113="",A112,VLOOKUP(E113,Maping!A:B,2,0))</f>
        <v>Tuesday</v>
      </c>
      <c r="B113" s="21">
        <f>VLOOKUP(F113,Maping!C:D,2,0)</f>
        <v>0.3125</v>
      </c>
      <c r="C113" t="str">
        <f>VLOOKUP(A113,'Data Raw'!$I$1:$BF$9,HLOOKUP(B113,'Data Raw'!$K$1:$BF$11,11,0),0)</f>
        <v>Sleep</v>
      </c>
      <c r="D113" s="22">
        <f t="shared" si="3"/>
        <v>2.0833333333332982E-2</v>
      </c>
      <c r="F113">
        <v>16</v>
      </c>
    </row>
    <row r="114" spans="1:6" hidden="1" x14ac:dyDescent="0.3">
      <c r="A114" t="str">
        <f>IF(E114="",A113,VLOOKUP(E114,Maping!A:B,2,0))</f>
        <v>Tuesday</v>
      </c>
      <c r="B114" s="21">
        <f>VLOOKUP(F114,Maping!C:D,2,0)</f>
        <v>0.33333333333333298</v>
      </c>
      <c r="C114" t="str">
        <f>VLOOKUP(A114,'Data Raw'!$I$1:$BF$9,HLOOKUP(B114,'Data Raw'!$K$1:$BF$11,11,0),0)</f>
        <v>Sleep</v>
      </c>
      <c r="D114" s="22">
        <f t="shared" si="3"/>
        <v>2.0833333333332982E-2</v>
      </c>
      <c r="F114">
        <v>17</v>
      </c>
    </row>
    <row r="115" spans="1:6" hidden="1" x14ac:dyDescent="0.3">
      <c r="A115" t="str">
        <f>IF(E115="",A114,VLOOKUP(E115,Maping!A:B,2,0))</f>
        <v>Tuesday</v>
      </c>
      <c r="B115" s="21">
        <f>VLOOKUP(F115,Maping!C:D,2,0)</f>
        <v>0.35416666666666702</v>
      </c>
      <c r="C115" t="str">
        <f>VLOOKUP(A115,'Data Raw'!$I$1:$BF$9,HLOOKUP(B115,'Data Raw'!$K$1:$BF$11,11,0),0)</f>
        <v>Sleep</v>
      </c>
      <c r="D115" s="22">
        <f t="shared" si="3"/>
        <v>2.0833333333334036E-2</v>
      </c>
      <c r="F115">
        <v>18</v>
      </c>
    </row>
    <row r="116" spans="1:6" hidden="1" x14ac:dyDescent="0.3">
      <c r="A116" t="str">
        <f>IF(E116="",A115,VLOOKUP(E116,Maping!A:B,2,0))</f>
        <v>Tuesday</v>
      </c>
      <c r="B116" s="21">
        <f>VLOOKUP(F116,Maping!C:D,2,0)</f>
        <v>0.375</v>
      </c>
      <c r="C116" t="str">
        <f>VLOOKUP(A116,'Data Raw'!$I$1:$BF$9,HLOOKUP(B116,'Data Raw'!$K$1:$BF$11,11,0),0)</f>
        <v>Prepare For Work</v>
      </c>
      <c r="D116" s="22">
        <f t="shared" si="3"/>
        <v>2.0833333333332982E-2</v>
      </c>
      <c r="F116">
        <v>19</v>
      </c>
    </row>
    <row r="117" spans="1:6" hidden="1" x14ac:dyDescent="0.3">
      <c r="A117" t="str">
        <f>IF(E117="",A116,VLOOKUP(E117,Maping!A:B,2,0))</f>
        <v>Tuesday</v>
      </c>
      <c r="B117" s="21">
        <f>VLOOKUP(F117,Maping!C:D,2,0)</f>
        <v>0.39583333333333298</v>
      </c>
      <c r="C117" t="str">
        <f>VLOOKUP(A117,'Data Raw'!$I$1:$BF$9,HLOOKUP(B117,'Data Raw'!$K$1:$BF$11,11,0),0)</f>
        <v>Prepare For Work</v>
      </c>
      <c r="D117" s="22">
        <f t="shared" si="3"/>
        <v>2.0833333333332982E-2</v>
      </c>
      <c r="F117">
        <v>20</v>
      </c>
    </row>
    <row r="118" spans="1:6" hidden="1" x14ac:dyDescent="0.3">
      <c r="A118" t="str">
        <f>IF(E118="",A117,VLOOKUP(E118,Maping!A:B,2,0))</f>
        <v>Tuesday</v>
      </c>
      <c r="B118" s="21">
        <f>VLOOKUP(F118,Maping!C:D,2,0)</f>
        <v>0.41666666666666702</v>
      </c>
      <c r="C118" t="str">
        <f>VLOOKUP(A118,'Data Raw'!$I$1:$BF$9,HLOOKUP(B118,'Data Raw'!$K$1:$BF$11,11,0),0)</f>
        <v>Transportation</v>
      </c>
      <c r="D118" s="22">
        <f t="shared" si="3"/>
        <v>2.0833333333334036E-2</v>
      </c>
      <c r="F118">
        <v>21</v>
      </c>
    </row>
    <row r="119" spans="1:6" hidden="1" x14ac:dyDescent="0.3">
      <c r="A119" t="str">
        <f>IF(E119="",A118,VLOOKUP(E119,Maping!A:B,2,0))</f>
        <v>Tuesday</v>
      </c>
      <c r="B119" s="21">
        <f>VLOOKUP(F119,Maping!C:D,2,0)</f>
        <v>0.4375</v>
      </c>
      <c r="C119" t="str">
        <f>VLOOKUP(A119,'Data Raw'!$I$1:$BF$9,HLOOKUP(B119,'Data Raw'!$K$1:$BF$11,11,0),0)</f>
        <v>Transportation</v>
      </c>
      <c r="D119" s="22">
        <f t="shared" si="3"/>
        <v>2.0833333333332982E-2</v>
      </c>
      <c r="F119">
        <v>22</v>
      </c>
    </row>
    <row r="120" spans="1:6" hidden="1" x14ac:dyDescent="0.3">
      <c r="A120" t="str">
        <f>IF(E120="",A119,VLOOKUP(E120,Maping!A:B,2,0))</f>
        <v>Tuesday</v>
      </c>
      <c r="B120" s="21">
        <f>VLOOKUP(F120,Maping!C:D,2,0)</f>
        <v>0.45833333333333298</v>
      </c>
      <c r="C120" t="str">
        <f>VLOOKUP(A120,'Data Raw'!$I$1:$BF$9,HLOOKUP(B120,'Data Raw'!$K$1:$BF$11,11,0),0)</f>
        <v>Work</v>
      </c>
      <c r="D120" s="22">
        <f t="shared" si="3"/>
        <v>2.0833333333332982E-2</v>
      </c>
      <c r="F120">
        <v>23</v>
      </c>
    </row>
    <row r="121" spans="1:6" hidden="1" x14ac:dyDescent="0.3">
      <c r="A121" t="str">
        <f>IF(E121="",A120,VLOOKUP(E121,Maping!A:B,2,0))</f>
        <v>Tuesday</v>
      </c>
      <c r="B121" s="21">
        <f>VLOOKUP(F121,Maping!C:D,2,0)</f>
        <v>0.47916666666666702</v>
      </c>
      <c r="C121" t="str">
        <f>VLOOKUP(A121,'Data Raw'!$I$1:$BF$9,HLOOKUP(B121,'Data Raw'!$K$1:$BF$11,11,0),0)</f>
        <v>Work</v>
      </c>
      <c r="D121" s="22">
        <f t="shared" si="3"/>
        <v>2.0833333333334036E-2</v>
      </c>
      <c r="F121">
        <v>24</v>
      </c>
    </row>
    <row r="122" spans="1:6" hidden="1" x14ac:dyDescent="0.3">
      <c r="A122" t="str">
        <f>IF(E122="",A121,VLOOKUP(E122,Maping!A:B,2,0))</f>
        <v>Tuesday</v>
      </c>
      <c r="B122" s="21">
        <f>VLOOKUP(F122,Maping!C:D,2,0)</f>
        <v>0.5</v>
      </c>
      <c r="C122" t="str">
        <f>VLOOKUP(A122,'Data Raw'!$I$1:$BF$9,HLOOKUP(B122,'Data Raw'!$K$1:$BF$11,11,0),0)</f>
        <v>Work</v>
      </c>
      <c r="D122" s="22">
        <f t="shared" si="3"/>
        <v>2.0833333333332982E-2</v>
      </c>
      <c r="F122">
        <v>25</v>
      </c>
    </row>
    <row r="123" spans="1:6" hidden="1" x14ac:dyDescent="0.3">
      <c r="A123" t="str">
        <f>IF(E123="",A122,VLOOKUP(E123,Maping!A:B,2,0))</f>
        <v>Tuesday</v>
      </c>
      <c r="B123" s="21">
        <f>VLOOKUP(F123,Maping!C:D,2,0)</f>
        <v>0.52083333333333304</v>
      </c>
      <c r="C123" t="str">
        <f>VLOOKUP(A123,'Data Raw'!$I$1:$BF$9,HLOOKUP(B123,'Data Raw'!$K$1:$BF$11,11,0),0)</f>
        <v>Pray Zuhr</v>
      </c>
      <c r="D123" s="22">
        <f t="shared" si="3"/>
        <v>2.0833333333333037E-2</v>
      </c>
      <c r="F123">
        <v>26</v>
      </c>
    </row>
    <row r="124" spans="1:6" hidden="1" x14ac:dyDescent="0.3">
      <c r="A124" t="str">
        <f>IF(E124="",A123,VLOOKUP(E124,Maping!A:B,2,0))</f>
        <v>Tuesday</v>
      </c>
      <c r="B124" s="21">
        <f>VLOOKUP(F124,Maping!C:D,2,0)</f>
        <v>0.54166666666666696</v>
      </c>
      <c r="C124" t="str">
        <f>VLOOKUP(A124,'Data Raw'!$I$1:$BF$9,HLOOKUP(B124,'Data Raw'!$K$1:$BF$11,11,0),0)</f>
        <v>Eat</v>
      </c>
      <c r="D124" s="22">
        <f t="shared" si="3"/>
        <v>2.0833333333333925E-2</v>
      </c>
      <c r="F124">
        <v>27</v>
      </c>
    </row>
    <row r="125" spans="1:6" hidden="1" x14ac:dyDescent="0.3">
      <c r="A125" t="str">
        <f>IF(E125="",A124,VLOOKUP(E125,Maping!A:B,2,0))</f>
        <v>Tuesday</v>
      </c>
      <c r="B125" s="21">
        <f>VLOOKUP(F125,Maping!C:D,2,0)</f>
        <v>0.5625</v>
      </c>
      <c r="C125" t="str">
        <f>VLOOKUP(A125,'Data Raw'!$I$1:$BF$9,HLOOKUP(B125,'Data Raw'!$K$1:$BF$11,11,0),0)</f>
        <v>Work</v>
      </c>
      <c r="D125" s="22">
        <f t="shared" si="3"/>
        <v>2.0833333333333037E-2</v>
      </c>
      <c r="F125">
        <v>28</v>
      </c>
    </row>
    <row r="126" spans="1:6" hidden="1" x14ac:dyDescent="0.3">
      <c r="A126" t="str">
        <f>IF(E126="",A125,VLOOKUP(E126,Maping!A:B,2,0))</f>
        <v>Tuesday</v>
      </c>
      <c r="B126" s="21">
        <f>VLOOKUP(F126,Maping!C:D,2,0)</f>
        <v>0.58333333333333304</v>
      </c>
      <c r="C126" t="str">
        <f>VLOOKUP(A126,'Data Raw'!$I$1:$BF$9,HLOOKUP(B126,'Data Raw'!$K$1:$BF$11,11,0),0)</f>
        <v>Work</v>
      </c>
      <c r="D126" s="22">
        <f t="shared" si="3"/>
        <v>2.0833333333333037E-2</v>
      </c>
      <c r="F126">
        <v>29</v>
      </c>
    </row>
    <row r="127" spans="1:6" hidden="1" x14ac:dyDescent="0.3">
      <c r="A127" t="str">
        <f>IF(E127="",A126,VLOOKUP(E127,Maping!A:B,2,0))</f>
        <v>Tuesday</v>
      </c>
      <c r="B127" s="21">
        <f>VLOOKUP(F127,Maping!C:D,2,0)</f>
        <v>0.60416666666666696</v>
      </c>
      <c r="C127" t="str">
        <f>VLOOKUP(A127,'Data Raw'!$I$1:$BF$9,HLOOKUP(B127,'Data Raw'!$K$1:$BF$11,11,0),0)</f>
        <v>Pray ASR</v>
      </c>
      <c r="D127" s="22">
        <f t="shared" si="3"/>
        <v>2.0833333333333925E-2</v>
      </c>
      <c r="F127">
        <v>30</v>
      </c>
    </row>
    <row r="128" spans="1:6" hidden="1" x14ac:dyDescent="0.3">
      <c r="A128" t="str">
        <f>IF(E128="",A127,VLOOKUP(E128,Maping!A:B,2,0))</f>
        <v>Tuesday</v>
      </c>
      <c r="B128" s="21">
        <f>VLOOKUP(F128,Maping!C:D,2,0)</f>
        <v>0.625</v>
      </c>
      <c r="C128" t="str">
        <f>VLOOKUP(A128,'Data Raw'!$I$1:$BF$9,HLOOKUP(B128,'Data Raw'!$K$1:$BF$11,11,0),0)</f>
        <v>Work</v>
      </c>
      <c r="D128" s="22">
        <f t="shared" si="3"/>
        <v>2.0833333333333037E-2</v>
      </c>
      <c r="F128">
        <v>31</v>
      </c>
    </row>
    <row r="129" spans="1:6" hidden="1" x14ac:dyDescent="0.3">
      <c r="A129" t="str">
        <f>IF(E129="",A128,VLOOKUP(E129,Maping!A:B,2,0))</f>
        <v>Tuesday</v>
      </c>
      <c r="B129" s="21">
        <f>VLOOKUP(F129,Maping!C:D,2,0)</f>
        <v>0.64583333333333304</v>
      </c>
      <c r="C129" t="str">
        <f>VLOOKUP(A129,'Data Raw'!$I$1:$BF$9,HLOOKUP(B129,'Data Raw'!$K$1:$BF$11,11,0),0)</f>
        <v>Work</v>
      </c>
      <c r="D129" s="22">
        <f t="shared" si="3"/>
        <v>2.0833333333333037E-2</v>
      </c>
      <c r="F129">
        <v>32</v>
      </c>
    </row>
    <row r="130" spans="1:6" hidden="1" x14ac:dyDescent="0.3">
      <c r="A130" t="str">
        <f>IF(E130="",A129,VLOOKUP(E130,Maping!A:B,2,0))</f>
        <v>Tuesday</v>
      </c>
      <c r="B130" s="21">
        <f>VLOOKUP(F130,Maping!C:D,2,0)</f>
        <v>0.66666666666666696</v>
      </c>
      <c r="C130" t="str">
        <f>VLOOKUP(A130,'Data Raw'!$I$1:$BF$9,HLOOKUP(B130,'Data Raw'!$K$1:$BF$11,11,0),0)</f>
        <v>Work</v>
      </c>
      <c r="D130" s="22">
        <f t="shared" si="3"/>
        <v>2.0833333333333925E-2</v>
      </c>
      <c r="F130">
        <v>33</v>
      </c>
    </row>
    <row r="131" spans="1:6" hidden="1" x14ac:dyDescent="0.3">
      <c r="A131" t="str">
        <f>IF(E131="",A130,VLOOKUP(E131,Maping!A:B,2,0))</f>
        <v>Tuesday</v>
      </c>
      <c r="B131" s="21">
        <f>VLOOKUP(F131,Maping!C:D,2,0)</f>
        <v>0.6875</v>
      </c>
      <c r="C131" t="str">
        <f>VLOOKUP(A131,'Data Raw'!$I$1:$BF$9,HLOOKUP(B131,'Data Raw'!$K$1:$BF$11,11,0),0)</f>
        <v>Work</v>
      </c>
      <c r="D131" s="22">
        <f t="shared" si="3"/>
        <v>2.0833333333333037E-2</v>
      </c>
      <c r="F131">
        <v>34</v>
      </c>
    </row>
    <row r="132" spans="1:6" hidden="1" x14ac:dyDescent="0.3">
      <c r="A132" t="str">
        <f>IF(E132="",A131,VLOOKUP(E132,Maping!A:B,2,0))</f>
        <v>Tuesday</v>
      </c>
      <c r="B132" s="21">
        <f>VLOOKUP(F132,Maping!C:D,2,0)</f>
        <v>0.70833333333333304</v>
      </c>
      <c r="C132" t="str">
        <f>VLOOKUP(A132,'Data Raw'!$I$1:$BF$9,HLOOKUP(B132,'Data Raw'!$K$1:$BF$11,11,0),0)</f>
        <v>Pray Maghreb</v>
      </c>
      <c r="D132" s="22">
        <f t="shared" si="3"/>
        <v>2.0833333333333037E-2</v>
      </c>
      <c r="F132">
        <v>35</v>
      </c>
    </row>
    <row r="133" spans="1:6" hidden="1" x14ac:dyDescent="0.3">
      <c r="A133" t="str">
        <f>IF(E133="",A132,VLOOKUP(E133,Maping!A:B,2,0))</f>
        <v>Tuesday</v>
      </c>
      <c r="B133" s="21">
        <f>VLOOKUP(F133,Maping!C:D,2,0)</f>
        <v>0.72916666666666696</v>
      </c>
      <c r="C133" t="str">
        <f>VLOOKUP(A133,'Data Raw'!$I$1:$BF$9,HLOOKUP(B133,'Data Raw'!$K$1:$BF$11,11,0),0)</f>
        <v>Work</v>
      </c>
      <c r="D133" s="22">
        <f t="shared" si="3"/>
        <v>2.0833333333333925E-2</v>
      </c>
      <c r="F133">
        <v>36</v>
      </c>
    </row>
    <row r="134" spans="1:6" hidden="1" x14ac:dyDescent="0.3">
      <c r="A134" t="str">
        <f>IF(E134="",A133,VLOOKUP(E134,Maping!A:B,2,0))</f>
        <v>Tuesday</v>
      </c>
      <c r="B134" s="21">
        <f>VLOOKUP(F134,Maping!C:D,2,0)</f>
        <v>0.75</v>
      </c>
      <c r="C134" t="str">
        <f>VLOOKUP(A134,'Data Raw'!$I$1:$BF$9,HLOOKUP(B134,'Data Raw'!$K$1:$BF$11,11,0),0)</f>
        <v>Work</v>
      </c>
      <c r="D134" s="22">
        <f t="shared" si="3"/>
        <v>2.0833333333333037E-2</v>
      </c>
      <c r="F134">
        <v>37</v>
      </c>
    </row>
    <row r="135" spans="1:6" hidden="1" x14ac:dyDescent="0.3">
      <c r="A135" t="str">
        <f>IF(E135="",A134,VLOOKUP(E135,Maping!A:B,2,0))</f>
        <v>Tuesday</v>
      </c>
      <c r="B135" s="21">
        <f>VLOOKUP(F135,Maping!C:D,2,0)</f>
        <v>0.77083333333333304</v>
      </c>
      <c r="C135" t="str">
        <f>VLOOKUP(A135,'Data Raw'!$I$1:$BF$9,HLOOKUP(B135,'Data Raw'!$K$1:$BF$11,11,0),0)</f>
        <v>Work</v>
      </c>
      <c r="D135" s="22">
        <f t="shared" si="3"/>
        <v>2.0833333333333037E-2</v>
      </c>
      <c r="F135">
        <v>38</v>
      </c>
    </row>
    <row r="136" spans="1:6" hidden="1" x14ac:dyDescent="0.3">
      <c r="A136" t="str">
        <f>IF(E136="",A135,VLOOKUP(E136,Maping!A:B,2,0))</f>
        <v>Tuesday</v>
      </c>
      <c r="B136" s="21">
        <f>VLOOKUP(F136,Maping!C:D,2,0)</f>
        <v>0.79166666666666696</v>
      </c>
      <c r="C136" t="str">
        <f>VLOOKUP(A136,'Data Raw'!$I$1:$BF$9,HLOOKUP(B136,'Data Raw'!$K$1:$BF$11,11,0),0)</f>
        <v>Pray Ashaa</v>
      </c>
      <c r="D136" s="22">
        <f t="shared" si="3"/>
        <v>2.0833333333333925E-2</v>
      </c>
      <c r="F136">
        <v>39</v>
      </c>
    </row>
    <row r="137" spans="1:6" hidden="1" x14ac:dyDescent="0.3">
      <c r="A137" t="str">
        <f>IF(E137="",A136,VLOOKUP(E137,Maping!A:B,2,0))</f>
        <v>Tuesday</v>
      </c>
      <c r="B137" s="21">
        <f>VLOOKUP(F137,Maping!C:D,2,0)</f>
        <v>0.8125</v>
      </c>
      <c r="C137" t="str">
        <f>VLOOKUP(A137,'Data Raw'!$I$1:$BF$9,HLOOKUP(B137,'Data Raw'!$K$1:$BF$11,11,0),0)</f>
        <v>Transportation</v>
      </c>
      <c r="D137" s="22">
        <f t="shared" si="3"/>
        <v>2.0833333333333037E-2</v>
      </c>
      <c r="F137">
        <v>40</v>
      </c>
    </row>
    <row r="138" spans="1:6" hidden="1" x14ac:dyDescent="0.3">
      <c r="A138" t="str">
        <f>IF(E138="",A137,VLOOKUP(E138,Maping!A:B,2,0))</f>
        <v>Tuesday</v>
      </c>
      <c r="B138" s="21">
        <f>VLOOKUP(F138,Maping!C:D,2,0)</f>
        <v>0.83333333333333304</v>
      </c>
      <c r="C138" t="str">
        <f>VLOOKUP(A138,'Data Raw'!$I$1:$BF$9,HLOOKUP(B138,'Data Raw'!$K$1:$BF$11,11,0),0)</f>
        <v>Transportation</v>
      </c>
      <c r="D138" s="22">
        <f t="shared" si="3"/>
        <v>2.0833333333333037E-2</v>
      </c>
      <c r="F138">
        <v>41</v>
      </c>
    </row>
    <row r="139" spans="1:6" hidden="1" x14ac:dyDescent="0.3">
      <c r="A139" t="str">
        <f>IF(E139="",A138,VLOOKUP(E139,Maping!A:B,2,0))</f>
        <v>Tuesday</v>
      </c>
      <c r="B139" s="21">
        <f>VLOOKUP(F139,Maping!C:D,2,0)</f>
        <v>0.85416666666666696</v>
      </c>
      <c r="C139" t="str">
        <f>VLOOKUP(A139,'Data Raw'!$I$1:$BF$9,HLOOKUP(B139,'Data Raw'!$K$1:$BF$11,11,0),0)</f>
        <v>Eat</v>
      </c>
      <c r="D139" s="22">
        <f t="shared" si="3"/>
        <v>2.0833333333333925E-2</v>
      </c>
      <c r="F139">
        <v>42</v>
      </c>
    </row>
    <row r="140" spans="1:6" hidden="1" x14ac:dyDescent="0.3">
      <c r="A140" t="str">
        <f>IF(E140="",A139,VLOOKUP(E140,Maping!A:B,2,0))</f>
        <v>Tuesday</v>
      </c>
      <c r="B140" s="21">
        <f>VLOOKUP(F140,Maping!C:D,2,0)</f>
        <v>0.875</v>
      </c>
      <c r="C140" t="str">
        <f>VLOOKUP(A140,'Data Raw'!$I$1:$BF$9,HLOOKUP(B140,'Data Raw'!$K$1:$BF$11,11,0),0)</f>
        <v>FreeTime</v>
      </c>
      <c r="D140" s="22">
        <f t="shared" si="3"/>
        <v>2.0833333333333037E-2</v>
      </c>
      <c r="F140">
        <v>43</v>
      </c>
    </row>
    <row r="141" spans="1:6" hidden="1" x14ac:dyDescent="0.3">
      <c r="A141" t="str">
        <f>IF(E141="",A140,VLOOKUP(E141,Maping!A:B,2,0))</f>
        <v>Tuesday</v>
      </c>
      <c r="B141" s="21">
        <f>VLOOKUP(F141,Maping!C:D,2,0)</f>
        <v>0.89583333333333304</v>
      </c>
      <c r="C141" t="str">
        <f>VLOOKUP(A141,'Data Raw'!$I$1:$BF$9,HLOOKUP(B141,'Data Raw'!$K$1:$BF$11,11,0),0)</f>
        <v>FreeTime</v>
      </c>
      <c r="D141" s="22">
        <f t="shared" si="3"/>
        <v>2.0833333333333037E-2</v>
      </c>
      <c r="F141">
        <v>44</v>
      </c>
    </row>
    <row r="142" spans="1:6" hidden="1" x14ac:dyDescent="0.3">
      <c r="A142" t="str">
        <f>IF(E142="",A141,VLOOKUP(E142,Maping!A:B,2,0))</f>
        <v>Tuesday</v>
      </c>
      <c r="B142" s="21">
        <f>VLOOKUP(F142,Maping!C:D,2,0)</f>
        <v>0.91666666666666696</v>
      </c>
      <c r="C142" t="str">
        <f>VLOOKUP(A142,'Data Raw'!$I$1:$BF$9,HLOOKUP(B142,'Data Raw'!$K$1:$BF$11,11,0),0)</f>
        <v>FreeTime</v>
      </c>
      <c r="D142" s="22">
        <f t="shared" si="3"/>
        <v>2.0833333333333925E-2</v>
      </c>
      <c r="F142">
        <v>45</v>
      </c>
    </row>
    <row r="143" spans="1:6" hidden="1" x14ac:dyDescent="0.3">
      <c r="A143" t="str">
        <f>IF(E143="",A142,VLOOKUP(E143,Maping!A:B,2,0))</f>
        <v>Tuesday</v>
      </c>
      <c r="B143" s="21">
        <f>VLOOKUP(F143,Maping!C:D,2,0)</f>
        <v>0.9375</v>
      </c>
      <c r="C143" t="str">
        <f>VLOOKUP(A143,'Data Raw'!$I$1:$BF$9,HLOOKUP(B143,'Data Raw'!$K$1:$BF$11,11,0),0)</f>
        <v>FreeTime</v>
      </c>
      <c r="D143" s="22">
        <f t="shared" si="3"/>
        <v>2.0833333333333037E-2</v>
      </c>
      <c r="F143">
        <v>46</v>
      </c>
    </row>
    <row r="144" spans="1:6" hidden="1" x14ac:dyDescent="0.3">
      <c r="A144" t="str">
        <f>IF(E144="",A143,VLOOKUP(E144,Maping!A:B,2,0))</f>
        <v>Tuesday</v>
      </c>
      <c r="B144" s="21">
        <f>VLOOKUP(F144,Maping!C:D,2,0)</f>
        <v>0.95833333333333304</v>
      </c>
      <c r="C144" t="str">
        <f>VLOOKUP(A144,'Data Raw'!$I$1:$BF$9,HLOOKUP(B144,'Data Raw'!$K$1:$BF$11,11,0),0)</f>
        <v>FreeTime</v>
      </c>
      <c r="D144" s="22">
        <f t="shared" si="3"/>
        <v>2.0833333333333037E-2</v>
      </c>
      <c r="F144">
        <v>47</v>
      </c>
    </row>
    <row r="145" spans="1:6" hidden="1" x14ac:dyDescent="0.3">
      <c r="A145" t="str">
        <f>IF(E145="",A144,VLOOKUP(E145,Maping!A:B,2,0))</f>
        <v>Tuesday</v>
      </c>
      <c r="B145" s="21">
        <f>VLOOKUP(F145,Maping!C:D,2,0)</f>
        <v>0.97916666666666696</v>
      </c>
      <c r="C145" t="str">
        <f>VLOOKUP(A145,'Data Raw'!$I$1:$BF$9,HLOOKUP(B145,'Data Raw'!$K$1:$BF$11,11,0),0)</f>
        <v>Gym</v>
      </c>
      <c r="D145" s="22">
        <f t="shared" si="3"/>
        <v>2.0833333333333925E-2</v>
      </c>
      <c r="F145">
        <v>48</v>
      </c>
    </row>
    <row r="146" spans="1:6" hidden="1" x14ac:dyDescent="0.3">
      <c r="A146" t="str">
        <f>IF(E146="",A145,VLOOKUP(E146,Maping!A:B,2,0))</f>
        <v>Wednesday</v>
      </c>
      <c r="B146" s="21">
        <f>VLOOKUP(F146,Maping!C:D,2,0)</f>
        <v>0</v>
      </c>
      <c r="C146" t="str">
        <f>VLOOKUP(A146,'Data Raw'!$I$1:$BF$9,HLOOKUP(B146,'Data Raw'!$K$1:$BF$11,11,0),0)</f>
        <v>Gym</v>
      </c>
      <c r="D146" s="22">
        <v>2.0833333333333332E-2</v>
      </c>
      <c r="E146">
        <f>E98+1</f>
        <v>4</v>
      </c>
      <c r="F146">
        <f>F98</f>
        <v>1</v>
      </c>
    </row>
    <row r="147" spans="1:6" hidden="1" x14ac:dyDescent="0.3">
      <c r="A147" t="str">
        <f>IF(E147="",A146,VLOOKUP(E147,Maping!A:B,2,0))</f>
        <v>Wednesday</v>
      </c>
      <c r="B147" s="21">
        <f>VLOOKUP(F147,Maping!C:D,2,0)</f>
        <v>2.0833333333333332E-2</v>
      </c>
      <c r="C147" t="str">
        <f>VLOOKUP(A147,'Data Raw'!$I$1:$BF$9,HLOOKUP(B147,'Data Raw'!$K$1:$BF$11,11,0),0)</f>
        <v>Gym</v>
      </c>
      <c r="D147" s="22">
        <f t="shared" ref="D147:D193" si="4">B147-B146</f>
        <v>2.0833333333333332E-2</v>
      </c>
      <c r="F147">
        <v>2</v>
      </c>
    </row>
    <row r="148" spans="1:6" hidden="1" x14ac:dyDescent="0.3">
      <c r="A148" t="str">
        <f>IF(E148="",A147,VLOOKUP(E148,Maping!A:B,2,0))</f>
        <v>Wednesday</v>
      </c>
      <c r="B148" s="21">
        <f>VLOOKUP(F148,Maping!C:D,2,0)</f>
        <v>4.1666666666666699E-2</v>
      </c>
      <c r="C148" t="str">
        <f>VLOOKUP(A148,'Data Raw'!$I$1:$BF$9,HLOOKUP(B148,'Data Raw'!$K$1:$BF$11,11,0),0)</f>
        <v>Sleep</v>
      </c>
      <c r="D148" s="22">
        <f t="shared" si="4"/>
        <v>2.0833333333333367E-2</v>
      </c>
      <c r="F148">
        <v>3</v>
      </c>
    </row>
    <row r="149" spans="1:6" hidden="1" x14ac:dyDescent="0.3">
      <c r="A149" t="str">
        <f>IF(E149="",A148,VLOOKUP(E149,Maping!A:B,2,0))</f>
        <v>Wednesday</v>
      </c>
      <c r="B149" s="21">
        <f>VLOOKUP(F149,Maping!C:D,2,0)</f>
        <v>6.25E-2</v>
      </c>
      <c r="C149" t="str">
        <f>VLOOKUP(A149,'Data Raw'!$I$1:$BF$9,HLOOKUP(B149,'Data Raw'!$K$1:$BF$11,11,0),0)</f>
        <v>Sleep</v>
      </c>
      <c r="D149" s="22">
        <f t="shared" si="4"/>
        <v>2.0833333333333301E-2</v>
      </c>
      <c r="F149">
        <v>4</v>
      </c>
    </row>
    <row r="150" spans="1:6" hidden="1" x14ac:dyDescent="0.3">
      <c r="A150" t="str">
        <f>IF(E150="",A149,VLOOKUP(E150,Maping!A:B,2,0))</f>
        <v>Wednesday</v>
      </c>
      <c r="B150" s="21">
        <f>VLOOKUP(F150,Maping!C:D,2,0)</f>
        <v>8.3333333333333301E-2</v>
      </c>
      <c r="C150" t="str">
        <f>VLOOKUP(A150,'Data Raw'!$I$1:$BF$9,HLOOKUP(B150,'Data Raw'!$K$1:$BF$11,11,0),0)</f>
        <v>Sleep</v>
      </c>
      <c r="D150" s="22">
        <f t="shared" si="4"/>
        <v>2.0833333333333301E-2</v>
      </c>
      <c r="F150">
        <v>5</v>
      </c>
    </row>
    <row r="151" spans="1:6" hidden="1" x14ac:dyDescent="0.3">
      <c r="A151" t="str">
        <f>IF(E151="",A150,VLOOKUP(E151,Maping!A:B,2,0))</f>
        <v>Wednesday</v>
      </c>
      <c r="B151" s="21">
        <f>VLOOKUP(F151,Maping!C:D,2,0)</f>
        <v>0.104166666666667</v>
      </c>
      <c r="C151" t="str">
        <f>VLOOKUP(A151,'Data Raw'!$I$1:$BF$9,HLOOKUP(B151,'Data Raw'!$K$1:$BF$11,11,0),0)</f>
        <v>Sleep</v>
      </c>
      <c r="D151" s="22">
        <f t="shared" si="4"/>
        <v>2.0833333333333703E-2</v>
      </c>
      <c r="F151">
        <v>6</v>
      </c>
    </row>
    <row r="152" spans="1:6" hidden="1" x14ac:dyDescent="0.3">
      <c r="A152" t="str">
        <f>IF(E152="",A151,VLOOKUP(E152,Maping!A:B,2,0))</f>
        <v>Wednesday</v>
      </c>
      <c r="B152" s="21">
        <f>VLOOKUP(F152,Maping!C:D,2,0)</f>
        <v>0.125</v>
      </c>
      <c r="C152" t="str">
        <f>VLOOKUP(A152,'Data Raw'!$I$1:$BF$9,HLOOKUP(B152,'Data Raw'!$K$1:$BF$11,11,0),0)</f>
        <v>Sleep</v>
      </c>
      <c r="D152" s="22">
        <f t="shared" si="4"/>
        <v>2.0833333333332996E-2</v>
      </c>
      <c r="F152">
        <v>7</v>
      </c>
    </row>
    <row r="153" spans="1:6" hidden="1" x14ac:dyDescent="0.3">
      <c r="A153" t="str">
        <f>IF(E153="",A152,VLOOKUP(E153,Maping!A:B,2,0))</f>
        <v>Wednesday</v>
      </c>
      <c r="B153" s="21">
        <f>VLOOKUP(F153,Maping!C:D,2,0)</f>
        <v>0.14583333333333301</v>
      </c>
      <c r="C153" t="str">
        <f>VLOOKUP(A153,'Data Raw'!$I$1:$BF$9,HLOOKUP(B153,'Data Raw'!$K$1:$BF$11,11,0),0)</f>
        <v>Sleep</v>
      </c>
      <c r="D153" s="22">
        <f t="shared" si="4"/>
        <v>2.083333333333301E-2</v>
      </c>
      <c r="F153">
        <v>8</v>
      </c>
    </row>
    <row r="154" spans="1:6" hidden="1" x14ac:dyDescent="0.3">
      <c r="A154" t="str">
        <f>IF(E154="",A153,VLOOKUP(E154,Maping!A:B,2,0))</f>
        <v>Wednesday</v>
      </c>
      <c r="B154" s="21">
        <f>VLOOKUP(F154,Maping!C:D,2,0)</f>
        <v>0.16666666666666699</v>
      </c>
      <c r="C154" t="str">
        <f>VLOOKUP(A154,'Data Raw'!$I$1:$BF$9,HLOOKUP(B154,'Data Raw'!$K$1:$BF$11,11,0),0)</f>
        <v>Sleep</v>
      </c>
      <c r="D154" s="22">
        <f t="shared" si="4"/>
        <v>2.0833333333333981E-2</v>
      </c>
      <c r="F154">
        <v>9</v>
      </c>
    </row>
    <row r="155" spans="1:6" hidden="1" x14ac:dyDescent="0.3">
      <c r="A155" t="str">
        <f>IF(E155="",A154,VLOOKUP(E155,Maping!A:B,2,0))</f>
        <v>Wednesday</v>
      </c>
      <c r="B155" s="21">
        <f>VLOOKUP(F155,Maping!C:D,2,0)</f>
        <v>0.1875</v>
      </c>
      <c r="C155" t="str">
        <f>VLOOKUP(A155,'Data Raw'!$I$1:$BF$9,HLOOKUP(B155,'Data Raw'!$K$1:$BF$11,11,0),0)</f>
        <v>Sleep</v>
      </c>
      <c r="D155" s="22">
        <f t="shared" si="4"/>
        <v>2.083333333333301E-2</v>
      </c>
      <c r="F155">
        <v>10</v>
      </c>
    </row>
    <row r="156" spans="1:6" hidden="1" x14ac:dyDescent="0.3">
      <c r="A156" t="str">
        <f>IF(E156="",A155,VLOOKUP(E156,Maping!A:B,2,0))</f>
        <v>Wednesday</v>
      </c>
      <c r="B156" s="21">
        <f>VLOOKUP(F156,Maping!C:D,2,0)</f>
        <v>0.20833333333333301</v>
      </c>
      <c r="C156" t="str">
        <f>VLOOKUP(A156,'Data Raw'!$I$1:$BF$9,HLOOKUP(B156,'Data Raw'!$K$1:$BF$11,11,0),0)</f>
        <v>Sleep</v>
      </c>
      <c r="D156" s="22">
        <f t="shared" si="4"/>
        <v>2.083333333333301E-2</v>
      </c>
      <c r="F156">
        <v>11</v>
      </c>
    </row>
    <row r="157" spans="1:6" hidden="1" x14ac:dyDescent="0.3">
      <c r="A157" t="str">
        <f>IF(E157="",A156,VLOOKUP(E157,Maping!A:B,2,0))</f>
        <v>Wednesday</v>
      </c>
      <c r="B157" s="21">
        <f>VLOOKUP(F157,Maping!C:D,2,0)</f>
        <v>0.22916666666666699</v>
      </c>
      <c r="C157" t="str">
        <f>VLOOKUP(A157,'Data Raw'!$I$1:$BF$9,HLOOKUP(B157,'Data Raw'!$K$1:$BF$11,11,0),0)</f>
        <v>Pray Fagr</v>
      </c>
      <c r="D157" s="22">
        <f t="shared" si="4"/>
        <v>2.0833333333333981E-2</v>
      </c>
      <c r="F157">
        <v>12</v>
      </c>
    </row>
    <row r="158" spans="1:6" hidden="1" x14ac:dyDescent="0.3">
      <c r="A158" t="str">
        <f>IF(E158="",A157,VLOOKUP(E158,Maping!A:B,2,0))</f>
        <v>Wednesday</v>
      </c>
      <c r="B158" s="21">
        <f>VLOOKUP(F158,Maping!C:D,2,0)</f>
        <v>0.25</v>
      </c>
      <c r="C158" t="str">
        <f>VLOOKUP(A158,'Data Raw'!$I$1:$BF$9,HLOOKUP(B158,'Data Raw'!$K$1:$BF$11,11,0),0)</f>
        <v>Read Quran</v>
      </c>
      <c r="D158" s="22">
        <f t="shared" si="4"/>
        <v>2.083333333333301E-2</v>
      </c>
      <c r="F158">
        <v>13</v>
      </c>
    </row>
    <row r="159" spans="1:6" hidden="1" x14ac:dyDescent="0.3">
      <c r="A159" t="str">
        <f>IF(E159="",A158,VLOOKUP(E159,Maping!A:B,2,0))</f>
        <v>Wednesday</v>
      </c>
      <c r="B159" s="21">
        <f>VLOOKUP(F159,Maping!C:D,2,0)</f>
        <v>0.27083333333333298</v>
      </c>
      <c r="C159" t="str">
        <f>VLOOKUP(A159,'Data Raw'!$I$1:$BF$9,HLOOKUP(B159,'Data Raw'!$K$1:$BF$11,11,0),0)</f>
        <v>Study</v>
      </c>
      <c r="D159" s="22">
        <f t="shared" si="4"/>
        <v>2.0833333333332982E-2</v>
      </c>
      <c r="F159">
        <v>14</v>
      </c>
    </row>
    <row r="160" spans="1:6" hidden="1" x14ac:dyDescent="0.3">
      <c r="A160" t="str">
        <f>IF(E160="",A159,VLOOKUP(E160,Maping!A:B,2,0))</f>
        <v>Wednesday</v>
      </c>
      <c r="B160" s="21">
        <f>VLOOKUP(F160,Maping!C:D,2,0)</f>
        <v>0.29166666666666702</v>
      </c>
      <c r="C160" t="str">
        <f>VLOOKUP(A160,'Data Raw'!$I$1:$BF$9,HLOOKUP(B160,'Data Raw'!$K$1:$BF$11,11,0),0)</f>
        <v>Study</v>
      </c>
      <c r="D160" s="22">
        <f t="shared" si="4"/>
        <v>2.0833333333334036E-2</v>
      </c>
      <c r="F160">
        <v>15</v>
      </c>
    </row>
    <row r="161" spans="1:6" hidden="1" x14ac:dyDescent="0.3">
      <c r="A161" t="str">
        <f>IF(E161="",A160,VLOOKUP(E161,Maping!A:B,2,0))</f>
        <v>Wednesday</v>
      </c>
      <c r="B161" s="21">
        <f>VLOOKUP(F161,Maping!C:D,2,0)</f>
        <v>0.3125</v>
      </c>
      <c r="C161" t="str">
        <f>VLOOKUP(A161,'Data Raw'!$I$1:$BF$9,HLOOKUP(B161,'Data Raw'!$K$1:$BF$11,11,0),0)</f>
        <v>Sleep</v>
      </c>
      <c r="D161" s="22">
        <f t="shared" si="4"/>
        <v>2.0833333333332982E-2</v>
      </c>
      <c r="F161">
        <v>16</v>
      </c>
    </row>
    <row r="162" spans="1:6" hidden="1" x14ac:dyDescent="0.3">
      <c r="A162" t="str">
        <f>IF(E162="",A161,VLOOKUP(E162,Maping!A:B,2,0))</f>
        <v>Wednesday</v>
      </c>
      <c r="B162" s="21">
        <f>VLOOKUP(F162,Maping!C:D,2,0)</f>
        <v>0.33333333333333298</v>
      </c>
      <c r="C162" t="str">
        <f>VLOOKUP(A162,'Data Raw'!$I$1:$BF$9,HLOOKUP(B162,'Data Raw'!$K$1:$BF$11,11,0),0)</f>
        <v>Sleep</v>
      </c>
      <c r="D162" s="22">
        <f t="shared" si="4"/>
        <v>2.0833333333332982E-2</v>
      </c>
      <c r="F162">
        <v>17</v>
      </c>
    </row>
    <row r="163" spans="1:6" hidden="1" x14ac:dyDescent="0.3">
      <c r="A163" t="str">
        <f>IF(E163="",A162,VLOOKUP(E163,Maping!A:B,2,0))</f>
        <v>Wednesday</v>
      </c>
      <c r="B163" s="21">
        <f>VLOOKUP(F163,Maping!C:D,2,0)</f>
        <v>0.35416666666666702</v>
      </c>
      <c r="C163" t="str">
        <f>VLOOKUP(A163,'Data Raw'!$I$1:$BF$9,HLOOKUP(B163,'Data Raw'!$K$1:$BF$11,11,0),0)</f>
        <v>Sleep</v>
      </c>
      <c r="D163" s="22">
        <f t="shared" si="4"/>
        <v>2.0833333333334036E-2</v>
      </c>
      <c r="F163">
        <v>18</v>
      </c>
    </row>
    <row r="164" spans="1:6" hidden="1" x14ac:dyDescent="0.3">
      <c r="A164" t="str">
        <f>IF(E164="",A163,VLOOKUP(E164,Maping!A:B,2,0))</f>
        <v>Wednesday</v>
      </c>
      <c r="B164" s="21">
        <f>VLOOKUP(F164,Maping!C:D,2,0)</f>
        <v>0.375</v>
      </c>
      <c r="C164" t="str">
        <f>VLOOKUP(A164,'Data Raw'!$I$1:$BF$9,HLOOKUP(B164,'Data Raw'!$K$1:$BF$11,11,0),0)</f>
        <v>Prepare For Work</v>
      </c>
      <c r="D164" s="22">
        <f t="shared" si="4"/>
        <v>2.0833333333332982E-2</v>
      </c>
      <c r="F164">
        <v>19</v>
      </c>
    </row>
    <row r="165" spans="1:6" hidden="1" x14ac:dyDescent="0.3">
      <c r="A165" t="str">
        <f>IF(E165="",A164,VLOOKUP(E165,Maping!A:B,2,0))</f>
        <v>Wednesday</v>
      </c>
      <c r="B165" s="21">
        <f>VLOOKUP(F165,Maping!C:D,2,0)</f>
        <v>0.39583333333333298</v>
      </c>
      <c r="C165" t="str">
        <f>VLOOKUP(A165,'Data Raw'!$I$1:$BF$9,HLOOKUP(B165,'Data Raw'!$K$1:$BF$11,11,0),0)</f>
        <v>Prepare For Work</v>
      </c>
      <c r="D165" s="22">
        <f t="shared" si="4"/>
        <v>2.0833333333332982E-2</v>
      </c>
      <c r="F165">
        <v>20</v>
      </c>
    </row>
    <row r="166" spans="1:6" hidden="1" x14ac:dyDescent="0.3">
      <c r="A166" t="str">
        <f>IF(E166="",A165,VLOOKUP(E166,Maping!A:B,2,0))</f>
        <v>Wednesday</v>
      </c>
      <c r="B166" s="21">
        <f>VLOOKUP(F166,Maping!C:D,2,0)</f>
        <v>0.41666666666666702</v>
      </c>
      <c r="C166" t="str">
        <f>VLOOKUP(A166,'Data Raw'!$I$1:$BF$9,HLOOKUP(B166,'Data Raw'!$K$1:$BF$11,11,0),0)</f>
        <v>Transportation</v>
      </c>
      <c r="D166" s="22">
        <f t="shared" si="4"/>
        <v>2.0833333333334036E-2</v>
      </c>
      <c r="F166">
        <v>21</v>
      </c>
    </row>
    <row r="167" spans="1:6" hidden="1" x14ac:dyDescent="0.3">
      <c r="A167" t="str">
        <f>IF(E167="",A166,VLOOKUP(E167,Maping!A:B,2,0))</f>
        <v>Wednesday</v>
      </c>
      <c r="B167" s="21">
        <f>VLOOKUP(F167,Maping!C:D,2,0)</f>
        <v>0.4375</v>
      </c>
      <c r="C167" t="str">
        <f>VLOOKUP(A167,'Data Raw'!$I$1:$BF$9,HLOOKUP(B167,'Data Raw'!$K$1:$BF$11,11,0),0)</f>
        <v>Transportation</v>
      </c>
      <c r="D167" s="22">
        <f t="shared" si="4"/>
        <v>2.0833333333332982E-2</v>
      </c>
      <c r="F167">
        <v>22</v>
      </c>
    </row>
    <row r="168" spans="1:6" hidden="1" x14ac:dyDescent="0.3">
      <c r="A168" t="str">
        <f>IF(E168="",A167,VLOOKUP(E168,Maping!A:B,2,0))</f>
        <v>Wednesday</v>
      </c>
      <c r="B168" s="21">
        <f>VLOOKUP(F168,Maping!C:D,2,0)</f>
        <v>0.45833333333333298</v>
      </c>
      <c r="C168" t="str">
        <f>VLOOKUP(A168,'Data Raw'!$I$1:$BF$9,HLOOKUP(B168,'Data Raw'!$K$1:$BF$11,11,0),0)</f>
        <v>Work</v>
      </c>
      <c r="D168" s="22">
        <f t="shared" si="4"/>
        <v>2.0833333333332982E-2</v>
      </c>
      <c r="F168">
        <v>23</v>
      </c>
    </row>
    <row r="169" spans="1:6" hidden="1" x14ac:dyDescent="0.3">
      <c r="A169" t="str">
        <f>IF(E169="",A168,VLOOKUP(E169,Maping!A:B,2,0))</f>
        <v>Wednesday</v>
      </c>
      <c r="B169" s="21">
        <f>VLOOKUP(F169,Maping!C:D,2,0)</f>
        <v>0.47916666666666702</v>
      </c>
      <c r="C169" t="str">
        <f>VLOOKUP(A169,'Data Raw'!$I$1:$BF$9,HLOOKUP(B169,'Data Raw'!$K$1:$BF$11,11,0),0)</f>
        <v>Work</v>
      </c>
      <c r="D169" s="22">
        <f t="shared" si="4"/>
        <v>2.0833333333334036E-2</v>
      </c>
      <c r="F169">
        <v>24</v>
      </c>
    </row>
    <row r="170" spans="1:6" hidden="1" x14ac:dyDescent="0.3">
      <c r="A170" t="str">
        <f>IF(E170="",A169,VLOOKUP(E170,Maping!A:B,2,0))</f>
        <v>Wednesday</v>
      </c>
      <c r="B170" s="21">
        <f>VLOOKUP(F170,Maping!C:D,2,0)</f>
        <v>0.5</v>
      </c>
      <c r="C170" t="str">
        <f>VLOOKUP(A170,'Data Raw'!$I$1:$BF$9,HLOOKUP(B170,'Data Raw'!$K$1:$BF$11,11,0),0)</f>
        <v>Work</v>
      </c>
      <c r="D170" s="22">
        <f t="shared" si="4"/>
        <v>2.0833333333332982E-2</v>
      </c>
      <c r="F170">
        <v>25</v>
      </c>
    </row>
    <row r="171" spans="1:6" hidden="1" x14ac:dyDescent="0.3">
      <c r="A171" t="str">
        <f>IF(E171="",A170,VLOOKUP(E171,Maping!A:B,2,0))</f>
        <v>Wednesday</v>
      </c>
      <c r="B171" s="21">
        <f>VLOOKUP(F171,Maping!C:D,2,0)</f>
        <v>0.52083333333333304</v>
      </c>
      <c r="C171" t="str">
        <f>VLOOKUP(A171,'Data Raw'!$I$1:$BF$9,HLOOKUP(B171,'Data Raw'!$K$1:$BF$11,11,0),0)</f>
        <v>Pray Zuhr</v>
      </c>
      <c r="D171" s="22">
        <f t="shared" si="4"/>
        <v>2.0833333333333037E-2</v>
      </c>
      <c r="F171">
        <v>26</v>
      </c>
    </row>
    <row r="172" spans="1:6" hidden="1" x14ac:dyDescent="0.3">
      <c r="A172" t="str">
        <f>IF(E172="",A171,VLOOKUP(E172,Maping!A:B,2,0))</f>
        <v>Wednesday</v>
      </c>
      <c r="B172" s="21">
        <f>VLOOKUP(F172,Maping!C:D,2,0)</f>
        <v>0.54166666666666696</v>
      </c>
      <c r="C172" t="str">
        <f>VLOOKUP(A172,'Data Raw'!$I$1:$BF$9,HLOOKUP(B172,'Data Raw'!$K$1:$BF$11,11,0),0)</f>
        <v>Eat</v>
      </c>
      <c r="D172" s="22">
        <f t="shared" si="4"/>
        <v>2.0833333333333925E-2</v>
      </c>
      <c r="F172">
        <v>27</v>
      </c>
    </row>
    <row r="173" spans="1:6" hidden="1" x14ac:dyDescent="0.3">
      <c r="A173" t="str">
        <f>IF(E173="",A172,VLOOKUP(E173,Maping!A:B,2,0))</f>
        <v>Wednesday</v>
      </c>
      <c r="B173" s="21">
        <f>VLOOKUP(F173,Maping!C:D,2,0)</f>
        <v>0.5625</v>
      </c>
      <c r="C173" t="str">
        <f>VLOOKUP(A173,'Data Raw'!$I$1:$BF$9,HLOOKUP(B173,'Data Raw'!$K$1:$BF$11,11,0),0)</f>
        <v>Work</v>
      </c>
      <c r="D173" s="22">
        <f t="shared" si="4"/>
        <v>2.0833333333333037E-2</v>
      </c>
      <c r="F173">
        <v>28</v>
      </c>
    </row>
    <row r="174" spans="1:6" hidden="1" x14ac:dyDescent="0.3">
      <c r="A174" t="str">
        <f>IF(E174="",A173,VLOOKUP(E174,Maping!A:B,2,0))</f>
        <v>Wednesday</v>
      </c>
      <c r="B174" s="21">
        <f>VLOOKUP(F174,Maping!C:D,2,0)</f>
        <v>0.58333333333333304</v>
      </c>
      <c r="C174" t="str">
        <f>VLOOKUP(A174,'Data Raw'!$I$1:$BF$9,HLOOKUP(B174,'Data Raw'!$K$1:$BF$11,11,0),0)</f>
        <v>Work</v>
      </c>
      <c r="D174" s="22">
        <f t="shared" si="4"/>
        <v>2.0833333333333037E-2</v>
      </c>
      <c r="F174">
        <v>29</v>
      </c>
    </row>
    <row r="175" spans="1:6" hidden="1" x14ac:dyDescent="0.3">
      <c r="A175" t="str">
        <f>IF(E175="",A174,VLOOKUP(E175,Maping!A:B,2,0))</f>
        <v>Wednesday</v>
      </c>
      <c r="B175" s="21">
        <f>VLOOKUP(F175,Maping!C:D,2,0)</f>
        <v>0.60416666666666696</v>
      </c>
      <c r="C175" t="str">
        <f>VLOOKUP(A175,'Data Raw'!$I$1:$BF$9,HLOOKUP(B175,'Data Raw'!$K$1:$BF$11,11,0),0)</f>
        <v>Pray ASR</v>
      </c>
      <c r="D175" s="22">
        <f t="shared" si="4"/>
        <v>2.0833333333333925E-2</v>
      </c>
      <c r="F175">
        <v>30</v>
      </c>
    </row>
    <row r="176" spans="1:6" hidden="1" x14ac:dyDescent="0.3">
      <c r="A176" t="str">
        <f>IF(E176="",A175,VLOOKUP(E176,Maping!A:B,2,0))</f>
        <v>Wednesday</v>
      </c>
      <c r="B176" s="21">
        <f>VLOOKUP(F176,Maping!C:D,2,0)</f>
        <v>0.625</v>
      </c>
      <c r="C176" t="str">
        <f>VLOOKUP(A176,'Data Raw'!$I$1:$BF$9,HLOOKUP(B176,'Data Raw'!$K$1:$BF$11,11,0),0)</f>
        <v>Work</v>
      </c>
      <c r="D176" s="22">
        <f t="shared" si="4"/>
        <v>2.0833333333333037E-2</v>
      </c>
      <c r="F176">
        <v>31</v>
      </c>
    </row>
    <row r="177" spans="1:6" hidden="1" x14ac:dyDescent="0.3">
      <c r="A177" t="str">
        <f>IF(E177="",A176,VLOOKUP(E177,Maping!A:B,2,0))</f>
        <v>Wednesday</v>
      </c>
      <c r="B177" s="21">
        <f>VLOOKUP(F177,Maping!C:D,2,0)</f>
        <v>0.64583333333333304</v>
      </c>
      <c r="C177" t="str">
        <f>VLOOKUP(A177,'Data Raw'!$I$1:$BF$9,HLOOKUP(B177,'Data Raw'!$K$1:$BF$11,11,0),0)</f>
        <v>Work</v>
      </c>
      <c r="D177" s="22">
        <f t="shared" si="4"/>
        <v>2.0833333333333037E-2</v>
      </c>
      <c r="F177">
        <v>32</v>
      </c>
    </row>
    <row r="178" spans="1:6" hidden="1" x14ac:dyDescent="0.3">
      <c r="A178" t="str">
        <f>IF(E178="",A177,VLOOKUP(E178,Maping!A:B,2,0))</f>
        <v>Wednesday</v>
      </c>
      <c r="B178" s="21">
        <f>VLOOKUP(F178,Maping!C:D,2,0)</f>
        <v>0.66666666666666696</v>
      </c>
      <c r="C178" t="str">
        <f>VLOOKUP(A178,'Data Raw'!$I$1:$BF$9,HLOOKUP(B178,'Data Raw'!$K$1:$BF$11,11,0),0)</f>
        <v>Work</v>
      </c>
      <c r="D178" s="22">
        <f t="shared" si="4"/>
        <v>2.0833333333333925E-2</v>
      </c>
      <c r="F178">
        <v>33</v>
      </c>
    </row>
    <row r="179" spans="1:6" hidden="1" x14ac:dyDescent="0.3">
      <c r="A179" t="str">
        <f>IF(E179="",A178,VLOOKUP(E179,Maping!A:B,2,0))</f>
        <v>Wednesday</v>
      </c>
      <c r="B179" s="21">
        <f>VLOOKUP(F179,Maping!C:D,2,0)</f>
        <v>0.6875</v>
      </c>
      <c r="C179" t="str">
        <f>VLOOKUP(A179,'Data Raw'!$I$1:$BF$9,HLOOKUP(B179,'Data Raw'!$K$1:$BF$11,11,0),0)</f>
        <v>Work</v>
      </c>
      <c r="D179" s="22">
        <f t="shared" si="4"/>
        <v>2.0833333333333037E-2</v>
      </c>
      <c r="F179">
        <v>34</v>
      </c>
    </row>
    <row r="180" spans="1:6" hidden="1" x14ac:dyDescent="0.3">
      <c r="A180" t="str">
        <f>IF(E180="",A179,VLOOKUP(E180,Maping!A:B,2,0))</f>
        <v>Wednesday</v>
      </c>
      <c r="B180" s="21">
        <f>VLOOKUP(F180,Maping!C:D,2,0)</f>
        <v>0.70833333333333304</v>
      </c>
      <c r="C180" t="str">
        <f>VLOOKUP(A180,'Data Raw'!$I$1:$BF$9,HLOOKUP(B180,'Data Raw'!$K$1:$BF$11,11,0),0)</f>
        <v>Pray Maghreb</v>
      </c>
      <c r="D180" s="22">
        <f t="shared" si="4"/>
        <v>2.0833333333333037E-2</v>
      </c>
      <c r="F180">
        <v>35</v>
      </c>
    </row>
    <row r="181" spans="1:6" hidden="1" x14ac:dyDescent="0.3">
      <c r="A181" t="str">
        <f>IF(E181="",A180,VLOOKUP(E181,Maping!A:B,2,0))</f>
        <v>Wednesday</v>
      </c>
      <c r="B181" s="21">
        <f>VLOOKUP(F181,Maping!C:D,2,0)</f>
        <v>0.72916666666666696</v>
      </c>
      <c r="C181" t="str">
        <f>VLOOKUP(A181,'Data Raw'!$I$1:$BF$9,HLOOKUP(B181,'Data Raw'!$K$1:$BF$11,11,0),0)</f>
        <v>Work</v>
      </c>
      <c r="D181" s="22">
        <f t="shared" si="4"/>
        <v>2.0833333333333925E-2</v>
      </c>
      <c r="F181">
        <v>36</v>
      </c>
    </row>
    <row r="182" spans="1:6" hidden="1" x14ac:dyDescent="0.3">
      <c r="A182" t="str">
        <f>IF(E182="",A181,VLOOKUP(E182,Maping!A:B,2,0))</f>
        <v>Wednesday</v>
      </c>
      <c r="B182" s="21">
        <f>VLOOKUP(F182,Maping!C:D,2,0)</f>
        <v>0.75</v>
      </c>
      <c r="C182" t="str">
        <f>VLOOKUP(A182,'Data Raw'!$I$1:$BF$9,HLOOKUP(B182,'Data Raw'!$K$1:$BF$11,11,0),0)</f>
        <v>Work</v>
      </c>
      <c r="D182" s="22">
        <f t="shared" si="4"/>
        <v>2.0833333333333037E-2</v>
      </c>
      <c r="F182">
        <v>37</v>
      </c>
    </row>
    <row r="183" spans="1:6" hidden="1" x14ac:dyDescent="0.3">
      <c r="A183" t="str">
        <f>IF(E183="",A182,VLOOKUP(E183,Maping!A:B,2,0))</f>
        <v>Wednesday</v>
      </c>
      <c r="B183" s="21">
        <f>VLOOKUP(F183,Maping!C:D,2,0)</f>
        <v>0.77083333333333304</v>
      </c>
      <c r="C183" t="str">
        <f>VLOOKUP(A183,'Data Raw'!$I$1:$BF$9,HLOOKUP(B183,'Data Raw'!$K$1:$BF$11,11,0),0)</f>
        <v>Work</v>
      </c>
      <c r="D183" s="22">
        <f t="shared" si="4"/>
        <v>2.0833333333333037E-2</v>
      </c>
      <c r="F183">
        <v>38</v>
      </c>
    </row>
    <row r="184" spans="1:6" hidden="1" x14ac:dyDescent="0.3">
      <c r="A184" t="str">
        <f>IF(E184="",A183,VLOOKUP(E184,Maping!A:B,2,0))</f>
        <v>Wednesday</v>
      </c>
      <c r="B184" s="21">
        <f>VLOOKUP(F184,Maping!C:D,2,0)</f>
        <v>0.79166666666666696</v>
      </c>
      <c r="C184" t="str">
        <f>VLOOKUP(A184,'Data Raw'!$I$1:$BF$9,HLOOKUP(B184,'Data Raw'!$K$1:$BF$11,11,0),0)</f>
        <v>Pray Ashaa</v>
      </c>
      <c r="D184" s="22">
        <f t="shared" si="4"/>
        <v>2.0833333333333925E-2</v>
      </c>
      <c r="F184">
        <v>39</v>
      </c>
    </row>
    <row r="185" spans="1:6" hidden="1" x14ac:dyDescent="0.3">
      <c r="A185" t="str">
        <f>IF(E185="",A184,VLOOKUP(E185,Maping!A:B,2,0))</f>
        <v>Wednesday</v>
      </c>
      <c r="B185" s="21">
        <f>VLOOKUP(F185,Maping!C:D,2,0)</f>
        <v>0.8125</v>
      </c>
      <c r="C185" t="str">
        <f>VLOOKUP(A185,'Data Raw'!$I$1:$BF$9,HLOOKUP(B185,'Data Raw'!$K$1:$BF$11,11,0),0)</f>
        <v>Transportation</v>
      </c>
      <c r="D185" s="22">
        <f t="shared" si="4"/>
        <v>2.0833333333333037E-2</v>
      </c>
      <c r="F185">
        <v>40</v>
      </c>
    </row>
    <row r="186" spans="1:6" hidden="1" x14ac:dyDescent="0.3">
      <c r="A186" t="str">
        <f>IF(E186="",A185,VLOOKUP(E186,Maping!A:B,2,0))</f>
        <v>Wednesday</v>
      </c>
      <c r="B186" s="21">
        <f>VLOOKUP(F186,Maping!C:D,2,0)</f>
        <v>0.83333333333333304</v>
      </c>
      <c r="C186" t="str">
        <f>VLOOKUP(A186,'Data Raw'!$I$1:$BF$9,HLOOKUP(B186,'Data Raw'!$K$1:$BF$11,11,0),0)</f>
        <v>Transportation</v>
      </c>
      <c r="D186" s="22">
        <f t="shared" si="4"/>
        <v>2.0833333333333037E-2</v>
      </c>
      <c r="F186">
        <v>41</v>
      </c>
    </row>
    <row r="187" spans="1:6" hidden="1" x14ac:dyDescent="0.3">
      <c r="A187" t="str">
        <f>IF(E187="",A186,VLOOKUP(E187,Maping!A:B,2,0))</f>
        <v>Wednesday</v>
      </c>
      <c r="B187" s="21">
        <f>VLOOKUP(F187,Maping!C:D,2,0)</f>
        <v>0.85416666666666696</v>
      </c>
      <c r="C187" t="str">
        <f>VLOOKUP(A187,'Data Raw'!$I$1:$BF$9,HLOOKUP(B187,'Data Raw'!$K$1:$BF$11,11,0),0)</f>
        <v>Eat</v>
      </c>
      <c r="D187" s="22">
        <f t="shared" si="4"/>
        <v>2.0833333333333925E-2</v>
      </c>
      <c r="F187">
        <v>42</v>
      </c>
    </row>
    <row r="188" spans="1:6" hidden="1" x14ac:dyDescent="0.3">
      <c r="A188" t="str">
        <f>IF(E188="",A187,VLOOKUP(E188,Maping!A:B,2,0))</f>
        <v>Wednesday</v>
      </c>
      <c r="B188" s="21">
        <f>VLOOKUP(F188,Maping!C:D,2,0)</f>
        <v>0.875</v>
      </c>
      <c r="C188" t="str">
        <f>VLOOKUP(A188,'Data Raw'!$I$1:$BF$9,HLOOKUP(B188,'Data Raw'!$K$1:$BF$11,11,0),0)</f>
        <v>Study</v>
      </c>
      <c r="D188" s="22">
        <f t="shared" si="4"/>
        <v>2.0833333333333037E-2</v>
      </c>
      <c r="F188">
        <v>43</v>
      </c>
    </row>
    <row r="189" spans="1:6" hidden="1" x14ac:dyDescent="0.3">
      <c r="A189" t="str">
        <f>IF(E189="",A188,VLOOKUP(E189,Maping!A:B,2,0))</f>
        <v>Wednesday</v>
      </c>
      <c r="B189" s="21">
        <f>VLOOKUP(F189,Maping!C:D,2,0)</f>
        <v>0.89583333333333304</v>
      </c>
      <c r="C189" t="str">
        <f>VLOOKUP(A189,'Data Raw'!$I$1:$BF$9,HLOOKUP(B189,'Data Raw'!$K$1:$BF$11,11,0),0)</f>
        <v>Study</v>
      </c>
      <c r="D189" s="22">
        <f t="shared" si="4"/>
        <v>2.0833333333333037E-2</v>
      </c>
      <c r="F189">
        <v>44</v>
      </c>
    </row>
    <row r="190" spans="1:6" hidden="1" x14ac:dyDescent="0.3">
      <c r="A190" t="str">
        <f>IF(E190="",A189,VLOOKUP(E190,Maping!A:B,2,0))</f>
        <v>Wednesday</v>
      </c>
      <c r="B190" s="21">
        <f>VLOOKUP(F190,Maping!C:D,2,0)</f>
        <v>0.91666666666666696</v>
      </c>
      <c r="C190" t="str">
        <f>VLOOKUP(A190,'Data Raw'!$I$1:$BF$9,HLOOKUP(B190,'Data Raw'!$K$1:$BF$11,11,0),0)</f>
        <v>FreeTime</v>
      </c>
      <c r="D190" s="22">
        <f t="shared" si="4"/>
        <v>2.0833333333333925E-2</v>
      </c>
      <c r="F190">
        <v>45</v>
      </c>
    </row>
    <row r="191" spans="1:6" hidden="1" x14ac:dyDescent="0.3">
      <c r="A191" t="str">
        <f>IF(E191="",A190,VLOOKUP(E191,Maping!A:B,2,0))</f>
        <v>Wednesday</v>
      </c>
      <c r="B191" s="21">
        <f>VLOOKUP(F191,Maping!C:D,2,0)</f>
        <v>0.9375</v>
      </c>
      <c r="C191" t="str">
        <f>VLOOKUP(A191,'Data Raw'!$I$1:$BF$9,HLOOKUP(B191,'Data Raw'!$K$1:$BF$11,11,0),0)</f>
        <v>FreeTime</v>
      </c>
      <c r="D191" s="22">
        <f t="shared" si="4"/>
        <v>2.0833333333333037E-2</v>
      </c>
      <c r="F191">
        <v>46</v>
      </c>
    </row>
    <row r="192" spans="1:6" hidden="1" x14ac:dyDescent="0.3">
      <c r="A192" t="str">
        <f>IF(E192="",A191,VLOOKUP(E192,Maping!A:B,2,0))</f>
        <v>Wednesday</v>
      </c>
      <c r="B192" s="21">
        <f>VLOOKUP(F192,Maping!C:D,2,0)</f>
        <v>0.95833333333333304</v>
      </c>
      <c r="C192" t="str">
        <f>VLOOKUP(A192,'Data Raw'!$I$1:$BF$9,HLOOKUP(B192,'Data Raw'!$K$1:$BF$11,11,0),0)</f>
        <v>FreeTime</v>
      </c>
      <c r="D192" s="22">
        <f t="shared" si="4"/>
        <v>2.0833333333333037E-2</v>
      </c>
      <c r="F192">
        <v>47</v>
      </c>
    </row>
    <row r="193" spans="1:6" hidden="1" x14ac:dyDescent="0.3">
      <c r="A193" t="str">
        <f>IF(E193="",A192,VLOOKUP(E193,Maping!A:B,2,0))</f>
        <v>Wednesday</v>
      </c>
      <c r="B193" s="21">
        <f>VLOOKUP(F193,Maping!C:D,2,0)</f>
        <v>0.97916666666666696</v>
      </c>
      <c r="C193" t="str">
        <f>VLOOKUP(A193,'Data Raw'!$I$1:$BF$9,HLOOKUP(B193,'Data Raw'!$K$1:$BF$11,11,0),0)</f>
        <v>Gym</v>
      </c>
      <c r="D193" s="22">
        <f t="shared" si="4"/>
        <v>2.0833333333333925E-2</v>
      </c>
      <c r="F193">
        <v>48</v>
      </c>
    </row>
    <row r="194" spans="1:6" hidden="1" x14ac:dyDescent="0.3">
      <c r="A194" t="str">
        <f>IF(E194="",A193,VLOOKUP(E194,Maping!A:B,2,0))</f>
        <v>Thursday</v>
      </c>
      <c r="B194" s="21">
        <f>VLOOKUP(F194,Maping!C:D,2,0)</f>
        <v>0</v>
      </c>
      <c r="C194" t="str">
        <f>VLOOKUP(A194,'Data Raw'!$I$1:$BF$9,HLOOKUP(B194,'Data Raw'!$K$1:$BF$11,11,0),0)</f>
        <v>Gym</v>
      </c>
      <c r="D194" s="22">
        <v>2.0833333333333332E-2</v>
      </c>
      <c r="E194">
        <f>E146+1</f>
        <v>5</v>
      </c>
      <c r="F194">
        <f>F146</f>
        <v>1</v>
      </c>
    </row>
    <row r="195" spans="1:6" hidden="1" x14ac:dyDescent="0.3">
      <c r="A195" t="str">
        <f>IF(E195="",A194,VLOOKUP(E195,Maping!A:B,2,0))</f>
        <v>Thursday</v>
      </c>
      <c r="B195" s="21">
        <f>VLOOKUP(F195,Maping!C:D,2,0)</f>
        <v>2.0833333333333332E-2</v>
      </c>
      <c r="C195" t="str">
        <f>VLOOKUP(A195,'Data Raw'!$I$1:$BF$9,HLOOKUP(B195,'Data Raw'!$K$1:$BF$11,11,0),0)</f>
        <v>Gym</v>
      </c>
      <c r="D195" s="22">
        <f t="shared" ref="D195:D241" si="5">B195-B194</f>
        <v>2.0833333333333332E-2</v>
      </c>
      <c r="F195">
        <v>2</v>
      </c>
    </row>
    <row r="196" spans="1:6" hidden="1" x14ac:dyDescent="0.3">
      <c r="A196" t="str">
        <f>IF(E196="",A195,VLOOKUP(E196,Maping!A:B,2,0))</f>
        <v>Thursday</v>
      </c>
      <c r="B196" s="21">
        <f>VLOOKUP(F196,Maping!C:D,2,0)</f>
        <v>4.1666666666666699E-2</v>
      </c>
      <c r="C196" t="str">
        <f>VLOOKUP(A196,'Data Raw'!$I$1:$BF$9,HLOOKUP(B196,'Data Raw'!$K$1:$BF$11,11,0),0)</f>
        <v>Sleep</v>
      </c>
      <c r="D196" s="22">
        <f t="shared" si="5"/>
        <v>2.0833333333333367E-2</v>
      </c>
      <c r="F196">
        <v>3</v>
      </c>
    </row>
    <row r="197" spans="1:6" hidden="1" x14ac:dyDescent="0.3">
      <c r="A197" t="str">
        <f>IF(E197="",A196,VLOOKUP(E197,Maping!A:B,2,0))</f>
        <v>Thursday</v>
      </c>
      <c r="B197" s="21">
        <f>VLOOKUP(F197,Maping!C:D,2,0)</f>
        <v>6.25E-2</v>
      </c>
      <c r="C197" t="str">
        <f>VLOOKUP(A197,'Data Raw'!$I$1:$BF$9,HLOOKUP(B197,'Data Raw'!$K$1:$BF$11,11,0),0)</f>
        <v>Sleep</v>
      </c>
      <c r="D197" s="22">
        <f t="shared" si="5"/>
        <v>2.0833333333333301E-2</v>
      </c>
      <c r="F197">
        <v>4</v>
      </c>
    </row>
    <row r="198" spans="1:6" hidden="1" x14ac:dyDescent="0.3">
      <c r="A198" t="str">
        <f>IF(E198="",A197,VLOOKUP(E198,Maping!A:B,2,0))</f>
        <v>Thursday</v>
      </c>
      <c r="B198" s="21">
        <f>VLOOKUP(F198,Maping!C:D,2,0)</f>
        <v>8.3333333333333301E-2</v>
      </c>
      <c r="C198" t="str">
        <f>VLOOKUP(A198,'Data Raw'!$I$1:$BF$9,HLOOKUP(B198,'Data Raw'!$K$1:$BF$11,11,0),0)</f>
        <v>Sleep</v>
      </c>
      <c r="D198" s="22">
        <f t="shared" si="5"/>
        <v>2.0833333333333301E-2</v>
      </c>
      <c r="F198">
        <v>5</v>
      </c>
    </row>
    <row r="199" spans="1:6" hidden="1" x14ac:dyDescent="0.3">
      <c r="A199" t="str">
        <f>IF(E199="",A198,VLOOKUP(E199,Maping!A:B,2,0))</f>
        <v>Thursday</v>
      </c>
      <c r="B199" s="21">
        <f>VLOOKUP(F199,Maping!C:D,2,0)</f>
        <v>0.104166666666667</v>
      </c>
      <c r="C199" t="str">
        <f>VLOOKUP(A199,'Data Raw'!$I$1:$BF$9,HLOOKUP(B199,'Data Raw'!$K$1:$BF$11,11,0),0)</f>
        <v>Sleep</v>
      </c>
      <c r="D199" s="22">
        <f t="shared" si="5"/>
        <v>2.0833333333333703E-2</v>
      </c>
      <c r="F199">
        <v>6</v>
      </c>
    </row>
    <row r="200" spans="1:6" hidden="1" x14ac:dyDescent="0.3">
      <c r="A200" t="str">
        <f>IF(E200="",A199,VLOOKUP(E200,Maping!A:B,2,0))</f>
        <v>Thursday</v>
      </c>
      <c r="B200" s="21">
        <f>VLOOKUP(F200,Maping!C:D,2,0)</f>
        <v>0.125</v>
      </c>
      <c r="C200" t="str">
        <f>VLOOKUP(A200,'Data Raw'!$I$1:$BF$9,HLOOKUP(B200,'Data Raw'!$K$1:$BF$11,11,0),0)</f>
        <v>Sleep</v>
      </c>
      <c r="D200" s="22">
        <f t="shared" si="5"/>
        <v>2.0833333333332996E-2</v>
      </c>
      <c r="F200">
        <v>7</v>
      </c>
    </row>
    <row r="201" spans="1:6" hidden="1" x14ac:dyDescent="0.3">
      <c r="A201" t="str">
        <f>IF(E201="",A200,VLOOKUP(E201,Maping!A:B,2,0))</f>
        <v>Thursday</v>
      </c>
      <c r="B201" s="21">
        <f>VLOOKUP(F201,Maping!C:D,2,0)</f>
        <v>0.14583333333333301</v>
      </c>
      <c r="C201" t="str">
        <f>VLOOKUP(A201,'Data Raw'!$I$1:$BF$9,HLOOKUP(B201,'Data Raw'!$K$1:$BF$11,11,0),0)</f>
        <v>Sleep</v>
      </c>
      <c r="D201" s="22">
        <f t="shared" si="5"/>
        <v>2.083333333333301E-2</v>
      </c>
      <c r="F201">
        <v>8</v>
      </c>
    </row>
    <row r="202" spans="1:6" hidden="1" x14ac:dyDescent="0.3">
      <c r="A202" t="str">
        <f>IF(E202="",A201,VLOOKUP(E202,Maping!A:B,2,0))</f>
        <v>Thursday</v>
      </c>
      <c r="B202" s="21">
        <f>VLOOKUP(F202,Maping!C:D,2,0)</f>
        <v>0.16666666666666699</v>
      </c>
      <c r="C202" t="str">
        <f>VLOOKUP(A202,'Data Raw'!$I$1:$BF$9,HLOOKUP(B202,'Data Raw'!$K$1:$BF$11,11,0),0)</f>
        <v>Sleep</v>
      </c>
      <c r="D202" s="22">
        <f t="shared" si="5"/>
        <v>2.0833333333333981E-2</v>
      </c>
      <c r="F202">
        <v>9</v>
      </c>
    </row>
    <row r="203" spans="1:6" hidden="1" x14ac:dyDescent="0.3">
      <c r="A203" t="str">
        <f>IF(E203="",A202,VLOOKUP(E203,Maping!A:B,2,0))</f>
        <v>Thursday</v>
      </c>
      <c r="B203" s="21">
        <f>VLOOKUP(F203,Maping!C:D,2,0)</f>
        <v>0.1875</v>
      </c>
      <c r="C203" t="str">
        <f>VLOOKUP(A203,'Data Raw'!$I$1:$BF$9,HLOOKUP(B203,'Data Raw'!$K$1:$BF$11,11,0),0)</f>
        <v>Sleep</v>
      </c>
      <c r="D203" s="22">
        <f t="shared" si="5"/>
        <v>2.083333333333301E-2</v>
      </c>
      <c r="F203">
        <v>10</v>
      </c>
    </row>
    <row r="204" spans="1:6" hidden="1" x14ac:dyDescent="0.3">
      <c r="A204" t="str">
        <f>IF(E204="",A203,VLOOKUP(E204,Maping!A:B,2,0))</f>
        <v>Thursday</v>
      </c>
      <c r="B204" s="21">
        <f>VLOOKUP(F204,Maping!C:D,2,0)</f>
        <v>0.20833333333333301</v>
      </c>
      <c r="C204" t="str">
        <f>VLOOKUP(A204,'Data Raw'!$I$1:$BF$9,HLOOKUP(B204,'Data Raw'!$K$1:$BF$11,11,0),0)</f>
        <v>Sleep</v>
      </c>
      <c r="D204" s="22">
        <f t="shared" si="5"/>
        <v>2.083333333333301E-2</v>
      </c>
      <c r="F204">
        <v>11</v>
      </c>
    </row>
    <row r="205" spans="1:6" hidden="1" x14ac:dyDescent="0.3">
      <c r="A205" t="str">
        <f>IF(E205="",A204,VLOOKUP(E205,Maping!A:B,2,0))</f>
        <v>Thursday</v>
      </c>
      <c r="B205" s="21">
        <f>VLOOKUP(F205,Maping!C:D,2,0)</f>
        <v>0.22916666666666699</v>
      </c>
      <c r="C205" t="str">
        <f>VLOOKUP(A205,'Data Raw'!$I$1:$BF$9,HLOOKUP(B205,'Data Raw'!$K$1:$BF$11,11,0),0)</f>
        <v>Pray Fagr</v>
      </c>
      <c r="D205" s="22">
        <f t="shared" si="5"/>
        <v>2.0833333333333981E-2</v>
      </c>
      <c r="F205">
        <v>12</v>
      </c>
    </row>
    <row r="206" spans="1:6" hidden="1" x14ac:dyDescent="0.3">
      <c r="A206" t="str">
        <f>IF(E206="",A205,VLOOKUP(E206,Maping!A:B,2,0))</f>
        <v>Thursday</v>
      </c>
      <c r="B206" s="21">
        <f>VLOOKUP(F206,Maping!C:D,2,0)</f>
        <v>0.25</v>
      </c>
      <c r="C206" t="str">
        <f>VLOOKUP(A206,'Data Raw'!$I$1:$BF$9,HLOOKUP(B206,'Data Raw'!$K$1:$BF$11,11,0),0)</f>
        <v>Read Quran</v>
      </c>
      <c r="D206" s="22">
        <f t="shared" si="5"/>
        <v>2.083333333333301E-2</v>
      </c>
      <c r="F206">
        <v>13</v>
      </c>
    </row>
    <row r="207" spans="1:6" hidden="1" x14ac:dyDescent="0.3">
      <c r="A207" t="str">
        <f>IF(E207="",A206,VLOOKUP(E207,Maping!A:B,2,0))</f>
        <v>Thursday</v>
      </c>
      <c r="B207" s="21">
        <f>VLOOKUP(F207,Maping!C:D,2,0)</f>
        <v>0.27083333333333298</v>
      </c>
      <c r="C207" t="str">
        <f>VLOOKUP(A207,'Data Raw'!$I$1:$BF$9,HLOOKUP(B207,'Data Raw'!$K$1:$BF$11,11,0),0)</f>
        <v>In Door Workout</v>
      </c>
      <c r="D207" s="22">
        <f t="shared" si="5"/>
        <v>2.0833333333332982E-2</v>
      </c>
      <c r="F207">
        <v>14</v>
      </c>
    </row>
    <row r="208" spans="1:6" hidden="1" x14ac:dyDescent="0.3">
      <c r="A208" t="str">
        <f>IF(E208="",A207,VLOOKUP(E208,Maping!A:B,2,0))</f>
        <v>Thursday</v>
      </c>
      <c r="B208" s="21">
        <f>VLOOKUP(F208,Maping!C:D,2,0)</f>
        <v>0.29166666666666702</v>
      </c>
      <c r="C208" t="str">
        <f>VLOOKUP(A208,'Data Raw'!$I$1:$BF$9,HLOOKUP(B208,'Data Raw'!$K$1:$BF$11,11,0),0)</f>
        <v>In Door Workout</v>
      </c>
      <c r="D208" s="22">
        <f t="shared" si="5"/>
        <v>2.0833333333334036E-2</v>
      </c>
      <c r="F208">
        <v>15</v>
      </c>
    </row>
    <row r="209" spans="1:6" hidden="1" x14ac:dyDescent="0.3">
      <c r="A209" t="str">
        <f>IF(E209="",A208,VLOOKUP(E209,Maping!A:B,2,0))</f>
        <v>Thursday</v>
      </c>
      <c r="B209" s="21">
        <f>VLOOKUP(F209,Maping!C:D,2,0)</f>
        <v>0.3125</v>
      </c>
      <c r="C209" t="str">
        <f>VLOOKUP(A209,'Data Raw'!$I$1:$BF$9,HLOOKUP(B209,'Data Raw'!$K$1:$BF$11,11,0),0)</f>
        <v>Sleep</v>
      </c>
      <c r="D209" s="22">
        <f t="shared" si="5"/>
        <v>2.0833333333332982E-2</v>
      </c>
      <c r="F209">
        <v>16</v>
      </c>
    </row>
    <row r="210" spans="1:6" hidden="1" x14ac:dyDescent="0.3">
      <c r="A210" t="str">
        <f>IF(E210="",A209,VLOOKUP(E210,Maping!A:B,2,0))</f>
        <v>Thursday</v>
      </c>
      <c r="B210" s="21">
        <f>VLOOKUP(F210,Maping!C:D,2,0)</f>
        <v>0.33333333333333298</v>
      </c>
      <c r="C210" t="str">
        <f>VLOOKUP(A210,'Data Raw'!$I$1:$BF$9,HLOOKUP(B210,'Data Raw'!$K$1:$BF$11,11,0),0)</f>
        <v>Sleep</v>
      </c>
      <c r="D210" s="22">
        <f t="shared" si="5"/>
        <v>2.0833333333332982E-2</v>
      </c>
      <c r="F210">
        <v>17</v>
      </c>
    </row>
    <row r="211" spans="1:6" hidden="1" x14ac:dyDescent="0.3">
      <c r="A211" t="str">
        <f>IF(E211="",A210,VLOOKUP(E211,Maping!A:B,2,0))</f>
        <v>Thursday</v>
      </c>
      <c r="B211" s="21">
        <f>VLOOKUP(F211,Maping!C:D,2,0)</f>
        <v>0.35416666666666702</v>
      </c>
      <c r="C211" t="str">
        <f>VLOOKUP(A211,'Data Raw'!$I$1:$BF$9,HLOOKUP(B211,'Data Raw'!$K$1:$BF$11,11,0),0)</f>
        <v>Sleep</v>
      </c>
      <c r="D211" s="22">
        <f t="shared" si="5"/>
        <v>2.0833333333334036E-2</v>
      </c>
      <c r="F211">
        <v>18</v>
      </c>
    </row>
    <row r="212" spans="1:6" hidden="1" x14ac:dyDescent="0.3">
      <c r="A212" t="str">
        <f>IF(E212="",A211,VLOOKUP(E212,Maping!A:B,2,0))</f>
        <v>Thursday</v>
      </c>
      <c r="B212" s="21">
        <f>VLOOKUP(F212,Maping!C:D,2,0)</f>
        <v>0.375</v>
      </c>
      <c r="C212" t="str">
        <f>VLOOKUP(A212,'Data Raw'!$I$1:$BF$9,HLOOKUP(B212,'Data Raw'!$K$1:$BF$11,11,0),0)</f>
        <v>Prepare For Work</v>
      </c>
      <c r="D212" s="22">
        <f t="shared" si="5"/>
        <v>2.0833333333332982E-2</v>
      </c>
      <c r="F212">
        <v>19</v>
      </c>
    </row>
    <row r="213" spans="1:6" hidden="1" x14ac:dyDescent="0.3">
      <c r="A213" t="str">
        <f>IF(E213="",A212,VLOOKUP(E213,Maping!A:B,2,0))</f>
        <v>Thursday</v>
      </c>
      <c r="B213" s="21">
        <f>VLOOKUP(F213,Maping!C:D,2,0)</f>
        <v>0.39583333333333298</v>
      </c>
      <c r="C213" t="str">
        <f>VLOOKUP(A213,'Data Raw'!$I$1:$BF$9,HLOOKUP(B213,'Data Raw'!$K$1:$BF$11,11,0),0)</f>
        <v>Prepare For Work</v>
      </c>
      <c r="D213" s="22">
        <f t="shared" si="5"/>
        <v>2.0833333333332982E-2</v>
      </c>
      <c r="F213">
        <v>20</v>
      </c>
    </row>
    <row r="214" spans="1:6" hidden="1" x14ac:dyDescent="0.3">
      <c r="A214" t="str">
        <f>IF(E214="",A213,VLOOKUP(E214,Maping!A:B,2,0))</f>
        <v>Thursday</v>
      </c>
      <c r="B214" s="21">
        <f>VLOOKUP(F214,Maping!C:D,2,0)</f>
        <v>0.41666666666666702</v>
      </c>
      <c r="C214" t="str">
        <f>VLOOKUP(A214,'Data Raw'!$I$1:$BF$9,HLOOKUP(B214,'Data Raw'!$K$1:$BF$11,11,0),0)</f>
        <v>Transportation</v>
      </c>
      <c r="D214" s="22">
        <f t="shared" si="5"/>
        <v>2.0833333333334036E-2</v>
      </c>
      <c r="F214">
        <v>21</v>
      </c>
    </row>
    <row r="215" spans="1:6" hidden="1" x14ac:dyDescent="0.3">
      <c r="A215" t="str">
        <f>IF(E215="",A214,VLOOKUP(E215,Maping!A:B,2,0))</f>
        <v>Thursday</v>
      </c>
      <c r="B215" s="21">
        <f>VLOOKUP(F215,Maping!C:D,2,0)</f>
        <v>0.4375</v>
      </c>
      <c r="C215" t="str">
        <f>VLOOKUP(A215,'Data Raw'!$I$1:$BF$9,HLOOKUP(B215,'Data Raw'!$K$1:$BF$11,11,0),0)</f>
        <v>Transportation</v>
      </c>
      <c r="D215" s="22">
        <f t="shared" si="5"/>
        <v>2.0833333333332982E-2</v>
      </c>
      <c r="F215">
        <v>22</v>
      </c>
    </row>
    <row r="216" spans="1:6" hidden="1" x14ac:dyDescent="0.3">
      <c r="A216" t="str">
        <f>IF(E216="",A215,VLOOKUP(E216,Maping!A:B,2,0))</f>
        <v>Thursday</v>
      </c>
      <c r="B216" s="21">
        <f>VLOOKUP(F216,Maping!C:D,2,0)</f>
        <v>0.45833333333333298</v>
      </c>
      <c r="C216" t="str">
        <f>VLOOKUP(A216,'Data Raw'!$I$1:$BF$9,HLOOKUP(B216,'Data Raw'!$K$1:$BF$11,11,0),0)</f>
        <v>Work</v>
      </c>
      <c r="D216" s="22">
        <f t="shared" si="5"/>
        <v>2.0833333333332982E-2</v>
      </c>
      <c r="F216">
        <v>23</v>
      </c>
    </row>
    <row r="217" spans="1:6" hidden="1" x14ac:dyDescent="0.3">
      <c r="A217" t="str">
        <f>IF(E217="",A216,VLOOKUP(E217,Maping!A:B,2,0))</f>
        <v>Thursday</v>
      </c>
      <c r="B217" s="21">
        <f>VLOOKUP(F217,Maping!C:D,2,0)</f>
        <v>0.47916666666666702</v>
      </c>
      <c r="C217" t="str">
        <f>VLOOKUP(A217,'Data Raw'!$I$1:$BF$9,HLOOKUP(B217,'Data Raw'!$K$1:$BF$11,11,0),0)</f>
        <v>Work</v>
      </c>
      <c r="D217" s="22">
        <f t="shared" si="5"/>
        <v>2.0833333333334036E-2</v>
      </c>
      <c r="F217">
        <v>24</v>
      </c>
    </row>
    <row r="218" spans="1:6" hidden="1" x14ac:dyDescent="0.3">
      <c r="A218" t="str">
        <f>IF(E218="",A217,VLOOKUP(E218,Maping!A:B,2,0))</f>
        <v>Thursday</v>
      </c>
      <c r="B218" s="21">
        <f>VLOOKUP(F218,Maping!C:D,2,0)</f>
        <v>0.5</v>
      </c>
      <c r="C218" t="str">
        <f>VLOOKUP(A218,'Data Raw'!$I$1:$BF$9,HLOOKUP(B218,'Data Raw'!$K$1:$BF$11,11,0),0)</f>
        <v>Work</v>
      </c>
      <c r="D218" s="22">
        <f t="shared" si="5"/>
        <v>2.0833333333332982E-2</v>
      </c>
      <c r="F218">
        <v>25</v>
      </c>
    </row>
    <row r="219" spans="1:6" hidden="1" x14ac:dyDescent="0.3">
      <c r="A219" t="str">
        <f>IF(E219="",A218,VLOOKUP(E219,Maping!A:B,2,0))</f>
        <v>Thursday</v>
      </c>
      <c r="B219" s="21">
        <f>VLOOKUP(F219,Maping!C:D,2,0)</f>
        <v>0.52083333333333304</v>
      </c>
      <c r="C219" t="str">
        <f>VLOOKUP(A219,'Data Raw'!$I$1:$BF$9,HLOOKUP(B219,'Data Raw'!$K$1:$BF$11,11,0),0)</f>
        <v>Pray Zuhr</v>
      </c>
      <c r="D219" s="22">
        <f t="shared" si="5"/>
        <v>2.0833333333333037E-2</v>
      </c>
      <c r="F219">
        <v>26</v>
      </c>
    </row>
    <row r="220" spans="1:6" hidden="1" x14ac:dyDescent="0.3">
      <c r="A220" t="str">
        <f>IF(E220="",A219,VLOOKUP(E220,Maping!A:B,2,0))</f>
        <v>Thursday</v>
      </c>
      <c r="B220" s="21">
        <f>VLOOKUP(F220,Maping!C:D,2,0)</f>
        <v>0.54166666666666696</v>
      </c>
      <c r="C220" t="str">
        <f>VLOOKUP(A220,'Data Raw'!$I$1:$BF$9,HLOOKUP(B220,'Data Raw'!$K$1:$BF$11,11,0),0)</f>
        <v>Eat</v>
      </c>
      <c r="D220" s="22">
        <f t="shared" si="5"/>
        <v>2.0833333333333925E-2</v>
      </c>
      <c r="F220">
        <v>27</v>
      </c>
    </row>
    <row r="221" spans="1:6" hidden="1" x14ac:dyDescent="0.3">
      <c r="A221" t="str">
        <f>IF(E221="",A220,VLOOKUP(E221,Maping!A:B,2,0))</f>
        <v>Thursday</v>
      </c>
      <c r="B221" s="21">
        <f>VLOOKUP(F221,Maping!C:D,2,0)</f>
        <v>0.5625</v>
      </c>
      <c r="C221" t="str">
        <f>VLOOKUP(A221,'Data Raw'!$I$1:$BF$9,HLOOKUP(B221,'Data Raw'!$K$1:$BF$11,11,0),0)</f>
        <v>Work</v>
      </c>
      <c r="D221" s="22">
        <f t="shared" si="5"/>
        <v>2.0833333333333037E-2</v>
      </c>
      <c r="F221">
        <v>28</v>
      </c>
    </row>
    <row r="222" spans="1:6" hidden="1" x14ac:dyDescent="0.3">
      <c r="A222" t="str">
        <f>IF(E222="",A221,VLOOKUP(E222,Maping!A:B,2,0))</f>
        <v>Thursday</v>
      </c>
      <c r="B222" s="21">
        <f>VLOOKUP(F222,Maping!C:D,2,0)</f>
        <v>0.58333333333333304</v>
      </c>
      <c r="C222" t="str">
        <f>VLOOKUP(A222,'Data Raw'!$I$1:$BF$9,HLOOKUP(B222,'Data Raw'!$K$1:$BF$11,11,0),0)</f>
        <v>Work</v>
      </c>
      <c r="D222" s="22">
        <f t="shared" si="5"/>
        <v>2.0833333333333037E-2</v>
      </c>
      <c r="F222">
        <v>29</v>
      </c>
    </row>
    <row r="223" spans="1:6" hidden="1" x14ac:dyDescent="0.3">
      <c r="A223" t="str">
        <f>IF(E223="",A222,VLOOKUP(E223,Maping!A:B,2,0))</f>
        <v>Thursday</v>
      </c>
      <c r="B223" s="21">
        <f>VLOOKUP(F223,Maping!C:D,2,0)</f>
        <v>0.60416666666666696</v>
      </c>
      <c r="C223" t="str">
        <f>VLOOKUP(A223,'Data Raw'!$I$1:$BF$9,HLOOKUP(B223,'Data Raw'!$K$1:$BF$11,11,0),0)</f>
        <v>Pray ASR</v>
      </c>
      <c r="D223" s="22">
        <f t="shared" si="5"/>
        <v>2.0833333333333925E-2</v>
      </c>
      <c r="F223">
        <v>30</v>
      </c>
    </row>
    <row r="224" spans="1:6" hidden="1" x14ac:dyDescent="0.3">
      <c r="A224" t="str">
        <f>IF(E224="",A223,VLOOKUP(E224,Maping!A:B,2,0))</f>
        <v>Thursday</v>
      </c>
      <c r="B224" s="21">
        <f>VLOOKUP(F224,Maping!C:D,2,0)</f>
        <v>0.625</v>
      </c>
      <c r="C224" t="str">
        <f>VLOOKUP(A224,'Data Raw'!$I$1:$BF$9,HLOOKUP(B224,'Data Raw'!$K$1:$BF$11,11,0),0)</f>
        <v>Work</v>
      </c>
      <c r="D224" s="22">
        <f t="shared" si="5"/>
        <v>2.0833333333333037E-2</v>
      </c>
      <c r="F224">
        <v>31</v>
      </c>
    </row>
    <row r="225" spans="1:6" hidden="1" x14ac:dyDescent="0.3">
      <c r="A225" t="str">
        <f>IF(E225="",A224,VLOOKUP(E225,Maping!A:B,2,0))</f>
        <v>Thursday</v>
      </c>
      <c r="B225" s="21">
        <f>VLOOKUP(F225,Maping!C:D,2,0)</f>
        <v>0.64583333333333304</v>
      </c>
      <c r="C225" t="str">
        <f>VLOOKUP(A225,'Data Raw'!$I$1:$BF$9,HLOOKUP(B225,'Data Raw'!$K$1:$BF$11,11,0),0)</f>
        <v>Work</v>
      </c>
      <c r="D225" s="22">
        <f t="shared" si="5"/>
        <v>2.0833333333333037E-2</v>
      </c>
      <c r="F225">
        <v>32</v>
      </c>
    </row>
    <row r="226" spans="1:6" hidden="1" x14ac:dyDescent="0.3">
      <c r="A226" t="str">
        <f>IF(E226="",A225,VLOOKUP(E226,Maping!A:B,2,0))</f>
        <v>Thursday</v>
      </c>
      <c r="B226" s="21">
        <f>VLOOKUP(F226,Maping!C:D,2,0)</f>
        <v>0.66666666666666696</v>
      </c>
      <c r="C226" t="str">
        <f>VLOOKUP(A226,'Data Raw'!$I$1:$BF$9,HLOOKUP(B226,'Data Raw'!$K$1:$BF$11,11,0),0)</f>
        <v>Work</v>
      </c>
      <c r="D226" s="22">
        <f t="shared" si="5"/>
        <v>2.0833333333333925E-2</v>
      </c>
      <c r="F226">
        <v>33</v>
      </c>
    </row>
    <row r="227" spans="1:6" hidden="1" x14ac:dyDescent="0.3">
      <c r="A227" t="str">
        <f>IF(E227="",A226,VLOOKUP(E227,Maping!A:B,2,0))</f>
        <v>Thursday</v>
      </c>
      <c r="B227" s="21">
        <f>VLOOKUP(F227,Maping!C:D,2,0)</f>
        <v>0.6875</v>
      </c>
      <c r="C227" t="str">
        <f>VLOOKUP(A227,'Data Raw'!$I$1:$BF$9,HLOOKUP(B227,'Data Raw'!$K$1:$BF$11,11,0),0)</f>
        <v>Work</v>
      </c>
      <c r="D227" s="22">
        <f t="shared" si="5"/>
        <v>2.0833333333333037E-2</v>
      </c>
      <c r="F227">
        <v>34</v>
      </c>
    </row>
    <row r="228" spans="1:6" hidden="1" x14ac:dyDescent="0.3">
      <c r="A228" t="str">
        <f>IF(E228="",A227,VLOOKUP(E228,Maping!A:B,2,0))</f>
        <v>Thursday</v>
      </c>
      <c r="B228" s="21">
        <f>VLOOKUP(F228,Maping!C:D,2,0)</f>
        <v>0.70833333333333304</v>
      </c>
      <c r="C228" t="str">
        <f>VLOOKUP(A228,'Data Raw'!$I$1:$BF$9,HLOOKUP(B228,'Data Raw'!$K$1:$BF$11,11,0),0)</f>
        <v>Pray Maghreb</v>
      </c>
      <c r="D228" s="22">
        <f t="shared" si="5"/>
        <v>2.0833333333333037E-2</v>
      </c>
      <c r="F228">
        <v>35</v>
      </c>
    </row>
    <row r="229" spans="1:6" hidden="1" x14ac:dyDescent="0.3">
      <c r="A229" t="str">
        <f>IF(E229="",A228,VLOOKUP(E229,Maping!A:B,2,0))</f>
        <v>Thursday</v>
      </c>
      <c r="B229" s="21">
        <f>VLOOKUP(F229,Maping!C:D,2,0)</f>
        <v>0.72916666666666696</v>
      </c>
      <c r="C229" t="str">
        <f>VLOOKUP(A229,'Data Raw'!$I$1:$BF$9,HLOOKUP(B229,'Data Raw'!$K$1:$BF$11,11,0),0)</f>
        <v>Work</v>
      </c>
      <c r="D229" s="22">
        <f t="shared" si="5"/>
        <v>2.0833333333333925E-2</v>
      </c>
      <c r="F229">
        <v>36</v>
      </c>
    </row>
    <row r="230" spans="1:6" hidden="1" x14ac:dyDescent="0.3">
      <c r="A230" t="str">
        <f>IF(E230="",A229,VLOOKUP(E230,Maping!A:B,2,0))</f>
        <v>Thursday</v>
      </c>
      <c r="B230" s="21">
        <f>VLOOKUP(F230,Maping!C:D,2,0)</f>
        <v>0.75</v>
      </c>
      <c r="C230" t="str">
        <f>VLOOKUP(A230,'Data Raw'!$I$1:$BF$9,HLOOKUP(B230,'Data Raw'!$K$1:$BF$11,11,0),0)</f>
        <v>Work</v>
      </c>
      <c r="D230" s="22">
        <f t="shared" si="5"/>
        <v>2.0833333333333037E-2</v>
      </c>
      <c r="F230">
        <v>37</v>
      </c>
    </row>
    <row r="231" spans="1:6" hidden="1" x14ac:dyDescent="0.3">
      <c r="A231" t="str">
        <f>IF(E231="",A230,VLOOKUP(E231,Maping!A:B,2,0))</f>
        <v>Thursday</v>
      </c>
      <c r="B231" s="21">
        <f>VLOOKUP(F231,Maping!C:D,2,0)</f>
        <v>0.77083333333333304</v>
      </c>
      <c r="C231" t="str">
        <f>VLOOKUP(A231,'Data Raw'!$I$1:$BF$9,HLOOKUP(B231,'Data Raw'!$K$1:$BF$11,11,0),0)</f>
        <v>Work</v>
      </c>
      <c r="D231" s="22">
        <f t="shared" si="5"/>
        <v>2.0833333333333037E-2</v>
      </c>
      <c r="F231">
        <v>38</v>
      </c>
    </row>
    <row r="232" spans="1:6" hidden="1" x14ac:dyDescent="0.3">
      <c r="A232" t="str">
        <f>IF(E232="",A231,VLOOKUP(E232,Maping!A:B,2,0))</f>
        <v>Thursday</v>
      </c>
      <c r="B232" s="21">
        <f>VLOOKUP(F232,Maping!C:D,2,0)</f>
        <v>0.79166666666666696</v>
      </c>
      <c r="C232" t="str">
        <f>VLOOKUP(A232,'Data Raw'!$I$1:$BF$9,HLOOKUP(B232,'Data Raw'!$K$1:$BF$11,11,0),0)</f>
        <v>Pray Ashaa</v>
      </c>
      <c r="D232" s="22">
        <f t="shared" si="5"/>
        <v>2.0833333333333925E-2</v>
      </c>
      <c r="F232">
        <v>39</v>
      </c>
    </row>
    <row r="233" spans="1:6" hidden="1" x14ac:dyDescent="0.3">
      <c r="A233" t="str">
        <f>IF(E233="",A232,VLOOKUP(E233,Maping!A:B,2,0))</f>
        <v>Thursday</v>
      </c>
      <c r="B233" s="21">
        <f>VLOOKUP(F233,Maping!C:D,2,0)</f>
        <v>0.8125</v>
      </c>
      <c r="C233" t="str">
        <f>VLOOKUP(A233,'Data Raw'!$I$1:$BF$9,HLOOKUP(B233,'Data Raw'!$K$1:$BF$11,11,0),0)</f>
        <v>Transportation</v>
      </c>
      <c r="D233" s="22">
        <f t="shared" si="5"/>
        <v>2.0833333333333037E-2</v>
      </c>
      <c r="F233">
        <v>40</v>
      </c>
    </row>
    <row r="234" spans="1:6" hidden="1" x14ac:dyDescent="0.3">
      <c r="A234" t="str">
        <f>IF(E234="",A233,VLOOKUP(E234,Maping!A:B,2,0))</f>
        <v>Thursday</v>
      </c>
      <c r="B234" s="21">
        <f>VLOOKUP(F234,Maping!C:D,2,0)</f>
        <v>0.83333333333333304</v>
      </c>
      <c r="C234" t="str">
        <f>VLOOKUP(A234,'Data Raw'!$I$1:$BF$9,HLOOKUP(B234,'Data Raw'!$K$1:$BF$11,11,0),0)</f>
        <v>Transportation</v>
      </c>
      <c r="D234" s="22">
        <f t="shared" si="5"/>
        <v>2.0833333333333037E-2</v>
      </c>
      <c r="F234">
        <v>41</v>
      </c>
    </row>
    <row r="235" spans="1:6" hidden="1" x14ac:dyDescent="0.3">
      <c r="A235" t="str">
        <f>IF(E235="",A234,VLOOKUP(E235,Maping!A:B,2,0))</f>
        <v>Thursday</v>
      </c>
      <c r="B235" s="21">
        <f>VLOOKUP(F235,Maping!C:D,2,0)</f>
        <v>0.85416666666666696</v>
      </c>
      <c r="C235" t="str">
        <f>VLOOKUP(A235,'Data Raw'!$I$1:$BF$9,HLOOKUP(B235,'Data Raw'!$K$1:$BF$11,11,0),0)</f>
        <v>Eat</v>
      </c>
      <c r="D235" s="22">
        <f t="shared" si="5"/>
        <v>2.0833333333333925E-2</v>
      </c>
      <c r="F235">
        <v>42</v>
      </c>
    </row>
    <row r="236" spans="1:6" hidden="1" x14ac:dyDescent="0.3">
      <c r="A236" t="str">
        <f>IF(E236="",A235,VLOOKUP(E236,Maping!A:B,2,0))</f>
        <v>Thursday</v>
      </c>
      <c r="B236" s="21">
        <f>VLOOKUP(F236,Maping!C:D,2,0)</f>
        <v>0.875</v>
      </c>
      <c r="C236" t="str">
        <f>VLOOKUP(A236,'Data Raw'!$I$1:$BF$9,HLOOKUP(B236,'Data Raw'!$K$1:$BF$11,11,0),0)</f>
        <v>FreeTime</v>
      </c>
      <c r="D236" s="22">
        <f t="shared" si="5"/>
        <v>2.0833333333333037E-2</v>
      </c>
      <c r="F236">
        <v>43</v>
      </c>
    </row>
    <row r="237" spans="1:6" hidden="1" x14ac:dyDescent="0.3">
      <c r="A237" t="str">
        <f>IF(E237="",A236,VLOOKUP(E237,Maping!A:B,2,0))</f>
        <v>Thursday</v>
      </c>
      <c r="B237" s="21">
        <f>VLOOKUP(F237,Maping!C:D,2,0)</f>
        <v>0.89583333333333304</v>
      </c>
      <c r="C237" t="str">
        <f>VLOOKUP(A237,'Data Raw'!$I$1:$BF$9,HLOOKUP(B237,'Data Raw'!$K$1:$BF$11,11,0),0)</f>
        <v>FreeTime</v>
      </c>
      <c r="D237" s="22">
        <f t="shared" si="5"/>
        <v>2.0833333333333037E-2</v>
      </c>
      <c r="F237">
        <v>44</v>
      </c>
    </row>
    <row r="238" spans="1:6" hidden="1" x14ac:dyDescent="0.3">
      <c r="A238" t="str">
        <f>IF(E238="",A237,VLOOKUP(E238,Maping!A:B,2,0))</f>
        <v>Thursday</v>
      </c>
      <c r="B238" s="21">
        <f>VLOOKUP(F238,Maping!C:D,2,0)</f>
        <v>0.91666666666666696</v>
      </c>
      <c r="C238" t="str">
        <f>VLOOKUP(A238,'Data Raw'!$I$1:$BF$9,HLOOKUP(B238,'Data Raw'!$K$1:$BF$11,11,0),0)</f>
        <v>FreeTime</v>
      </c>
      <c r="D238" s="22">
        <f t="shared" si="5"/>
        <v>2.0833333333333925E-2</v>
      </c>
      <c r="F238">
        <v>45</v>
      </c>
    </row>
    <row r="239" spans="1:6" hidden="1" x14ac:dyDescent="0.3">
      <c r="A239" t="str">
        <f>IF(E239="",A238,VLOOKUP(E239,Maping!A:B,2,0))</f>
        <v>Thursday</v>
      </c>
      <c r="B239" s="21">
        <f>VLOOKUP(F239,Maping!C:D,2,0)</f>
        <v>0.9375</v>
      </c>
      <c r="C239" t="str">
        <f>VLOOKUP(A239,'Data Raw'!$I$1:$BF$9,HLOOKUP(B239,'Data Raw'!$K$1:$BF$11,11,0),0)</f>
        <v>FreeTime</v>
      </c>
      <c r="D239" s="22">
        <f t="shared" si="5"/>
        <v>2.0833333333333037E-2</v>
      </c>
      <c r="F239">
        <v>46</v>
      </c>
    </row>
    <row r="240" spans="1:6" hidden="1" x14ac:dyDescent="0.3">
      <c r="A240" t="str">
        <f>IF(E240="",A239,VLOOKUP(E240,Maping!A:B,2,0))</f>
        <v>Thursday</v>
      </c>
      <c r="B240" s="21">
        <f>VLOOKUP(F240,Maping!C:D,2,0)</f>
        <v>0.95833333333333304</v>
      </c>
      <c r="C240" t="str">
        <f>VLOOKUP(A240,'Data Raw'!$I$1:$BF$9,HLOOKUP(B240,'Data Raw'!$K$1:$BF$11,11,0),0)</f>
        <v>FreeTime</v>
      </c>
      <c r="D240" s="22">
        <f t="shared" si="5"/>
        <v>2.0833333333333037E-2</v>
      </c>
      <c r="F240">
        <v>47</v>
      </c>
    </row>
    <row r="241" spans="1:6" hidden="1" x14ac:dyDescent="0.3">
      <c r="A241" t="str">
        <f>IF(E241="",A240,VLOOKUP(E241,Maping!A:B,2,0))</f>
        <v>Thursday</v>
      </c>
      <c r="B241" s="21">
        <f>VLOOKUP(F241,Maping!C:D,2,0)</f>
        <v>0.97916666666666696</v>
      </c>
      <c r="C241" t="str">
        <f>VLOOKUP(A241,'Data Raw'!$I$1:$BF$9,HLOOKUP(B241,'Data Raw'!$K$1:$BF$11,11,0),0)</f>
        <v>Gym</v>
      </c>
      <c r="D241" s="22">
        <f t="shared" si="5"/>
        <v>2.0833333333333925E-2</v>
      </c>
      <c r="F241">
        <v>48</v>
      </c>
    </row>
    <row r="242" spans="1:6" hidden="1" x14ac:dyDescent="0.3">
      <c r="A242" t="str">
        <f>IF(E242="",A241,VLOOKUP(E242,Maping!A:B,2,0))</f>
        <v>Friday</v>
      </c>
      <c r="B242" s="21">
        <f>VLOOKUP(F242,Maping!C:D,2,0)</f>
        <v>0</v>
      </c>
      <c r="C242" t="str">
        <f>VLOOKUP(A242,'Data Raw'!$I$1:$BF$9,HLOOKUP(B242,'Data Raw'!$K$1:$BF$11,11,0),0)</f>
        <v>Gym</v>
      </c>
      <c r="D242" s="22">
        <v>2.0833333333333332E-2</v>
      </c>
      <c r="E242">
        <f>E194+1</f>
        <v>6</v>
      </c>
      <c r="F242">
        <f>F194</f>
        <v>1</v>
      </c>
    </row>
    <row r="243" spans="1:6" hidden="1" x14ac:dyDescent="0.3">
      <c r="A243" t="str">
        <f>IF(E243="",A242,VLOOKUP(E243,Maping!A:B,2,0))</f>
        <v>Friday</v>
      </c>
      <c r="B243" s="21">
        <f>VLOOKUP(F243,Maping!C:D,2,0)</f>
        <v>2.0833333333333332E-2</v>
      </c>
      <c r="C243" t="str">
        <f>VLOOKUP(A243,'Data Raw'!$I$1:$BF$9,HLOOKUP(B243,'Data Raw'!$K$1:$BF$11,11,0),0)</f>
        <v>Gym</v>
      </c>
      <c r="D243" s="22">
        <f t="shared" ref="D243:D289" si="6">B243-B242</f>
        <v>2.0833333333333332E-2</v>
      </c>
      <c r="F243">
        <v>2</v>
      </c>
    </row>
    <row r="244" spans="1:6" hidden="1" x14ac:dyDescent="0.3">
      <c r="A244" t="str">
        <f>IF(E244="",A243,VLOOKUP(E244,Maping!A:B,2,0))</f>
        <v>Friday</v>
      </c>
      <c r="B244" s="21">
        <f>VLOOKUP(F244,Maping!C:D,2,0)</f>
        <v>4.1666666666666699E-2</v>
      </c>
      <c r="C244" t="str">
        <f>VLOOKUP(A244,'Data Raw'!$I$1:$BF$9,HLOOKUP(B244,'Data Raw'!$K$1:$BF$11,11,0),0)</f>
        <v>Sleep</v>
      </c>
      <c r="D244" s="22">
        <f t="shared" si="6"/>
        <v>2.0833333333333367E-2</v>
      </c>
      <c r="F244">
        <v>3</v>
      </c>
    </row>
    <row r="245" spans="1:6" hidden="1" x14ac:dyDescent="0.3">
      <c r="A245" t="str">
        <f>IF(E245="",A244,VLOOKUP(E245,Maping!A:B,2,0))</f>
        <v>Friday</v>
      </c>
      <c r="B245" s="21">
        <f>VLOOKUP(F245,Maping!C:D,2,0)</f>
        <v>6.25E-2</v>
      </c>
      <c r="C245" t="str">
        <f>VLOOKUP(A245,'Data Raw'!$I$1:$BF$9,HLOOKUP(B245,'Data Raw'!$K$1:$BF$11,11,0),0)</f>
        <v>Sleep</v>
      </c>
      <c r="D245" s="22">
        <f t="shared" si="6"/>
        <v>2.0833333333333301E-2</v>
      </c>
      <c r="F245">
        <v>4</v>
      </c>
    </row>
    <row r="246" spans="1:6" hidden="1" x14ac:dyDescent="0.3">
      <c r="A246" t="str">
        <f>IF(E246="",A245,VLOOKUP(E246,Maping!A:B,2,0))</f>
        <v>Friday</v>
      </c>
      <c r="B246" s="21">
        <f>VLOOKUP(F246,Maping!C:D,2,0)</f>
        <v>8.3333333333333301E-2</v>
      </c>
      <c r="C246" t="str">
        <f>VLOOKUP(A246,'Data Raw'!$I$1:$BF$9,HLOOKUP(B246,'Data Raw'!$K$1:$BF$11,11,0),0)</f>
        <v>Sleep</v>
      </c>
      <c r="D246" s="22">
        <f t="shared" si="6"/>
        <v>2.0833333333333301E-2</v>
      </c>
      <c r="F246">
        <v>5</v>
      </c>
    </row>
    <row r="247" spans="1:6" hidden="1" x14ac:dyDescent="0.3">
      <c r="A247" t="str">
        <f>IF(E247="",A246,VLOOKUP(E247,Maping!A:B,2,0))</f>
        <v>Friday</v>
      </c>
      <c r="B247" s="21">
        <f>VLOOKUP(F247,Maping!C:D,2,0)</f>
        <v>0.104166666666667</v>
      </c>
      <c r="C247" t="str">
        <f>VLOOKUP(A247,'Data Raw'!$I$1:$BF$9,HLOOKUP(B247,'Data Raw'!$K$1:$BF$11,11,0),0)</f>
        <v>Sleep</v>
      </c>
      <c r="D247" s="22">
        <f t="shared" si="6"/>
        <v>2.0833333333333703E-2</v>
      </c>
      <c r="F247">
        <v>6</v>
      </c>
    </row>
    <row r="248" spans="1:6" hidden="1" x14ac:dyDescent="0.3">
      <c r="A248" t="str">
        <f>IF(E248="",A247,VLOOKUP(E248,Maping!A:B,2,0))</f>
        <v>Friday</v>
      </c>
      <c r="B248" s="21">
        <f>VLOOKUP(F248,Maping!C:D,2,0)</f>
        <v>0.125</v>
      </c>
      <c r="C248" t="str">
        <f>VLOOKUP(A248,'Data Raw'!$I$1:$BF$9,HLOOKUP(B248,'Data Raw'!$K$1:$BF$11,11,0),0)</f>
        <v>Sleep</v>
      </c>
      <c r="D248" s="22">
        <f t="shared" si="6"/>
        <v>2.0833333333332996E-2</v>
      </c>
      <c r="F248">
        <v>7</v>
      </c>
    </row>
    <row r="249" spans="1:6" hidden="1" x14ac:dyDescent="0.3">
      <c r="A249" t="str">
        <f>IF(E249="",A248,VLOOKUP(E249,Maping!A:B,2,0))</f>
        <v>Friday</v>
      </c>
      <c r="B249" s="21">
        <f>VLOOKUP(F249,Maping!C:D,2,0)</f>
        <v>0.14583333333333301</v>
      </c>
      <c r="C249" t="str">
        <f>VLOOKUP(A249,'Data Raw'!$I$1:$BF$9,HLOOKUP(B249,'Data Raw'!$K$1:$BF$11,11,0),0)</f>
        <v>Sleep</v>
      </c>
      <c r="D249" s="22">
        <f t="shared" si="6"/>
        <v>2.083333333333301E-2</v>
      </c>
      <c r="F249">
        <v>8</v>
      </c>
    </row>
    <row r="250" spans="1:6" hidden="1" x14ac:dyDescent="0.3">
      <c r="A250" t="str">
        <f>IF(E250="",A249,VLOOKUP(E250,Maping!A:B,2,0))</f>
        <v>Friday</v>
      </c>
      <c r="B250" s="21">
        <f>VLOOKUP(F250,Maping!C:D,2,0)</f>
        <v>0.16666666666666699</v>
      </c>
      <c r="C250" t="str">
        <f>VLOOKUP(A250,'Data Raw'!$I$1:$BF$9,HLOOKUP(B250,'Data Raw'!$K$1:$BF$11,11,0),0)</f>
        <v>Sleep</v>
      </c>
      <c r="D250" s="22">
        <f t="shared" si="6"/>
        <v>2.0833333333333981E-2</v>
      </c>
      <c r="F250">
        <v>9</v>
      </c>
    </row>
    <row r="251" spans="1:6" hidden="1" x14ac:dyDescent="0.3">
      <c r="A251" t="str">
        <f>IF(E251="",A250,VLOOKUP(E251,Maping!A:B,2,0))</f>
        <v>Friday</v>
      </c>
      <c r="B251" s="21">
        <f>VLOOKUP(F251,Maping!C:D,2,0)</f>
        <v>0.1875</v>
      </c>
      <c r="C251" t="str">
        <f>VLOOKUP(A251,'Data Raw'!$I$1:$BF$9,HLOOKUP(B251,'Data Raw'!$K$1:$BF$11,11,0),0)</f>
        <v>Sleep</v>
      </c>
      <c r="D251" s="22">
        <f t="shared" si="6"/>
        <v>2.083333333333301E-2</v>
      </c>
      <c r="F251">
        <v>10</v>
      </c>
    </row>
    <row r="252" spans="1:6" hidden="1" x14ac:dyDescent="0.3">
      <c r="A252" t="str">
        <f>IF(E252="",A251,VLOOKUP(E252,Maping!A:B,2,0))</f>
        <v>Friday</v>
      </c>
      <c r="B252" s="21">
        <f>VLOOKUP(F252,Maping!C:D,2,0)</f>
        <v>0.20833333333333301</v>
      </c>
      <c r="C252" t="str">
        <f>VLOOKUP(A252,'Data Raw'!$I$1:$BF$9,HLOOKUP(B252,'Data Raw'!$K$1:$BF$11,11,0),0)</f>
        <v>Sleep</v>
      </c>
      <c r="D252" s="22">
        <f t="shared" si="6"/>
        <v>2.083333333333301E-2</v>
      </c>
      <c r="F252">
        <v>11</v>
      </c>
    </row>
    <row r="253" spans="1:6" hidden="1" x14ac:dyDescent="0.3">
      <c r="A253" t="str">
        <f>IF(E253="",A252,VLOOKUP(E253,Maping!A:B,2,0))</f>
        <v>Friday</v>
      </c>
      <c r="B253" s="21">
        <f>VLOOKUP(F253,Maping!C:D,2,0)</f>
        <v>0.22916666666666699</v>
      </c>
      <c r="C253" t="str">
        <f>VLOOKUP(A253,'Data Raw'!$I$1:$BF$9,HLOOKUP(B253,'Data Raw'!$K$1:$BF$11,11,0),0)</f>
        <v>Pray Fagr</v>
      </c>
      <c r="D253" s="22">
        <f t="shared" si="6"/>
        <v>2.0833333333333981E-2</v>
      </c>
      <c r="F253">
        <v>12</v>
      </c>
    </row>
    <row r="254" spans="1:6" hidden="1" x14ac:dyDescent="0.3">
      <c r="A254" t="str">
        <f>IF(E254="",A253,VLOOKUP(E254,Maping!A:B,2,0))</f>
        <v>Friday</v>
      </c>
      <c r="B254" s="21">
        <f>VLOOKUP(F254,Maping!C:D,2,0)</f>
        <v>0.25</v>
      </c>
      <c r="C254" t="str">
        <f>VLOOKUP(A254,'Data Raw'!$I$1:$BF$9,HLOOKUP(B254,'Data Raw'!$K$1:$BF$11,11,0),0)</f>
        <v>Read Quran</v>
      </c>
      <c r="D254" s="22">
        <f t="shared" si="6"/>
        <v>2.083333333333301E-2</v>
      </c>
      <c r="F254">
        <v>13</v>
      </c>
    </row>
    <row r="255" spans="1:6" hidden="1" x14ac:dyDescent="0.3">
      <c r="A255" t="str">
        <f>IF(E255="",A254,VLOOKUP(E255,Maping!A:B,2,0))</f>
        <v>Friday</v>
      </c>
      <c r="B255" s="21">
        <f>VLOOKUP(F255,Maping!C:D,2,0)</f>
        <v>0.27083333333333298</v>
      </c>
      <c r="C255" t="str">
        <f>VLOOKUP(A255,'Data Raw'!$I$1:$BF$9,HLOOKUP(B255,'Data Raw'!$K$1:$BF$11,11,0),0)</f>
        <v>Read Quran</v>
      </c>
      <c r="D255" s="22">
        <f t="shared" si="6"/>
        <v>2.0833333333332982E-2</v>
      </c>
      <c r="F255">
        <v>14</v>
      </c>
    </row>
    <row r="256" spans="1:6" hidden="1" x14ac:dyDescent="0.3">
      <c r="A256" t="str">
        <f>IF(E256="",A255,VLOOKUP(E256,Maping!A:B,2,0))</f>
        <v>Friday</v>
      </c>
      <c r="B256" s="21">
        <f>VLOOKUP(F256,Maping!C:D,2,0)</f>
        <v>0.29166666666666702</v>
      </c>
      <c r="C256" t="str">
        <f>VLOOKUP(A256,'Data Raw'!$I$1:$BF$9,HLOOKUP(B256,'Data Raw'!$K$1:$BF$11,11,0),0)</f>
        <v>Sleep</v>
      </c>
      <c r="D256" s="22">
        <f t="shared" si="6"/>
        <v>2.0833333333334036E-2</v>
      </c>
      <c r="F256">
        <v>15</v>
      </c>
    </row>
    <row r="257" spans="1:6" hidden="1" x14ac:dyDescent="0.3">
      <c r="A257" t="str">
        <f>IF(E257="",A256,VLOOKUP(E257,Maping!A:B,2,0))</f>
        <v>Friday</v>
      </c>
      <c r="B257" s="21">
        <f>VLOOKUP(F257,Maping!C:D,2,0)</f>
        <v>0.3125</v>
      </c>
      <c r="C257" t="str">
        <f>VLOOKUP(A257,'Data Raw'!$I$1:$BF$9,HLOOKUP(B257,'Data Raw'!$K$1:$BF$11,11,0),0)</f>
        <v>Sleep</v>
      </c>
      <c r="D257" s="22">
        <f t="shared" si="6"/>
        <v>2.0833333333332982E-2</v>
      </c>
      <c r="F257">
        <v>16</v>
      </c>
    </row>
    <row r="258" spans="1:6" hidden="1" x14ac:dyDescent="0.3">
      <c r="A258" t="str">
        <f>IF(E258="",A257,VLOOKUP(E258,Maping!A:B,2,0))</f>
        <v>Friday</v>
      </c>
      <c r="B258" s="21">
        <f>VLOOKUP(F258,Maping!C:D,2,0)</f>
        <v>0.33333333333333298</v>
      </c>
      <c r="C258" t="str">
        <f>VLOOKUP(A258,'Data Raw'!$I$1:$BF$9,HLOOKUP(B258,'Data Raw'!$K$1:$BF$11,11,0),0)</f>
        <v>Sleep</v>
      </c>
      <c r="D258" s="22">
        <f t="shared" si="6"/>
        <v>2.0833333333332982E-2</v>
      </c>
      <c r="F258">
        <v>17</v>
      </c>
    </row>
    <row r="259" spans="1:6" hidden="1" x14ac:dyDescent="0.3">
      <c r="A259" t="str">
        <f>IF(E259="",A258,VLOOKUP(E259,Maping!A:B,2,0))</f>
        <v>Friday</v>
      </c>
      <c r="B259" s="21">
        <f>VLOOKUP(F259,Maping!C:D,2,0)</f>
        <v>0.35416666666666702</v>
      </c>
      <c r="C259" t="str">
        <f>VLOOKUP(A259,'Data Raw'!$I$1:$BF$9,HLOOKUP(B259,'Data Raw'!$K$1:$BF$11,11,0),0)</f>
        <v>Sleep</v>
      </c>
      <c r="D259" s="22">
        <f t="shared" si="6"/>
        <v>2.0833333333334036E-2</v>
      </c>
      <c r="F259">
        <v>18</v>
      </c>
    </row>
    <row r="260" spans="1:6" hidden="1" x14ac:dyDescent="0.3">
      <c r="A260" t="str">
        <f>IF(E260="",A259,VLOOKUP(E260,Maping!A:B,2,0))</f>
        <v>Friday</v>
      </c>
      <c r="B260" s="21">
        <f>VLOOKUP(F260,Maping!C:D,2,0)</f>
        <v>0.375</v>
      </c>
      <c r="C260" t="str">
        <f>VLOOKUP(A260,'Data Raw'!$I$1:$BF$9,HLOOKUP(B260,'Data Raw'!$K$1:$BF$11,11,0),0)</f>
        <v>Sleep</v>
      </c>
      <c r="D260" s="22">
        <f t="shared" si="6"/>
        <v>2.0833333333332982E-2</v>
      </c>
      <c r="F260">
        <v>19</v>
      </c>
    </row>
    <row r="261" spans="1:6" hidden="1" x14ac:dyDescent="0.3">
      <c r="A261" t="str">
        <f>IF(E261="",A260,VLOOKUP(E261,Maping!A:B,2,0))</f>
        <v>Friday</v>
      </c>
      <c r="B261" s="21">
        <f>VLOOKUP(F261,Maping!C:D,2,0)</f>
        <v>0.39583333333333298</v>
      </c>
      <c r="C261" t="str">
        <f>VLOOKUP(A261,'Data Raw'!$I$1:$BF$9,HLOOKUP(B261,'Data Raw'!$K$1:$BF$11,11,0),0)</f>
        <v>Sleep</v>
      </c>
      <c r="D261" s="22">
        <f t="shared" si="6"/>
        <v>2.0833333333332982E-2</v>
      </c>
      <c r="F261">
        <v>20</v>
      </c>
    </row>
    <row r="262" spans="1:6" hidden="1" x14ac:dyDescent="0.3">
      <c r="A262" t="str">
        <f>IF(E262="",A261,VLOOKUP(E262,Maping!A:B,2,0))</f>
        <v>Friday</v>
      </c>
      <c r="B262" s="21">
        <f>VLOOKUP(F262,Maping!C:D,2,0)</f>
        <v>0.41666666666666702</v>
      </c>
      <c r="C262" t="str">
        <f>VLOOKUP(A262,'Data Raw'!$I$1:$BF$9,HLOOKUP(B262,'Data Raw'!$K$1:$BF$11,11,0),0)</f>
        <v>Out Door Running</v>
      </c>
      <c r="D262" s="22">
        <f t="shared" si="6"/>
        <v>2.0833333333334036E-2</v>
      </c>
      <c r="F262">
        <v>21</v>
      </c>
    </row>
    <row r="263" spans="1:6" hidden="1" x14ac:dyDescent="0.3">
      <c r="A263" t="str">
        <f>IF(E263="",A262,VLOOKUP(E263,Maping!A:B,2,0))</f>
        <v>Friday</v>
      </c>
      <c r="B263" s="21">
        <f>VLOOKUP(F263,Maping!C:D,2,0)</f>
        <v>0.4375</v>
      </c>
      <c r="C263" t="str">
        <f>VLOOKUP(A263,'Data Raw'!$I$1:$BF$9,HLOOKUP(B263,'Data Raw'!$K$1:$BF$11,11,0),0)</f>
        <v>Out Door Running</v>
      </c>
      <c r="D263" s="22">
        <f t="shared" si="6"/>
        <v>2.0833333333332982E-2</v>
      </c>
      <c r="F263">
        <v>22</v>
      </c>
    </row>
    <row r="264" spans="1:6" hidden="1" x14ac:dyDescent="0.3">
      <c r="A264" t="str">
        <f>IF(E264="",A263,VLOOKUP(E264,Maping!A:B,2,0))</f>
        <v>Friday</v>
      </c>
      <c r="B264" s="21">
        <f>VLOOKUP(F264,Maping!C:D,2,0)</f>
        <v>0.45833333333333298</v>
      </c>
      <c r="C264" t="str">
        <f>VLOOKUP(A264,'Data Raw'!$I$1:$BF$9,HLOOKUP(B264,'Data Raw'!$K$1:$BF$11,11,0),0)</f>
        <v>Out Door Running</v>
      </c>
      <c r="D264" s="22">
        <f t="shared" si="6"/>
        <v>2.0833333333332982E-2</v>
      </c>
      <c r="F264">
        <v>23</v>
      </c>
    </row>
    <row r="265" spans="1:6" hidden="1" x14ac:dyDescent="0.3">
      <c r="A265" t="str">
        <f>IF(E265="",A264,VLOOKUP(E265,Maping!A:B,2,0))</f>
        <v>Friday</v>
      </c>
      <c r="B265" s="21">
        <f>VLOOKUP(F265,Maping!C:D,2,0)</f>
        <v>0.47916666666666702</v>
      </c>
      <c r="C265" t="str">
        <f>VLOOKUP(A265,'Data Raw'!$I$1:$BF$9,HLOOKUP(B265,'Data Raw'!$K$1:$BF$11,11,0),0)</f>
        <v>Prepare For Gomaa</v>
      </c>
      <c r="D265" s="22">
        <f t="shared" si="6"/>
        <v>2.0833333333334036E-2</v>
      </c>
      <c r="F265">
        <v>24</v>
      </c>
    </row>
    <row r="266" spans="1:6" hidden="1" x14ac:dyDescent="0.3">
      <c r="A266" t="str">
        <f>IF(E266="",A265,VLOOKUP(E266,Maping!A:B,2,0))</f>
        <v>Friday</v>
      </c>
      <c r="B266" s="21">
        <f>VLOOKUP(F266,Maping!C:D,2,0)</f>
        <v>0.5</v>
      </c>
      <c r="C266" t="str">
        <f>VLOOKUP(A266,'Data Raw'!$I$1:$BF$9,HLOOKUP(B266,'Data Raw'!$K$1:$BF$11,11,0),0)</f>
        <v>Pray Gomaa</v>
      </c>
      <c r="D266" s="22">
        <f t="shared" si="6"/>
        <v>2.0833333333332982E-2</v>
      </c>
      <c r="F266">
        <v>25</v>
      </c>
    </row>
    <row r="267" spans="1:6" hidden="1" x14ac:dyDescent="0.3">
      <c r="A267" t="str">
        <f>IF(E267="",A266,VLOOKUP(E267,Maping!A:B,2,0))</f>
        <v>Friday</v>
      </c>
      <c r="B267" s="21">
        <f>VLOOKUP(F267,Maping!C:D,2,0)</f>
        <v>0.52083333333333304</v>
      </c>
      <c r="C267" t="str">
        <f>VLOOKUP(A267,'Data Raw'!$I$1:$BF$9,HLOOKUP(B267,'Data Raw'!$K$1:$BF$11,11,0),0)</f>
        <v>Pray Gomaa</v>
      </c>
      <c r="D267" s="22">
        <f t="shared" si="6"/>
        <v>2.0833333333333037E-2</v>
      </c>
      <c r="F267">
        <v>26</v>
      </c>
    </row>
    <row r="268" spans="1:6" hidden="1" x14ac:dyDescent="0.3">
      <c r="A268" t="str">
        <f>IF(E268="",A267,VLOOKUP(E268,Maping!A:B,2,0))</f>
        <v>Friday</v>
      </c>
      <c r="B268" s="21">
        <f>VLOOKUP(F268,Maping!C:D,2,0)</f>
        <v>0.54166666666666696</v>
      </c>
      <c r="C268" t="str">
        <f>VLOOKUP(A268,'Data Raw'!$I$1:$BF$9,HLOOKUP(B268,'Data Raw'!$K$1:$BF$11,11,0),0)</f>
        <v>Eat</v>
      </c>
      <c r="D268" s="22">
        <f t="shared" si="6"/>
        <v>2.0833333333333925E-2</v>
      </c>
      <c r="F268">
        <v>27</v>
      </c>
    </row>
    <row r="269" spans="1:6" hidden="1" x14ac:dyDescent="0.3">
      <c r="A269" t="str">
        <f>IF(E269="",A268,VLOOKUP(E269,Maping!A:B,2,0))</f>
        <v>Friday</v>
      </c>
      <c r="B269" s="21">
        <f>VLOOKUP(F269,Maping!C:D,2,0)</f>
        <v>0.5625</v>
      </c>
      <c r="C269" t="str">
        <f>VLOOKUP(A269,'Data Raw'!$I$1:$BF$9,HLOOKUP(B269,'Data Raw'!$K$1:$BF$11,11,0),0)</f>
        <v>Study</v>
      </c>
      <c r="D269" s="22">
        <f t="shared" si="6"/>
        <v>2.0833333333333037E-2</v>
      </c>
      <c r="F269">
        <v>28</v>
      </c>
    </row>
    <row r="270" spans="1:6" hidden="1" x14ac:dyDescent="0.3">
      <c r="A270" t="str">
        <f>IF(E270="",A269,VLOOKUP(E270,Maping!A:B,2,0))</f>
        <v>Friday</v>
      </c>
      <c r="B270" s="21">
        <f>VLOOKUP(F270,Maping!C:D,2,0)</f>
        <v>0.58333333333333304</v>
      </c>
      <c r="C270" t="str">
        <f>VLOOKUP(A270,'Data Raw'!$I$1:$BF$9,HLOOKUP(B270,'Data Raw'!$K$1:$BF$11,11,0),0)</f>
        <v>Study</v>
      </c>
      <c r="D270" s="22">
        <f t="shared" si="6"/>
        <v>2.0833333333333037E-2</v>
      </c>
      <c r="F270">
        <v>29</v>
      </c>
    </row>
    <row r="271" spans="1:6" hidden="1" x14ac:dyDescent="0.3">
      <c r="A271" t="str">
        <f>IF(E271="",A270,VLOOKUP(E271,Maping!A:B,2,0))</f>
        <v>Friday</v>
      </c>
      <c r="B271" s="21">
        <f>VLOOKUP(F271,Maping!C:D,2,0)</f>
        <v>0.60416666666666696</v>
      </c>
      <c r="C271" t="str">
        <f>VLOOKUP(A271,'Data Raw'!$I$1:$BF$9,HLOOKUP(B271,'Data Raw'!$K$1:$BF$11,11,0),0)</f>
        <v>Pray ASR</v>
      </c>
      <c r="D271" s="22">
        <f t="shared" si="6"/>
        <v>2.0833333333333925E-2</v>
      </c>
      <c r="F271">
        <v>30</v>
      </c>
    </row>
    <row r="272" spans="1:6" hidden="1" x14ac:dyDescent="0.3">
      <c r="A272" t="str">
        <f>IF(E272="",A271,VLOOKUP(E272,Maping!A:B,2,0))</f>
        <v>Friday</v>
      </c>
      <c r="B272" s="21">
        <f>VLOOKUP(F272,Maping!C:D,2,0)</f>
        <v>0.625</v>
      </c>
      <c r="C272" t="str">
        <f>VLOOKUP(A272,'Data Raw'!$I$1:$BF$9,HLOOKUP(B272,'Data Raw'!$K$1:$BF$11,11,0),0)</f>
        <v>Study</v>
      </c>
      <c r="D272" s="22">
        <f t="shared" si="6"/>
        <v>2.0833333333333037E-2</v>
      </c>
      <c r="F272">
        <v>31</v>
      </c>
    </row>
    <row r="273" spans="1:6" hidden="1" x14ac:dyDescent="0.3">
      <c r="A273" t="str">
        <f>IF(E273="",A272,VLOOKUP(E273,Maping!A:B,2,0))</f>
        <v>Friday</v>
      </c>
      <c r="B273" s="21">
        <f>VLOOKUP(F273,Maping!C:D,2,0)</f>
        <v>0.64583333333333304</v>
      </c>
      <c r="C273" t="str">
        <f>VLOOKUP(A273,'Data Raw'!$I$1:$BF$9,HLOOKUP(B273,'Data Raw'!$K$1:$BF$11,11,0),0)</f>
        <v>Study</v>
      </c>
      <c r="D273" s="22">
        <f t="shared" si="6"/>
        <v>2.0833333333333037E-2</v>
      </c>
      <c r="F273">
        <v>32</v>
      </c>
    </row>
    <row r="274" spans="1:6" hidden="1" x14ac:dyDescent="0.3">
      <c r="A274" t="str">
        <f>IF(E274="",A273,VLOOKUP(E274,Maping!A:B,2,0))</f>
        <v>Friday</v>
      </c>
      <c r="B274" s="21">
        <f>VLOOKUP(F274,Maping!C:D,2,0)</f>
        <v>0.66666666666666696</v>
      </c>
      <c r="C274" t="str">
        <f>VLOOKUP(A274,'Data Raw'!$I$1:$BF$9,HLOOKUP(B274,'Data Raw'!$K$1:$BF$11,11,0),0)</f>
        <v>Study</v>
      </c>
      <c r="D274" s="22">
        <f t="shared" si="6"/>
        <v>2.0833333333333925E-2</v>
      </c>
      <c r="F274">
        <v>33</v>
      </c>
    </row>
    <row r="275" spans="1:6" hidden="1" x14ac:dyDescent="0.3">
      <c r="A275" t="str">
        <f>IF(E275="",A274,VLOOKUP(E275,Maping!A:B,2,0))</f>
        <v>Friday</v>
      </c>
      <c r="B275" s="21">
        <f>VLOOKUP(F275,Maping!C:D,2,0)</f>
        <v>0.6875</v>
      </c>
      <c r="C275" t="str">
        <f>VLOOKUP(A275,'Data Raw'!$I$1:$BF$9,HLOOKUP(B275,'Data Raw'!$K$1:$BF$11,11,0),0)</f>
        <v>Eat</v>
      </c>
      <c r="D275" s="22">
        <f t="shared" si="6"/>
        <v>2.0833333333333037E-2</v>
      </c>
      <c r="F275">
        <v>34</v>
      </c>
    </row>
    <row r="276" spans="1:6" hidden="1" x14ac:dyDescent="0.3">
      <c r="A276" t="str">
        <f>IF(E276="",A275,VLOOKUP(E276,Maping!A:B,2,0))</f>
        <v>Friday</v>
      </c>
      <c r="B276" s="21">
        <f>VLOOKUP(F276,Maping!C:D,2,0)</f>
        <v>0.70833333333333304</v>
      </c>
      <c r="C276" t="str">
        <f>VLOOKUP(A276,'Data Raw'!$I$1:$BF$9,HLOOKUP(B276,'Data Raw'!$K$1:$BF$11,11,0),0)</f>
        <v>Pray Maghreb</v>
      </c>
      <c r="D276" s="22">
        <f t="shared" si="6"/>
        <v>2.0833333333333037E-2</v>
      </c>
      <c r="F276">
        <v>35</v>
      </c>
    </row>
    <row r="277" spans="1:6" hidden="1" x14ac:dyDescent="0.3">
      <c r="A277" t="str">
        <f>IF(E277="",A276,VLOOKUP(E277,Maping!A:B,2,0))</f>
        <v>Friday</v>
      </c>
      <c r="B277" s="21">
        <f>VLOOKUP(F277,Maping!C:D,2,0)</f>
        <v>0.72916666666666696</v>
      </c>
      <c r="C277" t="str">
        <f>VLOOKUP(A277,'Data Raw'!$I$1:$BF$9,HLOOKUP(B277,'Data Raw'!$K$1:$BF$11,11,0),0)</f>
        <v>Study</v>
      </c>
      <c r="D277" s="22">
        <f t="shared" si="6"/>
        <v>2.0833333333333925E-2</v>
      </c>
      <c r="F277">
        <v>36</v>
      </c>
    </row>
    <row r="278" spans="1:6" hidden="1" x14ac:dyDescent="0.3">
      <c r="A278" t="str">
        <f>IF(E278="",A277,VLOOKUP(E278,Maping!A:B,2,0))</f>
        <v>Friday</v>
      </c>
      <c r="B278" s="21">
        <f>VLOOKUP(F278,Maping!C:D,2,0)</f>
        <v>0.75</v>
      </c>
      <c r="C278" t="str">
        <f>VLOOKUP(A278,'Data Raw'!$I$1:$BF$9,HLOOKUP(B278,'Data Raw'!$K$1:$BF$11,11,0),0)</f>
        <v>Study</v>
      </c>
      <c r="D278" s="22">
        <f t="shared" si="6"/>
        <v>2.0833333333333037E-2</v>
      </c>
      <c r="F278">
        <v>37</v>
      </c>
    </row>
    <row r="279" spans="1:6" hidden="1" x14ac:dyDescent="0.3">
      <c r="A279" t="str">
        <f>IF(E279="",A278,VLOOKUP(E279,Maping!A:B,2,0))</f>
        <v>Friday</v>
      </c>
      <c r="B279" s="21">
        <f>VLOOKUP(F279,Maping!C:D,2,0)</f>
        <v>0.77083333333333304</v>
      </c>
      <c r="C279" t="str">
        <f>VLOOKUP(A279,'Data Raw'!$I$1:$BF$9,HLOOKUP(B279,'Data Raw'!$K$1:$BF$11,11,0),0)</f>
        <v>Study</v>
      </c>
      <c r="D279" s="22">
        <f t="shared" si="6"/>
        <v>2.0833333333333037E-2</v>
      </c>
      <c r="F279">
        <v>38</v>
      </c>
    </row>
    <row r="280" spans="1:6" hidden="1" x14ac:dyDescent="0.3">
      <c r="A280" t="str">
        <f>IF(E280="",A279,VLOOKUP(E280,Maping!A:B,2,0))</f>
        <v>Friday</v>
      </c>
      <c r="B280" s="21">
        <f>VLOOKUP(F280,Maping!C:D,2,0)</f>
        <v>0.79166666666666696</v>
      </c>
      <c r="C280" t="str">
        <f>VLOOKUP(A280,'Data Raw'!$I$1:$BF$9,HLOOKUP(B280,'Data Raw'!$K$1:$BF$11,11,0),0)</f>
        <v>Pray Ashaa</v>
      </c>
      <c r="D280" s="22">
        <f t="shared" si="6"/>
        <v>2.0833333333333925E-2</v>
      </c>
      <c r="F280">
        <v>39</v>
      </c>
    </row>
    <row r="281" spans="1:6" hidden="1" x14ac:dyDescent="0.3">
      <c r="A281" t="str">
        <f>IF(E281="",A280,VLOOKUP(E281,Maping!A:B,2,0))</f>
        <v>Friday</v>
      </c>
      <c r="B281" s="21">
        <f>VLOOKUP(F281,Maping!C:D,2,0)</f>
        <v>0.8125</v>
      </c>
      <c r="C281" t="str">
        <f>VLOOKUP(A281,'Data Raw'!$I$1:$BF$9,HLOOKUP(B281,'Data Raw'!$K$1:$BF$11,11,0),0)</f>
        <v>FreeTime</v>
      </c>
      <c r="D281" s="22">
        <f t="shared" si="6"/>
        <v>2.0833333333333037E-2</v>
      </c>
      <c r="F281">
        <v>40</v>
      </c>
    </row>
    <row r="282" spans="1:6" hidden="1" x14ac:dyDescent="0.3">
      <c r="A282" t="str">
        <f>IF(E282="",A281,VLOOKUP(E282,Maping!A:B,2,0))</f>
        <v>Friday</v>
      </c>
      <c r="B282" s="21">
        <f>VLOOKUP(F282,Maping!C:D,2,0)</f>
        <v>0.83333333333333304</v>
      </c>
      <c r="C282" t="str">
        <f>VLOOKUP(A282,'Data Raw'!$I$1:$BF$9,HLOOKUP(B282,'Data Raw'!$K$1:$BF$11,11,0),0)</f>
        <v>FreeTime</v>
      </c>
      <c r="D282" s="22">
        <f t="shared" si="6"/>
        <v>2.0833333333333037E-2</v>
      </c>
      <c r="F282">
        <v>41</v>
      </c>
    </row>
    <row r="283" spans="1:6" hidden="1" x14ac:dyDescent="0.3">
      <c r="A283" t="str">
        <f>IF(E283="",A282,VLOOKUP(E283,Maping!A:B,2,0))</f>
        <v>Friday</v>
      </c>
      <c r="B283" s="21">
        <f>VLOOKUP(F283,Maping!C:D,2,0)</f>
        <v>0.85416666666666696</v>
      </c>
      <c r="C283" t="str">
        <f>VLOOKUP(A283,'Data Raw'!$I$1:$BF$9,HLOOKUP(B283,'Data Raw'!$K$1:$BF$11,11,0),0)</f>
        <v>FreeTime</v>
      </c>
      <c r="D283" s="22">
        <f t="shared" si="6"/>
        <v>2.0833333333333925E-2</v>
      </c>
      <c r="F283">
        <v>42</v>
      </c>
    </row>
    <row r="284" spans="1:6" hidden="1" x14ac:dyDescent="0.3">
      <c r="A284" t="str">
        <f>IF(E284="",A283,VLOOKUP(E284,Maping!A:B,2,0))</f>
        <v>Friday</v>
      </c>
      <c r="B284" s="21">
        <f>VLOOKUP(F284,Maping!C:D,2,0)</f>
        <v>0.875</v>
      </c>
      <c r="C284" t="str">
        <f>VLOOKUP(A284,'Data Raw'!$I$1:$BF$9,HLOOKUP(B284,'Data Raw'!$K$1:$BF$11,11,0),0)</f>
        <v>FreeTime</v>
      </c>
      <c r="D284" s="22">
        <f t="shared" si="6"/>
        <v>2.0833333333333037E-2</v>
      </c>
      <c r="F284">
        <v>43</v>
      </c>
    </row>
    <row r="285" spans="1:6" hidden="1" x14ac:dyDescent="0.3">
      <c r="A285" t="str">
        <f>IF(E285="",A284,VLOOKUP(E285,Maping!A:B,2,0))</f>
        <v>Friday</v>
      </c>
      <c r="B285" s="21">
        <f>VLOOKUP(F285,Maping!C:D,2,0)</f>
        <v>0.89583333333333304</v>
      </c>
      <c r="C285" t="str">
        <f>VLOOKUP(A285,'Data Raw'!$I$1:$BF$9,HLOOKUP(B285,'Data Raw'!$K$1:$BF$11,11,0),0)</f>
        <v>FreeTime</v>
      </c>
      <c r="D285" s="22">
        <f t="shared" si="6"/>
        <v>2.0833333333333037E-2</v>
      </c>
      <c r="F285">
        <v>44</v>
      </c>
    </row>
    <row r="286" spans="1:6" hidden="1" x14ac:dyDescent="0.3">
      <c r="A286" t="str">
        <f>IF(E286="",A285,VLOOKUP(E286,Maping!A:B,2,0))</f>
        <v>Friday</v>
      </c>
      <c r="B286" s="21">
        <f>VLOOKUP(F286,Maping!C:D,2,0)</f>
        <v>0.91666666666666696</v>
      </c>
      <c r="C286" t="str">
        <f>VLOOKUP(A286,'Data Raw'!$I$1:$BF$9,HLOOKUP(B286,'Data Raw'!$K$1:$BF$11,11,0),0)</f>
        <v>FreeTime</v>
      </c>
      <c r="D286" s="22">
        <f t="shared" si="6"/>
        <v>2.0833333333333925E-2</v>
      </c>
      <c r="F286">
        <v>45</v>
      </c>
    </row>
    <row r="287" spans="1:6" hidden="1" x14ac:dyDescent="0.3">
      <c r="A287" t="str">
        <f>IF(E287="",A286,VLOOKUP(E287,Maping!A:B,2,0))</f>
        <v>Friday</v>
      </c>
      <c r="B287" s="21">
        <f>VLOOKUP(F287,Maping!C:D,2,0)</f>
        <v>0.9375</v>
      </c>
      <c r="C287" t="str">
        <f>VLOOKUP(A287,'Data Raw'!$I$1:$BF$9,HLOOKUP(B287,'Data Raw'!$K$1:$BF$11,11,0),0)</f>
        <v>FreeTime</v>
      </c>
      <c r="D287" s="22">
        <f t="shared" si="6"/>
        <v>2.0833333333333037E-2</v>
      </c>
      <c r="F287">
        <v>46</v>
      </c>
    </row>
    <row r="288" spans="1:6" hidden="1" x14ac:dyDescent="0.3">
      <c r="A288" t="str">
        <f>IF(E288="",A287,VLOOKUP(E288,Maping!A:B,2,0))</f>
        <v>Friday</v>
      </c>
      <c r="B288" s="21">
        <f>VLOOKUP(F288,Maping!C:D,2,0)</f>
        <v>0.95833333333333304</v>
      </c>
      <c r="C288" t="str">
        <f>VLOOKUP(A288,'Data Raw'!$I$1:$BF$9,HLOOKUP(B288,'Data Raw'!$K$1:$BF$11,11,0),0)</f>
        <v>FreeTime</v>
      </c>
      <c r="D288" s="22">
        <f t="shared" si="6"/>
        <v>2.0833333333333037E-2</v>
      </c>
      <c r="F288">
        <v>47</v>
      </c>
    </row>
    <row r="289" spans="1:6" hidden="1" x14ac:dyDescent="0.3">
      <c r="A289" t="str">
        <f>IF(E289="",A288,VLOOKUP(E289,Maping!A:B,2,0))</f>
        <v>Friday</v>
      </c>
      <c r="B289" s="21">
        <f>VLOOKUP(F289,Maping!C:D,2,0)</f>
        <v>0.97916666666666696</v>
      </c>
      <c r="C289" t="str">
        <f>VLOOKUP(A289,'Data Raw'!$I$1:$BF$9,HLOOKUP(B289,'Data Raw'!$K$1:$BF$11,11,0),0)</f>
        <v>Gym</v>
      </c>
      <c r="D289" s="22">
        <f t="shared" si="6"/>
        <v>2.0833333333333925E-2</v>
      </c>
      <c r="F289">
        <v>48</v>
      </c>
    </row>
    <row r="290" spans="1:6" hidden="1" x14ac:dyDescent="0.3">
      <c r="A290" t="str">
        <f>IF(E290="",A289,VLOOKUP(E290,Maping!A:B,2,0))</f>
        <v>Saturday</v>
      </c>
      <c r="B290" s="21">
        <f>VLOOKUP(F290,Maping!C:D,2,0)</f>
        <v>0</v>
      </c>
      <c r="C290" t="str">
        <f>VLOOKUP(A290,'Data Raw'!$I$1:$BF$9,HLOOKUP(B290,'Data Raw'!$K$1:$BF$11,11,0),0)</f>
        <v>Gym</v>
      </c>
      <c r="D290" s="22">
        <v>2.0833333333333332E-2</v>
      </c>
      <c r="E290">
        <f>E242+1</f>
        <v>7</v>
      </c>
      <c r="F290">
        <f>F242</f>
        <v>1</v>
      </c>
    </row>
    <row r="291" spans="1:6" hidden="1" x14ac:dyDescent="0.3">
      <c r="A291" t="str">
        <f>IF(E291="",A290,VLOOKUP(E291,Maping!A:B,2,0))</f>
        <v>Saturday</v>
      </c>
      <c r="B291" s="21">
        <f>VLOOKUP(F291,Maping!C:D,2,0)</f>
        <v>2.0833333333333332E-2</v>
      </c>
      <c r="C291" t="str">
        <f>VLOOKUP(A291,'Data Raw'!$I$1:$BF$9,HLOOKUP(B291,'Data Raw'!$K$1:$BF$11,11,0),0)</f>
        <v>Gym</v>
      </c>
      <c r="D291" s="22">
        <f t="shared" ref="D291:D337" si="7">B291-B290</f>
        <v>2.0833333333333332E-2</v>
      </c>
      <c r="F291">
        <v>2</v>
      </c>
    </row>
    <row r="292" spans="1:6" hidden="1" x14ac:dyDescent="0.3">
      <c r="A292" t="str">
        <f>IF(E292="",A291,VLOOKUP(E292,Maping!A:B,2,0))</f>
        <v>Saturday</v>
      </c>
      <c r="B292" s="21">
        <f>VLOOKUP(F292,Maping!C:D,2,0)</f>
        <v>4.1666666666666699E-2</v>
      </c>
      <c r="C292" t="str">
        <f>VLOOKUP(A292,'Data Raw'!$I$1:$BF$9,HLOOKUP(B292,'Data Raw'!$K$1:$BF$11,11,0),0)</f>
        <v>Sleep</v>
      </c>
      <c r="D292" s="22">
        <f t="shared" si="7"/>
        <v>2.0833333333333367E-2</v>
      </c>
      <c r="F292">
        <v>3</v>
      </c>
    </row>
    <row r="293" spans="1:6" hidden="1" x14ac:dyDescent="0.3">
      <c r="A293" t="str">
        <f>IF(E293="",A292,VLOOKUP(E293,Maping!A:B,2,0))</f>
        <v>Saturday</v>
      </c>
      <c r="B293" s="21">
        <f>VLOOKUP(F293,Maping!C:D,2,0)</f>
        <v>6.25E-2</v>
      </c>
      <c r="C293" t="str">
        <f>VLOOKUP(A293,'Data Raw'!$I$1:$BF$9,HLOOKUP(B293,'Data Raw'!$K$1:$BF$11,11,0),0)</f>
        <v>Sleep</v>
      </c>
      <c r="D293" s="22">
        <f t="shared" si="7"/>
        <v>2.0833333333333301E-2</v>
      </c>
      <c r="F293">
        <v>4</v>
      </c>
    </row>
    <row r="294" spans="1:6" hidden="1" x14ac:dyDescent="0.3">
      <c r="A294" t="str">
        <f>IF(E294="",A293,VLOOKUP(E294,Maping!A:B,2,0))</f>
        <v>Saturday</v>
      </c>
      <c r="B294" s="21">
        <f>VLOOKUP(F294,Maping!C:D,2,0)</f>
        <v>8.3333333333333301E-2</v>
      </c>
      <c r="C294" t="str">
        <f>VLOOKUP(A294,'Data Raw'!$I$1:$BF$9,HLOOKUP(B294,'Data Raw'!$K$1:$BF$11,11,0),0)</f>
        <v>Sleep</v>
      </c>
      <c r="D294" s="22">
        <f t="shared" si="7"/>
        <v>2.0833333333333301E-2</v>
      </c>
      <c r="F294">
        <v>5</v>
      </c>
    </row>
    <row r="295" spans="1:6" hidden="1" x14ac:dyDescent="0.3">
      <c r="A295" t="str">
        <f>IF(E295="",A294,VLOOKUP(E295,Maping!A:B,2,0))</f>
        <v>Saturday</v>
      </c>
      <c r="B295" s="21">
        <f>VLOOKUP(F295,Maping!C:D,2,0)</f>
        <v>0.104166666666667</v>
      </c>
      <c r="C295" t="str">
        <f>VLOOKUP(A295,'Data Raw'!$I$1:$BF$9,HLOOKUP(B295,'Data Raw'!$K$1:$BF$11,11,0),0)</f>
        <v>Sleep</v>
      </c>
      <c r="D295" s="22">
        <f t="shared" si="7"/>
        <v>2.0833333333333703E-2</v>
      </c>
      <c r="F295">
        <v>6</v>
      </c>
    </row>
    <row r="296" spans="1:6" hidden="1" x14ac:dyDescent="0.3">
      <c r="A296" t="str">
        <f>IF(E296="",A295,VLOOKUP(E296,Maping!A:B,2,0))</f>
        <v>Saturday</v>
      </c>
      <c r="B296" s="21">
        <f>VLOOKUP(F296,Maping!C:D,2,0)</f>
        <v>0.125</v>
      </c>
      <c r="C296" t="str">
        <f>VLOOKUP(A296,'Data Raw'!$I$1:$BF$9,HLOOKUP(B296,'Data Raw'!$K$1:$BF$11,11,0),0)</f>
        <v>Sleep</v>
      </c>
      <c r="D296" s="22">
        <f t="shared" si="7"/>
        <v>2.0833333333332996E-2</v>
      </c>
      <c r="F296">
        <v>7</v>
      </c>
    </row>
    <row r="297" spans="1:6" hidden="1" x14ac:dyDescent="0.3">
      <c r="A297" t="str">
        <f>IF(E297="",A296,VLOOKUP(E297,Maping!A:B,2,0))</f>
        <v>Saturday</v>
      </c>
      <c r="B297" s="21">
        <f>VLOOKUP(F297,Maping!C:D,2,0)</f>
        <v>0.14583333333333301</v>
      </c>
      <c r="C297" t="str">
        <f>VLOOKUP(A297,'Data Raw'!$I$1:$BF$9,HLOOKUP(B297,'Data Raw'!$K$1:$BF$11,11,0),0)</f>
        <v>Sleep</v>
      </c>
      <c r="D297" s="22">
        <f t="shared" si="7"/>
        <v>2.083333333333301E-2</v>
      </c>
      <c r="F297">
        <v>8</v>
      </c>
    </row>
    <row r="298" spans="1:6" hidden="1" x14ac:dyDescent="0.3">
      <c r="A298" t="str">
        <f>IF(E298="",A297,VLOOKUP(E298,Maping!A:B,2,0))</f>
        <v>Saturday</v>
      </c>
      <c r="B298" s="21">
        <f>VLOOKUP(F298,Maping!C:D,2,0)</f>
        <v>0.16666666666666699</v>
      </c>
      <c r="C298" t="str">
        <f>VLOOKUP(A298,'Data Raw'!$I$1:$BF$9,HLOOKUP(B298,'Data Raw'!$K$1:$BF$11,11,0),0)</f>
        <v>Sleep</v>
      </c>
      <c r="D298" s="22">
        <f t="shared" si="7"/>
        <v>2.0833333333333981E-2</v>
      </c>
      <c r="F298">
        <v>9</v>
      </c>
    </row>
    <row r="299" spans="1:6" hidden="1" x14ac:dyDescent="0.3">
      <c r="A299" t="str">
        <f>IF(E299="",A298,VLOOKUP(E299,Maping!A:B,2,0))</f>
        <v>Saturday</v>
      </c>
      <c r="B299" s="21">
        <f>VLOOKUP(F299,Maping!C:D,2,0)</f>
        <v>0.1875</v>
      </c>
      <c r="C299" t="str">
        <f>VLOOKUP(A299,'Data Raw'!$I$1:$BF$9,HLOOKUP(B299,'Data Raw'!$K$1:$BF$11,11,0),0)</f>
        <v>Sleep</v>
      </c>
      <c r="D299" s="22">
        <f t="shared" si="7"/>
        <v>2.083333333333301E-2</v>
      </c>
      <c r="F299">
        <v>10</v>
      </c>
    </row>
    <row r="300" spans="1:6" hidden="1" x14ac:dyDescent="0.3">
      <c r="A300" t="str">
        <f>IF(E300="",A299,VLOOKUP(E300,Maping!A:B,2,0))</f>
        <v>Saturday</v>
      </c>
      <c r="B300" s="21">
        <f>VLOOKUP(F300,Maping!C:D,2,0)</f>
        <v>0.20833333333333301</v>
      </c>
      <c r="C300" t="str">
        <f>VLOOKUP(A300,'Data Raw'!$I$1:$BF$9,HLOOKUP(B300,'Data Raw'!$K$1:$BF$11,11,0),0)</f>
        <v>Sleep</v>
      </c>
      <c r="D300" s="22">
        <f t="shared" si="7"/>
        <v>2.083333333333301E-2</v>
      </c>
      <c r="F300">
        <v>11</v>
      </c>
    </row>
    <row r="301" spans="1:6" hidden="1" x14ac:dyDescent="0.3">
      <c r="A301" t="str">
        <f>IF(E301="",A300,VLOOKUP(E301,Maping!A:B,2,0))</f>
        <v>Saturday</v>
      </c>
      <c r="B301" s="21">
        <f>VLOOKUP(F301,Maping!C:D,2,0)</f>
        <v>0.22916666666666699</v>
      </c>
      <c r="C301" t="str">
        <f>VLOOKUP(A301,'Data Raw'!$I$1:$BF$9,HLOOKUP(B301,'Data Raw'!$K$1:$BF$11,11,0),0)</f>
        <v>Pray Fagr</v>
      </c>
      <c r="D301" s="22">
        <f t="shared" si="7"/>
        <v>2.0833333333333981E-2</v>
      </c>
      <c r="F301">
        <v>12</v>
      </c>
    </row>
    <row r="302" spans="1:6" hidden="1" x14ac:dyDescent="0.3">
      <c r="A302" t="str">
        <f>IF(E302="",A301,VLOOKUP(E302,Maping!A:B,2,0))</f>
        <v>Saturday</v>
      </c>
      <c r="B302" s="21">
        <f>VLOOKUP(F302,Maping!C:D,2,0)</f>
        <v>0.25</v>
      </c>
      <c r="C302" t="str">
        <f>VLOOKUP(A302,'Data Raw'!$I$1:$BF$9,HLOOKUP(B302,'Data Raw'!$K$1:$BF$11,11,0),0)</f>
        <v>Read Quran</v>
      </c>
      <c r="D302" s="22">
        <f t="shared" si="7"/>
        <v>2.083333333333301E-2</v>
      </c>
      <c r="F302">
        <v>13</v>
      </c>
    </row>
    <row r="303" spans="1:6" hidden="1" x14ac:dyDescent="0.3">
      <c r="A303" t="str">
        <f>IF(E303="",A302,VLOOKUP(E303,Maping!A:B,2,0))</f>
        <v>Saturday</v>
      </c>
      <c r="B303" s="21">
        <f>VLOOKUP(F303,Maping!C:D,2,0)</f>
        <v>0.27083333333333298</v>
      </c>
      <c r="C303" t="str">
        <f>VLOOKUP(A303,'Data Raw'!$I$1:$BF$9,HLOOKUP(B303,'Data Raw'!$K$1:$BF$11,11,0),0)</f>
        <v>In Door Workout</v>
      </c>
      <c r="D303" s="22">
        <f t="shared" si="7"/>
        <v>2.0833333333332982E-2</v>
      </c>
      <c r="F303">
        <v>14</v>
      </c>
    </row>
    <row r="304" spans="1:6" hidden="1" x14ac:dyDescent="0.3">
      <c r="A304" t="str">
        <f>IF(E304="",A303,VLOOKUP(E304,Maping!A:B,2,0))</f>
        <v>Saturday</v>
      </c>
      <c r="B304" s="21">
        <f>VLOOKUP(F304,Maping!C:D,2,0)</f>
        <v>0.29166666666666702</v>
      </c>
      <c r="C304" t="str">
        <f>VLOOKUP(A304,'Data Raw'!$I$1:$BF$9,HLOOKUP(B304,'Data Raw'!$K$1:$BF$11,11,0),0)</f>
        <v>In Door Workout</v>
      </c>
      <c r="D304" s="22">
        <f t="shared" si="7"/>
        <v>2.0833333333334036E-2</v>
      </c>
      <c r="F304">
        <v>15</v>
      </c>
    </row>
    <row r="305" spans="1:6" hidden="1" x14ac:dyDescent="0.3">
      <c r="A305" t="str">
        <f>IF(E305="",A304,VLOOKUP(E305,Maping!A:B,2,0))</f>
        <v>Saturday</v>
      </c>
      <c r="B305" s="21">
        <f>VLOOKUP(F305,Maping!C:D,2,0)</f>
        <v>0.3125</v>
      </c>
      <c r="C305" t="str">
        <f>VLOOKUP(A305,'Data Raw'!$I$1:$BF$9,HLOOKUP(B305,'Data Raw'!$K$1:$BF$11,11,0),0)</f>
        <v>Sleep</v>
      </c>
      <c r="D305" s="22">
        <f t="shared" si="7"/>
        <v>2.0833333333332982E-2</v>
      </c>
      <c r="F305">
        <v>16</v>
      </c>
    </row>
    <row r="306" spans="1:6" hidden="1" x14ac:dyDescent="0.3">
      <c r="A306" t="str">
        <f>IF(E306="",A305,VLOOKUP(E306,Maping!A:B,2,0))</f>
        <v>Saturday</v>
      </c>
      <c r="B306" s="21">
        <f>VLOOKUP(F306,Maping!C:D,2,0)</f>
        <v>0.33333333333333298</v>
      </c>
      <c r="C306" t="str">
        <f>VLOOKUP(A306,'Data Raw'!$I$1:$BF$9,HLOOKUP(B306,'Data Raw'!$K$1:$BF$11,11,0),0)</f>
        <v>Sleep</v>
      </c>
      <c r="D306" s="22">
        <f t="shared" si="7"/>
        <v>2.0833333333332982E-2</v>
      </c>
      <c r="F306">
        <v>17</v>
      </c>
    </row>
    <row r="307" spans="1:6" hidden="1" x14ac:dyDescent="0.3">
      <c r="A307" t="str">
        <f>IF(E307="",A306,VLOOKUP(E307,Maping!A:B,2,0))</f>
        <v>Saturday</v>
      </c>
      <c r="B307" s="21">
        <f>VLOOKUP(F307,Maping!C:D,2,0)</f>
        <v>0.35416666666666702</v>
      </c>
      <c r="C307" t="str">
        <f>VLOOKUP(A307,'Data Raw'!$I$1:$BF$9,HLOOKUP(B307,'Data Raw'!$K$1:$BF$11,11,0),0)</f>
        <v>Sleep</v>
      </c>
      <c r="D307" s="22">
        <f t="shared" si="7"/>
        <v>2.0833333333334036E-2</v>
      </c>
      <c r="F307">
        <v>18</v>
      </c>
    </row>
    <row r="308" spans="1:6" hidden="1" x14ac:dyDescent="0.3">
      <c r="A308" t="str">
        <f>IF(E308="",A307,VLOOKUP(E308,Maping!A:B,2,0))</f>
        <v>Saturday</v>
      </c>
      <c r="B308" s="21">
        <f>VLOOKUP(F308,Maping!C:D,2,0)</f>
        <v>0.375</v>
      </c>
      <c r="C308" t="str">
        <f>VLOOKUP(A308,'Data Raw'!$I$1:$BF$9,HLOOKUP(B308,'Data Raw'!$K$1:$BF$11,11,0),0)</f>
        <v>Sleep</v>
      </c>
      <c r="D308" s="22">
        <f t="shared" si="7"/>
        <v>2.0833333333332982E-2</v>
      </c>
      <c r="F308">
        <v>19</v>
      </c>
    </row>
    <row r="309" spans="1:6" hidden="1" x14ac:dyDescent="0.3">
      <c r="A309" t="str">
        <f>IF(E309="",A308,VLOOKUP(E309,Maping!A:B,2,0))</f>
        <v>Saturday</v>
      </c>
      <c r="B309" s="21">
        <f>VLOOKUP(F309,Maping!C:D,2,0)</f>
        <v>0.39583333333333298</v>
      </c>
      <c r="C309" t="str">
        <f>VLOOKUP(A309,'Data Raw'!$I$1:$BF$9,HLOOKUP(B309,'Data Raw'!$K$1:$BF$11,11,0),0)</f>
        <v>Study</v>
      </c>
      <c r="D309" s="22">
        <f t="shared" si="7"/>
        <v>2.0833333333332982E-2</v>
      </c>
      <c r="F309">
        <v>20</v>
      </c>
    </row>
    <row r="310" spans="1:6" hidden="1" x14ac:dyDescent="0.3">
      <c r="A310" t="str">
        <f>IF(E310="",A309,VLOOKUP(E310,Maping!A:B,2,0))</f>
        <v>Saturday</v>
      </c>
      <c r="B310" s="21">
        <f>VLOOKUP(F310,Maping!C:D,2,0)</f>
        <v>0.41666666666666702</v>
      </c>
      <c r="C310" t="str">
        <f>VLOOKUP(A310,'Data Raw'!$I$1:$BF$9,HLOOKUP(B310,'Data Raw'!$K$1:$BF$11,11,0),0)</f>
        <v>Study</v>
      </c>
      <c r="D310" s="22">
        <f t="shared" si="7"/>
        <v>2.0833333333334036E-2</v>
      </c>
      <c r="F310">
        <v>21</v>
      </c>
    </row>
    <row r="311" spans="1:6" hidden="1" x14ac:dyDescent="0.3">
      <c r="A311" t="str">
        <f>IF(E311="",A310,VLOOKUP(E311,Maping!A:B,2,0))</f>
        <v>Saturday</v>
      </c>
      <c r="B311" s="21">
        <f>VLOOKUP(F311,Maping!C:D,2,0)</f>
        <v>0.4375</v>
      </c>
      <c r="C311" t="str">
        <f>VLOOKUP(A311,'Data Raw'!$I$1:$BF$9,HLOOKUP(B311,'Data Raw'!$K$1:$BF$11,11,0),0)</f>
        <v>Study</v>
      </c>
      <c r="D311" s="22">
        <f t="shared" si="7"/>
        <v>2.0833333333332982E-2</v>
      </c>
      <c r="F311">
        <v>22</v>
      </c>
    </row>
    <row r="312" spans="1:6" hidden="1" x14ac:dyDescent="0.3">
      <c r="A312" t="str">
        <f>IF(E312="",A311,VLOOKUP(E312,Maping!A:B,2,0))</f>
        <v>Saturday</v>
      </c>
      <c r="B312" s="21">
        <f>VLOOKUP(F312,Maping!C:D,2,0)</f>
        <v>0.45833333333333298</v>
      </c>
      <c r="C312" t="str">
        <f>VLOOKUP(A312,'Data Raw'!$I$1:$BF$9,HLOOKUP(B312,'Data Raw'!$K$1:$BF$11,11,0),0)</f>
        <v>Study</v>
      </c>
      <c r="D312" s="22">
        <f t="shared" si="7"/>
        <v>2.0833333333332982E-2</v>
      </c>
      <c r="F312">
        <v>23</v>
      </c>
    </row>
    <row r="313" spans="1:6" hidden="1" x14ac:dyDescent="0.3">
      <c r="A313" t="str">
        <f>IF(E313="",A312,VLOOKUP(E313,Maping!A:B,2,0))</f>
        <v>Saturday</v>
      </c>
      <c r="B313" s="21">
        <f>VLOOKUP(F313,Maping!C:D,2,0)</f>
        <v>0.47916666666666702</v>
      </c>
      <c r="C313" t="str">
        <f>VLOOKUP(A313,'Data Raw'!$I$1:$BF$9,HLOOKUP(B313,'Data Raw'!$K$1:$BF$11,11,0),0)</f>
        <v>Study</v>
      </c>
      <c r="D313" s="22">
        <f t="shared" si="7"/>
        <v>2.0833333333334036E-2</v>
      </c>
      <c r="F313">
        <v>24</v>
      </c>
    </row>
    <row r="314" spans="1:6" hidden="1" x14ac:dyDescent="0.3">
      <c r="A314" t="str">
        <f>IF(E314="",A313,VLOOKUP(E314,Maping!A:B,2,0))</f>
        <v>Saturday</v>
      </c>
      <c r="B314" s="21">
        <f>VLOOKUP(F314,Maping!C:D,2,0)</f>
        <v>0.5</v>
      </c>
      <c r="C314" t="str">
        <f>VLOOKUP(A314,'Data Raw'!$I$1:$BF$9,HLOOKUP(B314,'Data Raw'!$K$1:$BF$11,11,0),0)</f>
        <v>Study</v>
      </c>
      <c r="D314" s="22">
        <f t="shared" si="7"/>
        <v>2.0833333333332982E-2</v>
      </c>
      <c r="F314">
        <v>25</v>
      </c>
    </row>
    <row r="315" spans="1:6" hidden="1" x14ac:dyDescent="0.3">
      <c r="A315" t="str">
        <f>IF(E315="",A314,VLOOKUP(E315,Maping!A:B,2,0))</f>
        <v>Saturday</v>
      </c>
      <c r="B315" s="21">
        <f>VLOOKUP(F315,Maping!C:D,2,0)</f>
        <v>0.52083333333333304</v>
      </c>
      <c r="C315" t="str">
        <f>VLOOKUP(A315,'Data Raw'!$I$1:$BF$9,HLOOKUP(B315,'Data Raw'!$K$1:$BF$11,11,0),0)</f>
        <v>Pray Zuhr</v>
      </c>
      <c r="D315" s="22">
        <f t="shared" si="7"/>
        <v>2.0833333333333037E-2</v>
      </c>
      <c r="F315">
        <v>26</v>
      </c>
    </row>
    <row r="316" spans="1:6" hidden="1" x14ac:dyDescent="0.3">
      <c r="A316" t="str">
        <f>IF(E316="",A315,VLOOKUP(E316,Maping!A:B,2,0))</f>
        <v>Saturday</v>
      </c>
      <c r="B316" s="21">
        <f>VLOOKUP(F316,Maping!C:D,2,0)</f>
        <v>0.54166666666666696</v>
      </c>
      <c r="C316" t="str">
        <f>VLOOKUP(A316,'Data Raw'!$I$1:$BF$9,HLOOKUP(B316,'Data Raw'!$K$1:$BF$11,11,0),0)</f>
        <v>Eat</v>
      </c>
      <c r="D316" s="22">
        <f t="shared" si="7"/>
        <v>2.0833333333333925E-2</v>
      </c>
      <c r="F316">
        <v>27</v>
      </c>
    </row>
    <row r="317" spans="1:6" hidden="1" x14ac:dyDescent="0.3">
      <c r="A317" t="str">
        <f>IF(E317="",A316,VLOOKUP(E317,Maping!A:B,2,0))</f>
        <v>Saturday</v>
      </c>
      <c r="B317" s="21">
        <f>VLOOKUP(F317,Maping!C:D,2,0)</f>
        <v>0.5625</v>
      </c>
      <c r="C317" t="str">
        <f>VLOOKUP(A317,'Data Raw'!$I$1:$BF$9,HLOOKUP(B317,'Data Raw'!$K$1:$BF$11,11,0),0)</f>
        <v>Take A Wake</v>
      </c>
      <c r="D317" s="22">
        <f t="shared" si="7"/>
        <v>2.0833333333333037E-2</v>
      </c>
      <c r="F317">
        <v>28</v>
      </c>
    </row>
    <row r="318" spans="1:6" hidden="1" x14ac:dyDescent="0.3">
      <c r="A318" t="str">
        <f>IF(E318="",A317,VLOOKUP(E318,Maping!A:B,2,0))</f>
        <v>Saturday</v>
      </c>
      <c r="B318" s="21">
        <f>VLOOKUP(F318,Maping!C:D,2,0)</f>
        <v>0.58333333333333304</v>
      </c>
      <c r="C318" t="str">
        <f>VLOOKUP(A318,'Data Raw'!$I$1:$BF$9,HLOOKUP(B318,'Data Raw'!$K$1:$BF$11,11,0),0)</f>
        <v>Take A Wake</v>
      </c>
      <c r="D318" s="22">
        <f t="shared" si="7"/>
        <v>2.0833333333333037E-2</v>
      </c>
      <c r="F318">
        <v>29</v>
      </c>
    </row>
    <row r="319" spans="1:6" hidden="1" x14ac:dyDescent="0.3">
      <c r="A319" t="str">
        <f>IF(E319="",A318,VLOOKUP(E319,Maping!A:B,2,0))</f>
        <v>Saturday</v>
      </c>
      <c r="B319" s="21">
        <f>VLOOKUP(F319,Maping!C:D,2,0)</f>
        <v>0.60416666666666696</v>
      </c>
      <c r="C319" t="str">
        <f>VLOOKUP(A319,'Data Raw'!$I$1:$BF$9,HLOOKUP(B319,'Data Raw'!$K$1:$BF$11,11,0),0)</f>
        <v>Pray ASR</v>
      </c>
      <c r="D319" s="22">
        <f t="shared" si="7"/>
        <v>2.0833333333333925E-2</v>
      </c>
      <c r="F319">
        <v>30</v>
      </c>
    </row>
    <row r="320" spans="1:6" hidden="1" x14ac:dyDescent="0.3">
      <c r="A320" t="str">
        <f>IF(E320="",A319,VLOOKUP(E320,Maping!A:B,2,0))</f>
        <v>Saturday</v>
      </c>
      <c r="B320" s="21">
        <f>VLOOKUP(F320,Maping!C:D,2,0)</f>
        <v>0.625</v>
      </c>
      <c r="C320" t="str">
        <f>VLOOKUP(A320,'Data Raw'!$I$1:$BF$9,HLOOKUP(B320,'Data Raw'!$K$1:$BF$11,11,0),0)</f>
        <v>Take A Wake</v>
      </c>
      <c r="D320" s="22">
        <f t="shared" si="7"/>
        <v>2.0833333333333037E-2</v>
      </c>
      <c r="F320">
        <v>31</v>
      </c>
    </row>
    <row r="321" spans="1:6" hidden="1" x14ac:dyDescent="0.3">
      <c r="A321" t="str">
        <f>IF(E321="",A320,VLOOKUP(E321,Maping!A:B,2,0))</f>
        <v>Saturday</v>
      </c>
      <c r="B321" s="21">
        <f>VLOOKUP(F321,Maping!C:D,2,0)</f>
        <v>0.64583333333333304</v>
      </c>
      <c r="C321" t="str">
        <f>VLOOKUP(A321,'Data Raw'!$I$1:$BF$9,HLOOKUP(B321,'Data Raw'!$K$1:$BF$11,11,0),0)</f>
        <v>Take A Wake</v>
      </c>
      <c r="D321" s="22">
        <f t="shared" si="7"/>
        <v>2.0833333333333037E-2</v>
      </c>
      <c r="F321">
        <v>32</v>
      </c>
    </row>
    <row r="322" spans="1:6" hidden="1" x14ac:dyDescent="0.3">
      <c r="A322" t="str">
        <f>IF(E322="",A321,VLOOKUP(E322,Maping!A:B,2,0))</f>
        <v>Saturday</v>
      </c>
      <c r="B322" s="21">
        <f>VLOOKUP(F322,Maping!C:D,2,0)</f>
        <v>0.66666666666666696</v>
      </c>
      <c r="C322" t="str">
        <f>VLOOKUP(A322,'Data Raw'!$I$1:$BF$9,HLOOKUP(B322,'Data Raw'!$K$1:$BF$11,11,0),0)</f>
        <v>Take A Wake</v>
      </c>
      <c r="D322" s="22">
        <f t="shared" si="7"/>
        <v>2.0833333333333925E-2</v>
      </c>
      <c r="F322">
        <v>33</v>
      </c>
    </row>
    <row r="323" spans="1:6" hidden="1" x14ac:dyDescent="0.3">
      <c r="A323" t="str">
        <f>IF(E323="",A322,VLOOKUP(E323,Maping!A:B,2,0))</f>
        <v>Saturday</v>
      </c>
      <c r="B323" s="21">
        <f>VLOOKUP(F323,Maping!C:D,2,0)</f>
        <v>0.6875</v>
      </c>
      <c r="C323" t="str">
        <f>VLOOKUP(A323,'Data Raw'!$I$1:$BF$9,HLOOKUP(B323,'Data Raw'!$K$1:$BF$11,11,0),0)</f>
        <v>Eat</v>
      </c>
      <c r="D323" s="22">
        <f t="shared" si="7"/>
        <v>2.0833333333333037E-2</v>
      </c>
      <c r="F323">
        <v>34</v>
      </c>
    </row>
    <row r="324" spans="1:6" hidden="1" x14ac:dyDescent="0.3">
      <c r="A324" t="str">
        <f>IF(E324="",A323,VLOOKUP(E324,Maping!A:B,2,0))</f>
        <v>Saturday</v>
      </c>
      <c r="B324" s="21">
        <f>VLOOKUP(F324,Maping!C:D,2,0)</f>
        <v>0.70833333333333304</v>
      </c>
      <c r="C324" t="str">
        <f>VLOOKUP(A324,'Data Raw'!$I$1:$BF$9,HLOOKUP(B324,'Data Raw'!$K$1:$BF$11,11,0),0)</f>
        <v>Pray Maghreb</v>
      </c>
      <c r="D324" s="22">
        <f t="shared" si="7"/>
        <v>2.0833333333333037E-2</v>
      </c>
      <c r="F324">
        <v>35</v>
      </c>
    </row>
    <row r="325" spans="1:6" hidden="1" x14ac:dyDescent="0.3">
      <c r="A325" t="str">
        <f>IF(E325="",A324,VLOOKUP(E325,Maping!A:B,2,0))</f>
        <v>Saturday</v>
      </c>
      <c r="B325" s="21">
        <f>VLOOKUP(F325,Maping!C:D,2,0)</f>
        <v>0.72916666666666696</v>
      </c>
      <c r="C325" t="str">
        <f>VLOOKUP(A325,'Data Raw'!$I$1:$BF$9,HLOOKUP(B325,'Data Raw'!$K$1:$BF$11,11,0),0)</f>
        <v>FreeTime</v>
      </c>
      <c r="D325" s="22">
        <f t="shared" si="7"/>
        <v>2.0833333333333925E-2</v>
      </c>
      <c r="F325">
        <v>36</v>
      </c>
    </row>
    <row r="326" spans="1:6" hidden="1" x14ac:dyDescent="0.3">
      <c r="A326" t="str">
        <f>IF(E326="",A325,VLOOKUP(E326,Maping!A:B,2,0))</f>
        <v>Saturday</v>
      </c>
      <c r="B326" s="21">
        <f>VLOOKUP(F326,Maping!C:D,2,0)</f>
        <v>0.75</v>
      </c>
      <c r="C326" t="str">
        <f>VLOOKUP(A326,'Data Raw'!$I$1:$BF$9,HLOOKUP(B326,'Data Raw'!$K$1:$BF$11,11,0),0)</f>
        <v>FreeTime</v>
      </c>
      <c r="D326" s="22">
        <f t="shared" si="7"/>
        <v>2.0833333333333037E-2</v>
      </c>
      <c r="F326">
        <v>37</v>
      </c>
    </row>
    <row r="327" spans="1:6" hidden="1" x14ac:dyDescent="0.3">
      <c r="A327" t="str">
        <f>IF(E327="",A326,VLOOKUP(E327,Maping!A:B,2,0))</f>
        <v>Saturday</v>
      </c>
      <c r="B327" s="21">
        <f>VLOOKUP(F327,Maping!C:D,2,0)</f>
        <v>0.77083333333333304</v>
      </c>
      <c r="C327" t="str">
        <f>VLOOKUP(A327,'Data Raw'!$I$1:$BF$9,HLOOKUP(B327,'Data Raw'!$K$1:$BF$11,11,0),0)</f>
        <v>FreeTime</v>
      </c>
      <c r="D327" s="22">
        <f t="shared" si="7"/>
        <v>2.0833333333333037E-2</v>
      </c>
      <c r="F327">
        <v>38</v>
      </c>
    </row>
    <row r="328" spans="1:6" hidden="1" x14ac:dyDescent="0.3">
      <c r="A328" t="str">
        <f>IF(E328="",A327,VLOOKUP(E328,Maping!A:B,2,0))</f>
        <v>Saturday</v>
      </c>
      <c r="B328" s="21">
        <f>VLOOKUP(F328,Maping!C:D,2,0)</f>
        <v>0.79166666666666696</v>
      </c>
      <c r="C328" t="str">
        <f>VLOOKUP(A328,'Data Raw'!$I$1:$BF$9,HLOOKUP(B328,'Data Raw'!$K$1:$BF$11,11,0),0)</f>
        <v>Pray Ashaa</v>
      </c>
      <c r="D328" s="22">
        <f t="shared" si="7"/>
        <v>2.0833333333333925E-2</v>
      </c>
      <c r="F328">
        <v>39</v>
      </c>
    </row>
    <row r="329" spans="1:6" hidden="1" x14ac:dyDescent="0.3">
      <c r="A329" t="str">
        <f>IF(E329="",A328,VLOOKUP(E329,Maping!A:B,2,0))</f>
        <v>Saturday</v>
      </c>
      <c r="B329" s="21">
        <f>VLOOKUP(F329,Maping!C:D,2,0)</f>
        <v>0.8125</v>
      </c>
      <c r="C329" t="str">
        <f>VLOOKUP(A329,'Data Raw'!$I$1:$BF$9,HLOOKUP(B329,'Data Raw'!$K$1:$BF$11,11,0),0)</f>
        <v>FreeTime</v>
      </c>
      <c r="D329" s="22">
        <f t="shared" si="7"/>
        <v>2.0833333333333037E-2</v>
      </c>
      <c r="F329">
        <v>40</v>
      </c>
    </row>
    <row r="330" spans="1:6" hidden="1" x14ac:dyDescent="0.3">
      <c r="A330" t="str">
        <f>IF(E330="",A329,VLOOKUP(E330,Maping!A:B,2,0))</f>
        <v>Saturday</v>
      </c>
      <c r="B330" s="21">
        <f>VLOOKUP(F330,Maping!C:D,2,0)</f>
        <v>0.83333333333333304</v>
      </c>
      <c r="C330" t="str">
        <f>VLOOKUP(A330,'Data Raw'!$I$1:$BF$9,HLOOKUP(B330,'Data Raw'!$K$1:$BF$11,11,0),0)</f>
        <v>FreeTime</v>
      </c>
      <c r="D330" s="22">
        <f t="shared" si="7"/>
        <v>2.0833333333333037E-2</v>
      </c>
      <c r="F330">
        <v>41</v>
      </c>
    </row>
    <row r="331" spans="1:6" hidden="1" x14ac:dyDescent="0.3">
      <c r="A331" t="str">
        <f>IF(E331="",A330,VLOOKUP(E331,Maping!A:B,2,0))</f>
        <v>Saturday</v>
      </c>
      <c r="B331" s="21">
        <f>VLOOKUP(F331,Maping!C:D,2,0)</f>
        <v>0.85416666666666696</v>
      </c>
      <c r="C331" t="str">
        <f>VLOOKUP(A331,'Data Raw'!$I$1:$BF$9,HLOOKUP(B331,'Data Raw'!$K$1:$BF$11,11,0),0)</f>
        <v>FreeTime</v>
      </c>
      <c r="D331" s="22">
        <f t="shared" si="7"/>
        <v>2.0833333333333925E-2</v>
      </c>
      <c r="F331">
        <v>42</v>
      </c>
    </row>
    <row r="332" spans="1:6" hidden="1" x14ac:dyDescent="0.3">
      <c r="A332" t="str">
        <f>IF(E332="",A331,VLOOKUP(E332,Maping!A:B,2,0))</f>
        <v>Saturday</v>
      </c>
      <c r="B332" s="21">
        <f>VLOOKUP(F332,Maping!C:D,2,0)</f>
        <v>0.875</v>
      </c>
      <c r="C332" t="str">
        <f>VLOOKUP(A332,'Data Raw'!$I$1:$BF$9,HLOOKUP(B332,'Data Raw'!$K$1:$BF$11,11,0),0)</f>
        <v>FreeTime</v>
      </c>
      <c r="D332" s="22">
        <f t="shared" si="7"/>
        <v>2.0833333333333037E-2</v>
      </c>
      <c r="F332">
        <v>43</v>
      </c>
    </row>
    <row r="333" spans="1:6" hidden="1" x14ac:dyDescent="0.3">
      <c r="A333" t="str">
        <f>IF(E333="",A332,VLOOKUP(E333,Maping!A:B,2,0))</f>
        <v>Saturday</v>
      </c>
      <c r="B333" s="21">
        <f>VLOOKUP(F333,Maping!C:D,2,0)</f>
        <v>0.89583333333333304</v>
      </c>
      <c r="C333" t="str">
        <f>VLOOKUP(A333,'Data Raw'!$I$1:$BF$9,HLOOKUP(B333,'Data Raw'!$K$1:$BF$11,11,0),0)</f>
        <v>FreeTime</v>
      </c>
      <c r="D333" s="22">
        <f t="shared" si="7"/>
        <v>2.0833333333333037E-2</v>
      </c>
      <c r="F333">
        <v>44</v>
      </c>
    </row>
    <row r="334" spans="1:6" hidden="1" x14ac:dyDescent="0.3">
      <c r="A334" t="str">
        <f>IF(E334="",A333,VLOOKUP(E334,Maping!A:B,2,0))</f>
        <v>Saturday</v>
      </c>
      <c r="B334" s="21">
        <f>VLOOKUP(F334,Maping!C:D,2,0)</f>
        <v>0.91666666666666696</v>
      </c>
      <c r="C334" t="str">
        <f>VLOOKUP(A334,'Data Raw'!$I$1:$BF$9,HLOOKUP(B334,'Data Raw'!$K$1:$BF$11,11,0),0)</f>
        <v>FreeTime</v>
      </c>
      <c r="D334" s="22">
        <f t="shared" si="7"/>
        <v>2.0833333333333925E-2</v>
      </c>
      <c r="F334">
        <v>45</v>
      </c>
    </row>
    <row r="335" spans="1:6" hidden="1" x14ac:dyDescent="0.3">
      <c r="A335" t="str">
        <f>IF(E335="",A334,VLOOKUP(E335,Maping!A:B,2,0))</f>
        <v>Saturday</v>
      </c>
      <c r="B335" s="21">
        <f>VLOOKUP(F335,Maping!C:D,2,0)</f>
        <v>0.9375</v>
      </c>
      <c r="C335" t="str">
        <f>VLOOKUP(A335,'Data Raw'!$I$1:$BF$9,HLOOKUP(B335,'Data Raw'!$K$1:$BF$11,11,0),0)</f>
        <v>FreeTime</v>
      </c>
      <c r="D335" s="22">
        <f t="shared" si="7"/>
        <v>2.0833333333333037E-2</v>
      </c>
      <c r="F335">
        <v>46</v>
      </c>
    </row>
    <row r="336" spans="1:6" hidden="1" x14ac:dyDescent="0.3">
      <c r="A336" t="str">
        <f>IF(E336="",A335,VLOOKUP(E336,Maping!A:B,2,0))</f>
        <v>Saturday</v>
      </c>
      <c r="B336" s="21">
        <f>VLOOKUP(F336,Maping!C:D,2,0)</f>
        <v>0.95833333333333304</v>
      </c>
      <c r="C336" t="str">
        <f>VLOOKUP(A336,'Data Raw'!$I$1:$BF$9,HLOOKUP(B336,'Data Raw'!$K$1:$BF$11,11,0),0)</f>
        <v>FreeTime</v>
      </c>
      <c r="D336" s="22">
        <f t="shared" si="7"/>
        <v>2.0833333333333037E-2</v>
      </c>
      <c r="F336">
        <v>47</v>
      </c>
    </row>
    <row r="337" spans="1:6" hidden="1" x14ac:dyDescent="0.3">
      <c r="A337" t="str">
        <f>IF(E337="",A336,VLOOKUP(E337,Maping!A:B,2,0))</f>
        <v>Saturday</v>
      </c>
      <c r="B337" s="21">
        <f>VLOOKUP(F337,Maping!C:D,2,0)</f>
        <v>0.97916666666666696</v>
      </c>
      <c r="C337" t="str">
        <f>VLOOKUP(A337,'Data Raw'!$I$1:$BF$9,HLOOKUP(B337,'Data Raw'!$K$1:$BF$11,11,0),0)</f>
        <v>Gym</v>
      </c>
      <c r="D337" s="22">
        <f t="shared" si="7"/>
        <v>2.0833333333333925E-2</v>
      </c>
      <c r="F337">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Summary Day</vt:lpstr>
      <vt:lpstr>Filter</vt:lpstr>
      <vt:lpstr>Weekly Schedual</vt:lpstr>
      <vt:lpstr>Maping</vt:lpstr>
      <vt:lpstr>Data Raw</vt:lpstr>
      <vt:lpstr>Percentil</vt:lpstr>
      <vt:lpstr>ParChart</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Ahmed Ali Ahmed</dc:creator>
  <cp:lastModifiedBy>PCM</cp:lastModifiedBy>
  <dcterms:created xsi:type="dcterms:W3CDTF">2022-11-13T19:36:23Z</dcterms:created>
  <dcterms:modified xsi:type="dcterms:W3CDTF">2024-03-05T11:55:41Z</dcterms:modified>
</cp:coreProperties>
</file>