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codeName="ThisWorkbook" defaultThemeVersion="166925"/>
  <mc:AlternateContent xmlns:mc="http://schemas.openxmlformats.org/markup-compatibility/2006">
    <mc:Choice Requires="x15">
      <x15ac:absPath xmlns:x15ac="http://schemas.microsoft.com/office/spreadsheetml/2010/11/ac" url="E:\newHDD\Data Analysis using Excel-Ahmed Ismail\ITI Tasks\Functions Files\Day1\"/>
    </mc:Choice>
  </mc:AlternateContent>
  <xr:revisionPtr revIDLastSave="0" documentId="13_ncr:1_{E29EFF7F-6238-4D84-9EDB-DD28052D61C1}" xr6:coauthVersionLast="36" xr6:coauthVersionMax="36" xr10:uidLastSave="{00000000-0000-0000-0000-000000000000}"/>
  <bookViews>
    <workbookView xWindow="0" yWindow="0" windowWidth="20490" windowHeight="7425" activeTab="1" xr2:uid="{00000000-000D-0000-FFFF-FFFF00000000}"/>
  </bookViews>
  <sheets>
    <sheet name="Data 2" sheetId="3" r:id="rId1"/>
    <sheet name="Data 3" sheetId="2" r:id="rId2"/>
    <sheet name="Table" sheetId="4" r:id="rId3"/>
    <sheet name="Data Validation" sheetId="5" r:id="rId4"/>
    <sheet name="Conditional Formatting" sheetId="6" r:id="rId5"/>
    <sheet name="Exact Match" sheetId="1" r:id="rId6"/>
  </sheets>
  <externalReferences>
    <externalReference r:id="rId7"/>
  </externalReferences>
  <definedNames>
    <definedName name="Slicer_Category">#N/A</definedName>
    <definedName name="Slicer_Country">#N/A</definedName>
    <definedName name="Slicer_Product">#N/A</definedName>
    <definedName name="Table1">'[1]Multiple Lookup Tables'!$G$6:$H$11</definedName>
    <definedName name="Table2">'[1]Multiple Lookup Tables'!$J$6:$K$8</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 i="3" l="1"/>
  <c r="L15" i="3"/>
  <c r="L14" i="3"/>
  <c r="L13" i="3"/>
  <c r="L12" i="3"/>
  <c r="L11" i="3"/>
  <c r="L3" i="3"/>
  <c r="L4" i="3"/>
  <c r="L5" i="3"/>
  <c r="L6" i="3"/>
  <c r="L7" i="3"/>
  <c r="L8" i="3"/>
  <c r="L9" i="3"/>
  <c r="E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H6" i="4" l="1"/>
  <c r="H7" i="4"/>
  <c r="H8" i="4"/>
  <c r="H9" i="4"/>
  <c r="H10" i="4"/>
  <c r="H11" i="4"/>
  <c r="H12" i="4"/>
  <c r="H13" i="4"/>
  <c r="H14" i="4"/>
  <c r="H15" i="4"/>
  <c r="H16" i="4"/>
  <c r="H17" i="4"/>
  <c r="H18" i="4"/>
  <c r="H19" i="4"/>
  <c r="H20" i="4"/>
  <c r="H21" i="4"/>
  <c r="H22" i="4"/>
  <c r="H23" i="4"/>
  <c r="H24" i="4"/>
  <c r="H25" i="4"/>
  <c r="F26" i="4"/>
  <c r="L5" i="1" l="1"/>
  <c r="L6" i="1"/>
  <c r="L7" i="1"/>
  <c r="L8" i="1"/>
  <c r="L9" i="1"/>
  <c r="L10" i="1"/>
  <c r="L11" i="1"/>
  <c r="L4" i="1"/>
  <c r="I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74D3A06-DC00-4B2B-81E6-3960CF9C54FD}" keepAlive="1" name="Query - Table7" description="Connection to the 'Table7' query in the workbook." type="5" refreshedVersion="6" background="1">
    <dbPr connection="Provider=Microsoft.Mashup.OleDb.1;Data Source=$Workbook$;Location=Table7;Extended Properties=&quot;&quot;" command="SELECT * FROM [Table7]"/>
  </connection>
</connections>
</file>

<file path=xl/sharedStrings.xml><?xml version="1.0" encoding="utf-8"?>
<sst xmlns="http://schemas.openxmlformats.org/spreadsheetml/2006/main" count="1286" uniqueCount="58">
  <si>
    <t>The VLOOKUP function below looks up the value 53 (first argument) in the left most column of the green table (second argument).</t>
  </si>
  <si>
    <t>ID</t>
  </si>
  <si>
    <t>First Name</t>
  </si>
  <si>
    <t>DEP</t>
  </si>
  <si>
    <t>Salary</t>
  </si>
  <si>
    <t>احمد</t>
  </si>
  <si>
    <t>المالية</t>
  </si>
  <si>
    <t>اياد</t>
  </si>
  <si>
    <t>التوزيع</t>
  </si>
  <si>
    <t>محمد</t>
  </si>
  <si>
    <t>المخازن</t>
  </si>
  <si>
    <t>حسن</t>
  </si>
  <si>
    <t>المشتريات</t>
  </si>
  <si>
    <t>جيسى</t>
  </si>
  <si>
    <t>خدمة العملاء</t>
  </si>
  <si>
    <t>نادية</t>
  </si>
  <si>
    <t>المبيعات</t>
  </si>
  <si>
    <t>ايمى</t>
  </si>
  <si>
    <t>AX</t>
  </si>
  <si>
    <t>TEC</t>
  </si>
  <si>
    <t>Order ID</t>
  </si>
  <si>
    <t>Product</t>
  </si>
  <si>
    <t>Category</t>
  </si>
  <si>
    <t>Amount</t>
  </si>
  <si>
    <t>Date</t>
  </si>
  <si>
    <t>Country</t>
  </si>
  <si>
    <t>Carrots</t>
  </si>
  <si>
    <t>Vegetables</t>
  </si>
  <si>
    <t>US</t>
  </si>
  <si>
    <t>Broccoli</t>
  </si>
  <si>
    <t>UK</t>
  </si>
  <si>
    <t>Banana</t>
  </si>
  <si>
    <t>Fruit</t>
  </si>
  <si>
    <t>Canada</t>
  </si>
  <si>
    <t>Beans</t>
  </si>
  <si>
    <t>Germany</t>
  </si>
  <si>
    <t>Orange</t>
  </si>
  <si>
    <t>Australia</t>
  </si>
  <si>
    <t>New Zealand</t>
  </si>
  <si>
    <t>Apple</t>
  </si>
  <si>
    <t>France</t>
  </si>
  <si>
    <t>Mango</t>
  </si>
  <si>
    <t>IT</t>
  </si>
  <si>
    <t>Total</t>
  </si>
  <si>
    <t>Cost</t>
  </si>
  <si>
    <t>Total Amount</t>
  </si>
  <si>
    <t>لا يقبل ارقام الا من 1 الى 5</t>
  </si>
  <si>
    <t>مى</t>
  </si>
  <si>
    <t>mai</t>
  </si>
  <si>
    <t>TXT</t>
  </si>
  <si>
    <t>NUM</t>
  </si>
  <si>
    <t>LIST</t>
  </si>
  <si>
    <t>Gender List</t>
  </si>
  <si>
    <t>G L</t>
  </si>
  <si>
    <t>Female</t>
  </si>
  <si>
    <t>M / F</t>
  </si>
  <si>
    <t>Rank</t>
  </si>
  <si>
    <t>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</si>
</sst>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
    <numFmt numFmtId="165" formatCode="_(&quot;$&quot;* #,##0_);_(&quot;$&quot;* \(#,##0\);_(&quot;$&quot;* &quot;-&quot;??_);_(@_)"/>
  </numFmts>
  <fonts count="12" x14ac:knownFonts="1">
    <font>
      <sz val="11"/>
      <color theme="1"/>
      <name val="Calibri"/>
      <family val="2"/>
      <scheme val="minor"/>
    </font>
    <font>
      <sz val="15"/>
      <color theme="1"/>
      <name val="Calibri"/>
      <family val="2"/>
      <scheme val="minor"/>
    </font>
    <font>
      <sz val="15"/>
      <color rgb="FFFF0000"/>
      <name val="Segoe UI"/>
      <family val="2"/>
    </font>
    <font>
      <b/>
      <sz val="15"/>
      <color theme="1"/>
      <name val="Calibri"/>
      <family val="2"/>
      <scheme val="minor"/>
    </font>
    <font>
      <b/>
      <sz val="15"/>
      <color theme="0"/>
      <name val="Calibri"/>
      <family val="2"/>
      <scheme val="minor"/>
    </font>
    <font>
      <sz val="15"/>
      <color theme="0"/>
      <name val="Calibri"/>
      <family val="2"/>
      <scheme val="minor"/>
    </font>
    <font>
      <b/>
      <sz val="15"/>
      <color rgb="FF7030A0"/>
      <name val="Calibri"/>
      <family val="2"/>
      <scheme val="minor"/>
    </font>
    <font>
      <sz val="15"/>
      <color rgb="FF7030A0"/>
      <name val="Calibri"/>
      <family val="2"/>
      <scheme val="minor"/>
    </font>
    <font>
      <sz val="11"/>
      <color theme="1"/>
      <name val="Calibri"/>
      <family val="2"/>
      <scheme val="minor"/>
    </font>
    <font>
      <b/>
      <sz val="11"/>
      <color theme="0"/>
      <name val="Calibri"/>
      <family val="2"/>
      <scheme val="minor"/>
    </font>
    <font>
      <sz val="14"/>
      <color theme="1"/>
      <name val="Calibri"/>
      <family val="2"/>
      <scheme val="minor"/>
    </font>
    <font>
      <b/>
      <sz val="11"/>
      <color rgb="FFFF0000"/>
      <name val="Calibri"/>
      <family val="2"/>
      <scheme val="minor"/>
    </font>
  </fonts>
  <fills count="12">
    <fill>
      <patternFill patternType="none"/>
    </fill>
    <fill>
      <patternFill patternType="gray125"/>
    </fill>
    <fill>
      <patternFill patternType="solid">
        <fgColor theme="5"/>
        <bgColor indexed="64"/>
      </patternFill>
    </fill>
    <fill>
      <patternFill patternType="solid">
        <fgColor theme="9" tint="-0.249977111117893"/>
        <bgColor indexed="64"/>
      </patternFill>
    </fill>
    <fill>
      <patternFill patternType="solid">
        <fgColor theme="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9"/>
        <bgColor theme="9"/>
      </patternFill>
    </fill>
    <fill>
      <patternFill patternType="solid">
        <fgColor theme="9" tint="0.59999389629810485"/>
        <bgColor theme="9" tint="0.59999389629810485"/>
      </patternFill>
    </fill>
    <fill>
      <patternFill patternType="solid">
        <fgColor theme="9" tint="0.79998168889431442"/>
        <bgColor theme="9" tint="0.79998168889431442"/>
      </patternFill>
    </fill>
    <fill>
      <patternFill patternType="solid">
        <fgColor theme="7" tint="0.59999389629810485"/>
        <bgColor theme="9" tint="0.79998168889431442"/>
      </patternFill>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style="thin">
        <color theme="0"/>
      </right>
      <top/>
      <bottom style="thick">
        <color theme="0"/>
      </bottom>
      <diagonal/>
    </border>
    <border>
      <left style="thin">
        <color theme="0"/>
      </left>
      <right style="thin">
        <color theme="0"/>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ck">
        <color theme="0"/>
      </top>
      <bottom/>
      <diagonal/>
    </border>
    <border>
      <left style="thin">
        <color theme="0"/>
      </left>
      <right/>
      <top style="thin">
        <color theme="0"/>
      </top>
      <bottom/>
      <diagonal/>
    </border>
    <border>
      <left style="thin">
        <color theme="0"/>
      </left>
      <right/>
      <top/>
      <bottom/>
      <diagonal/>
    </border>
    <border>
      <left/>
      <right/>
      <top style="thick">
        <color theme="0"/>
      </top>
      <bottom/>
      <diagonal/>
    </border>
    <border>
      <left/>
      <right/>
      <top style="thin">
        <color theme="0"/>
      </top>
      <bottom/>
      <diagonal/>
    </border>
    <border>
      <left style="thin">
        <color theme="0"/>
      </left>
      <right style="thin">
        <color theme="0"/>
      </right>
      <top/>
      <bottom/>
      <diagonal/>
    </border>
  </borders>
  <cellStyleXfs count="2">
    <xf numFmtId="0" fontId="0" fillId="0" borderId="0"/>
    <xf numFmtId="44" fontId="8" fillId="0" borderId="0" applyFont="0" applyFill="0" applyBorder="0" applyAlignment="0" applyProtection="0"/>
  </cellStyleXfs>
  <cellXfs count="62">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2" borderId="0" xfId="0" applyFont="1" applyFill="1" applyAlignment="1">
      <alignment horizontal="center" vertical="center"/>
    </xf>
    <xf numFmtId="0" fontId="5" fillId="3" borderId="0" xfId="0" applyFont="1" applyFill="1" applyAlignment="1">
      <alignment horizontal="center" vertical="center"/>
    </xf>
    <xf numFmtId="164" fontId="5" fillId="3" borderId="0" xfId="0" applyNumberFormat="1" applyFont="1" applyFill="1" applyAlignment="1">
      <alignment horizontal="center" vertical="center"/>
    </xf>
    <xf numFmtId="164" fontId="6" fillId="4" borderId="0" xfId="0" applyNumberFormat="1" applyFont="1" applyFill="1" applyAlignment="1">
      <alignment horizontal="center" vertical="center"/>
    </xf>
    <xf numFmtId="0" fontId="7" fillId="4" borderId="0" xfId="0" applyFont="1" applyFill="1" applyAlignment="1">
      <alignment horizontal="center" vertical="center"/>
    </xf>
    <xf numFmtId="164" fontId="7" fillId="4" borderId="0" xfId="0" applyNumberFormat="1" applyFont="1" applyFill="1" applyAlignment="1">
      <alignment horizontal="center" vertical="center"/>
    </xf>
    <xf numFmtId="164" fontId="1" fillId="0" borderId="0" xfId="0" applyNumberFormat="1" applyFont="1" applyAlignment="1">
      <alignment horizontal="center" vertical="center"/>
    </xf>
    <xf numFmtId="0" fontId="0" fillId="0" borderId="0" xfId="0" applyAlignment="1">
      <alignment horizontal="center" vertical="center"/>
    </xf>
    <xf numFmtId="14" fontId="0" fillId="0" borderId="0" xfId="0" applyNumberFormat="1" applyAlignment="1">
      <alignment horizontal="center" vertical="center"/>
    </xf>
    <xf numFmtId="0" fontId="4"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0" fillId="6" borderId="2" xfId="0" applyFont="1" applyFill="1" applyBorder="1" applyAlignment="1">
      <alignment horizontal="center" vertical="center"/>
    </xf>
    <xf numFmtId="0" fontId="0" fillId="6" borderId="3" xfId="0" applyFont="1" applyFill="1" applyBorder="1" applyAlignment="1">
      <alignment horizontal="center" vertical="center"/>
    </xf>
    <xf numFmtId="0" fontId="0" fillId="6" borderId="4" xfId="0" applyFont="1" applyFill="1" applyBorder="1" applyAlignment="1">
      <alignment horizontal="center" vertical="center"/>
    </xf>
    <xf numFmtId="14" fontId="0" fillId="6" borderId="3" xfId="0" applyNumberFormat="1" applyFont="1" applyFill="1" applyBorder="1" applyAlignment="1">
      <alignment horizontal="center" vertical="center"/>
    </xf>
    <xf numFmtId="14" fontId="0" fillId="0" borderId="0" xfId="0" applyNumberFormat="1"/>
    <xf numFmtId="9" fontId="0" fillId="0" borderId="0" xfId="0" applyNumberFormat="1"/>
    <xf numFmtId="165" fontId="0" fillId="0" borderId="0" xfId="0" applyNumberFormat="1"/>
    <xf numFmtId="0" fontId="9" fillId="5" borderId="5" xfId="0" applyFont="1" applyFill="1" applyBorder="1" applyAlignment="1">
      <alignment horizontal="center" vertical="center"/>
    </xf>
    <xf numFmtId="0" fontId="9" fillId="5" borderId="6" xfId="0" applyFont="1" applyFill="1" applyBorder="1" applyAlignment="1">
      <alignment horizontal="center" vertical="center"/>
    </xf>
    <xf numFmtId="14" fontId="9" fillId="5" borderId="6" xfId="0" applyNumberFormat="1" applyFont="1" applyFill="1" applyBorder="1" applyAlignment="1">
      <alignment horizontal="center" vertical="center"/>
    </xf>
    <xf numFmtId="0" fontId="9" fillId="5" borderId="7" xfId="0" applyFont="1" applyFill="1" applyBorder="1" applyAlignment="1">
      <alignment horizontal="center" vertical="center"/>
    </xf>
    <xf numFmtId="0" fontId="0" fillId="6" borderId="5" xfId="0" applyFont="1" applyFill="1" applyBorder="1" applyAlignment="1">
      <alignment horizontal="center" vertical="center"/>
    </xf>
    <xf numFmtId="0" fontId="0" fillId="6" borderId="6" xfId="0" applyFont="1" applyFill="1" applyBorder="1" applyAlignment="1">
      <alignment horizontal="center" vertical="center"/>
    </xf>
    <xf numFmtId="14" fontId="0" fillId="6" borderId="6" xfId="0" applyNumberFormat="1" applyFont="1" applyFill="1" applyBorder="1" applyAlignment="1">
      <alignment horizontal="center" vertical="center"/>
    </xf>
    <xf numFmtId="0" fontId="0" fillId="6" borderId="7" xfId="0" applyFont="1" applyFill="1" applyBorder="1" applyAlignment="1">
      <alignment horizontal="center" vertical="center"/>
    </xf>
    <xf numFmtId="0" fontId="0" fillId="0" borderId="5" xfId="0" applyFont="1" applyBorder="1" applyAlignment="1">
      <alignment horizontal="center" vertical="center"/>
    </xf>
    <xf numFmtId="0" fontId="0" fillId="0" borderId="6" xfId="0" applyFont="1" applyBorder="1" applyAlignment="1">
      <alignment horizontal="center" vertical="center"/>
    </xf>
    <xf numFmtId="14" fontId="0" fillId="0" borderId="6" xfId="0" applyNumberFormat="1" applyFont="1" applyBorder="1" applyAlignment="1">
      <alignment horizontal="center" vertical="center"/>
    </xf>
    <xf numFmtId="0" fontId="0" fillId="0" borderId="7" xfId="0" applyFont="1" applyBorder="1" applyAlignment="1">
      <alignment horizontal="center" vertical="center"/>
    </xf>
    <xf numFmtId="0" fontId="9" fillId="7" borderId="8" xfId="0" applyFont="1" applyFill="1" applyBorder="1"/>
    <xf numFmtId="0" fontId="9" fillId="7" borderId="9" xfId="0" applyFont="1" applyFill="1" applyBorder="1"/>
    <xf numFmtId="0" fontId="0" fillId="8" borderId="10" xfId="0" applyFont="1" applyFill="1" applyBorder="1"/>
    <xf numFmtId="0" fontId="0" fillId="8" borderId="11" xfId="0" applyFont="1" applyFill="1" applyBorder="1"/>
    <xf numFmtId="14" fontId="0" fillId="8" borderId="11" xfId="0" applyNumberFormat="1" applyFont="1" applyFill="1" applyBorder="1"/>
    <xf numFmtId="165" fontId="0" fillId="8" borderId="11" xfId="1" applyNumberFormat="1" applyFont="1" applyFill="1" applyBorder="1"/>
    <xf numFmtId="0" fontId="0" fillId="9" borderId="10" xfId="0" applyFont="1" applyFill="1" applyBorder="1"/>
    <xf numFmtId="0" fontId="0" fillId="9" borderId="11" xfId="0" applyFont="1" applyFill="1" applyBorder="1"/>
    <xf numFmtId="14" fontId="0" fillId="9" borderId="11" xfId="0" applyNumberFormat="1" applyFont="1" applyFill="1" applyBorder="1"/>
    <xf numFmtId="165" fontId="0" fillId="9" borderId="11" xfId="1" applyNumberFormat="1" applyFont="1" applyFill="1" applyBorder="1"/>
    <xf numFmtId="165" fontId="0" fillId="0" borderId="0" xfId="0" applyNumberFormat="1" applyFont="1"/>
    <xf numFmtId="0" fontId="9" fillId="7" borderId="9" xfId="0" applyFont="1" applyFill="1" applyBorder="1" applyAlignment="1">
      <alignment horizontal="center" vertical="center"/>
    </xf>
    <xf numFmtId="0" fontId="10" fillId="9" borderId="11" xfId="0" applyFont="1" applyFill="1" applyBorder="1" applyAlignment="1">
      <alignment horizontal="center" vertical="center"/>
    </xf>
    <xf numFmtId="0" fontId="0" fillId="10" borderId="11" xfId="0" applyFont="1" applyFill="1" applyBorder="1"/>
    <xf numFmtId="0" fontId="0" fillId="9" borderId="13" xfId="0" applyFont="1" applyFill="1" applyBorder="1" applyAlignment="1">
      <alignment horizontal="center" vertical="center"/>
    </xf>
    <xf numFmtId="0" fontId="9" fillId="7" borderId="0" xfId="0" applyFont="1" applyFill="1" applyBorder="1" applyAlignment="1">
      <alignment horizontal="center" vertical="center"/>
    </xf>
    <xf numFmtId="0" fontId="9" fillId="7" borderId="14" xfId="0" applyFont="1" applyFill="1" applyBorder="1" applyAlignment="1">
      <alignment horizontal="center" vertical="center"/>
    </xf>
    <xf numFmtId="0" fontId="0" fillId="8" borderId="15" xfId="0" applyFont="1" applyFill="1" applyBorder="1" applyAlignment="1">
      <alignment horizontal="center" vertical="center"/>
    </xf>
    <xf numFmtId="0" fontId="0" fillId="8" borderId="12" xfId="0" applyFont="1" applyFill="1" applyBorder="1" applyAlignment="1">
      <alignment horizontal="center" vertical="center"/>
    </xf>
    <xf numFmtId="0" fontId="0" fillId="9" borderId="16" xfId="0" applyFont="1" applyFill="1" applyBorder="1" applyAlignment="1">
      <alignment horizontal="center" vertical="center"/>
    </xf>
    <xf numFmtId="0" fontId="0" fillId="8" borderId="16" xfId="0" applyFont="1" applyFill="1" applyBorder="1" applyAlignment="1">
      <alignment horizontal="center" vertical="center"/>
    </xf>
    <xf numFmtId="0" fontId="0" fillId="8" borderId="13" xfId="0" applyFont="1" applyFill="1" applyBorder="1" applyAlignment="1">
      <alignment horizontal="center" vertical="center"/>
    </xf>
    <xf numFmtId="0" fontId="9" fillId="5" borderId="0" xfId="0" applyFont="1" applyFill="1" applyBorder="1" applyAlignment="1">
      <alignment horizontal="center" vertical="center"/>
    </xf>
    <xf numFmtId="0" fontId="11" fillId="11" borderId="0" xfId="0" applyFont="1" applyFill="1" applyBorder="1" applyAlignment="1">
      <alignment horizontal="center" vertical="center"/>
    </xf>
    <xf numFmtId="9" fontId="9" fillId="7" borderId="17" xfId="0" applyNumberFormat="1" applyFont="1" applyFill="1" applyBorder="1" applyAlignment="1">
      <alignment horizontal="center" vertical="center"/>
    </xf>
    <xf numFmtId="0" fontId="0" fillId="0" borderId="0" xfId="0" applyNumberFormat="1" applyAlignment="1">
      <alignment horizontal="center" vertical="center"/>
    </xf>
    <xf numFmtId="165" fontId="0" fillId="0" borderId="0" xfId="1" applyNumberFormat="1" applyFont="1" applyAlignment="1">
      <alignment horizontal="center" vertical="center"/>
    </xf>
    <xf numFmtId="165" fontId="0" fillId="0" borderId="0" xfId="0" applyNumberFormat="1" applyAlignment="1">
      <alignment horizontal="center" vertical="center"/>
    </xf>
  </cellXfs>
  <cellStyles count="2">
    <cellStyle name="Currency" xfId="1" builtinId="4"/>
    <cellStyle name="Normal" xfId="0" builtinId="0"/>
  </cellStyles>
  <dxfs count="22">
    <dxf>
      <alignment horizontal="center" vertical="center" textRotation="0" wrapText="0" indent="0" justifyLastLine="0" shrinkToFit="0" readingOrder="0"/>
    </dxf>
    <dxf>
      <numFmt numFmtId="165" formatCode="_(&quot;$&quot;* #,##0_);_(&quot;$&quot;* \(#,##0\);_(&quot;$&quot;*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quot;$&quot;* #,##0_);_(&quot;$&quot;* \(#,##0\);_(&quot;$&quot;*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quot;$&quot;* #,##0_);_(&quot;$&quot;* \(#,##0\);_(&quot;$&quot;* &quot;-&quot;??_);_(@_)"/>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9"/>
          <bgColor theme="9"/>
        </patternFill>
      </fill>
      <alignment horizontal="center" vertical="center"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vertical/>
        <horizontal/>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rder>
    </dxf>
    <dxf>
      <font>
        <b val="0"/>
        <i val="0"/>
        <strike val="0"/>
        <condense val="0"/>
        <extend val="0"/>
        <outline val="0"/>
        <shadow val="0"/>
        <u val="none"/>
        <vertAlign val="baseline"/>
        <sz val="11"/>
        <color theme="1"/>
        <name val="Calibri"/>
        <family val="2"/>
        <scheme val="minor"/>
      </font>
      <numFmt numFmtId="165" formatCode="_(&quot;$&quot;* #,##0_);_(&quot;$&quot;* \(#,##0\);_(&quot;$&quot;* &quot;-&quot;??_);_(@_)"/>
    </dxf>
    <dxf>
      <font>
        <b val="0"/>
        <i val="0"/>
        <strike val="0"/>
        <condense val="0"/>
        <extend val="0"/>
        <outline val="0"/>
        <shadow val="0"/>
        <u val="none"/>
        <vertAlign val="baseline"/>
        <sz val="11"/>
        <color theme="1"/>
        <name val="Calibri"/>
        <family val="2"/>
        <scheme val="minor"/>
      </font>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9</xdr:col>
      <xdr:colOff>141409</xdr:colOff>
      <xdr:row>0</xdr:row>
      <xdr:rowOff>0</xdr:rowOff>
    </xdr:from>
    <xdr:to>
      <xdr:col>10</xdr:col>
      <xdr:colOff>300403</xdr:colOff>
      <xdr:row>11</xdr:row>
      <xdr:rowOff>117231</xdr:rowOff>
    </xdr:to>
    <mc:AlternateContent xmlns:mc="http://schemas.openxmlformats.org/markup-compatibility/2006">
      <mc:Choice xmlns:sle15="http://schemas.microsoft.com/office/drawing/2012/slicer" Requires="sle15">
        <xdr:graphicFrame macro="">
          <xdr:nvGraphicFramePr>
            <xdr:cNvPr id="5" name="Product">
              <a:extLst>
                <a:ext uri="{FF2B5EF4-FFF2-40B4-BE49-F238E27FC236}">
                  <a16:creationId xmlns:a16="http://schemas.microsoft.com/office/drawing/2014/main" id="{A81D8F3A-3820-49BC-B9CA-A6977A7579C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7490313" y="0"/>
              <a:ext cx="1184763" cy="221273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361215</xdr:colOff>
      <xdr:row>0</xdr:row>
      <xdr:rowOff>0</xdr:rowOff>
    </xdr:from>
    <xdr:to>
      <xdr:col>9</xdr:col>
      <xdr:colOff>138476</xdr:colOff>
      <xdr:row>3</xdr:row>
      <xdr:rowOff>46893</xdr:rowOff>
    </xdr:to>
    <mc:AlternateContent xmlns:mc="http://schemas.openxmlformats.org/markup-compatibility/2006">
      <mc:Choice xmlns:sle15="http://schemas.microsoft.com/office/drawing/2012/slicer" Requires="sle15">
        <xdr:graphicFrame macro="">
          <xdr:nvGraphicFramePr>
            <xdr:cNvPr id="6" name="Category">
              <a:extLst>
                <a:ext uri="{FF2B5EF4-FFF2-40B4-BE49-F238E27FC236}">
                  <a16:creationId xmlns:a16="http://schemas.microsoft.com/office/drawing/2014/main" id="{42907AE4-BA10-4AA6-9470-020082C0B44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5658580" y="0"/>
              <a:ext cx="1828800" cy="61839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0</xdr:row>
      <xdr:rowOff>0</xdr:rowOff>
    </xdr:from>
    <xdr:to>
      <xdr:col>7</xdr:col>
      <xdr:colOff>356822</xdr:colOff>
      <xdr:row>3</xdr:row>
      <xdr:rowOff>51288</xdr:rowOff>
    </xdr:to>
    <mc:AlternateContent xmlns:mc="http://schemas.openxmlformats.org/markup-compatibility/2006">
      <mc:Choice xmlns:sle15="http://schemas.microsoft.com/office/drawing/2012/slicer" Requires="sle15">
        <xdr:graphicFrame macro="">
          <xdr:nvGraphicFramePr>
            <xdr:cNvPr id="7" name="Country">
              <a:extLst>
                <a:ext uri="{FF2B5EF4-FFF2-40B4-BE49-F238E27FC236}">
                  <a16:creationId xmlns:a16="http://schemas.microsoft.com/office/drawing/2014/main" id="{B30F4FA1-6E44-4506-870A-B6FFC956875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0" y="0"/>
              <a:ext cx="5654187" cy="62278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190500</xdr:colOff>
      <xdr:row>2</xdr:row>
      <xdr:rowOff>76200</xdr:rowOff>
    </xdr:from>
    <xdr:to>
      <xdr:col>1</xdr:col>
      <xdr:colOff>0</xdr:colOff>
      <xdr:row>11</xdr:row>
      <xdr:rowOff>209550</xdr:rowOff>
    </xdr:to>
    <xdr:cxnSp macro="">
      <xdr:nvCxnSpPr>
        <xdr:cNvPr id="2" name="Straight Arrow Connector 1">
          <a:extLst>
            <a:ext uri="{FF2B5EF4-FFF2-40B4-BE49-F238E27FC236}">
              <a16:creationId xmlns:a16="http://schemas.microsoft.com/office/drawing/2014/main" id="{0A6BB39E-8C99-49F5-A37D-1ED982F30465}"/>
            </a:ext>
          </a:extLst>
        </xdr:cNvPr>
        <xdr:cNvCxnSpPr/>
      </xdr:nvCxnSpPr>
      <xdr:spPr>
        <a:xfrm>
          <a:off x="190500" y="628650"/>
          <a:ext cx="9525" cy="23622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xdr:col>
      <xdr:colOff>9525</xdr:colOff>
      <xdr:row>12</xdr:row>
      <xdr:rowOff>9525</xdr:rowOff>
    </xdr:from>
    <xdr:to>
      <xdr:col>4</xdr:col>
      <xdr:colOff>742950</xdr:colOff>
      <xdr:row>12</xdr:row>
      <xdr:rowOff>28575</xdr:rowOff>
    </xdr:to>
    <xdr:cxnSp macro="">
      <xdr:nvCxnSpPr>
        <xdr:cNvPr id="5" name="Straight Arrow Connector 4">
          <a:extLst>
            <a:ext uri="{FF2B5EF4-FFF2-40B4-BE49-F238E27FC236}">
              <a16:creationId xmlns:a16="http://schemas.microsoft.com/office/drawing/2014/main" id="{36BB5396-2103-4EC0-9D7E-E5D6D0C9D61E}"/>
            </a:ext>
          </a:extLst>
        </xdr:cNvPr>
        <xdr:cNvCxnSpPr/>
      </xdr:nvCxnSpPr>
      <xdr:spPr>
        <a:xfrm flipV="1">
          <a:off x="209550" y="3038475"/>
          <a:ext cx="3048000" cy="190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looku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act Match"/>
      <sheetName val="Exact Match (2)"/>
      <sheetName val="Approximate Match"/>
      <sheetName val="Vlookup Looks Right"/>
      <sheetName val="First Match"/>
      <sheetName val="Multiple Lookup Tables"/>
      <sheetName val="#NA error"/>
    </sheetNames>
    <sheetDataSet>
      <sheetData sheetId="0" refreshError="1"/>
      <sheetData sheetId="1" refreshError="1"/>
      <sheetData sheetId="2" refreshError="1"/>
      <sheetData sheetId="3" refreshError="1"/>
      <sheetData sheetId="4" refreshError="1"/>
      <sheetData sheetId="5">
        <row r="6">
          <cell r="G6">
            <v>0</v>
          </cell>
          <cell r="H6">
            <v>0</v>
          </cell>
          <cell r="J6">
            <v>0</v>
          </cell>
          <cell r="K6">
            <v>100</v>
          </cell>
        </row>
        <row r="7">
          <cell r="G7">
            <v>2000</v>
          </cell>
          <cell r="H7">
            <v>400</v>
          </cell>
          <cell r="J7">
            <v>5000</v>
          </cell>
          <cell r="K7">
            <v>1000</v>
          </cell>
        </row>
        <row r="8">
          <cell r="G8">
            <v>4000</v>
          </cell>
          <cell r="H8">
            <v>600</v>
          </cell>
          <cell r="J8">
            <v>10000</v>
          </cell>
          <cell r="K8">
            <v>1500</v>
          </cell>
        </row>
        <row r="9">
          <cell r="G9">
            <v>6000</v>
          </cell>
          <cell r="H9">
            <v>700</v>
          </cell>
        </row>
        <row r="10">
          <cell r="G10">
            <v>8000</v>
          </cell>
          <cell r="H10">
            <v>900</v>
          </cell>
        </row>
        <row r="11">
          <cell r="G11">
            <v>10000</v>
          </cell>
          <cell r="H11">
            <v>1100</v>
          </cell>
        </row>
      </sheetData>
      <sheetData sheetId="6" refreshError="1"/>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FF7F839-8176-4563-926F-508ECEDEC56C}" sourceName="Product">
  <extLst>
    <x:ext xmlns:x15="http://schemas.microsoft.com/office/spreadsheetml/2010/11/main" uri="{2F2917AC-EB37-4324-AD4E-5DD8C200BD13}">
      <x15:tableSlicerCache tableId="4"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E723E9D-8253-4D55-BFEF-E615E5523618}" sourceName="Category">
  <extLst>
    <x:ext xmlns:x15="http://schemas.microsoft.com/office/spreadsheetml/2010/11/main" uri="{2F2917AC-EB37-4324-AD4E-5DD8C200BD13}">
      <x15:tableSlicerCache tableId="4"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0CC4DCC-6E86-4E5D-BD18-B872DEF5A222}" sourceName="Country">
  <extLst>
    <x:ext xmlns:x15="http://schemas.microsoft.com/office/spreadsheetml/2010/11/main" uri="{2F2917AC-EB37-4324-AD4E-5DD8C200BD13}">
      <x15:tableSlicerCache tableId="4"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22B13437-8D36-400B-B590-DF31FF49DF64}" cache="Slicer_Product" caption="Product" style="SlicerStyleDark1" rowHeight="241300"/>
  <slicer name="Category" xr10:uid="{BBAA2979-12AF-4280-B581-95DEE789BE12}" cache="Slicer_Category" caption="Category" columnCount="2" style="SlicerStyleDark2" rowHeight="241300"/>
  <slicer name="Country" xr10:uid="{90D959F4-E86C-4849-803F-E6B7BB9C0618}" cache="Slicer_Country" caption="Country" columnCount="7"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6CB0C5B-A311-4347-A2BA-B672D8DCA947}" name="Table3" displayName="Table3" ref="A1:E214" totalsRowShown="0" headerRowDxfId="13" dataDxfId="14" tableBorderDxfId="19">
  <autoFilter ref="A1:E214" xr:uid="{BAB74C97-68E0-47FF-A2B2-35630F56A118}"/>
  <tableColumns count="5">
    <tableColumn id="1" xr3:uid="{C3D9D827-9776-4323-A0CC-EB3F265E699D}" name="Order ID" dataDxfId="18"/>
    <tableColumn id="2" xr3:uid="{75653B3C-AC69-4A06-A751-F2D52DF84B4C}" name="Product" dataDxfId="17"/>
    <tableColumn id="3" xr3:uid="{EC57BF21-FAA4-4077-9A29-52B36E158723}" name="Category" dataDxfId="16"/>
    <tableColumn id="4" xr3:uid="{3DBF5F0A-4B54-4B1B-B32E-A5732DD33B7C}" name="Amount" dataDxfId="15"/>
    <tableColumn id="5" xr3:uid="{604ACBC8-2DBA-4016-8596-CB651740074A}" name="Country" dataDxfId="12">
      <calculatedColumnFormula>VLOOKUP(Table3[[#This Row],[Order ID]],'Data 3'!$A$2:$F$214,6,0)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586481F-7105-40F5-8617-6D7BAD2E555F}" name="Table5" displayName="Table5" ref="H1:L15" headerRowDxfId="11">
  <autoFilter ref="H1:L15" xr:uid="{16DD0901-2064-46C2-8B20-6FDF3B16C344}"/>
  <tableColumns count="5">
    <tableColumn id="1" xr3:uid="{BE043F9B-638E-4767-820B-37A0C2B8C723}" name="Order ID" totalsRowLabel="Total"/>
    <tableColumn id="2" xr3:uid="{F39EC09F-C005-48C8-8DC6-C178A91EBC8F}" name="Product"/>
    <tableColumn id="3" xr3:uid="{820F2F45-E5D7-4380-BCC1-A136B6FF597B}" name="Category"/>
    <tableColumn id="4" xr3:uid="{810B75CC-7B4F-42A8-9707-253F386980B0}" name="Amount"/>
    <tableColumn id="5" xr3:uid="{F1732571-7521-4B65-9C24-AFBEA73D105C}" name="10%" totalsRowFunction="sum" dataDxfId="10" totalsRowDxfId="9">
      <calculatedColumnFormula>Table5[[#This Row],[Amount]]*Table5[[#Headers],[10%]]</calculatedColumnFormula>
    </tableColumn>
  </tableColumns>
  <tableStyleInfo name="TableStyleLight1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B831158-8876-44FA-B683-DDFD3EEA6797}" name="Table4" displayName="Table4" ref="A5:H26" totalsRowCount="1" dataDxfId="0">
  <autoFilter ref="A5:H25" xr:uid="{0E78A8B4-8B07-422C-8556-1D0A56183422}"/>
  <tableColumns count="8">
    <tableColumn id="1" xr3:uid="{2F0599D0-F6C2-4B65-BD9E-FBB33B49199E}" name="Order ID" totalsRowLabel="Total" dataDxfId="8"/>
    <tableColumn id="2" xr3:uid="{6B480748-8372-44A3-BDD7-1C102D7EB03E}" name="Product" dataDxfId="7"/>
    <tableColumn id="3" xr3:uid="{459938AA-B628-4BFC-90D9-F8CC1BDD0464}" name="Category" dataDxfId="6"/>
    <tableColumn id="4" xr3:uid="{5B259C4A-862A-406D-A7F9-68ADE80D235D}" name="Date" dataDxfId="5"/>
    <tableColumn id="5" xr3:uid="{06B634E2-A163-4E4C-928C-52A6F679D38A}" name="Country" dataDxfId="4"/>
    <tableColumn id="6" xr3:uid="{E6EA42FD-E6A4-4338-82E0-FEE2337BB8A4}" name="Amount" totalsRowFunction="average" dataDxfId="3" totalsRowDxfId="21" dataCellStyle="Currency"/>
    <tableColumn id="8" xr3:uid="{931B4F28-D175-43D5-942D-0074DD6857DE}" name="Cost" dataDxfId="2" totalsRowDxfId="20" dataCellStyle="Currency"/>
    <tableColumn id="7" xr3:uid="{2E468AF7-FBBB-48F3-B19D-41E99A771A96}" name="Total Amount" dataDxfId="1">
      <calculatedColumnFormula>SUM(Table4[[#This Row],[Amount]:[Cost]])</calculatedColumnFormula>
    </tableColumn>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3.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214"/>
  <sheetViews>
    <sheetView zoomScale="145" zoomScaleNormal="145" workbookViewId="0">
      <selection activeCell="E2" sqref="E2"/>
    </sheetView>
  </sheetViews>
  <sheetFormatPr defaultRowHeight="15" x14ac:dyDescent="0.25"/>
  <cols>
    <col min="1" max="1" width="13" style="11" bestFit="1" customWidth="1"/>
    <col min="2" max="2" width="12.42578125" style="11" bestFit="1" customWidth="1"/>
    <col min="3" max="3" width="13.42578125" style="11" bestFit="1" customWidth="1"/>
    <col min="4" max="4" width="12.42578125" style="11" customWidth="1"/>
    <col min="5" max="5" width="21.28515625" style="11" customWidth="1"/>
    <col min="6" max="8" width="9.140625" style="11"/>
    <col min="9" max="9" width="8.5703125" style="11" customWidth="1"/>
    <col min="10" max="10" width="11" style="11" bestFit="1" customWidth="1"/>
    <col min="11" max="16384" width="9.140625" style="11"/>
  </cols>
  <sheetData>
    <row r="1" spans="1:12" ht="15.75" thickBot="1" x14ac:dyDescent="0.3">
      <c r="A1" s="56" t="s">
        <v>20</v>
      </c>
      <c r="B1" s="56" t="s">
        <v>21</v>
      </c>
      <c r="C1" s="56" t="s">
        <v>22</v>
      </c>
      <c r="D1" s="56" t="s">
        <v>23</v>
      </c>
      <c r="E1" s="57" t="s">
        <v>25</v>
      </c>
      <c r="H1" s="49" t="s">
        <v>20</v>
      </c>
      <c r="I1" s="50" t="s">
        <v>21</v>
      </c>
      <c r="J1" s="50" t="s">
        <v>22</v>
      </c>
      <c r="K1" s="50" t="s">
        <v>23</v>
      </c>
      <c r="L1" s="58" t="s">
        <v>57</v>
      </c>
    </row>
    <row r="2" spans="1:12" ht="15.75" thickTop="1" x14ac:dyDescent="0.25">
      <c r="A2" s="27">
        <v>1</v>
      </c>
      <c r="B2" s="27" t="s">
        <v>26</v>
      </c>
      <c r="C2" s="27" t="s">
        <v>27</v>
      </c>
      <c r="D2" s="27">
        <v>4270</v>
      </c>
      <c r="E2" s="27" t="str">
        <f>VLOOKUP(Table3[[#This Row],[Order ID]],'Data 3'!$A$2:$F$214,6,0)</f>
        <v>US</v>
      </c>
      <c r="H2" s="51">
        <v>1</v>
      </c>
      <c r="I2" s="52" t="s">
        <v>26</v>
      </c>
      <c r="J2" s="52" t="s">
        <v>27</v>
      </c>
      <c r="K2" s="52">
        <v>4270</v>
      </c>
      <c r="L2" s="11">
        <f>Table5[[#This Row],[Amount]]*Table5[[#Headers],[10%]]</f>
        <v>427</v>
      </c>
    </row>
    <row r="3" spans="1:12" x14ac:dyDescent="0.25">
      <c r="A3" s="31">
        <v>2</v>
      </c>
      <c r="B3" s="31" t="s">
        <v>29</v>
      </c>
      <c r="C3" s="31" t="s">
        <v>27</v>
      </c>
      <c r="D3" s="31">
        <v>8239</v>
      </c>
      <c r="E3" s="27" t="str">
        <f>VLOOKUP(Table3[[#This Row],[Order ID]],'Data 3'!$A$2:$F$214,6,0)</f>
        <v>UK</v>
      </c>
      <c r="H3" s="53">
        <v>2</v>
      </c>
      <c r="I3" s="48" t="s">
        <v>29</v>
      </c>
      <c r="J3" s="48" t="s">
        <v>27</v>
      </c>
      <c r="K3" s="48">
        <v>8239</v>
      </c>
      <c r="L3" s="11">
        <f>Table5[[#This Row],[Amount]]*Table5[[#Headers],[10%]]</f>
        <v>823.90000000000009</v>
      </c>
    </row>
    <row r="4" spans="1:12" x14ac:dyDescent="0.25">
      <c r="A4" s="27">
        <v>3</v>
      </c>
      <c r="B4" s="27" t="s">
        <v>31</v>
      </c>
      <c r="C4" s="27" t="s">
        <v>32</v>
      </c>
      <c r="D4" s="27">
        <v>617</v>
      </c>
      <c r="E4" s="27" t="str">
        <f>VLOOKUP(Table3[[#This Row],[Order ID]],'Data 3'!$A$2:$F$214,6,0)</f>
        <v>US</v>
      </c>
      <c r="H4" s="54">
        <v>3</v>
      </c>
      <c r="I4" s="55" t="s">
        <v>31</v>
      </c>
      <c r="J4" s="55" t="s">
        <v>32</v>
      </c>
      <c r="K4" s="55">
        <v>617</v>
      </c>
      <c r="L4" s="11">
        <f>Table5[[#This Row],[Amount]]*Table5[[#Headers],[10%]]</f>
        <v>61.7</v>
      </c>
    </row>
    <row r="5" spans="1:12" x14ac:dyDescent="0.25">
      <c r="A5" s="31">
        <v>4</v>
      </c>
      <c r="B5" s="31" t="s">
        <v>31</v>
      </c>
      <c r="C5" s="31" t="s">
        <v>32</v>
      </c>
      <c r="D5" s="31">
        <v>8384</v>
      </c>
      <c r="E5" s="27" t="str">
        <f>VLOOKUP(Table3[[#This Row],[Order ID]],'Data 3'!$A$2:$F$214,6,0)</f>
        <v>Canada</v>
      </c>
      <c r="H5" s="53">
        <v>4</v>
      </c>
      <c r="I5" s="48" t="s">
        <v>31</v>
      </c>
      <c r="J5" s="48" t="s">
        <v>32</v>
      </c>
      <c r="K5" s="48">
        <v>8384</v>
      </c>
      <c r="L5" s="11">
        <f>Table5[[#This Row],[Amount]]*Table5[[#Headers],[10%]]</f>
        <v>838.40000000000009</v>
      </c>
    </row>
    <row r="6" spans="1:12" x14ac:dyDescent="0.25">
      <c r="A6" s="27">
        <v>5</v>
      </c>
      <c r="B6" s="27" t="s">
        <v>34</v>
      </c>
      <c r="C6" s="27" t="s">
        <v>27</v>
      </c>
      <c r="D6" s="27">
        <v>2626</v>
      </c>
      <c r="E6" s="27" t="str">
        <f>VLOOKUP(Table3[[#This Row],[Order ID]],'Data 3'!$A$2:$F$214,6,0)</f>
        <v>Germany</v>
      </c>
      <c r="H6" s="54">
        <v>5</v>
      </c>
      <c r="I6" s="55" t="s">
        <v>34</v>
      </c>
      <c r="J6" s="55" t="s">
        <v>27</v>
      </c>
      <c r="K6" s="55">
        <v>2626</v>
      </c>
      <c r="L6" s="11">
        <f>Table5[[#This Row],[Amount]]*Table5[[#Headers],[10%]]</f>
        <v>262.60000000000002</v>
      </c>
    </row>
    <row r="7" spans="1:12" x14ac:dyDescent="0.25">
      <c r="A7" s="31">
        <v>6</v>
      </c>
      <c r="B7" s="31" t="s">
        <v>36</v>
      </c>
      <c r="C7" s="31" t="s">
        <v>32</v>
      </c>
      <c r="D7" s="31">
        <v>3610</v>
      </c>
      <c r="E7" s="27" t="str">
        <f>VLOOKUP(Table3[[#This Row],[Order ID]],'Data 3'!$A$2:$F$214,6,0)</f>
        <v>US</v>
      </c>
      <c r="H7" s="53">
        <v>6</v>
      </c>
      <c r="I7" s="48" t="s">
        <v>36</v>
      </c>
      <c r="J7" s="48" t="s">
        <v>32</v>
      </c>
      <c r="K7" s="48">
        <v>3610</v>
      </c>
      <c r="L7" s="11">
        <f>Table5[[#This Row],[Amount]]*Table5[[#Headers],[10%]]</f>
        <v>361</v>
      </c>
    </row>
    <row r="8" spans="1:12" x14ac:dyDescent="0.25">
      <c r="A8" s="27">
        <v>7</v>
      </c>
      <c r="B8" s="27" t="s">
        <v>29</v>
      </c>
      <c r="C8" s="27" t="s">
        <v>27</v>
      </c>
      <c r="D8" s="27">
        <v>9062</v>
      </c>
      <c r="E8" s="27" t="str">
        <f>VLOOKUP(Table3[[#This Row],[Order ID]],'Data 3'!$A$2:$F$214,6,0)</f>
        <v>Australia</v>
      </c>
      <c r="H8" s="54">
        <v>7</v>
      </c>
      <c r="I8" s="55" t="s">
        <v>29</v>
      </c>
      <c r="J8" s="55" t="s">
        <v>27</v>
      </c>
      <c r="K8" s="55">
        <v>9062</v>
      </c>
      <c r="L8" s="11">
        <f>Table5[[#This Row],[Amount]]*Table5[[#Headers],[10%]]</f>
        <v>906.2</v>
      </c>
    </row>
    <row r="9" spans="1:12" x14ac:dyDescent="0.25">
      <c r="A9" s="31">
        <v>8</v>
      </c>
      <c r="B9" s="31" t="s">
        <v>31</v>
      </c>
      <c r="C9" s="31" t="s">
        <v>32</v>
      </c>
      <c r="D9" s="31">
        <v>6906</v>
      </c>
      <c r="E9" s="27" t="str">
        <f>VLOOKUP(Table3[[#This Row],[Order ID]],'Data 3'!$A$2:$F$214,6,0)</f>
        <v>New Zealand</v>
      </c>
      <c r="H9" s="53">
        <v>8</v>
      </c>
      <c r="I9" s="48" t="s">
        <v>31</v>
      </c>
      <c r="J9" s="48" t="s">
        <v>32</v>
      </c>
      <c r="K9" s="48">
        <v>6906</v>
      </c>
      <c r="L9" s="11">
        <f>Table5[[#This Row],[Amount]]*Table5[[#Headers],[10%]]</f>
        <v>690.6</v>
      </c>
    </row>
    <row r="10" spans="1:12" x14ac:dyDescent="0.25">
      <c r="A10" s="27">
        <v>9</v>
      </c>
      <c r="B10" s="27" t="s">
        <v>39</v>
      </c>
      <c r="C10" s="27" t="s">
        <v>32</v>
      </c>
      <c r="D10" s="27">
        <v>2417</v>
      </c>
      <c r="E10" s="27" t="str">
        <f>VLOOKUP(Table3[[#This Row],[Order ID]],'Data 3'!$A$2:$F$214,6,0)</f>
        <v>France</v>
      </c>
      <c r="H10" s="11">
        <v>9</v>
      </c>
    </row>
    <row r="11" spans="1:12" x14ac:dyDescent="0.25">
      <c r="A11" s="31">
        <v>10</v>
      </c>
      <c r="B11" s="31" t="s">
        <v>39</v>
      </c>
      <c r="C11" s="31" t="s">
        <v>32</v>
      </c>
      <c r="D11" s="31">
        <v>7431</v>
      </c>
      <c r="E11" s="27" t="str">
        <f>VLOOKUP(Table3[[#This Row],[Order ID]],'Data 3'!$A$2:$F$214,6,0)</f>
        <v>Canada</v>
      </c>
      <c r="H11" s="11">
        <v>10</v>
      </c>
      <c r="L11" s="59">
        <f>Table5[[#This Row],[Amount]]*Table5[[#Headers],[10%]]</f>
        <v>0</v>
      </c>
    </row>
    <row r="12" spans="1:12" x14ac:dyDescent="0.25">
      <c r="A12" s="27">
        <v>11</v>
      </c>
      <c r="B12" s="27" t="s">
        <v>31</v>
      </c>
      <c r="C12" s="27" t="s">
        <v>32</v>
      </c>
      <c r="D12" s="27">
        <v>8250</v>
      </c>
      <c r="E12" s="27" t="str">
        <f>VLOOKUP(Table3[[#This Row],[Order ID]],'Data 3'!$A$2:$F$214,6,0)</f>
        <v>Germany</v>
      </c>
      <c r="H12" s="11">
        <v>11</v>
      </c>
      <c r="L12" s="59">
        <f>Table5[[#This Row],[Amount]]*Table5[[#Headers],[10%]]</f>
        <v>0</v>
      </c>
    </row>
    <row r="13" spans="1:12" x14ac:dyDescent="0.25">
      <c r="A13" s="31">
        <v>12</v>
      </c>
      <c r="B13" s="31" t="s">
        <v>29</v>
      </c>
      <c r="C13" s="31" t="s">
        <v>27</v>
      </c>
      <c r="D13" s="31">
        <v>7012</v>
      </c>
      <c r="E13" s="27" t="str">
        <f>VLOOKUP(Table3[[#This Row],[Order ID]],'Data 3'!$A$2:$F$214,6,0)</f>
        <v>US</v>
      </c>
      <c r="H13" s="11">
        <v>12</v>
      </c>
      <c r="L13" s="59">
        <f>Table5[[#This Row],[Amount]]*Table5[[#Headers],[10%]]</f>
        <v>0</v>
      </c>
    </row>
    <row r="14" spans="1:12" x14ac:dyDescent="0.25">
      <c r="A14" s="27">
        <v>13</v>
      </c>
      <c r="B14" s="27" t="s">
        <v>26</v>
      </c>
      <c r="C14" s="27" t="s">
        <v>27</v>
      </c>
      <c r="D14" s="27">
        <v>1903</v>
      </c>
      <c r="E14" s="27" t="str">
        <f>VLOOKUP(Table3[[#This Row],[Order ID]],'Data 3'!$A$2:$F$214,6,0)</f>
        <v>Germany</v>
      </c>
      <c r="H14" s="11">
        <v>13</v>
      </c>
      <c r="L14" s="59">
        <f>Table5[[#This Row],[Amount]]*Table5[[#Headers],[10%]]</f>
        <v>0</v>
      </c>
    </row>
    <row r="15" spans="1:12" x14ac:dyDescent="0.25">
      <c r="A15" s="31">
        <v>14</v>
      </c>
      <c r="B15" s="31" t="s">
        <v>29</v>
      </c>
      <c r="C15" s="31" t="s">
        <v>27</v>
      </c>
      <c r="D15" s="31">
        <v>2824</v>
      </c>
      <c r="E15" s="27" t="str">
        <f>VLOOKUP(Table3[[#This Row],[Order ID]],'Data 3'!$A$2:$F$214,6,0)</f>
        <v>Canada</v>
      </c>
      <c r="H15" s="11">
        <v>14</v>
      </c>
      <c r="L15" s="59">
        <f>Table5[[#This Row],[Amount]]*Table5[[#Headers],[10%]]</f>
        <v>0</v>
      </c>
    </row>
    <row r="16" spans="1:12" x14ac:dyDescent="0.25">
      <c r="A16" s="27">
        <v>15</v>
      </c>
      <c r="B16" s="27" t="s">
        <v>39</v>
      </c>
      <c r="C16" s="27" t="s">
        <v>32</v>
      </c>
      <c r="D16" s="27">
        <v>6946</v>
      </c>
      <c r="E16" s="27" t="str">
        <f>VLOOKUP(Table3[[#This Row],[Order ID]],'Data 3'!$A$2:$F$214,6,0)</f>
        <v>France</v>
      </c>
    </row>
    <row r="17" spans="1:5" x14ac:dyDescent="0.25">
      <c r="A17" s="31">
        <v>16</v>
      </c>
      <c r="B17" s="31" t="s">
        <v>31</v>
      </c>
      <c r="C17" s="31" t="s">
        <v>32</v>
      </c>
      <c r="D17" s="31">
        <v>2320</v>
      </c>
      <c r="E17" s="27" t="str">
        <f>VLOOKUP(Table3[[#This Row],[Order ID]],'Data 3'!$A$2:$F$214,6,0)</f>
        <v>UK</v>
      </c>
    </row>
    <row r="18" spans="1:5" x14ac:dyDescent="0.25">
      <c r="A18" s="27">
        <v>17</v>
      </c>
      <c r="B18" s="27" t="s">
        <v>31</v>
      </c>
      <c r="C18" s="27" t="s">
        <v>32</v>
      </c>
      <c r="D18" s="27">
        <v>2116</v>
      </c>
      <c r="E18" s="27" t="str">
        <f>VLOOKUP(Table3[[#This Row],[Order ID]],'Data 3'!$A$2:$F$214,6,0)</f>
        <v>US</v>
      </c>
    </row>
    <row r="19" spans="1:5" x14ac:dyDescent="0.25">
      <c r="A19" s="31">
        <v>18</v>
      </c>
      <c r="B19" s="31" t="s">
        <v>31</v>
      </c>
      <c r="C19" s="31" t="s">
        <v>32</v>
      </c>
      <c r="D19" s="31">
        <v>1135</v>
      </c>
      <c r="E19" s="27" t="str">
        <f>VLOOKUP(Table3[[#This Row],[Order ID]],'Data 3'!$A$2:$F$214,6,0)</f>
        <v>UK</v>
      </c>
    </row>
    <row r="20" spans="1:5" x14ac:dyDescent="0.25">
      <c r="A20" s="27">
        <v>19</v>
      </c>
      <c r="B20" s="27" t="s">
        <v>29</v>
      </c>
      <c r="C20" s="27" t="s">
        <v>27</v>
      </c>
      <c r="D20" s="27">
        <v>3595</v>
      </c>
      <c r="E20" s="27" t="str">
        <f>VLOOKUP(Table3[[#This Row],[Order ID]],'Data 3'!$A$2:$F$214,6,0)</f>
        <v>UK</v>
      </c>
    </row>
    <row r="21" spans="1:5" x14ac:dyDescent="0.25">
      <c r="A21" s="31">
        <v>20</v>
      </c>
      <c r="B21" s="31" t="s">
        <v>39</v>
      </c>
      <c r="C21" s="31" t="s">
        <v>32</v>
      </c>
      <c r="D21" s="31">
        <v>1161</v>
      </c>
      <c r="E21" s="27" t="str">
        <f>VLOOKUP(Table3[[#This Row],[Order ID]],'Data 3'!$A$2:$F$214,6,0)</f>
        <v>US</v>
      </c>
    </row>
    <row r="22" spans="1:5" x14ac:dyDescent="0.25">
      <c r="A22" s="27">
        <v>21</v>
      </c>
      <c r="B22" s="27" t="s">
        <v>36</v>
      </c>
      <c r="C22" s="27" t="s">
        <v>32</v>
      </c>
      <c r="D22" s="27">
        <v>2256</v>
      </c>
      <c r="E22" s="27" t="str">
        <f>VLOOKUP(Table3[[#This Row],[Order ID]],'Data 3'!$A$2:$F$214,6,0)</f>
        <v>France</v>
      </c>
    </row>
    <row r="23" spans="1:5" x14ac:dyDescent="0.25">
      <c r="A23" s="31">
        <v>22</v>
      </c>
      <c r="B23" s="31" t="s">
        <v>31</v>
      </c>
      <c r="C23" s="31" t="s">
        <v>32</v>
      </c>
      <c r="D23" s="31">
        <v>1004</v>
      </c>
      <c r="E23" s="27" t="str">
        <f>VLOOKUP(Table3[[#This Row],[Order ID]],'Data 3'!$A$2:$F$214,6,0)</f>
        <v>New Zealand</v>
      </c>
    </row>
    <row r="24" spans="1:5" x14ac:dyDescent="0.25">
      <c r="A24" s="27">
        <v>23</v>
      </c>
      <c r="B24" s="27" t="s">
        <v>31</v>
      </c>
      <c r="C24" s="27" t="s">
        <v>32</v>
      </c>
      <c r="D24" s="27">
        <v>3642</v>
      </c>
      <c r="E24" s="27" t="str">
        <f>VLOOKUP(Table3[[#This Row],[Order ID]],'Data 3'!$A$2:$F$214,6,0)</f>
        <v>Canada</v>
      </c>
    </row>
    <row r="25" spans="1:5" x14ac:dyDescent="0.25">
      <c r="A25" s="31">
        <v>24</v>
      </c>
      <c r="B25" s="31" t="s">
        <v>31</v>
      </c>
      <c r="C25" s="31" t="s">
        <v>32</v>
      </c>
      <c r="D25" s="31">
        <v>4582</v>
      </c>
      <c r="E25" s="27" t="str">
        <f>VLOOKUP(Table3[[#This Row],[Order ID]],'Data 3'!$A$2:$F$214,6,0)</f>
        <v>US</v>
      </c>
    </row>
    <row r="26" spans="1:5" x14ac:dyDescent="0.25">
      <c r="A26" s="27">
        <v>25</v>
      </c>
      <c r="B26" s="27" t="s">
        <v>34</v>
      </c>
      <c r="C26" s="27" t="s">
        <v>27</v>
      </c>
      <c r="D26" s="27">
        <v>3559</v>
      </c>
      <c r="E26" s="27" t="str">
        <f>VLOOKUP(Table3[[#This Row],[Order ID]],'Data 3'!$A$2:$F$214,6,0)</f>
        <v>UK</v>
      </c>
    </row>
    <row r="27" spans="1:5" x14ac:dyDescent="0.25">
      <c r="A27" s="31">
        <v>26</v>
      </c>
      <c r="B27" s="31" t="s">
        <v>26</v>
      </c>
      <c r="C27" s="31" t="s">
        <v>27</v>
      </c>
      <c r="D27" s="31">
        <v>5154</v>
      </c>
      <c r="E27" s="27" t="str">
        <f>VLOOKUP(Table3[[#This Row],[Order ID]],'Data 3'!$A$2:$F$214,6,0)</f>
        <v>Australia</v>
      </c>
    </row>
    <row r="28" spans="1:5" x14ac:dyDescent="0.25">
      <c r="A28" s="27">
        <v>27</v>
      </c>
      <c r="B28" s="27" t="s">
        <v>41</v>
      </c>
      <c r="C28" s="27" t="s">
        <v>32</v>
      </c>
      <c r="D28" s="27">
        <v>7388</v>
      </c>
      <c r="E28" s="27" t="str">
        <f>VLOOKUP(Table3[[#This Row],[Order ID]],'Data 3'!$A$2:$F$214,6,0)</f>
        <v>France</v>
      </c>
    </row>
    <row r="29" spans="1:5" x14ac:dyDescent="0.25">
      <c r="A29" s="31">
        <v>28</v>
      </c>
      <c r="B29" s="31" t="s">
        <v>34</v>
      </c>
      <c r="C29" s="31" t="s">
        <v>27</v>
      </c>
      <c r="D29" s="31">
        <v>7163</v>
      </c>
      <c r="E29" s="27" t="str">
        <f>VLOOKUP(Table3[[#This Row],[Order ID]],'Data 3'!$A$2:$F$214,6,0)</f>
        <v>US</v>
      </c>
    </row>
    <row r="30" spans="1:5" x14ac:dyDescent="0.25">
      <c r="A30" s="27">
        <v>29</v>
      </c>
      <c r="B30" s="27" t="s">
        <v>34</v>
      </c>
      <c r="C30" s="27" t="s">
        <v>27</v>
      </c>
      <c r="D30" s="27">
        <v>5101</v>
      </c>
      <c r="E30" s="27" t="str">
        <f>VLOOKUP(Table3[[#This Row],[Order ID]],'Data 3'!$A$2:$F$214,6,0)</f>
        <v>Germany</v>
      </c>
    </row>
    <row r="31" spans="1:5" x14ac:dyDescent="0.25">
      <c r="A31" s="31">
        <v>30</v>
      </c>
      <c r="B31" s="31" t="s">
        <v>39</v>
      </c>
      <c r="C31" s="31" t="s">
        <v>32</v>
      </c>
      <c r="D31" s="31">
        <v>7602</v>
      </c>
      <c r="E31" s="27" t="str">
        <f>VLOOKUP(Table3[[#This Row],[Order ID]],'Data 3'!$A$2:$F$214,6,0)</f>
        <v>France</v>
      </c>
    </row>
    <row r="32" spans="1:5" x14ac:dyDescent="0.25">
      <c r="A32" s="27">
        <v>31</v>
      </c>
      <c r="B32" s="27" t="s">
        <v>41</v>
      </c>
      <c r="C32" s="27" t="s">
        <v>32</v>
      </c>
      <c r="D32" s="27">
        <v>1641</v>
      </c>
      <c r="E32" s="27" t="str">
        <f>VLOOKUP(Table3[[#This Row],[Order ID]],'Data 3'!$A$2:$F$214,6,0)</f>
        <v>US</v>
      </c>
    </row>
    <row r="33" spans="1:5" x14ac:dyDescent="0.25">
      <c r="A33" s="31">
        <v>32</v>
      </c>
      <c r="B33" s="31" t="s">
        <v>39</v>
      </c>
      <c r="C33" s="31" t="s">
        <v>32</v>
      </c>
      <c r="D33" s="31">
        <v>8892</v>
      </c>
      <c r="E33" s="27" t="str">
        <f>VLOOKUP(Table3[[#This Row],[Order ID]],'Data 3'!$A$2:$F$214,6,0)</f>
        <v>Australia</v>
      </c>
    </row>
    <row r="34" spans="1:5" x14ac:dyDescent="0.25">
      <c r="A34" s="27">
        <v>33</v>
      </c>
      <c r="B34" s="27" t="s">
        <v>39</v>
      </c>
      <c r="C34" s="27" t="s">
        <v>32</v>
      </c>
      <c r="D34" s="27">
        <v>2060</v>
      </c>
      <c r="E34" s="27" t="str">
        <f>VLOOKUP(Table3[[#This Row],[Order ID]],'Data 3'!$A$2:$F$214,6,0)</f>
        <v>France</v>
      </c>
    </row>
    <row r="35" spans="1:5" x14ac:dyDescent="0.25">
      <c r="A35" s="31">
        <v>34</v>
      </c>
      <c r="B35" s="31" t="s">
        <v>29</v>
      </c>
      <c r="C35" s="31" t="s">
        <v>27</v>
      </c>
      <c r="D35" s="31">
        <v>1557</v>
      </c>
      <c r="E35" s="27" t="str">
        <f>VLOOKUP(Table3[[#This Row],[Order ID]],'Data 3'!$A$2:$F$214,6,0)</f>
        <v>Germany</v>
      </c>
    </row>
    <row r="36" spans="1:5" x14ac:dyDescent="0.25">
      <c r="A36" s="27">
        <v>35</v>
      </c>
      <c r="B36" s="27" t="s">
        <v>39</v>
      </c>
      <c r="C36" s="27" t="s">
        <v>32</v>
      </c>
      <c r="D36" s="27">
        <v>6509</v>
      </c>
      <c r="E36" s="27" t="str">
        <f>VLOOKUP(Table3[[#This Row],[Order ID]],'Data 3'!$A$2:$F$214,6,0)</f>
        <v>France</v>
      </c>
    </row>
    <row r="37" spans="1:5" x14ac:dyDescent="0.25">
      <c r="A37" s="31">
        <v>36</v>
      </c>
      <c r="B37" s="31" t="s">
        <v>39</v>
      </c>
      <c r="C37" s="31" t="s">
        <v>32</v>
      </c>
      <c r="D37" s="31">
        <v>5718</v>
      </c>
      <c r="E37" s="27" t="str">
        <f>VLOOKUP(Table3[[#This Row],[Order ID]],'Data 3'!$A$2:$F$214,6,0)</f>
        <v>Australia</v>
      </c>
    </row>
    <row r="38" spans="1:5" x14ac:dyDescent="0.25">
      <c r="A38" s="27">
        <v>37</v>
      </c>
      <c r="B38" s="27" t="s">
        <v>39</v>
      </c>
      <c r="C38" s="27" t="s">
        <v>32</v>
      </c>
      <c r="D38" s="27">
        <v>7655</v>
      </c>
      <c r="E38" s="27" t="str">
        <f>VLOOKUP(Table3[[#This Row],[Order ID]],'Data 3'!$A$2:$F$214,6,0)</f>
        <v>US</v>
      </c>
    </row>
    <row r="39" spans="1:5" x14ac:dyDescent="0.25">
      <c r="A39" s="31">
        <v>38</v>
      </c>
      <c r="B39" s="31" t="s">
        <v>26</v>
      </c>
      <c r="C39" s="31" t="s">
        <v>27</v>
      </c>
      <c r="D39" s="31">
        <v>9116</v>
      </c>
      <c r="E39" s="27" t="str">
        <f>VLOOKUP(Table3[[#This Row],[Order ID]],'Data 3'!$A$2:$F$214,6,0)</f>
        <v>UK</v>
      </c>
    </row>
    <row r="40" spans="1:5" x14ac:dyDescent="0.25">
      <c r="A40" s="27">
        <v>39</v>
      </c>
      <c r="B40" s="27" t="s">
        <v>31</v>
      </c>
      <c r="C40" s="27" t="s">
        <v>32</v>
      </c>
      <c r="D40" s="27">
        <v>2795</v>
      </c>
      <c r="E40" s="27" t="str">
        <f>VLOOKUP(Table3[[#This Row],[Order ID]],'Data 3'!$A$2:$F$214,6,0)</f>
        <v>US</v>
      </c>
    </row>
    <row r="41" spans="1:5" x14ac:dyDescent="0.25">
      <c r="A41" s="31">
        <v>40</v>
      </c>
      <c r="B41" s="31" t="s">
        <v>31</v>
      </c>
      <c r="C41" s="31" t="s">
        <v>32</v>
      </c>
      <c r="D41" s="31">
        <v>5084</v>
      </c>
      <c r="E41" s="27" t="str">
        <f>VLOOKUP(Table3[[#This Row],[Order ID]],'Data 3'!$A$2:$F$214,6,0)</f>
        <v>US</v>
      </c>
    </row>
    <row r="42" spans="1:5" x14ac:dyDescent="0.25">
      <c r="A42" s="27">
        <v>41</v>
      </c>
      <c r="B42" s="27" t="s">
        <v>26</v>
      </c>
      <c r="C42" s="27" t="s">
        <v>27</v>
      </c>
      <c r="D42" s="27">
        <v>8941</v>
      </c>
      <c r="E42" s="27" t="str">
        <f>VLOOKUP(Table3[[#This Row],[Order ID]],'Data 3'!$A$2:$F$214,6,0)</f>
        <v>UK</v>
      </c>
    </row>
    <row r="43" spans="1:5" x14ac:dyDescent="0.25">
      <c r="A43" s="31">
        <v>42</v>
      </c>
      <c r="B43" s="31" t="s">
        <v>29</v>
      </c>
      <c r="C43" s="31" t="s">
        <v>27</v>
      </c>
      <c r="D43" s="31">
        <v>5341</v>
      </c>
      <c r="E43" s="27" t="str">
        <f>VLOOKUP(Table3[[#This Row],[Order ID]],'Data 3'!$A$2:$F$214,6,0)</f>
        <v>France</v>
      </c>
    </row>
    <row r="44" spans="1:5" x14ac:dyDescent="0.25">
      <c r="A44" s="27">
        <v>43</v>
      </c>
      <c r="B44" s="27" t="s">
        <v>31</v>
      </c>
      <c r="C44" s="27" t="s">
        <v>32</v>
      </c>
      <c r="D44" s="27">
        <v>135</v>
      </c>
      <c r="E44" s="27" t="str">
        <f>VLOOKUP(Table3[[#This Row],[Order ID]],'Data 3'!$A$2:$F$214,6,0)</f>
        <v>Canada</v>
      </c>
    </row>
    <row r="45" spans="1:5" x14ac:dyDescent="0.25">
      <c r="A45" s="31">
        <v>44</v>
      </c>
      <c r="B45" s="31" t="s">
        <v>31</v>
      </c>
      <c r="C45" s="31" t="s">
        <v>32</v>
      </c>
      <c r="D45" s="31">
        <v>9400</v>
      </c>
      <c r="E45" s="27" t="str">
        <f>VLOOKUP(Table3[[#This Row],[Order ID]],'Data 3'!$A$2:$F$214,6,0)</f>
        <v>Australia</v>
      </c>
    </row>
    <row r="46" spans="1:5" x14ac:dyDescent="0.25">
      <c r="A46" s="27">
        <v>45</v>
      </c>
      <c r="B46" s="27" t="s">
        <v>34</v>
      </c>
      <c r="C46" s="27" t="s">
        <v>27</v>
      </c>
      <c r="D46" s="27">
        <v>6045</v>
      </c>
      <c r="E46" s="27" t="str">
        <f>VLOOKUP(Table3[[#This Row],[Order ID]],'Data 3'!$A$2:$F$214,6,0)</f>
        <v>Germany</v>
      </c>
    </row>
    <row r="47" spans="1:5" x14ac:dyDescent="0.25">
      <c r="A47" s="31">
        <v>46</v>
      </c>
      <c r="B47" s="31" t="s">
        <v>39</v>
      </c>
      <c r="C47" s="31" t="s">
        <v>32</v>
      </c>
      <c r="D47" s="31">
        <v>5820</v>
      </c>
      <c r="E47" s="27" t="str">
        <f>VLOOKUP(Table3[[#This Row],[Order ID]],'Data 3'!$A$2:$F$214,6,0)</f>
        <v>New Zealand</v>
      </c>
    </row>
    <row r="48" spans="1:5" x14ac:dyDescent="0.25">
      <c r="A48" s="27">
        <v>47</v>
      </c>
      <c r="B48" s="27" t="s">
        <v>36</v>
      </c>
      <c r="C48" s="27" t="s">
        <v>32</v>
      </c>
      <c r="D48" s="27">
        <v>8887</v>
      </c>
      <c r="E48" s="27" t="str">
        <f>VLOOKUP(Table3[[#This Row],[Order ID]],'Data 3'!$A$2:$F$214,6,0)</f>
        <v>Germany</v>
      </c>
    </row>
    <row r="49" spans="1:5" x14ac:dyDescent="0.25">
      <c r="A49" s="31">
        <v>48</v>
      </c>
      <c r="B49" s="31" t="s">
        <v>36</v>
      </c>
      <c r="C49" s="31" t="s">
        <v>32</v>
      </c>
      <c r="D49" s="31">
        <v>6982</v>
      </c>
      <c r="E49" s="27" t="str">
        <f>VLOOKUP(Table3[[#This Row],[Order ID]],'Data 3'!$A$2:$F$214,6,0)</f>
        <v>US</v>
      </c>
    </row>
    <row r="50" spans="1:5" x14ac:dyDescent="0.25">
      <c r="A50" s="27">
        <v>49</v>
      </c>
      <c r="B50" s="27" t="s">
        <v>31</v>
      </c>
      <c r="C50" s="27" t="s">
        <v>32</v>
      </c>
      <c r="D50" s="27">
        <v>4029</v>
      </c>
      <c r="E50" s="27" t="str">
        <f>VLOOKUP(Table3[[#This Row],[Order ID]],'Data 3'!$A$2:$F$214,6,0)</f>
        <v>Australia</v>
      </c>
    </row>
    <row r="51" spans="1:5" x14ac:dyDescent="0.25">
      <c r="A51" s="31">
        <v>50</v>
      </c>
      <c r="B51" s="31" t="s">
        <v>26</v>
      </c>
      <c r="C51" s="31" t="s">
        <v>27</v>
      </c>
      <c r="D51" s="31">
        <v>3665</v>
      </c>
      <c r="E51" s="27" t="str">
        <f>VLOOKUP(Table3[[#This Row],[Order ID]],'Data 3'!$A$2:$F$214,6,0)</f>
        <v>Germany</v>
      </c>
    </row>
    <row r="52" spans="1:5" x14ac:dyDescent="0.25">
      <c r="A52" s="27">
        <v>51</v>
      </c>
      <c r="B52" s="27" t="s">
        <v>31</v>
      </c>
      <c r="C52" s="27" t="s">
        <v>32</v>
      </c>
      <c r="D52" s="27">
        <v>4781</v>
      </c>
      <c r="E52" s="27" t="str">
        <f>VLOOKUP(Table3[[#This Row],[Order ID]],'Data 3'!$A$2:$F$214,6,0)</f>
        <v>France</v>
      </c>
    </row>
    <row r="53" spans="1:5" x14ac:dyDescent="0.25">
      <c r="A53" s="31">
        <v>52</v>
      </c>
      <c r="B53" s="31" t="s">
        <v>41</v>
      </c>
      <c r="C53" s="31" t="s">
        <v>32</v>
      </c>
      <c r="D53" s="31">
        <v>3663</v>
      </c>
      <c r="E53" s="27" t="str">
        <f>VLOOKUP(Table3[[#This Row],[Order ID]],'Data 3'!$A$2:$F$214,6,0)</f>
        <v>Australia</v>
      </c>
    </row>
    <row r="54" spans="1:5" x14ac:dyDescent="0.25">
      <c r="A54" s="27">
        <v>53</v>
      </c>
      <c r="B54" s="27" t="s">
        <v>39</v>
      </c>
      <c r="C54" s="27" t="s">
        <v>32</v>
      </c>
      <c r="D54" s="27">
        <v>6331</v>
      </c>
      <c r="E54" s="27" t="str">
        <f>VLOOKUP(Table3[[#This Row],[Order ID]],'Data 3'!$A$2:$F$214,6,0)</f>
        <v>France</v>
      </c>
    </row>
    <row r="55" spans="1:5" x14ac:dyDescent="0.25">
      <c r="A55" s="31">
        <v>54</v>
      </c>
      <c r="B55" s="31" t="s">
        <v>39</v>
      </c>
      <c r="C55" s="31" t="s">
        <v>32</v>
      </c>
      <c r="D55" s="31">
        <v>4364</v>
      </c>
      <c r="E55" s="27" t="str">
        <f>VLOOKUP(Table3[[#This Row],[Order ID]],'Data 3'!$A$2:$F$214,6,0)</f>
        <v>Canada</v>
      </c>
    </row>
    <row r="56" spans="1:5" x14ac:dyDescent="0.25">
      <c r="A56" s="27">
        <v>55</v>
      </c>
      <c r="B56" s="27" t="s">
        <v>26</v>
      </c>
      <c r="C56" s="27" t="s">
        <v>27</v>
      </c>
      <c r="D56" s="27">
        <v>607</v>
      </c>
      <c r="E56" s="27" t="str">
        <f>VLOOKUP(Table3[[#This Row],[Order ID]],'Data 3'!$A$2:$F$214,6,0)</f>
        <v>UK</v>
      </c>
    </row>
    <row r="57" spans="1:5" x14ac:dyDescent="0.25">
      <c r="A57" s="31">
        <v>56</v>
      </c>
      <c r="B57" s="31" t="s">
        <v>31</v>
      </c>
      <c r="C57" s="31" t="s">
        <v>32</v>
      </c>
      <c r="D57" s="31">
        <v>1054</v>
      </c>
      <c r="E57" s="27" t="str">
        <f>VLOOKUP(Table3[[#This Row],[Order ID]],'Data 3'!$A$2:$F$214,6,0)</f>
        <v>New Zealand</v>
      </c>
    </row>
    <row r="58" spans="1:5" x14ac:dyDescent="0.25">
      <c r="A58" s="27">
        <v>57</v>
      </c>
      <c r="B58" s="27" t="s">
        <v>26</v>
      </c>
      <c r="C58" s="27" t="s">
        <v>27</v>
      </c>
      <c r="D58" s="27">
        <v>7659</v>
      </c>
      <c r="E58" s="27" t="str">
        <f>VLOOKUP(Table3[[#This Row],[Order ID]],'Data 3'!$A$2:$F$214,6,0)</f>
        <v>US</v>
      </c>
    </row>
    <row r="59" spans="1:5" x14ac:dyDescent="0.25">
      <c r="A59" s="31">
        <v>58</v>
      </c>
      <c r="B59" s="31" t="s">
        <v>29</v>
      </c>
      <c r="C59" s="31" t="s">
        <v>27</v>
      </c>
      <c r="D59" s="31">
        <v>277</v>
      </c>
      <c r="E59" s="27" t="str">
        <f>VLOOKUP(Table3[[#This Row],[Order ID]],'Data 3'!$A$2:$F$214,6,0)</f>
        <v>Germany</v>
      </c>
    </row>
    <row r="60" spans="1:5" x14ac:dyDescent="0.25">
      <c r="A60" s="27">
        <v>59</v>
      </c>
      <c r="B60" s="27" t="s">
        <v>31</v>
      </c>
      <c r="C60" s="27" t="s">
        <v>32</v>
      </c>
      <c r="D60" s="27">
        <v>235</v>
      </c>
      <c r="E60" s="27" t="str">
        <f>VLOOKUP(Table3[[#This Row],[Order ID]],'Data 3'!$A$2:$F$214,6,0)</f>
        <v>US</v>
      </c>
    </row>
    <row r="61" spans="1:5" x14ac:dyDescent="0.25">
      <c r="A61" s="31">
        <v>60</v>
      </c>
      <c r="B61" s="31" t="s">
        <v>36</v>
      </c>
      <c r="C61" s="31" t="s">
        <v>32</v>
      </c>
      <c r="D61" s="31">
        <v>1113</v>
      </c>
      <c r="E61" s="27" t="str">
        <f>VLOOKUP(Table3[[#This Row],[Order ID]],'Data 3'!$A$2:$F$214,6,0)</f>
        <v>Australia</v>
      </c>
    </row>
    <row r="62" spans="1:5" x14ac:dyDescent="0.25">
      <c r="A62" s="27">
        <v>61</v>
      </c>
      <c r="B62" s="27" t="s">
        <v>39</v>
      </c>
      <c r="C62" s="27" t="s">
        <v>32</v>
      </c>
      <c r="D62" s="27">
        <v>1128</v>
      </c>
      <c r="E62" s="27" t="str">
        <f>VLOOKUP(Table3[[#This Row],[Order ID]],'Data 3'!$A$2:$F$214,6,0)</f>
        <v>US</v>
      </c>
    </row>
    <row r="63" spans="1:5" x14ac:dyDescent="0.25">
      <c r="A63" s="31">
        <v>62</v>
      </c>
      <c r="B63" s="31" t="s">
        <v>29</v>
      </c>
      <c r="C63" s="31" t="s">
        <v>27</v>
      </c>
      <c r="D63" s="31">
        <v>9231</v>
      </c>
      <c r="E63" s="27" t="str">
        <f>VLOOKUP(Table3[[#This Row],[Order ID]],'Data 3'!$A$2:$F$214,6,0)</f>
        <v>Canada</v>
      </c>
    </row>
    <row r="64" spans="1:5" x14ac:dyDescent="0.25">
      <c r="A64" s="27">
        <v>63</v>
      </c>
      <c r="B64" s="27" t="s">
        <v>31</v>
      </c>
      <c r="C64" s="27" t="s">
        <v>32</v>
      </c>
      <c r="D64" s="27">
        <v>4387</v>
      </c>
      <c r="E64" s="27" t="str">
        <f>VLOOKUP(Table3[[#This Row],[Order ID]],'Data 3'!$A$2:$F$214,6,0)</f>
        <v>US</v>
      </c>
    </row>
    <row r="65" spans="1:5" x14ac:dyDescent="0.25">
      <c r="A65" s="31">
        <v>64</v>
      </c>
      <c r="B65" s="31" t="s">
        <v>39</v>
      </c>
      <c r="C65" s="31" t="s">
        <v>32</v>
      </c>
      <c r="D65" s="31">
        <v>2763</v>
      </c>
      <c r="E65" s="27" t="str">
        <f>VLOOKUP(Table3[[#This Row],[Order ID]],'Data 3'!$A$2:$F$214,6,0)</f>
        <v>Canada</v>
      </c>
    </row>
    <row r="66" spans="1:5" x14ac:dyDescent="0.25">
      <c r="A66" s="27">
        <v>65</v>
      </c>
      <c r="B66" s="27" t="s">
        <v>31</v>
      </c>
      <c r="C66" s="27" t="s">
        <v>32</v>
      </c>
      <c r="D66" s="27">
        <v>7898</v>
      </c>
      <c r="E66" s="27" t="str">
        <f>VLOOKUP(Table3[[#This Row],[Order ID]],'Data 3'!$A$2:$F$214,6,0)</f>
        <v>UK</v>
      </c>
    </row>
    <row r="67" spans="1:5" x14ac:dyDescent="0.25">
      <c r="A67" s="31">
        <v>66</v>
      </c>
      <c r="B67" s="31" t="s">
        <v>31</v>
      </c>
      <c r="C67" s="31" t="s">
        <v>32</v>
      </c>
      <c r="D67" s="31">
        <v>2427</v>
      </c>
      <c r="E67" s="27" t="str">
        <f>VLOOKUP(Table3[[#This Row],[Order ID]],'Data 3'!$A$2:$F$214,6,0)</f>
        <v>France</v>
      </c>
    </row>
    <row r="68" spans="1:5" x14ac:dyDescent="0.25">
      <c r="A68" s="27">
        <v>67</v>
      </c>
      <c r="B68" s="27" t="s">
        <v>31</v>
      </c>
      <c r="C68" s="27" t="s">
        <v>32</v>
      </c>
      <c r="D68" s="27">
        <v>8663</v>
      </c>
      <c r="E68" s="27" t="str">
        <f>VLOOKUP(Table3[[#This Row],[Order ID]],'Data 3'!$A$2:$F$214,6,0)</f>
        <v>New Zealand</v>
      </c>
    </row>
    <row r="69" spans="1:5" x14ac:dyDescent="0.25">
      <c r="A69" s="31">
        <v>68</v>
      </c>
      <c r="B69" s="31" t="s">
        <v>26</v>
      </c>
      <c r="C69" s="31" t="s">
        <v>27</v>
      </c>
      <c r="D69" s="31">
        <v>2789</v>
      </c>
      <c r="E69" s="27" t="str">
        <f>VLOOKUP(Table3[[#This Row],[Order ID]],'Data 3'!$A$2:$F$214,6,0)</f>
        <v>Germany</v>
      </c>
    </row>
    <row r="70" spans="1:5" x14ac:dyDescent="0.25">
      <c r="A70" s="27">
        <v>69</v>
      </c>
      <c r="B70" s="27" t="s">
        <v>31</v>
      </c>
      <c r="C70" s="27" t="s">
        <v>32</v>
      </c>
      <c r="D70" s="27">
        <v>4054</v>
      </c>
      <c r="E70" s="27" t="str">
        <f>VLOOKUP(Table3[[#This Row],[Order ID]],'Data 3'!$A$2:$F$214,6,0)</f>
        <v>US</v>
      </c>
    </row>
    <row r="71" spans="1:5" x14ac:dyDescent="0.25">
      <c r="A71" s="31">
        <v>70</v>
      </c>
      <c r="B71" s="31" t="s">
        <v>41</v>
      </c>
      <c r="C71" s="31" t="s">
        <v>32</v>
      </c>
      <c r="D71" s="31">
        <v>2262</v>
      </c>
      <c r="E71" s="27" t="str">
        <f>VLOOKUP(Table3[[#This Row],[Order ID]],'Data 3'!$A$2:$F$214,6,0)</f>
        <v>US</v>
      </c>
    </row>
    <row r="72" spans="1:5" x14ac:dyDescent="0.25">
      <c r="A72" s="27">
        <v>71</v>
      </c>
      <c r="B72" s="27" t="s">
        <v>41</v>
      </c>
      <c r="C72" s="27" t="s">
        <v>32</v>
      </c>
      <c r="D72" s="27">
        <v>5600</v>
      </c>
      <c r="E72" s="27" t="str">
        <f>VLOOKUP(Table3[[#This Row],[Order ID]],'Data 3'!$A$2:$F$214,6,0)</f>
        <v>UK</v>
      </c>
    </row>
    <row r="73" spans="1:5" x14ac:dyDescent="0.25">
      <c r="A73" s="31">
        <v>72</v>
      </c>
      <c r="B73" s="31" t="s">
        <v>31</v>
      </c>
      <c r="C73" s="31" t="s">
        <v>32</v>
      </c>
      <c r="D73" s="31">
        <v>5787</v>
      </c>
      <c r="E73" s="27" t="str">
        <f>VLOOKUP(Table3[[#This Row],[Order ID]],'Data 3'!$A$2:$F$214,6,0)</f>
        <v>US</v>
      </c>
    </row>
    <row r="74" spans="1:5" x14ac:dyDescent="0.25">
      <c r="A74" s="27">
        <v>73</v>
      </c>
      <c r="B74" s="27" t="s">
        <v>36</v>
      </c>
      <c r="C74" s="27" t="s">
        <v>32</v>
      </c>
      <c r="D74" s="27">
        <v>6295</v>
      </c>
      <c r="E74" s="27" t="str">
        <f>VLOOKUP(Table3[[#This Row],[Order ID]],'Data 3'!$A$2:$F$214,6,0)</f>
        <v>Canada</v>
      </c>
    </row>
    <row r="75" spans="1:5" x14ac:dyDescent="0.25">
      <c r="A75" s="31">
        <v>74</v>
      </c>
      <c r="B75" s="31" t="s">
        <v>31</v>
      </c>
      <c r="C75" s="31" t="s">
        <v>32</v>
      </c>
      <c r="D75" s="31">
        <v>474</v>
      </c>
      <c r="E75" s="27" t="str">
        <f>VLOOKUP(Table3[[#This Row],[Order ID]],'Data 3'!$A$2:$F$214,6,0)</f>
        <v>Germany</v>
      </c>
    </row>
    <row r="76" spans="1:5" x14ac:dyDescent="0.25">
      <c r="A76" s="27">
        <v>75</v>
      </c>
      <c r="B76" s="27" t="s">
        <v>39</v>
      </c>
      <c r="C76" s="27" t="s">
        <v>32</v>
      </c>
      <c r="D76" s="27">
        <v>4325</v>
      </c>
      <c r="E76" s="27" t="str">
        <f>VLOOKUP(Table3[[#This Row],[Order ID]],'Data 3'!$A$2:$F$214,6,0)</f>
        <v>France</v>
      </c>
    </row>
    <row r="77" spans="1:5" x14ac:dyDescent="0.25">
      <c r="A77" s="31">
        <v>76</v>
      </c>
      <c r="B77" s="31" t="s">
        <v>31</v>
      </c>
      <c r="C77" s="31" t="s">
        <v>32</v>
      </c>
      <c r="D77" s="31">
        <v>592</v>
      </c>
      <c r="E77" s="27" t="str">
        <f>VLOOKUP(Table3[[#This Row],[Order ID]],'Data 3'!$A$2:$F$214,6,0)</f>
        <v>US</v>
      </c>
    </row>
    <row r="78" spans="1:5" x14ac:dyDescent="0.25">
      <c r="A78" s="27">
        <v>77</v>
      </c>
      <c r="B78" s="27" t="s">
        <v>36</v>
      </c>
      <c r="C78" s="27" t="s">
        <v>32</v>
      </c>
      <c r="D78" s="27">
        <v>4330</v>
      </c>
      <c r="E78" s="27" t="str">
        <f>VLOOKUP(Table3[[#This Row],[Order ID]],'Data 3'!$A$2:$F$214,6,0)</f>
        <v>US</v>
      </c>
    </row>
    <row r="79" spans="1:5" x14ac:dyDescent="0.25">
      <c r="A79" s="31">
        <v>78</v>
      </c>
      <c r="B79" s="31" t="s">
        <v>31</v>
      </c>
      <c r="C79" s="31" t="s">
        <v>32</v>
      </c>
      <c r="D79" s="31">
        <v>9405</v>
      </c>
      <c r="E79" s="27" t="str">
        <f>VLOOKUP(Table3[[#This Row],[Order ID]],'Data 3'!$A$2:$F$214,6,0)</f>
        <v>UK</v>
      </c>
    </row>
    <row r="80" spans="1:5" x14ac:dyDescent="0.25">
      <c r="A80" s="27">
        <v>79</v>
      </c>
      <c r="B80" s="27" t="s">
        <v>39</v>
      </c>
      <c r="C80" s="27" t="s">
        <v>32</v>
      </c>
      <c r="D80" s="27">
        <v>7671</v>
      </c>
      <c r="E80" s="27" t="str">
        <f>VLOOKUP(Table3[[#This Row],[Order ID]],'Data 3'!$A$2:$F$214,6,0)</f>
        <v>France</v>
      </c>
    </row>
    <row r="81" spans="1:5" x14ac:dyDescent="0.25">
      <c r="A81" s="31">
        <v>80</v>
      </c>
      <c r="B81" s="31" t="s">
        <v>26</v>
      </c>
      <c r="C81" s="31" t="s">
        <v>27</v>
      </c>
      <c r="D81" s="31">
        <v>5791</v>
      </c>
      <c r="E81" s="27" t="str">
        <f>VLOOKUP(Table3[[#This Row],[Order ID]],'Data 3'!$A$2:$F$214,6,0)</f>
        <v>UK</v>
      </c>
    </row>
    <row r="82" spans="1:5" x14ac:dyDescent="0.25">
      <c r="A82" s="27">
        <v>81</v>
      </c>
      <c r="B82" s="27" t="s">
        <v>31</v>
      </c>
      <c r="C82" s="27" t="s">
        <v>32</v>
      </c>
      <c r="D82" s="27">
        <v>6007</v>
      </c>
      <c r="E82" s="27" t="str">
        <f>VLOOKUP(Table3[[#This Row],[Order ID]],'Data 3'!$A$2:$F$214,6,0)</f>
        <v>Canada</v>
      </c>
    </row>
    <row r="83" spans="1:5" x14ac:dyDescent="0.25">
      <c r="A83" s="31">
        <v>82</v>
      </c>
      <c r="B83" s="31" t="s">
        <v>31</v>
      </c>
      <c r="C83" s="31" t="s">
        <v>32</v>
      </c>
      <c r="D83" s="31">
        <v>5030</v>
      </c>
      <c r="E83" s="27" t="str">
        <f>VLOOKUP(Table3[[#This Row],[Order ID]],'Data 3'!$A$2:$F$214,6,0)</f>
        <v>Germany</v>
      </c>
    </row>
    <row r="84" spans="1:5" x14ac:dyDescent="0.25">
      <c r="A84" s="27">
        <v>83</v>
      </c>
      <c r="B84" s="27" t="s">
        <v>26</v>
      </c>
      <c r="C84" s="27" t="s">
        <v>27</v>
      </c>
      <c r="D84" s="27">
        <v>6763</v>
      </c>
      <c r="E84" s="27" t="str">
        <f>VLOOKUP(Table3[[#This Row],[Order ID]],'Data 3'!$A$2:$F$214,6,0)</f>
        <v>UK</v>
      </c>
    </row>
    <row r="85" spans="1:5" x14ac:dyDescent="0.25">
      <c r="A85" s="31">
        <v>84</v>
      </c>
      <c r="B85" s="31" t="s">
        <v>31</v>
      </c>
      <c r="C85" s="31" t="s">
        <v>32</v>
      </c>
      <c r="D85" s="31">
        <v>4248</v>
      </c>
      <c r="E85" s="27" t="str">
        <f>VLOOKUP(Table3[[#This Row],[Order ID]],'Data 3'!$A$2:$F$214,6,0)</f>
        <v>Australia</v>
      </c>
    </row>
    <row r="86" spans="1:5" x14ac:dyDescent="0.25">
      <c r="A86" s="27">
        <v>85</v>
      </c>
      <c r="B86" s="27" t="s">
        <v>31</v>
      </c>
      <c r="C86" s="27" t="s">
        <v>32</v>
      </c>
      <c r="D86" s="27">
        <v>9543</v>
      </c>
      <c r="E86" s="27" t="str">
        <f>VLOOKUP(Table3[[#This Row],[Order ID]],'Data 3'!$A$2:$F$214,6,0)</f>
        <v>France</v>
      </c>
    </row>
    <row r="87" spans="1:5" x14ac:dyDescent="0.25">
      <c r="A87" s="31">
        <v>86</v>
      </c>
      <c r="B87" s="31" t="s">
        <v>29</v>
      </c>
      <c r="C87" s="31" t="s">
        <v>27</v>
      </c>
      <c r="D87" s="31">
        <v>2054</v>
      </c>
      <c r="E87" s="27" t="str">
        <f>VLOOKUP(Table3[[#This Row],[Order ID]],'Data 3'!$A$2:$F$214,6,0)</f>
        <v>UK</v>
      </c>
    </row>
    <row r="88" spans="1:5" x14ac:dyDescent="0.25">
      <c r="A88" s="27">
        <v>87</v>
      </c>
      <c r="B88" s="27" t="s">
        <v>34</v>
      </c>
      <c r="C88" s="27" t="s">
        <v>27</v>
      </c>
      <c r="D88" s="27">
        <v>7094</v>
      </c>
      <c r="E88" s="27" t="str">
        <f>VLOOKUP(Table3[[#This Row],[Order ID]],'Data 3'!$A$2:$F$214,6,0)</f>
        <v>Germany</v>
      </c>
    </row>
    <row r="89" spans="1:5" x14ac:dyDescent="0.25">
      <c r="A89" s="31">
        <v>88</v>
      </c>
      <c r="B89" s="31" t="s">
        <v>26</v>
      </c>
      <c r="C89" s="31" t="s">
        <v>27</v>
      </c>
      <c r="D89" s="31">
        <v>6087</v>
      </c>
      <c r="E89" s="27" t="str">
        <f>VLOOKUP(Table3[[#This Row],[Order ID]],'Data 3'!$A$2:$F$214,6,0)</f>
        <v>US</v>
      </c>
    </row>
    <row r="90" spans="1:5" x14ac:dyDescent="0.25">
      <c r="A90" s="27">
        <v>89</v>
      </c>
      <c r="B90" s="27" t="s">
        <v>39</v>
      </c>
      <c r="C90" s="27" t="s">
        <v>32</v>
      </c>
      <c r="D90" s="27">
        <v>4264</v>
      </c>
      <c r="E90" s="27" t="str">
        <f>VLOOKUP(Table3[[#This Row],[Order ID]],'Data 3'!$A$2:$F$214,6,0)</f>
        <v>Australia</v>
      </c>
    </row>
    <row r="91" spans="1:5" x14ac:dyDescent="0.25">
      <c r="A91" s="31">
        <v>90</v>
      </c>
      <c r="B91" s="31" t="s">
        <v>41</v>
      </c>
      <c r="C91" s="31" t="s">
        <v>32</v>
      </c>
      <c r="D91" s="31">
        <v>9333</v>
      </c>
      <c r="E91" s="27" t="str">
        <f>VLOOKUP(Table3[[#This Row],[Order ID]],'Data 3'!$A$2:$F$214,6,0)</f>
        <v>US</v>
      </c>
    </row>
    <row r="92" spans="1:5" x14ac:dyDescent="0.25">
      <c r="A92" s="27">
        <v>91</v>
      </c>
      <c r="B92" s="27" t="s">
        <v>41</v>
      </c>
      <c r="C92" s="27" t="s">
        <v>32</v>
      </c>
      <c r="D92" s="27">
        <v>8775</v>
      </c>
      <c r="E92" s="27" t="str">
        <f>VLOOKUP(Table3[[#This Row],[Order ID]],'Data 3'!$A$2:$F$214,6,0)</f>
        <v>Germany</v>
      </c>
    </row>
    <row r="93" spans="1:5" x14ac:dyDescent="0.25">
      <c r="A93" s="31">
        <v>92</v>
      </c>
      <c r="B93" s="31" t="s">
        <v>29</v>
      </c>
      <c r="C93" s="31" t="s">
        <v>27</v>
      </c>
      <c r="D93" s="31">
        <v>2011</v>
      </c>
      <c r="E93" s="27" t="str">
        <f>VLOOKUP(Table3[[#This Row],[Order ID]],'Data 3'!$A$2:$F$214,6,0)</f>
        <v>UK</v>
      </c>
    </row>
    <row r="94" spans="1:5" x14ac:dyDescent="0.25">
      <c r="A94" s="27">
        <v>93</v>
      </c>
      <c r="B94" s="27" t="s">
        <v>31</v>
      </c>
      <c r="C94" s="27" t="s">
        <v>32</v>
      </c>
      <c r="D94" s="27">
        <v>5632</v>
      </c>
      <c r="E94" s="27" t="str">
        <f>VLOOKUP(Table3[[#This Row],[Order ID]],'Data 3'!$A$2:$F$214,6,0)</f>
        <v>US</v>
      </c>
    </row>
    <row r="95" spans="1:5" x14ac:dyDescent="0.25">
      <c r="A95" s="31">
        <v>94</v>
      </c>
      <c r="B95" s="31" t="s">
        <v>31</v>
      </c>
      <c r="C95" s="31" t="s">
        <v>32</v>
      </c>
      <c r="D95" s="31">
        <v>4904</v>
      </c>
      <c r="E95" s="27" t="str">
        <f>VLOOKUP(Table3[[#This Row],[Order ID]],'Data 3'!$A$2:$F$214,6,0)</f>
        <v>New Zealand</v>
      </c>
    </row>
    <row r="96" spans="1:5" x14ac:dyDescent="0.25">
      <c r="A96" s="27">
        <v>95</v>
      </c>
      <c r="B96" s="27" t="s">
        <v>34</v>
      </c>
      <c r="C96" s="27" t="s">
        <v>27</v>
      </c>
      <c r="D96" s="27">
        <v>1002</v>
      </c>
      <c r="E96" s="27" t="str">
        <f>VLOOKUP(Table3[[#This Row],[Order ID]],'Data 3'!$A$2:$F$214,6,0)</f>
        <v>Australia</v>
      </c>
    </row>
    <row r="97" spans="1:5" x14ac:dyDescent="0.25">
      <c r="A97" s="31">
        <v>96</v>
      </c>
      <c r="B97" s="31" t="s">
        <v>36</v>
      </c>
      <c r="C97" s="31" t="s">
        <v>32</v>
      </c>
      <c r="D97" s="31">
        <v>8141</v>
      </c>
      <c r="E97" s="27" t="str">
        <f>VLOOKUP(Table3[[#This Row],[Order ID]],'Data 3'!$A$2:$F$214,6,0)</f>
        <v>UK</v>
      </c>
    </row>
    <row r="98" spans="1:5" x14ac:dyDescent="0.25">
      <c r="A98" s="27">
        <v>97</v>
      </c>
      <c r="B98" s="27" t="s">
        <v>36</v>
      </c>
      <c r="C98" s="27" t="s">
        <v>32</v>
      </c>
      <c r="D98" s="27">
        <v>3644</v>
      </c>
      <c r="E98" s="27" t="str">
        <f>VLOOKUP(Table3[[#This Row],[Order ID]],'Data 3'!$A$2:$F$214,6,0)</f>
        <v>Canada</v>
      </c>
    </row>
    <row r="99" spans="1:5" x14ac:dyDescent="0.25">
      <c r="A99" s="31">
        <v>98</v>
      </c>
      <c r="B99" s="31" t="s">
        <v>36</v>
      </c>
      <c r="C99" s="31" t="s">
        <v>32</v>
      </c>
      <c r="D99" s="31">
        <v>1380</v>
      </c>
      <c r="E99" s="27" t="str">
        <f>VLOOKUP(Table3[[#This Row],[Order ID]],'Data 3'!$A$2:$F$214,6,0)</f>
        <v>Australia</v>
      </c>
    </row>
    <row r="100" spans="1:5" x14ac:dyDescent="0.25">
      <c r="A100" s="27">
        <v>99</v>
      </c>
      <c r="B100" s="27" t="s">
        <v>29</v>
      </c>
      <c r="C100" s="27" t="s">
        <v>27</v>
      </c>
      <c r="D100" s="27">
        <v>8354</v>
      </c>
      <c r="E100" s="27" t="str">
        <f>VLOOKUP(Table3[[#This Row],[Order ID]],'Data 3'!$A$2:$F$214,6,0)</f>
        <v>Germany</v>
      </c>
    </row>
    <row r="101" spans="1:5" x14ac:dyDescent="0.25">
      <c r="A101" s="31">
        <v>100</v>
      </c>
      <c r="B101" s="31" t="s">
        <v>31</v>
      </c>
      <c r="C101" s="31" t="s">
        <v>32</v>
      </c>
      <c r="D101" s="31">
        <v>5182</v>
      </c>
      <c r="E101" s="27" t="str">
        <f>VLOOKUP(Table3[[#This Row],[Order ID]],'Data 3'!$A$2:$F$214,6,0)</f>
        <v>US</v>
      </c>
    </row>
    <row r="102" spans="1:5" x14ac:dyDescent="0.25">
      <c r="A102" s="27">
        <v>101</v>
      </c>
      <c r="B102" s="27" t="s">
        <v>39</v>
      </c>
      <c r="C102" s="27" t="s">
        <v>32</v>
      </c>
      <c r="D102" s="27">
        <v>2193</v>
      </c>
      <c r="E102" s="27" t="str">
        <f>VLOOKUP(Table3[[#This Row],[Order ID]],'Data 3'!$A$2:$F$214,6,0)</f>
        <v>France</v>
      </c>
    </row>
    <row r="103" spans="1:5" x14ac:dyDescent="0.25">
      <c r="A103" s="31">
        <v>102</v>
      </c>
      <c r="B103" s="31" t="s">
        <v>41</v>
      </c>
      <c r="C103" s="31" t="s">
        <v>32</v>
      </c>
      <c r="D103" s="31">
        <v>3647</v>
      </c>
      <c r="E103" s="27" t="str">
        <f>VLOOKUP(Table3[[#This Row],[Order ID]],'Data 3'!$A$2:$F$214,6,0)</f>
        <v>US</v>
      </c>
    </row>
    <row r="104" spans="1:5" x14ac:dyDescent="0.25">
      <c r="A104" s="27">
        <v>103</v>
      </c>
      <c r="B104" s="27" t="s">
        <v>39</v>
      </c>
      <c r="C104" s="27" t="s">
        <v>32</v>
      </c>
      <c r="D104" s="27">
        <v>4104</v>
      </c>
      <c r="E104" s="27" t="str">
        <f>VLOOKUP(Table3[[#This Row],[Order ID]],'Data 3'!$A$2:$F$214,6,0)</f>
        <v>US</v>
      </c>
    </row>
    <row r="105" spans="1:5" x14ac:dyDescent="0.25">
      <c r="A105" s="31">
        <v>104</v>
      </c>
      <c r="B105" s="31" t="s">
        <v>26</v>
      </c>
      <c r="C105" s="31" t="s">
        <v>27</v>
      </c>
      <c r="D105" s="31">
        <v>7457</v>
      </c>
      <c r="E105" s="27" t="str">
        <f>VLOOKUP(Table3[[#This Row],[Order ID]],'Data 3'!$A$2:$F$214,6,0)</f>
        <v>US</v>
      </c>
    </row>
    <row r="106" spans="1:5" x14ac:dyDescent="0.25">
      <c r="A106" s="27">
        <v>105</v>
      </c>
      <c r="B106" s="27" t="s">
        <v>41</v>
      </c>
      <c r="C106" s="27" t="s">
        <v>32</v>
      </c>
      <c r="D106" s="27">
        <v>3767</v>
      </c>
      <c r="E106" s="27" t="str">
        <f>VLOOKUP(Table3[[#This Row],[Order ID]],'Data 3'!$A$2:$F$214,6,0)</f>
        <v>Canada</v>
      </c>
    </row>
    <row r="107" spans="1:5" x14ac:dyDescent="0.25">
      <c r="A107" s="31">
        <v>106</v>
      </c>
      <c r="B107" s="31" t="s">
        <v>29</v>
      </c>
      <c r="C107" s="31" t="s">
        <v>27</v>
      </c>
      <c r="D107" s="31">
        <v>4685</v>
      </c>
      <c r="E107" s="27" t="str">
        <f>VLOOKUP(Table3[[#This Row],[Order ID]],'Data 3'!$A$2:$F$214,6,0)</f>
        <v>Germany</v>
      </c>
    </row>
    <row r="108" spans="1:5" x14ac:dyDescent="0.25">
      <c r="A108" s="27">
        <v>107</v>
      </c>
      <c r="B108" s="27" t="s">
        <v>31</v>
      </c>
      <c r="C108" s="27" t="s">
        <v>32</v>
      </c>
      <c r="D108" s="27">
        <v>3917</v>
      </c>
      <c r="E108" s="27" t="str">
        <f>VLOOKUP(Table3[[#This Row],[Order ID]],'Data 3'!$A$2:$F$214,6,0)</f>
        <v>US</v>
      </c>
    </row>
    <row r="109" spans="1:5" x14ac:dyDescent="0.25">
      <c r="A109" s="31">
        <v>108</v>
      </c>
      <c r="B109" s="31" t="s">
        <v>39</v>
      </c>
      <c r="C109" s="31" t="s">
        <v>32</v>
      </c>
      <c r="D109" s="31">
        <v>521</v>
      </c>
      <c r="E109" s="27" t="str">
        <f>VLOOKUP(Table3[[#This Row],[Order ID]],'Data 3'!$A$2:$F$214,6,0)</f>
        <v>Canada</v>
      </c>
    </row>
    <row r="110" spans="1:5" x14ac:dyDescent="0.25">
      <c r="A110" s="27">
        <v>109</v>
      </c>
      <c r="B110" s="27" t="s">
        <v>39</v>
      </c>
      <c r="C110" s="27" t="s">
        <v>32</v>
      </c>
      <c r="D110" s="27">
        <v>5605</v>
      </c>
      <c r="E110" s="27" t="str">
        <f>VLOOKUP(Table3[[#This Row],[Order ID]],'Data 3'!$A$2:$F$214,6,0)</f>
        <v>France</v>
      </c>
    </row>
    <row r="111" spans="1:5" x14ac:dyDescent="0.25">
      <c r="A111" s="31">
        <v>110</v>
      </c>
      <c r="B111" s="31" t="s">
        <v>29</v>
      </c>
      <c r="C111" s="31" t="s">
        <v>27</v>
      </c>
      <c r="D111" s="31">
        <v>9630</v>
      </c>
      <c r="E111" s="27" t="str">
        <f>VLOOKUP(Table3[[#This Row],[Order ID]],'Data 3'!$A$2:$F$214,6,0)</f>
        <v>Germany</v>
      </c>
    </row>
    <row r="112" spans="1:5" x14ac:dyDescent="0.25">
      <c r="A112" s="27">
        <v>111</v>
      </c>
      <c r="B112" s="27" t="s">
        <v>31</v>
      </c>
      <c r="C112" s="27" t="s">
        <v>32</v>
      </c>
      <c r="D112" s="27">
        <v>6941</v>
      </c>
      <c r="E112" s="27" t="str">
        <f>VLOOKUP(Table3[[#This Row],[Order ID]],'Data 3'!$A$2:$F$214,6,0)</f>
        <v>Canada</v>
      </c>
    </row>
    <row r="113" spans="1:5" x14ac:dyDescent="0.25">
      <c r="A113" s="31">
        <v>112</v>
      </c>
      <c r="B113" s="31" t="s">
        <v>29</v>
      </c>
      <c r="C113" s="31" t="s">
        <v>27</v>
      </c>
      <c r="D113" s="31">
        <v>7231</v>
      </c>
      <c r="E113" s="27" t="str">
        <f>VLOOKUP(Table3[[#This Row],[Order ID]],'Data 3'!$A$2:$F$214,6,0)</f>
        <v>UK</v>
      </c>
    </row>
    <row r="114" spans="1:5" x14ac:dyDescent="0.25">
      <c r="A114" s="27">
        <v>113</v>
      </c>
      <c r="B114" s="27" t="s">
        <v>29</v>
      </c>
      <c r="C114" s="27" t="s">
        <v>27</v>
      </c>
      <c r="D114" s="27">
        <v>8891</v>
      </c>
      <c r="E114" s="27" t="str">
        <f>VLOOKUP(Table3[[#This Row],[Order ID]],'Data 3'!$A$2:$F$214,6,0)</f>
        <v>Australia</v>
      </c>
    </row>
    <row r="115" spans="1:5" x14ac:dyDescent="0.25">
      <c r="A115" s="31">
        <v>114</v>
      </c>
      <c r="B115" s="31" t="s">
        <v>31</v>
      </c>
      <c r="C115" s="31" t="s">
        <v>32</v>
      </c>
      <c r="D115" s="31">
        <v>107</v>
      </c>
      <c r="E115" s="27" t="str">
        <f>VLOOKUP(Table3[[#This Row],[Order ID]],'Data 3'!$A$2:$F$214,6,0)</f>
        <v>France</v>
      </c>
    </row>
    <row r="116" spans="1:5" x14ac:dyDescent="0.25">
      <c r="A116" s="27">
        <v>115</v>
      </c>
      <c r="B116" s="27" t="s">
        <v>31</v>
      </c>
      <c r="C116" s="27" t="s">
        <v>32</v>
      </c>
      <c r="D116" s="27">
        <v>4243</v>
      </c>
      <c r="E116" s="27" t="str">
        <f>VLOOKUP(Table3[[#This Row],[Order ID]],'Data 3'!$A$2:$F$214,6,0)</f>
        <v>US</v>
      </c>
    </row>
    <row r="117" spans="1:5" x14ac:dyDescent="0.25">
      <c r="A117" s="31">
        <v>116</v>
      </c>
      <c r="B117" s="31" t="s">
        <v>36</v>
      </c>
      <c r="C117" s="31" t="s">
        <v>32</v>
      </c>
      <c r="D117" s="31">
        <v>4514</v>
      </c>
      <c r="E117" s="27" t="str">
        <f>VLOOKUP(Table3[[#This Row],[Order ID]],'Data 3'!$A$2:$F$214,6,0)</f>
        <v>US</v>
      </c>
    </row>
    <row r="118" spans="1:5" x14ac:dyDescent="0.25">
      <c r="A118" s="27">
        <v>117</v>
      </c>
      <c r="B118" s="27" t="s">
        <v>41</v>
      </c>
      <c r="C118" s="27" t="s">
        <v>32</v>
      </c>
      <c r="D118" s="27">
        <v>5480</v>
      </c>
      <c r="E118" s="27" t="str">
        <f>VLOOKUP(Table3[[#This Row],[Order ID]],'Data 3'!$A$2:$F$214,6,0)</f>
        <v>US</v>
      </c>
    </row>
    <row r="119" spans="1:5" x14ac:dyDescent="0.25">
      <c r="A119" s="31">
        <v>118</v>
      </c>
      <c r="B119" s="31" t="s">
        <v>31</v>
      </c>
      <c r="C119" s="31" t="s">
        <v>32</v>
      </c>
      <c r="D119" s="31">
        <v>5002</v>
      </c>
      <c r="E119" s="27" t="str">
        <f>VLOOKUP(Table3[[#This Row],[Order ID]],'Data 3'!$A$2:$F$214,6,0)</f>
        <v>France</v>
      </c>
    </row>
    <row r="120" spans="1:5" x14ac:dyDescent="0.25">
      <c r="A120" s="27">
        <v>119</v>
      </c>
      <c r="B120" s="27" t="s">
        <v>31</v>
      </c>
      <c r="C120" s="27" t="s">
        <v>32</v>
      </c>
      <c r="D120" s="27">
        <v>8530</v>
      </c>
      <c r="E120" s="27" t="str">
        <f>VLOOKUP(Table3[[#This Row],[Order ID]],'Data 3'!$A$2:$F$214,6,0)</f>
        <v>Canada</v>
      </c>
    </row>
    <row r="121" spans="1:5" x14ac:dyDescent="0.25">
      <c r="A121" s="31">
        <v>120</v>
      </c>
      <c r="B121" s="31" t="s">
        <v>36</v>
      </c>
      <c r="C121" s="31" t="s">
        <v>32</v>
      </c>
      <c r="D121" s="31">
        <v>4819</v>
      </c>
      <c r="E121" s="27" t="str">
        <f>VLOOKUP(Table3[[#This Row],[Order ID]],'Data 3'!$A$2:$F$214,6,0)</f>
        <v>New Zealand</v>
      </c>
    </row>
    <row r="122" spans="1:5" x14ac:dyDescent="0.25">
      <c r="A122" s="27">
        <v>121</v>
      </c>
      <c r="B122" s="27" t="s">
        <v>29</v>
      </c>
      <c r="C122" s="27" t="s">
        <v>27</v>
      </c>
      <c r="D122" s="27">
        <v>6343</v>
      </c>
      <c r="E122" s="27" t="str">
        <f>VLOOKUP(Table3[[#This Row],[Order ID]],'Data 3'!$A$2:$F$214,6,0)</f>
        <v>UK</v>
      </c>
    </row>
    <row r="123" spans="1:5" x14ac:dyDescent="0.25">
      <c r="A123" s="31">
        <v>122</v>
      </c>
      <c r="B123" s="31" t="s">
        <v>36</v>
      </c>
      <c r="C123" s="31" t="s">
        <v>32</v>
      </c>
      <c r="D123" s="31">
        <v>2318</v>
      </c>
      <c r="E123" s="27" t="str">
        <f>VLOOKUP(Table3[[#This Row],[Order ID]],'Data 3'!$A$2:$F$214,6,0)</f>
        <v>UK</v>
      </c>
    </row>
    <row r="124" spans="1:5" x14ac:dyDescent="0.25">
      <c r="A124" s="27">
        <v>123</v>
      </c>
      <c r="B124" s="27" t="s">
        <v>36</v>
      </c>
      <c r="C124" s="27" t="s">
        <v>32</v>
      </c>
      <c r="D124" s="27">
        <v>220</v>
      </c>
      <c r="E124" s="27" t="str">
        <f>VLOOKUP(Table3[[#This Row],[Order ID]],'Data 3'!$A$2:$F$214,6,0)</f>
        <v>UK</v>
      </c>
    </row>
    <row r="125" spans="1:5" x14ac:dyDescent="0.25">
      <c r="A125" s="31">
        <v>124</v>
      </c>
      <c r="B125" s="31" t="s">
        <v>36</v>
      </c>
      <c r="C125" s="31" t="s">
        <v>32</v>
      </c>
      <c r="D125" s="31">
        <v>6341</v>
      </c>
      <c r="E125" s="27" t="str">
        <f>VLOOKUP(Table3[[#This Row],[Order ID]],'Data 3'!$A$2:$F$214,6,0)</f>
        <v>New Zealand</v>
      </c>
    </row>
    <row r="126" spans="1:5" x14ac:dyDescent="0.25">
      <c r="A126" s="27">
        <v>125</v>
      </c>
      <c r="B126" s="27" t="s">
        <v>39</v>
      </c>
      <c r="C126" s="27" t="s">
        <v>32</v>
      </c>
      <c r="D126" s="27">
        <v>330</v>
      </c>
      <c r="E126" s="27" t="str">
        <f>VLOOKUP(Table3[[#This Row],[Order ID]],'Data 3'!$A$2:$F$214,6,0)</f>
        <v>Germany</v>
      </c>
    </row>
    <row r="127" spans="1:5" x14ac:dyDescent="0.25">
      <c r="A127" s="31">
        <v>126</v>
      </c>
      <c r="B127" s="31" t="s">
        <v>29</v>
      </c>
      <c r="C127" s="31" t="s">
        <v>27</v>
      </c>
      <c r="D127" s="31">
        <v>3027</v>
      </c>
      <c r="E127" s="27" t="str">
        <f>VLOOKUP(Table3[[#This Row],[Order ID]],'Data 3'!$A$2:$F$214,6,0)</f>
        <v>UK</v>
      </c>
    </row>
    <row r="128" spans="1:5" x14ac:dyDescent="0.25">
      <c r="A128" s="27">
        <v>127</v>
      </c>
      <c r="B128" s="27" t="s">
        <v>36</v>
      </c>
      <c r="C128" s="27" t="s">
        <v>32</v>
      </c>
      <c r="D128" s="27">
        <v>850</v>
      </c>
      <c r="E128" s="27" t="str">
        <f>VLOOKUP(Table3[[#This Row],[Order ID]],'Data 3'!$A$2:$F$214,6,0)</f>
        <v>New Zealand</v>
      </c>
    </row>
    <row r="129" spans="1:5" x14ac:dyDescent="0.25">
      <c r="A129" s="31">
        <v>128</v>
      </c>
      <c r="B129" s="31" t="s">
        <v>31</v>
      </c>
      <c r="C129" s="31" t="s">
        <v>32</v>
      </c>
      <c r="D129" s="31">
        <v>8986</v>
      </c>
      <c r="E129" s="27" t="str">
        <f>VLOOKUP(Table3[[#This Row],[Order ID]],'Data 3'!$A$2:$F$214,6,0)</f>
        <v>UK</v>
      </c>
    </row>
    <row r="130" spans="1:5" x14ac:dyDescent="0.25">
      <c r="A130" s="27">
        <v>129</v>
      </c>
      <c r="B130" s="27" t="s">
        <v>29</v>
      </c>
      <c r="C130" s="27" t="s">
        <v>27</v>
      </c>
      <c r="D130" s="27">
        <v>3800</v>
      </c>
      <c r="E130" s="27" t="str">
        <f>VLOOKUP(Table3[[#This Row],[Order ID]],'Data 3'!$A$2:$F$214,6,0)</f>
        <v>US</v>
      </c>
    </row>
    <row r="131" spans="1:5" x14ac:dyDescent="0.25">
      <c r="A131" s="31">
        <v>130</v>
      </c>
      <c r="B131" s="31" t="s">
        <v>26</v>
      </c>
      <c r="C131" s="31" t="s">
        <v>27</v>
      </c>
      <c r="D131" s="31">
        <v>5751</v>
      </c>
      <c r="E131" s="27" t="str">
        <f>VLOOKUP(Table3[[#This Row],[Order ID]],'Data 3'!$A$2:$F$214,6,0)</f>
        <v>UK</v>
      </c>
    </row>
    <row r="132" spans="1:5" x14ac:dyDescent="0.25">
      <c r="A132" s="27">
        <v>131</v>
      </c>
      <c r="B132" s="27" t="s">
        <v>39</v>
      </c>
      <c r="C132" s="27" t="s">
        <v>32</v>
      </c>
      <c r="D132" s="27">
        <v>1704</v>
      </c>
      <c r="E132" s="27" t="str">
        <f>VLOOKUP(Table3[[#This Row],[Order ID]],'Data 3'!$A$2:$F$214,6,0)</f>
        <v>UK</v>
      </c>
    </row>
    <row r="133" spans="1:5" x14ac:dyDescent="0.25">
      <c r="A133" s="31">
        <v>132</v>
      </c>
      <c r="B133" s="31" t="s">
        <v>31</v>
      </c>
      <c r="C133" s="31" t="s">
        <v>32</v>
      </c>
      <c r="D133" s="31">
        <v>7966</v>
      </c>
      <c r="E133" s="27" t="str">
        <f>VLOOKUP(Table3[[#This Row],[Order ID]],'Data 3'!$A$2:$F$214,6,0)</f>
        <v>Australia</v>
      </c>
    </row>
    <row r="134" spans="1:5" x14ac:dyDescent="0.25">
      <c r="A134" s="27">
        <v>133</v>
      </c>
      <c r="B134" s="27" t="s">
        <v>31</v>
      </c>
      <c r="C134" s="27" t="s">
        <v>32</v>
      </c>
      <c r="D134" s="27">
        <v>852</v>
      </c>
      <c r="E134" s="27" t="str">
        <f>VLOOKUP(Table3[[#This Row],[Order ID]],'Data 3'!$A$2:$F$214,6,0)</f>
        <v>US</v>
      </c>
    </row>
    <row r="135" spans="1:5" x14ac:dyDescent="0.25">
      <c r="A135" s="31">
        <v>134</v>
      </c>
      <c r="B135" s="31" t="s">
        <v>34</v>
      </c>
      <c r="C135" s="31" t="s">
        <v>27</v>
      </c>
      <c r="D135" s="31">
        <v>8416</v>
      </c>
      <c r="E135" s="27" t="str">
        <f>VLOOKUP(Table3[[#This Row],[Order ID]],'Data 3'!$A$2:$F$214,6,0)</f>
        <v>Australia</v>
      </c>
    </row>
    <row r="136" spans="1:5" x14ac:dyDescent="0.25">
      <c r="A136" s="27">
        <v>135</v>
      </c>
      <c r="B136" s="27" t="s">
        <v>31</v>
      </c>
      <c r="C136" s="27" t="s">
        <v>32</v>
      </c>
      <c r="D136" s="27">
        <v>7144</v>
      </c>
      <c r="E136" s="27" t="str">
        <f>VLOOKUP(Table3[[#This Row],[Order ID]],'Data 3'!$A$2:$F$214,6,0)</f>
        <v>France</v>
      </c>
    </row>
    <row r="137" spans="1:5" x14ac:dyDescent="0.25">
      <c r="A137" s="31">
        <v>136</v>
      </c>
      <c r="B137" s="31" t="s">
        <v>29</v>
      </c>
      <c r="C137" s="31" t="s">
        <v>27</v>
      </c>
      <c r="D137" s="31">
        <v>7854</v>
      </c>
      <c r="E137" s="27" t="str">
        <f>VLOOKUP(Table3[[#This Row],[Order ID]],'Data 3'!$A$2:$F$214,6,0)</f>
        <v>US</v>
      </c>
    </row>
    <row r="138" spans="1:5" x14ac:dyDescent="0.25">
      <c r="A138" s="27">
        <v>137</v>
      </c>
      <c r="B138" s="27" t="s">
        <v>36</v>
      </c>
      <c r="C138" s="27" t="s">
        <v>32</v>
      </c>
      <c r="D138" s="27">
        <v>859</v>
      </c>
      <c r="E138" s="27" t="str">
        <f>VLOOKUP(Table3[[#This Row],[Order ID]],'Data 3'!$A$2:$F$214,6,0)</f>
        <v>US</v>
      </c>
    </row>
    <row r="139" spans="1:5" x14ac:dyDescent="0.25">
      <c r="A139" s="31">
        <v>138</v>
      </c>
      <c r="B139" s="31" t="s">
        <v>29</v>
      </c>
      <c r="C139" s="31" t="s">
        <v>27</v>
      </c>
      <c r="D139" s="31">
        <v>8049</v>
      </c>
      <c r="E139" s="27" t="str">
        <f>VLOOKUP(Table3[[#This Row],[Order ID]],'Data 3'!$A$2:$F$214,6,0)</f>
        <v>US</v>
      </c>
    </row>
    <row r="140" spans="1:5" x14ac:dyDescent="0.25">
      <c r="A140" s="27">
        <v>139</v>
      </c>
      <c r="B140" s="27" t="s">
        <v>31</v>
      </c>
      <c r="C140" s="27" t="s">
        <v>32</v>
      </c>
      <c r="D140" s="27">
        <v>2836</v>
      </c>
      <c r="E140" s="27" t="str">
        <f>VLOOKUP(Table3[[#This Row],[Order ID]],'Data 3'!$A$2:$F$214,6,0)</f>
        <v>Germany</v>
      </c>
    </row>
    <row r="141" spans="1:5" x14ac:dyDescent="0.25">
      <c r="A141" s="31">
        <v>140</v>
      </c>
      <c r="B141" s="31" t="s">
        <v>26</v>
      </c>
      <c r="C141" s="31" t="s">
        <v>27</v>
      </c>
      <c r="D141" s="31">
        <v>1743</v>
      </c>
      <c r="E141" s="27" t="str">
        <f>VLOOKUP(Table3[[#This Row],[Order ID]],'Data 3'!$A$2:$F$214,6,0)</f>
        <v>US</v>
      </c>
    </row>
    <row r="142" spans="1:5" x14ac:dyDescent="0.25">
      <c r="A142" s="27">
        <v>141</v>
      </c>
      <c r="B142" s="27" t="s">
        <v>39</v>
      </c>
      <c r="C142" s="27" t="s">
        <v>32</v>
      </c>
      <c r="D142" s="27">
        <v>3844</v>
      </c>
      <c r="E142" s="27" t="str">
        <f>VLOOKUP(Table3[[#This Row],[Order ID]],'Data 3'!$A$2:$F$214,6,0)</f>
        <v>France</v>
      </c>
    </row>
    <row r="143" spans="1:5" x14ac:dyDescent="0.25">
      <c r="A143" s="31">
        <v>142</v>
      </c>
      <c r="B143" s="31" t="s">
        <v>39</v>
      </c>
      <c r="C143" s="31" t="s">
        <v>32</v>
      </c>
      <c r="D143" s="31">
        <v>7490</v>
      </c>
      <c r="E143" s="27" t="str">
        <f>VLOOKUP(Table3[[#This Row],[Order ID]],'Data 3'!$A$2:$F$214,6,0)</f>
        <v>France</v>
      </c>
    </row>
    <row r="144" spans="1:5" x14ac:dyDescent="0.25">
      <c r="A144" s="27">
        <v>143</v>
      </c>
      <c r="B144" s="27" t="s">
        <v>29</v>
      </c>
      <c r="C144" s="27" t="s">
        <v>27</v>
      </c>
      <c r="D144" s="27">
        <v>4483</v>
      </c>
      <c r="E144" s="27" t="str">
        <f>VLOOKUP(Table3[[#This Row],[Order ID]],'Data 3'!$A$2:$F$214,6,0)</f>
        <v>Germany</v>
      </c>
    </row>
    <row r="145" spans="1:5" x14ac:dyDescent="0.25">
      <c r="A145" s="31">
        <v>144</v>
      </c>
      <c r="B145" s="31" t="s">
        <v>39</v>
      </c>
      <c r="C145" s="31" t="s">
        <v>32</v>
      </c>
      <c r="D145" s="31">
        <v>7333</v>
      </c>
      <c r="E145" s="27" t="str">
        <f>VLOOKUP(Table3[[#This Row],[Order ID]],'Data 3'!$A$2:$F$214,6,0)</f>
        <v>Canada</v>
      </c>
    </row>
    <row r="146" spans="1:5" x14ac:dyDescent="0.25">
      <c r="A146" s="27">
        <v>145</v>
      </c>
      <c r="B146" s="27" t="s">
        <v>26</v>
      </c>
      <c r="C146" s="27" t="s">
        <v>27</v>
      </c>
      <c r="D146" s="27">
        <v>7654</v>
      </c>
      <c r="E146" s="27" t="str">
        <f>VLOOKUP(Table3[[#This Row],[Order ID]],'Data 3'!$A$2:$F$214,6,0)</f>
        <v>US</v>
      </c>
    </row>
    <row r="147" spans="1:5" x14ac:dyDescent="0.25">
      <c r="A147" s="31">
        <v>146</v>
      </c>
      <c r="B147" s="31" t="s">
        <v>39</v>
      </c>
      <c r="C147" s="31" t="s">
        <v>32</v>
      </c>
      <c r="D147" s="31">
        <v>3944</v>
      </c>
      <c r="E147" s="27" t="str">
        <f>VLOOKUP(Table3[[#This Row],[Order ID]],'Data 3'!$A$2:$F$214,6,0)</f>
        <v>UK</v>
      </c>
    </row>
    <row r="148" spans="1:5" x14ac:dyDescent="0.25">
      <c r="A148" s="27">
        <v>147</v>
      </c>
      <c r="B148" s="27" t="s">
        <v>34</v>
      </c>
      <c r="C148" s="27" t="s">
        <v>27</v>
      </c>
      <c r="D148" s="27">
        <v>5761</v>
      </c>
      <c r="E148" s="27" t="str">
        <f>VLOOKUP(Table3[[#This Row],[Order ID]],'Data 3'!$A$2:$F$214,6,0)</f>
        <v>Germany</v>
      </c>
    </row>
    <row r="149" spans="1:5" x14ac:dyDescent="0.25">
      <c r="A149" s="31">
        <v>148</v>
      </c>
      <c r="B149" s="31" t="s">
        <v>31</v>
      </c>
      <c r="C149" s="31" t="s">
        <v>32</v>
      </c>
      <c r="D149" s="31">
        <v>6864</v>
      </c>
      <c r="E149" s="27" t="str">
        <f>VLOOKUP(Table3[[#This Row],[Order ID]],'Data 3'!$A$2:$F$214,6,0)</f>
        <v>New Zealand</v>
      </c>
    </row>
    <row r="150" spans="1:5" x14ac:dyDescent="0.25">
      <c r="A150" s="27">
        <v>149</v>
      </c>
      <c r="B150" s="27" t="s">
        <v>31</v>
      </c>
      <c r="C150" s="27" t="s">
        <v>32</v>
      </c>
      <c r="D150" s="27">
        <v>4016</v>
      </c>
      <c r="E150" s="27" t="str">
        <f>VLOOKUP(Table3[[#This Row],[Order ID]],'Data 3'!$A$2:$F$214,6,0)</f>
        <v>Germany</v>
      </c>
    </row>
    <row r="151" spans="1:5" x14ac:dyDescent="0.25">
      <c r="A151" s="31">
        <v>150</v>
      </c>
      <c r="B151" s="31" t="s">
        <v>31</v>
      </c>
      <c r="C151" s="31" t="s">
        <v>32</v>
      </c>
      <c r="D151" s="31">
        <v>1841</v>
      </c>
      <c r="E151" s="27" t="str">
        <f>VLOOKUP(Table3[[#This Row],[Order ID]],'Data 3'!$A$2:$F$214,6,0)</f>
        <v>US</v>
      </c>
    </row>
    <row r="152" spans="1:5" x14ac:dyDescent="0.25">
      <c r="A152" s="27">
        <v>151</v>
      </c>
      <c r="B152" s="27" t="s">
        <v>31</v>
      </c>
      <c r="C152" s="27" t="s">
        <v>32</v>
      </c>
      <c r="D152" s="27">
        <v>424</v>
      </c>
      <c r="E152" s="27" t="str">
        <f>VLOOKUP(Table3[[#This Row],[Order ID]],'Data 3'!$A$2:$F$214,6,0)</f>
        <v>Australia</v>
      </c>
    </row>
    <row r="153" spans="1:5" x14ac:dyDescent="0.25">
      <c r="A153" s="31">
        <v>152</v>
      </c>
      <c r="B153" s="31" t="s">
        <v>31</v>
      </c>
      <c r="C153" s="31" t="s">
        <v>32</v>
      </c>
      <c r="D153" s="31">
        <v>8765</v>
      </c>
      <c r="E153" s="27" t="str">
        <f>VLOOKUP(Table3[[#This Row],[Order ID]],'Data 3'!$A$2:$F$214,6,0)</f>
        <v>UK</v>
      </c>
    </row>
    <row r="154" spans="1:5" x14ac:dyDescent="0.25">
      <c r="A154" s="27">
        <v>153</v>
      </c>
      <c r="B154" s="27" t="s">
        <v>31</v>
      </c>
      <c r="C154" s="27" t="s">
        <v>32</v>
      </c>
      <c r="D154" s="27">
        <v>5583</v>
      </c>
      <c r="E154" s="27" t="str">
        <f>VLOOKUP(Table3[[#This Row],[Order ID]],'Data 3'!$A$2:$F$214,6,0)</f>
        <v>US</v>
      </c>
    </row>
    <row r="155" spans="1:5" x14ac:dyDescent="0.25">
      <c r="A155" s="31">
        <v>154</v>
      </c>
      <c r="B155" s="31" t="s">
        <v>29</v>
      </c>
      <c r="C155" s="31" t="s">
        <v>27</v>
      </c>
      <c r="D155" s="31">
        <v>4390</v>
      </c>
      <c r="E155" s="27" t="str">
        <f>VLOOKUP(Table3[[#This Row],[Order ID]],'Data 3'!$A$2:$F$214,6,0)</f>
        <v>New Zealand</v>
      </c>
    </row>
    <row r="156" spans="1:5" x14ac:dyDescent="0.25">
      <c r="A156" s="27">
        <v>155</v>
      </c>
      <c r="B156" s="27" t="s">
        <v>29</v>
      </c>
      <c r="C156" s="27" t="s">
        <v>27</v>
      </c>
      <c r="D156" s="27">
        <v>352</v>
      </c>
      <c r="E156" s="27" t="str">
        <f>VLOOKUP(Table3[[#This Row],[Order ID]],'Data 3'!$A$2:$F$214,6,0)</f>
        <v>Canada</v>
      </c>
    </row>
    <row r="157" spans="1:5" x14ac:dyDescent="0.25">
      <c r="A157" s="31">
        <v>156</v>
      </c>
      <c r="B157" s="31" t="s">
        <v>39</v>
      </c>
      <c r="C157" s="31" t="s">
        <v>32</v>
      </c>
      <c r="D157" s="31">
        <v>8489</v>
      </c>
      <c r="E157" s="27" t="str">
        <f>VLOOKUP(Table3[[#This Row],[Order ID]],'Data 3'!$A$2:$F$214,6,0)</f>
        <v>US</v>
      </c>
    </row>
    <row r="158" spans="1:5" x14ac:dyDescent="0.25">
      <c r="A158" s="27">
        <v>157</v>
      </c>
      <c r="B158" s="27" t="s">
        <v>31</v>
      </c>
      <c r="C158" s="27" t="s">
        <v>32</v>
      </c>
      <c r="D158" s="27">
        <v>7090</v>
      </c>
      <c r="E158" s="27" t="str">
        <f>VLOOKUP(Table3[[#This Row],[Order ID]],'Data 3'!$A$2:$F$214,6,0)</f>
        <v>France</v>
      </c>
    </row>
    <row r="159" spans="1:5" x14ac:dyDescent="0.25">
      <c r="A159" s="31">
        <v>158</v>
      </c>
      <c r="B159" s="31" t="s">
        <v>31</v>
      </c>
      <c r="C159" s="31" t="s">
        <v>32</v>
      </c>
      <c r="D159" s="31">
        <v>7880</v>
      </c>
      <c r="E159" s="27" t="str">
        <f>VLOOKUP(Table3[[#This Row],[Order ID]],'Data 3'!$A$2:$F$214,6,0)</f>
        <v>US</v>
      </c>
    </row>
    <row r="160" spans="1:5" x14ac:dyDescent="0.25">
      <c r="A160" s="27">
        <v>159</v>
      </c>
      <c r="B160" s="27" t="s">
        <v>36</v>
      </c>
      <c r="C160" s="27" t="s">
        <v>32</v>
      </c>
      <c r="D160" s="27">
        <v>3861</v>
      </c>
      <c r="E160" s="27" t="str">
        <f>VLOOKUP(Table3[[#This Row],[Order ID]],'Data 3'!$A$2:$F$214,6,0)</f>
        <v>US</v>
      </c>
    </row>
    <row r="161" spans="1:5" x14ac:dyDescent="0.25">
      <c r="A161" s="31">
        <v>160</v>
      </c>
      <c r="B161" s="31" t="s">
        <v>29</v>
      </c>
      <c r="C161" s="31" t="s">
        <v>27</v>
      </c>
      <c r="D161" s="31">
        <v>7927</v>
      </c>
      <c r="E161" s="27" t="str">
        <f>VLOOKUP(Table3[[#This Row],[Order ID]],'Data 3'!$A$2:$F$214,6,0)</f>
        <v>Germany</v>
      </c>
    </row>
    <row r="162" spans="1:5" x14ac:dyDescent="0.25">
      <c r="A162" s="27">
        <v>161</v>
      </c>
      <c r="B162" s="27" t="s">
        <v>31</v>
      </c>
      <c r="C162" s="27" t="s">
        <v>32</v>
      </c>
      <c r="D162" s="27">
        <v>6162</v>
      </c>
      <c r="E162" s="27" t="str">
        <f>VLOOKUP(Table3[[#This Row],[Order ID]],'Data 3'!$A$2:$F$214,6,0)</f>
        <v>US</v>
      </c>
    </row>
    <row r="163" spans="1:5" x14ac:dyDescent="0.25">
      <c r="A163" s="31">
        <v>162</v>
      </c>
      <c r="B163" s="31" t="s">
        <v>41</v>
      </c>
      <c r="C163" s="31" t="s">
        <v>32</v>
      </c>
      <c r="D163" s="31">
        <v>5523</v>
      </c>
      <c r="E163" s="27" t="str">
        <f>VLOOKUP(Table3[[#This Row],[Order ID]],'Data 3'!$A$2:$F$214,6,0)</f>
        <v>Australia</v>
      </c>
    </row>
    <row r="164" spans="1:5" x14ac:dyDescent="0.25">
      <c r="A164" s="27">
        <v>163</v>
      </c>
      <c r="B164" s="27" t="s">
        <v>29</v>
      </c>
      <c r="C164" s="27" t="s">
        <v>27</v>
      </c>
      <c r="D164" s="27">
        <v>5936</v>
      </c>
      <c r="E164" s="27" t="str">
        <f>VLOOKUP(Table3[[#This Row],[Order ID]],'Data 3'!$A$2:$F$214,6,0)</f>
        <v>UK</v>
      </c>
    </row>
    <row r="165" spans="1:5" x14ac:dyDescent="0.25">
      <c r="A165" s="31">
        <v>164</v>
      </c>
      <c r="B165" s="31" t="s">
        <v>26</v>
      </c>
      <c r="C165" s="31" t="s">
        <v>27</v>
      </c>
      <c r="D165" s="31">
        <v>7251</v>
      </c>
      <c r="E165" s="27" t="str">
        <f>VLOOKUP(Table3[[#This Row],[Order ID]],'Data 3'!$A$2:$F$214,6,0)</f>
        <v>Germany</v>
      </c>
    </row>
    <row r="166" spans="1:5" x14ac:dyDescent="0.25">
      <c r="A166" s="27">
        <v>165</v>
      </c>
      <c r="B166" s="27" t="s">
        <v>36</v>
      </c>
      <c r="C166" s="27" t="s">
        <v>32</v>
      </c>
      <c r="D166" s="27">
        <v>6187</v>
      </c>
      <c r="E166" s="27" t="str">
        <f>VLOOKUP(Table3[[#This Row],[Order ID]],'Data 3'!$A$2:$F$214,6,0)</f>
        <v>Australia</v>
      </c>
    </row>
    <row r="167" spans="1:5" x14ac:dyDescent="0.25">
      <c r="A167" s="31">
        <v>166</v>
      </c>
      <c r="B167" s="31" t="s">
        <v>31</v>
      </c>
      <c r="C167" s="31" t="s">
        <v>32</v>
      </c>
      <c r="D167" s="31">
        <v>3210</v>
      </c>
      <c r="E167" s="27" t="str">
        <f>VLOOKUP(Table3[[#This Row],[Order ID]],'Data 3'!$A$2:$F$214,6,0)</f>
        <v>Germany</v>
      </c>
    </row>
    <row r="168" spans="1:5" x14ac:dyDescent="0.25">
      <c r="A168" s="27">
        <v>167</v>
      </c>
      <c r="B168" s="27" t="s">
        <v>26</v>
      </c>
      <c r="C168" s="27" t="s">
        <v>27</v>
      </c>
      <c r="D168" s="27">
        <v>682</v>
      </c>
      <c r="E168" s="27" t="str">
        <f>VLOOKUP(Table3[[#This Row],[Order ID]],'Data 3'!$A$2:$F$214,6,0)</f>
        <v>Germany</v>
      </c>
    </row>
    <row r="169" spans="1:5" x14ac:dyDescent="0.25">
      <c r="A169" s="31">
        <v>168</v>
      </c>
      <c r="B169" s="31" t="s">
        <v>31</v>
      </c>
      <c r="C169" s="31" t="s">
        <v>32</v>
      </c>
      <c r="D169" s="31">
        <v>793</v>
      </c>
      <c r="E169" s="27" t="str">
        <f>VLOOKUP(Table3[[#This Row],[Order ID]],'Data 3'!$A$2:$F$214,6,0)</f>
        <v>Australia</v>
      </c>
    </row>
    <row r="170" spans="1:5" x14ac:dyDescent="0.25">
      <c r="A170" s="27">
        <v>169</v>
      </c>
      <c r="B170" s="27" t="s">
        <v>26</v>
      </c>
      <c r="C170" s="27" t="s">
        <v>27</v>
      </c>
      <c r="D170" s="27">
        <v>5346</v>
      </c>
      <c r="E170" s="27" t="str">
        <f>VLOOKUP(Table3[[#This Row],[Order ID]],'Data 3'!$A$2:$F$214,6,0)</f>
        <v>Germany</v>
      </c>
    </row>
    <row r="171" spans="1:5" x14ac:dyDescent="0.25">
      <c r="A171" s="31">
        <v>170</v>
      </c>
      <c r="B171" s="31" t="s">
        <v>31</v>
      </c>
      <c r="C171" s="31" t="s">
        <v>32</v>
      </c>
      <c r="D171" s="31">
        <v>7103</v>
      </c>
      <c r="E171" s="27" t="str">
        <f>VLOOKUP(Table3[[#This Row],[Order ID]],'Data 3'!$A$2:$F$214,6,0)</f>
        <v>New Zealand</v>
      </c>
    </row>
    <row r="172" spans="1:5" x14ac:dyDescent="0.25">
      <c r="A172" s="27">
        <v>171</v>
      </c>
      <c r="B172" s="27" t="s">
        <v>26</v>
      </c>
      <c r="C172" s="27" t="s">
        <v>27</v>
      </c>
      <c r="D172" s="27">
        <v>4603</v>
      </c>
      <c r="E172" s="27" t="str">
        <f>VLOOKUP(Table3[[#This Row],[Order ID]],'Data 3'!$A$2:$F$214,6,0)</f>
        <v>US</v>
      </c>
    </row>
    <row r="173" spans="1:5" x14ac:dyDescent="0.25">
      <c r="A173" s="31">
        <v>172</v>
      </c>
      <c r="B173" s="31" t="s">
        <v>39</v>
      </c>
      <c r="C173" s="31" t="s">
        <v>32</v>
      </c>
      <c r="D173" s="31">
        <v>8160</v>
      </c>
      <c r="E173" s="27" t="str">
        <f>VLOOKUP(Table3[[#This Row],[Order ID]],'Data 3'!$A$2:$F$214,6,0)</f>
        <v>France</v>
      </c>
    </row>
    <row r="174" spans="1:5" x14ac:dyDescent="0.25">
      <c r="A174" s="27">
        <v>173</v>
      </c>
      <c r="B174" s="27" t="s">
        <v>39</v>
      </c>
      <c r="C174" s="27" t="s">
        <v>32</v>
      </c>
      <c r="D174" s="27">
        <v>7171</v>
      </c>
      <c r="E174" s="27" t="str">
        <f>VLOOKUP(Table3[[#This Row],[Order ID]],'Data 3'!$A$2:$F$214,6,0)</f>
        <v>UK</v>
      </c>
    </row>
    <row r="175" spans="1:5" x14ac:dyDescent="0.25">
      <c r="A175" s="31">
        <v>174</v>
      </c>
      <c r="B175" s="31" t="s">
        <v>31</v>
      </c>
      <c r="C175" s="31" t="s">
        <v>32</v>
      </c>
      <c r="D175" s="31">
        <v>3552</v>
      </c>
      <c r="E175" s="27" t="str">
        <f>VLOOKUP(Table3[[#This Row],[Order ID]],'Data 3'!$A$2:$F$214,6,0)</f>
        <v>New Zealand</v>
      </c>
    </row>
    <row r="176" spans="1:5" x14ac:dyDescent="0.25">
      <c r="A176" s="27">
        <v>175</v>
      </c>
      <c r="B176" s="27" t="s">
        <v>31</v>
      </c>
      <c r="C176" s="27" t="s">
        <v>32</v>
      </c>
      <c r="D176" s="27">
        <v>7273</v>
      </c>
      <c r="E176" s="27" t="str">
        <f>VLOOKUP(Table3[[#This Row],[Order ID]],'Data 3'!$A$2:$F$214,6,0)</f>
        <v>Australia</v>
      </c>
    </row>
    <row r="177" spans="1:5" x14ac:dyDescent="0.25">
      <c r="A177" s="31">
        <v>176</v>
      </c>
      <c r="B177" s="31" t="s">
        <v>31</v>
      </c>
      <c r="C177" s="31" t="s">
        <v>32</v>
      </c>
      <c r="D177" s="31">
        <v>2402</v>
      </c>
      <c r="E177" s="27" t="str">
        <f>VLOOKUP(Table3[[#This Row],[Order ID]],'Data 3'!$A$2:$F$214,6,0)</f>
        <v>Germany</v>
      </c>
    </row>
    <row r="178" spans="1:5" x14ac:dyDescent="0.25">
      <c r="A178" s="27">
        <v>177</v>
      </c>
      <c r="B178" s="27" t="s">
        <v>31</v>
      </c>
      <c r="C178" s="27" t="s">
        <v>32</v>
      </c>
      <c r="D178" s="27">
        <v>1197</v>
      </c>
      <c r="E178" s="27" t="str">
        <f>VLOOKUP(Table3[[#This Row],[Order ID]],'Data 3'!$A$2:$F$214,6,0)</f>
        <v>Australia</v>
      </c>
    </row>
    <row r="179" spans="1:5" x14ac:dyDescent="0.25">
      <c r="A179" s="31">
        <v>178</v>
      </c>
      <c r="B179" s="31" t="s">
        <v>34</v>
      </c>
      <c r="C179" s="31" t="s">
        <v>27</v>
      </c>
      <c r="D179" s="31">
        <v>5015</v>
      </c>
      <c r="E179" s="27" t="str">
        <f>VLOOKUP(Table3[[#This Row],[Order ID]],'Data 3'!$A$2:$F$214,6,0)</f>
        <v>Australia</v>
      </c>
    </row>
    <row r="180" spans="1:5" x14ac:dyDescent="0.25">
      <c r="A180" s="27">
        <v>179</v>
      </c>
      <c r="B180" s="27" t="s">
        <v>36</v>
      </c>
      <c r="C180" s="27" t="s">
        <v>32</v>
      </c>
      <c r="D180" s="27">
        <v>5818</v>
      </c>
      <c r="E180" s="27" t="str">
        <f>VLOOKUP(Table3[[#This Row],[Order ID]],'Data 3'!$A$2:$F$214,6,0)</f>
        <v>US</v>
      </c>
    </row>
    <row r="181" spans="1:5" x14ac:dyDescent="0.25">
      <c r="A181" s="31">
        <v>180</v>
      </c>
      <c r="B181" s="31" t="s">
        <v>31</v>
      </c>
      <c r="C181" s="31" t="s">
        <v>32</v>
      </c>
      <c r="D181" s="31">
        <v>4399</v>
      </c>
      <c r="E181" s="27" t="str">
        <f>VLOOKUP(Table3[[#This Row],[Order ID]],'Data 3'!$A$2:$F$214,6,0)</f>
        <v>UK</v>
      </c>
    </row>
    <row r="182" spans="1:5" x14ac:dyDescent="0.25">
      <c r="A182" s="27">
        <v>181</v>
      </c>
      <c r="B182" s="27" t="s">
        <v>26</v>
      </c>
      <c r="C182" s="27" t="s">
        <v>27</v>
      </c>
      <c r="D182" s="27">
        <v>3011</v>
      </c>
      <c r="E182" s="27" t="str">
        <f>VLOOKUP(Table3[[#This Row],[Order ID]],'Data 3'!$A$2:$F$214,6,0)</f>
        <v>US</v>
      </c>
    </row>
    <row r="183" spans="1:5" x14ac:dyDescent="0.25">
      <c r="A183" s="31">
        <v>182</v>
      </c>
      <c r="B183" s="31" t="s">
        <v>39</v>
      </c>
      <c r="C183" s="31" t="s">
        <v>32</v>
      </c>
      <c r="D183" s="31">
        <v>4715</v>
      </c>
      <c r="E183" s="27" t="str">
        <f>VLOOKUP(Table3[[#This Row],[Order ID]],'Data 3'!$A$2:$F$214,6,0)</f>
        <v>UK</v>
      </c>
    </row>
    <row r="184" spans="1:5" x14ac:dyDescent="0.25">
      <c r="A184" s="27">
        <v>183</v>
      </c>
      <c r="B184" s="27" t="s">
        <v>39</v>
      </c>
      <c r="C184" s="27" t="s">
        <v>32</v>
      </c>
      <c r="D184" s="27">
        <v>5321</v>
      </c>
      <c r="E184" s="27" t="str">
        <f>VLOOKUP(Table3[[#This Row],[Order ID]],'Data 3'!$A$2:$F$214,6,0)</f>
        <v>France</v>
      </c>
    </row>
    <row r="185" spans="1:5" x14ac:dyDescent="0.25">
      <c r="A185" s="31">
        <v>184</v>
      </c>
      <c r="B185" s="31" t="s">
        <v>31</v>
      </c>
      <c r="C185" s="31" t="s">
        <v>32</v>
      </c>
      <c r="D185" s="31">
        <v>8894</v>
      </c>
      <c r="E185" s="27" t="str">
        <f>VLOOKUP(Table3[[#This Row],[Order ID]],'Data 3'!$A$2:$F$214,6,0)</f>
        <v>US</v>
      </c>
    </row>
    <row r="186" spans="1:5" x14ac:dyDescent="0.25">
      <c r="A186" s="27">
        <v>185</v>
      </c>
      <c r="B186" s="27" t="s">
        <v>26</v>
      </c>
      <c r="C186" s="27" t="s">
        <v>27</v>
      </c>
      <c r="D186" s="27">
        <v>4846</v>
      </c>
      <c r="E186" s="27" t="str">
        <f>VLOOKUP(Table3[[#This Row],[Order ID]],'Data 3'!$A$2:$F$214,6,0)</f>
        <v>UK</v>
      </c>
    </row>
    <row r="187" spans="1:5" x14ac:dyDescent="0.25">
      <c r="A187" s="31">
        <v>186</v>
      </c>
      <c r="B187" s="31" t="s">
        <v>29</v>
      </c>
      <c r="C187" s="31" t="s">
        <v>27</v>
      </c>
      <c r="D187" s="31">
        <v>284</v>
      </c>
      <c r="E187" s="27" t="str">
        <f>VLOOKUP(Table3[[#This Row],[Order ID]],'Data 3'!$A$2:$F$214,6,0)</f>
        <v>Germany</v>
      </c>
    </row>
    <row r="188" spans="1:5" x14ac:dyDescent="0.25">
      <c r="A188" s="27">
        <v>187</v>
      </c>
      <c r="B188" s="27" t="s">
        <v>36</v>
      </c>
      <c r="C188" s="27" t="s">
        <v>32</v>
      </c>
      <c r="D188" s="27">
        <v>8283</v>
      </c>
      <c r="E188" s="27" t="str">
        <f>VLOOKUP(Table3[[#This Row],[Order ID]],'Data 3'!$A$2:$F$214,6,0)</f>
        <v>UK</v>
      </c>
    </row>
    <row r="189" spans="1:5" x14ac:dyDescent="0.25">
      <c r="A189" s="31">
        <v>188</v>
      </c>
      <c r="B189" s="31" t="s">
        <v>36</v>
      </c>
      <c r="C189" s="31" t="s">
        <v>32</v>
      </c>
      <c r="D189" s="31">
        <v>9990</v>
      </c>
      <c r="E189" s="27" t="str">
        <f>VLOOKUP(Table3[[#This Row],[Order ID]],'Data 3'!$A$2:$F$214,6,0)</f>
        <v>Canada</v>
      </c>
    </row>
    <row r="190" spans="1:5" x14ac:dyDescent="0.25">
      <c r="A190" s="27">
        <v>189</v>
      </c>
      <c r="B190" s="27" t="s">
        <v>31</v>
      </c>
      <c r="C190" s="27" t="s">
        <v>32</v>
      </c>
      <c r="D190" s="27">
        <v>9014</v>
      </c>
      <c r="E190" s="27" t="str">
        <f>VLOOKUP(Table3[[#This Row],[Order ID]],'Data 3'!$A$2:$F$214,6,0)</f>
        <v>Australia</v>
      </c>
    </row>
    <row r="191" spans="1:5" x14ac:dyDescent="0.25">
      <c r="A191" s="31">
        <v>190</v>
      </c>
      <c r="B191" s="31" t="s">
        <v>39</v>
      </c>
      <c r="C191" s="31" t="s">
        <v>32</v>
      </c>
      <c r="D191" s="31">
        <v>1942</v>
      </c>
      <c r="E191" s="27" t="str">
        <f>VLOOKUP(Table3[[#This Row],[Order ID]],'Data 3'!$A$2:$F$214,6,0)</f>
        <v>France</v>
      </c>
    </row>
    <row r="192" spans="1:5" x14ac:dyDescent="0.25">
      <c r="A192" s="27">
        <v>191</v>
      </c>
      <c r="B192" s="27" t="s">
        <v>31</v>
      </c>
      <c r="C192" s="27" t="s">
        <v>32</v>
      </c>
      <c r="D192" s="27">
        <v>7223</v>
      </c>
      <c r="E192" s="27" t="str">
        <f>VLOOKUP(Table3[[#This Row],[Order ID]],'Data 3'!$A$2:$F$214,6,0)</f>
        <v>US</v>
      </c>
    </row>
    <row r="193" spans="1:5" x14ac:dyDescent="0.25">
      <c r="A193" s="31">
        <v>192</v>
      </c>
      <c r="B193" s="31" t="s">
        <v>26</v>
      </c>
      <c r="C193" s="31" t="s">
        <v>27</v>
      </c>
      <c r="D193" s="31">
        <v>4673</v>
      </c>
      <c r="E193" s="27" t="str">
        <f>VLOOKUP(Table3[[#This Row],[Order ID]],'Data 3'!$A$2:$F$214,6,0)</f>
        <v>US</v>
      </c>
    </row>
    <row r="194" spans="1:5" x14ac:dyDescent="0.25">
      <c r="A194" s="27">
        <v>193</v>
      </c>
      <c r="B194" s="27" t="s">
        <v>26</v>
      </c>
      <c r="C194" s="27" t="s">
        <v>27</v>
      </c>
      <c r="D194" s="27">
        <v>9104</v>
      </c>
      <c r="E194" s="27" t="str">
        <f>VLOOKUP(Table3[[#This Row],[Order ID]],'Data 3'!$A$2:$F$214,6,0)</f>
        <v>France</v>
      </c>
    </row>
    <row r="195" spans="1:5" x14ac:dyDescent="0.25">
      <c r="A195" s="31">
        <v>194</v>
      </c>
      <c r="B195" s="31" t="s">
        <v>39</v>
      </c>
      <c r="C195" s="31" t="s">
        <v>32</v>
      </c>
      <c r="D195" s="31">
        <v>6078</v>
      </c>
      <c r="E195" s="27" t="str">
        <f>VLOOKUP(Table3[[#This Row],[Order ID]],'Data 3'!$A$2:$F$214,6,0)</f>
        <v>US</v>
      </c>
    </row>
    <row r="196" spans="1:5" x14ac:dyDescent="0.25">
      <c r="A196" s="27">
        <v>195</v>
      </c>
      <c r="B196" s="27" t="s">
        <v>34</v>
      </c>
      <c r="C196" s="27" t="s">
        <v>27</v>
      </c>
      <c r="D196" s="27">
        <v>3278</v>
      </c>
      <c r="E196" s="27" t="str">
        <f>VLOOKUP(Table3[[#This Row],[Order ID]],'Data 3'!$A$2:$F$214,6,0)</f>
        <v>Germany</v>
      </c>
    </row>
    <row r="197" spans="1:5" x14ac:dyDescent="0.25">
      <c r="A197" s="31">
        <v>196</v>
      </c>
      <c r="B197" s="31" t="s">
        <v>31</v>
      </c>
      <c r="C197" s="31" t="s">
        <v>32</v>
      </c>
      <c r="D197" s="31">
        <v>136</v>
      </c>
      <c r="E197" s="27" t="str">
        <f>VLOOKUP(Table3[[#This Row],[Order ID]],'Data 3'!$A$2:$F$214,6,0)</f>
        <v>Canada</v>
      </c>
    </row>
    <row r="198" spans="1:5" x14ac:dyDescent="0.25">
      <c r="A198" s="27">
        <v>197</v>
      </c>
      <c r="B198" s="27" t="s">
        <v>31</v>
      </c>
      <c r="C198" s="27" t="s">
        <v>32</v>
      </c>
      <c r="D198" s="27">
        <v>8377</v>
      </c>
      <c r="E198" s="27" t="str">
        <f>VLOOKUP(Table3[[#This Row],[Order ID]],'Data 3'!$A$2:$F$214,6,0)</f>
        <v>Australia</v>
      </c>
    </row>
    <row r="199" spans="1:5" x14ac:dyDescent="0.25">
      <c r="A199" s="31">
        <v>198</v>
      </c>
      <c r="B199" s="31" t="s">
        <v>31</v>
      </c>
      <c r="C199" s="31" t="s">
        <v>32</v>
      </c>
      <c r="D199" s="31">
        <v>2382</v>
      </c>
      <c r="E199" s="27" t="str">
        <f>VLOOKUP(Table3[[#This Row],[Order ID]],'Data 3'!$A$2:$F$214,6,0)</f>
        <v>US</v>
      </c>
    </row>
    <row r="200" spans="1:5" x14ac:dyDescent="0.25">
      <c r="A200" s="27">
        <v>199</v>
      </c>
      <c r="B200" s="27" t="s">
        <v>31</v>
      </c>
      <c r="C200" s="27" t="s">
        <v>32</v>
      </c>
      <c r="D200" s="27">
        <v>8702</v>
      </c>
      <c r="E200" s="27" t="str">
        <f>VLOOKUP(Table3[[#This Row],[Order ID]],'Data 3'!$A$2:$F$214,6,0)</f>
        <v>Germany</v>
      </c>
    </row>
    <row r="201" spans="1:5" x14ac:dyDescent="0.25">
      <c r="A201" s="31">
        <v>200</v>
      </c>
      <c r="B201" s="31" t="s">
        <v>31</v>
      </c>
      <c r="C201" s="31" t="s">
        <v>32</v>
      </c>
      <c r="D201" s="31">
        <v>5021</v>
      </c>
      <c r="E201" s="27" t="str">
        <f>VLOOKUP(Table3[[#This Row],[Order ID]],'Data 3'!$A$2:$F$214,6,0)</f>
        <v>US</v>
      </c>
    </row>
    <row r="202" spans="1:5" x14ac:dyDescent="0.25">
      <c r="A202" s="27">
        <v>201</v>
      </c>
      <c r="B202" s="27" t="s">
        <v>39</v>
      </c>
      <c r="C202" s="27" t="s">
        <v>32</v>
      </c>
      <c r="D202" s="27">
        <v>1760</v>
      </c>
      <c r="E202" s="27" t="str">
        <f>VLOOKUP(Table3[[#This Row],[Order ID]],'Data 3'!$A$2:$F$214,6,0)</f>
        <v>Australia</v>
      </c>
    </row>
    <row r="203" spans="1:5" x14ac:dyDescent="0.25">
      <c r="A203" s="31">
        <v>202</v>
      </c>
      <c r="B203" s="31" t="s">
        <v>31</v>
      </c>
      <c r="C203" s="31" t="s">
        <v>32</v>
      </c>
      <c r="D203" s="31">
        <v>4766</v>
      </c>
      <c r="E203" s="27" t="str">
        <f>VLOOKUP(Table3[[#This Row],[Order ID]],'Data 3'!$A$2:$F$214,6,0)</f>
        <v>Germany</v>
      </c>
    </row>
    <row r="204" spans="1:5" x14ac:dyDescent="0.25">
      <c r="A204" s="27">
        <v>203</v>
      </c>
      <c r="B204" s="27" t="s">
        <v>34</v>
      </c>
      <c r="C204" s="27" t="s">
        <v>27</v>
      </c>
      <c r="D204" s="27">
        <v>1541</v>
      </c>
      <c r="E204" s="27" t="str">
        <f>VLOOKUP(Table3[[#This Row],[Order ID]],'Data 3'!$A$2:$F$214,6,0)</f>
        <v>UK</v>
      </c>
    </row>
    <row r="205" spans="1:5" x14ac:dyDescent="0.25">
      <c r="A205" s="31">
        <v>204</v>
      </c>
      <c r="B205" s="31" t="s">
        <v>36</v>
      </c>
      <c r="C205" s="31" t="s">
        <v>32</v>
      </c>
      <c r="D205" s="31">
        <v>2782</v>
      </c>
      <c r="E205" s="27" t="str">
        <f>VLOOKUP(Table3[[#This Row],[Order ID]],'Data 3'!$A$2:$F$214,6,0)</f>
        <v>UK</v>
      </c>
    </row>
    <row r="206" spans="1:5" x14ac:dyDescent="0.25">
      <c r="A206" s="27">
        <v>205</v>
      </c>
      <c r="B206" s="27" t="s">
        <v>39</v>
      </c>
      <c r="C206" s="27" t="s">
        <v>32</v>
      </c>
      <c r="D206" s="27">
        <v>2455</v>
      </c>
      <c r="E206" s="27" t="str">
        <f>VLOOKUP(Table3[[#This Row],[Order ID]],'Data 3'!$A$2:$F$214,6,0)</f>
        <v>Canada</v>
      </c>
    </row>
    <row r="207" spans="1:5" x14ac:dyDescent="0.25">
      <c r="A207" s="31">
        <v>206</v>
      </c>
      <c r="B207" s="31" t="s">
        <v>39</v>
      </c>
      <c r="C207" s="31" t="s">
        <v>32</v>
      </c>
      <c r="D207" s="31">
        <v>4512</v>
      </c>
      <c r="E207" s="27" t="str">
        <f>VLOOKUP(Table3[[#This Row],[Order ID]],'Data 3'!$A$2:$F$214,6,0)</f>
        <v>New Zealand</v>
      </c>
    </row>
    <row r="208" spans="1:5" x14ac:dyDescent="0.25">
      <c r="A208" s="27">
        <v>207</v>
      </c>
      <c r="B208" s="27" t="s">
        <v>39</v>
      </c>
      <c r="C208" s="27" t="s">
        <v>32</v>
      </c>
      <c r="D208" s="27">
        <v>8752</v>
      </c>
      <c r="E208" s="27" t="str">
        <f>VLOOKUP(Table3[[#This Row],[Order ID]],'Data 3'!$A$2:$F$214,6,0)</f>
        <v>Germany</v>
      </c>
    </row>
    <row r="209" spans="1:5" x14ac:dyDescent="0.25">
      <c r="A209" s="31">
        <v>208</v>
      </c>
      <c r="B209" s="31" t="s">
        <v>26</v>
      </c>
      <c r="C209" s="31" t="s">
        <v>27</v>
      </c>
      <c r="D209" s="31">
        <v>9127</v>
      </c>
      <c r="E209" s="27" t="str">
        <f>VLOOKUP(Table3[[#This Row],[Order ID]],'Data 3'!$A$2:$F$214,6,0)</f>
        <v>US</v>
      </c>
    </row>
    <row r="210" spans="1:5" x14ac:dyDescent="0.25">
      <c r="A210" s="27">
        <v>209</v>
      </c>
      <c r="B210" s="27" t="s">
        <v>39</v>
      </c>
      <c r="C210" s="27" t="s">
        <v>32</v>
      </c>
      <c r="D210" s="27">
        <v>1777</v>
      </c>
      <c r="E210" s="27" t="str">
        <f>VLOOKUP(Table3[[#This Row],[Order ID]],'Data 3'!$A$2:$F$214,6,0)</f>
        <v>France</v>
      </c>
    </row>
    <row r="211" spans="1:5" x14ac:dyDescent="0.25">
      <c r="A211" s="31">
        <v>210</v>
      </c>
      <c r="B211" s="31" t="s">
        <v>34</v>
      </c>
      <c r="C211" s="31" t="s">
        <v>27</v>
      </c>
      <c r="D211" s="31">
        <v>680</v>
      </c>
      <c r="E211" s="27" t="str">
        <f>VLOOKUP(Table3[[#This Row],[Order ID]],'Data 3'!$A$2:$F$214,6,0)</f>
        <v>France</v>
      </c>
    </row>
    <row r="212" spans="1:5" x14ac:dyDescent="0.25">
      <c r="A212" s="27">
        <v>211</v>
      </c>
      <c r="B212" s="27" t="s">
        <v>36</v>
      </c>
      <c r="C212" s="27" t="s">
        <v>32</v>
      </c>
      <c r="D212" s="27">
        <v>958</v>
      </c>
      <c r="E212" s="27" t="str">
        <f>VLOOKUP(Table3[[#This Row],[Order ID]],'Data 3'!$A$2:$F$214,6,0)</f>
        <v>US</v>
      </c>
    </row>
    <row r="213" spans="1:5" x14ac:dyDescent="0.25">
      <c r="A213" s="31">
        <v>212</v>
      </c>
      <c r="B213" s="31" t="s">
        <v>26</v>
      </c>
      <c r="C213" s="31" t="s">
        <v>27</v>
      </c>
      <c r="D213" s="31">
        <v>2613</v>
      </c>
      <c r="E213" s="27" t="str">
        <f>VLOOKUP(Table3[[#This Row],[Order ID]],'Data 3'!$A$2:$F$214,6,0)</f>
        <v>Australia</v>
      </c>
    </row>
    <row r="214" spans="1:5" x14ac:dyDescent="0.25">
      <c r="A214" s="16">
        <v>213</v>
      </c>
      <c r="B214" s="16" t="s">
        <v>26</v>
      </c>
      <c r="C214" s="16" t="s">
        <v>27</v>
      </c>
      <c r="D214" s="16">
        <v>339</v>
      </c>
      <c r="E214" s="27" t="str">
        <f>VLOOKUP(Table3[[#This Row],[Order ID]],'Data 3'!$A$2:$F$214,6,0)</f>
        <v>Australia</v>
      </c>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F214"/>
  <sheetViews>
    <sheetView tabSelected="1" topLeftCell="A193" workbookViewId="0">
      <selection activeCell="F2" sqref="F2"/>
    </sheetView>
  </sheetViews>
  <sheetFormatPr defaultRowHeight="15" x14ac:dyDescent="0.25"/>
  <cols>
    <col min="1" max="1" width="13" style="11" bestFit="1" customWidth="1"/>
    <col min="2" max="2" width="12.42578125" style="11" bestFit="1" customWidth="1"/>
    <col min="3" max="3" width="13.42578125" style="11" bestFit="1" customWidth="1"/>
    <col min="4" max="4" width="12.7109375" style="11" bestFit="1" customWidth="1"/>
    <col min="5" max="5" width="10.7109375" style="12" bestFit="1" customWidth="1"/>
    <col min="6" max="7" width="23.42578125" style="11" customWidth="1"/>
    <col min="8" max="16384" width="9.140625" style="11"/>
  </cols>
  <sheetData>
    <row r="1" spans="1:6" x14ac:dyDescent="0.25">
      <c r="A1" s="22" t="s">
        <v>20</v>
      </c>
      <c r="B1" s="23" t="s">
        <v>21</v>
      </c>
      <c r="C1" s="23" t="s">
        <v>22</v>
      </c>
      <c r="D1" s="23" t="s">
        <v>23</v>
      </c>
      <c r="E1" s="24" t="s">
        <v>24</v>
      </c>
      <c r="F1" s="25" t="s">
        <v>25</v>
      </c>
    </row>
    <row r="2" spans="1:6" x14ac:dyDescent="0.25">
      <c r="A2" s="26">
        <v>1</v>
      </c>
      <c r="B2" s="27" t="s">
        <v>26</v>
      </c>
      <c r="C2" s="27" t="s">
        <v>27</v>
      </c>
      <c r="D2" s="27">
        <v>4270</v>
      </c>
      <c r="E2" s="28">
        <v>42375</v>
      </c>
      <c r="F2" s="29" t="s">
        <v>28</v>
      </c>
    </row>
    <row r="3" spans="1:6" x14ac:dyDescent="0.25">
      <c r="A3" s="30">
        <v>2</v>
      </c>
      <c r="B3" s="31" t="s">
        <v>29</v>
      </c>
      <c r="C3" s="31" t="s">
        <v>27</v>
      </c>
      <c r="D3" s="31">
        <v>8239</v>
      </c>
      <c r="E3" s="32">
        <v>42376</v>
      </c>
      <c r="F3" s="33" t="s">
        <v>30</v>
      </c>
    </row>
    <row r="4" spans="1:6" x14ac:dyDescent="0.25">
      <c r="A4" s="26">
        <v>3</v>
      </c>
      <c r="B4" s="27" t="s">
        <v>31</v>
      </c>
      <c r="C4" s="27" t="s">
        <v>32</v>
      </c>
      <c r="D4" s="27">
        <v>617</v>
      </c>
      <c r="E4" s="28">
        <v>42377</v>
      </c>
      <c r="F4" s="29" t="s">
        <v>28</v>
      </c>
    </row>
    <row r="5" spans="1:6" x14ac:dyDescent="0.25">
      <c r="A5" s="30">
        <v>4</v>
      </c>
      <c r="B5" s="31" t="s">
        <v>31</v>
      </c>
      <c r="C5" s="31" t="s">
        <v>32</v>
      </c>
      <c r="D5" s="31">
        <v>8384</v>
      </c>
      <c r="E5" s="32">
        <v>42379</v>
      </c>
      <c r="F5" s="33" t="s">
        <v>33</v>
      </c>
    </row>
    <row r="6" spans="1:6" x14ac:dyDescent="0.25">
      <c r="A6" s="26">
        <v>5</v>
      </c>
      <c r="B6" s="27" t="s">
        <v>34</v>
      </c>
      <c r="C6" s="27" t="s">
        <v>27</v>
      </c>
      <c r="D6" s="27">
        <v>2626</v>
      </c>
      <c r="E6" s="28">
        <v>42379</v>
      </c>
      <c r="F6" s="29" t="s">
        <v>35</v>
      </c>
    </row>
    <row r="7" spans="1:6" x14ac:dyDescent="0.25">
      <c r="A7" s="30">
        <v>6</v>
      </c>
      <c r="B7" s="31" t="s">
        <v>36</v>
      </c>
      <c r="C7" s="31" t="s">
        <v>32</v>
      </c>
      <c r="D7" s="31">
        <v>3610</v>
      </c>
      <c r="E7" s="32">
        <v>42380</v>
      </c>
      <c r="F7" s="33" t="s">
        <v>28</v>
      </c>
    </row>
    <row r="8" spans="1:6" x14ac:dyDescent="0.25">
      <c r="A8" s="26">
        <v>7</v>
      </c>
      <c r="B8" s="27" t="s">
        <v>29</v>
      </c>
      <c r="C8" s="27" t="s">
        <v>27</v>
      </c>
      <c r="D8" s="27">
        <v>9062</v>
      </c>
      <c r="E8" s="28">
        <v>42380</v>
      </c>
      <c r="F8" s="29" t="s">
        <v>37</v>
      </c>
    </row>
    <row r="9" spans="1:6" x14ac:dyDescent="0.25">
      <c r="A9" s="30">
        <v>8</v>
      </c>
      <c r="B9" s="31" t="s">
        <v>31</v>
      </c>
      <c r="C9" s="31" t="s">
        <v>32</v>
      </c>
      <c r="D9" s="31">
        <v>6906</v>
      </c>
      <c r="E9" s="32">
        <v>42385</v>
      </c>
      <c r="F9" s="33" t="s">
        <v>38</v>
      </c>
    </row>
    <row r="10" spans="1:6" x14ac:dyDescent="0.25">
      <c r="A10" s="26">
        <v>9</v>
      </c>
      <c r="B10" s="27" t="s">
        <v>39</v>
      </c>
      <c r="C10" s="27" t="s">
        <v>32</v>
      </c>
      <c r="D10" s="27">
        <v>2417</v>
      </c>
      <c r="E10" s="28">
        <v>42385</v>
      </c>
      <c r="F10" s="29" t="s">
        <v>40</v>
      </c>
    </row>
    <row r="11" spans="1:6" x14ac:dyDescent="0.25">
      <c r="A11" s="30">
        <v>10</v>
      </c>
      <c r="B11" s="31" t="s">
        <v>39</v>
      </c>
      <c r="C11" s="31" t="s">
        <v>32</v>
      </c>
      <c r="D11" s="31">
        <v>7431</v>
      </c>
      <c r="E11" s="32">
        <v>42385</v>
      </c>
      <c r="F11" s="33" t="s">
        <v>33</v>
      </c>
    </row>
    <row r="12" spans="1:6" x14ac:dyDescent="0.25">
      <c r="A12" s="26">
        <v>11</v>
      </c>
      <c r="B12" s="27" t="s">
        <v>31</v>
      </c>
      <c r="C12" s="27" t="s">
        <v>32</v>
      </c>
      <c r="D12" s="27">
        <v>8250</v>
      </c>
      <c r="E12" s="28">
        <v>42385</v>
      </c>
      <c r="F12" s="29" t="s">
        <v>35</v>
      </c>
    </row>
    <row r="13" spans="1:6" x14ac:dyDescent="0.25">
      <c r="A13" s="30">
        <v>12</v>
      </c>
      <c r="B13" s="31" t="s">
        <v>29</v>
      </c>
      <c r="C13" s="31" t="s">
        <v>27</v>
      </c>
      <c r="D13" s="31">
        <v>7012</v>
      </c>
      <c r="E13" s="32">
        <v>42387</v>
      </c>
      <c r="F13" s="33" t="s">
        <v>28</v>
      </c>
    </row>
    <row r="14" spans="1:6" x14ac:dyDescent="0.25">
      <c r="A14" s="26">
        <v>13</v>
      </c>
      <c r="B14" s="27" t="s">
        <v>26</v>
      </c>
      <c r="C14" s="27" t="s">
        <v>27</v>
      </c>
      <c r="D14" s="27">
        <v>1903</v>
      </c>
      <c r="E14" s="28">
        <v>42389</v>
      </c>
      <c r="F14" s="29" t="s">
        <v>35</v>
      </c>
    </row>
    <row r="15" spans="1:6" x14ac:dyDescent="0.25">
      <c r="A15" s="30">
        <v>14</v>
      </c>
      <c r="B15" s="31" t="s">
        <v>29</v>
      </c>
      <c r="C15" s="31" t="s">
        <v>27</v>
      </c>
      <c r="D15" s="31">
        <v>2824</v>
      </c>
      <c r="E15" s="32">
        <v>42391</v>
      </c>
      <c r="F15" s="33" t="s">
        <v>33</v>
      </c>
    </row>
    <row r="16" spans="1:6" x14ac:dyDescent="0.25">
      <c r="A16" s="26">
        <v>15</v>
      </c>
      <c r="B16" s="27" t="s">
        <v>39</v>
      </c>
      <c r="C16" s="27" t="s">
        <v>32</v>
      </c>
      <c r="D16" s="27">
        <v>6946</v>
      </c>
      <c r="E16" s="28">
        <v>42393</v>
      </c>
      <c r="F16" s="29" t="s">
        <v>40</v>
      </c>
    </row>
    <row r="17" spans="1:6" x14ac:dyDescent="0.25">
      <c r="A17" s="30">
        <v>16</v>
      </c>
      <c r="B17" s="31" t="s">
        <v>31</v>
      </c>
      <c r="C17" s="31" t="s">
        <v>32</v>
      </c>
      <c r="D17" s="31">
        <v>2320</v>
      </c>
      <c r="E17" s="32">
        <v>42396</v>
      </c>
      <c r="F17" s="33" t="s">
        <v>30</v>
      </c>
    </row>
    <row r="18" spans="1:6" x14ac:dyDescent="0.25">
      <c r="A18" s="26">
        <v>17</v>
      </c>
      <c r="B18" s="27" t="s">
        <v>31</v>
      </c>
      <c r="C18" s="27" t="s">
        <v>32</v>
      </c>
      <c r="D18" s="27">
        <v>2116</v>
      </c>
      <c r="E18" s="28">
        <v>42397</v>
      </c>
      <c r="F18" s="29" t="s">
        <v>28</v>
      </c>
    </row>
    <row r="19" spans="1:6" x14ac:dyDescent="0.25">
      <c r="A19" s="30">
        <v>18</v>
      </c>
      <c r="B19" s="31" t="s">
        <v>31</v>
      </c>
      <c r="C19" s="31" t="s">
        <v>32</v>
      </c>
      <c r="D19" s="31">
        <v>1135</v>
      </c>
      <c r="E19" s="32">
        <v>42399</v>
      </c>
      <c r="F19" s="33" t="s">
        <v>30</v>
      </c>
    </row>
    <row r="20" spans="1:6" x14ac:dyDescent="0.25">
      <c r="A20" s="26">
        <v>19</v>
      </c>
      <c r="B20" s="27" t="s">
        <v>29</v>
      </c>
      <c r="C20" s="27" t="s">
        <v>27</v>
      </c>
      <c r="D20" s="27">
        <v>3595</v>
      </c>
      <c r="E20" s="28">
        <v>42399</v>
      </c>
      <c r="F20" s="29" t="s">
        <v>30</v>
      </c>
    </row>
    <row r="21" spans="1:6" x14ac:dyDescent="0.25">
      <c r="A21" s="30">
        <v>20</v>
      </c>
      <c r="B21" s="31" t="s">
        <v>39</v>
      </c>
      <c r="C21" s="31" t="s">
        <v>32</v>
      </c>
      <c r="D21" s="31">
        <v>1161</v>
      </c>
      <c r="E21" s="32">
        <v>42402</v>
      </c>
      <c r="F21" s="33" t="s">
        <v>28</v>
      </c>
    </row>
    <row r="22" spans="1:6" x14ac:dyDescent="0.25">
      <c r="A22" s="26">
        <v>21</v>
      </c>
      <c r="B22" s="27" t="s">
        <v>36</v>
      </c>
      <c r="C22" s="27" t="s">
        <v>32</v>
      </c>
      <c r="D22" s="27">
        <v>2256</v>
      </c>
      <c r="E22" s="28">
        <v>42404</v>
      </c>
      <c r="F22" s="29" t="s">
        <v>40</v>
      </c>
    </row>
    <row r="23" spans="1:6" x14ac:dyDescent="0.25">
      <c r="A23" s="30">
        <v>22</v>
      </c>
      <c r="B23" s="31" t="s">
        <v>31</v>
      </c>
      <c r="C23" s="31" t="s">
        <v>32</v>
      </c>
      <c r="D23" s="31">
        <v>1004</v>
      </c>
      <c r="E23" s="32">
        <v>42411</v>
      </c>
      <c r="F23" s="33" t="s">
        <v>38</v>
      </c>
    </row>
    <row r="24" spans="1:6" x14ac:dyDescent="0.25">
      <c r="A24" s="26">
        <v>23</v>
      </c>
      <c r="B24" s="27" t="s">
        <v>31</v>
      </c>
      <c r="C24" s="27" t="s">
        <v>32</v>
      </c>
      <c r="D24" s="27">
        <v>3642</v>
      </c>
      <c r="E24" s="28">
        <v>42414</v>
      </c>
      <c r="F24" s="29" t="s">
        <v>33</v>
      </c>
    </row>
    <row r="25" spans="1:6" x14ac:dyDescent="0.25">
      <c r="A25" s="30">
        <v>24</v>
      </c>
      <c r="B25" s="31" t="s">
        <v>31</v>
      </c>
      <c r="C25" s="31" t="s">
        <v>32</v>
      </c>
      <c r="D25" s="31">
        <v>4582</v>
      </c>
      <c r="E25" s="32">
        <v>42417</v>
      </c>
      <c r="F25" s="33" t="s">
        <v>28</v>
      </c>
    </row>
    <row r="26" spans="1:6" x14ac:dyDescent="0.25">
      <c r="A26" s="26">
        <v>25</v>
      </c>
      <c r="B26" s="27" t="s">
        <v>34</v>
      </c>
      <c r="C26" s="27" t="s">
        <v>27</v>
      </c>
      <c r="D26" s="27">
        <v>3559</v>
      </c>
      <c r="E26" s="28">
        <v>42417</v>
      </c>
      <c r="F26" s="29" t="s">
        <v>30</v>
      </c>
    </row>
    <row r="27" spans="1:6" x14ac:dyDescent="0.25">
      <c r="A27" s="30">
        <v>26</v>
      </c>
      <c r="B27" s="31" t="s">
        <v>26</v>
      </c>
      <c r="C27" s="31" t="s">
        <v>27</v>
      </c>
      <c r="D27" s="31">
        <v>5154</v>
      </c>
      <c r="E27" s="32">
        <v>42417</v>
      </c>
      <c r="F27" s="33" t="s">
        <v>37</v>
      </c>
    </row>
    <row r="28" spans="1:6" x14ac:dyDescent="0.25">
      <c r="A28" s="26">
        <v>27</v>
      </c>
      <c r="B28" s="27" t="s">
        <v>41</v>
      </c>
      <c r="C28" s="27" t="s">
        <v>32</v>
      </c>
      <c r="D28" s="27">
        <v>7388</v>
      </c>
      <c r="E28" s="28">
        <v>42418</v>
      </c>
      <c r="F28" s="29" t="s">
        <v>40</v>
      </c>
    </row>
    <row r="29" spans="1:6" x14ac:dyDescent="0.25">
      <c r="A29" s="30">
        <v>28</v>
      </c>
      <c r="B29" s="31" t="s">
        <v>34</v>
      </c>
      <c r="C29" s="31" t="s">
        <v>27</v>
      </c>
      <c r="D29" s="31">
        <v>7163</v>
      </c>
      <c r="E29" s="32">
        <v>42418</v>
      </c>
      <c r="F29" s="33" t="s">
        <v>28</v>
      </c>
    </row>
    <row r="30" spans="1:6" x14ac:dyDescent="0.25">
      <c r="A30" s="26">
        <v>29</v>
      </c>
      <c r="B30" s="27" t="s">
        <v>34</v>
      </c>
      <c r="C30" s="27" t="s">
        <v>27</v>
      </c>
      <c r="D30" s="27">
        <v>5101</v>
      </c>
      <c r="E30" s="28">
        <v>42420</v>
      </c>
      <c r="F30" s="29" t="s">
        <v>35</v>
      </c>
    </row>
    <row r="31" spans="1:6" x14ac:dyDescent="0.25">
      <c r="A31" s="30">
        <v>30</v>
      </c>
      <c r="B31" s="31" t="s">
        <v>39</v>
      </c>
      <c r="C31" s="31" t="s">
        <v>32</v>
      </c>
      <c r="D31" s="31">
        <v>7602</v>
      </c>
      <c r="E31" s="32">
        <v>42421</v>
      </c>
      <c r="F31" s="33" t="s">
        <v>40</v>
      </c>
    </row>
    <row r="32" spans="1:6" x14ac:dyDescent="0.25">
      <c r="A32" s="26">
        <v>31</v>
      </c>
      <c r="B32" s="27" t="s">
        <v>41</v>
      </c>
      <c r="C32" s="27" t="s">
        <v>32</v>
      </c>
      <c r="D32" s="27">
        <v>1641</v>
      </c>
      <c r="E32" s="28">
        <v>42422</v>
      </c>
      <c r="F32" s="29" t="s">
        <v>28</v>
      </c>
    </row>
    <row r="33" spans="1:6" x14ac:dyDescent="0.25">
      <c r="A33" s="30">
        <v>32</v>
      </c>
      <c r="B33" s="31" t="s">
        <v>39</v>
      </c>
      <c r="C33" s="31" t="s">
        <v>32</v>
      </c>
      <c r="D33" s="31">
        <v>8892</v>
      </c>
      <c r="E33" s="32">
        <v>42423</v>
      </c>
      <c r="F33" s="33" t="s">
        <v>37</v>
      </c>
    </row>
    <row r="34" spans="1:6" x14ac:dyDescent="0.25">
      <c r="A34" s="26">
        <v>33</v>
      </c>
      <c r="B34" s="27" t="s">
        <v>39</v>
      </c>
      <c r="C34" s="27" t="s">
        <v>32</v>
      </c>
      <c r="D34" s="27">
        <v>2060</v>
      </c>
      <c r="E34" s="28">
        <v>42429</v>
      </c>
      <c r="F34" s="29" t="s">
        <v>40</v>
      </c>
    </row>
    <row r="35" spans="1:6" x14ac:dyDescent="0.25">
      <c r="A35" s="30">
        <v>34</v>
      </c>
      <c r="B35" s="31" t="s">
        <v>29</v>
      </c>
      <c r="C35" s="31" t="s">
        <v>27</v>
      </c>
      <c r="D35" s="31">
        <v>1557</v>
      </c>
      <c r="E35" s="32">
        <v>42429</v>
      </c>
      <c r="F35" s="33" t="s">
        <v>35</v>
      </c>
    </row>
    <row r="36" spans="1:6" x14ac:dyDescent="0.25">
      <c r="A36" s="26">
        <v>35</v>
      </c>
      <c r="B36" s="27" t="s">
        <v>39</v>
      </c>
      <c r="C36" s="27" t="s">
        <v>32</v>
      </c>
      <c r="D36" s="27">
        <v>6509</v>
      </c>
      <c r="E36" s="28">
        <v>42430</v>
      </c>
      <c r="F36" s="29" t="s">
        <v>40</v>
      </c>
    </row>
    <row r="37" spans="1:6" x14ac:dyDescent="0.25">
      <c r="A37" s="30">
        <v>36</v>
      </c>
      <c r="B37" s="31" t="s">
        <v>39</v>
      </c>
      <c r="C37" s="31" t="s">
        <v>32</v>
      </c>
      <c r="D37" s="31">
        <v>5718</v>
      </c>
      <c r="E37" s="32">
        <v>42433</v>
      </c>
      <c r="F37" s="33" t="s">
        <v>37</v>
      </c>
    </row>
    <row r="38" spans="1:6" x14ac:dyDescent="0.25">
      <c r="A38" s="26">
        <v>37</v>
      </c>
      <c r="B38" s="27" t="s">
        <v>39</v>
      </c>
      <c r="C38" s="27" t="s">
        <v>32</v>
      </c>
      <c r="D38" s="27">
        <v>7655</v>
      </c>
      <c r="E38" s="28">
        <v>42434</v>
      </c>
      <c r="F38" s="29" t="s">
        <v>28</v>
      </c>
    </row>
    <row r="39" spans="1:6" x14ac:dyDescent="0.25">
      <c r="A39" s="30">
        <v>38</v>
      </c>
      <c r="B39" s="31" t="s">
        <v>26</v>
      </c>
      <c r="C39" s="31" t="s">
        <v>27</v>
      </c>
      <c r="D39" s="31">
        <v>9116</v>
      </c>
      <c r="E39" s="32">
        <v>42434</v>
      </c>
      <c r="F39" s="33" t="s">
        <v>30</v>
      </c>
    </row>
    <row r="40" spans="1:6" x14ac:dyDescent="0.25">
      <c r="A40" s="26">
        <v>39</v>
      </c>
      <c r="B40" s="27" t="s">
        <v>31</v>
      </c>
      <c r="C40" s="27" t="s">
        <v>32</v>
      </c>
      <c r="D40" s="27">
        <v>2795</v>
      </c>
      <c r="E40" s="28">
        <v>42444</v>
      </c>
      <c r="F40" s="29" t="s">
        <v>28</v>
      </c>
    </row>
    <row r="41" spans="1:6" x14ac:dyDescent="0.25">
      <c r="A41" s="30">
        <v>40</v>
      </c>
      <c r="B41" s="31" t="s">
        <v>31</v>
      </c>
      <c r="C41" s="31" t="s">
        <v>32</v>
      </c>
      <c r="D41" s="31">
        <v>5084</v>
      </c>
      <c r="E41" s="32">
        <v>42444</v>
      </c>
      <c r="F41" s="33" t="s">
        <v>28</v>
      </c>
    </row>
    <row r="42" spans="1:6" x14ac:dyDescent="0.25">
      <c r="A42" s="26">
        <v>41</v>
      </c>
      <c r="B42" s="27" t="s">
        <v>26</v>
      </c>
      <c r="C42" s="27" t="s">
        <v>27</v>
      </c>
      <c r="D42" s="27">
        <v>8941</v>
      </c>
      <c r="E42" s="28">
        <v>42444</v>
      </c>
      <c r="F42" s="29" t="s">
        <v>30</v>
      </c>
    </row>
    <row r="43" spans="1:6" x14ac:dyDescent="0.25">
      <c r="A43" s="30">
        <v>42</v>
      </c>
      <c r="B43" s="31" t="s">
        <v>29</v>
      </c>
      <c r="C43" s="31" t="s">
        <v>27</v>
      </c>
      <c r="D43" s="31">
        <v>5341</v>
      </c>
      <c r="E43" s="32">
        <v>42445</v>
      </c>
      <c r="F43" s="33" t="s">
        <v>40</v>
      </c>
    </row>
    <row r="44" spans="1:6" x14ac:dyDescent="0.25">
      <c r="A44" s="26">
        <v>43</v>
      </c>
      <c r="B44" s="27" t="s">
        <v>31</v>
      </c>
      <c r="C44" s="27" t="s">
        <v>32</v>
      </c>
      <c r="D44" s="27">
        <v>135</v>
      </c>
      <c r="E44" s="28">
        <v>42448</v>
      </c>
      <c r="F44" s="29" t="s">
        <v>33</v>
      </c>
    </row>
    <row r="45" spans="1:6" x14ac:dyDescent="0.25">
      <c r="A45" s="30">
        <v>44</v>
      </c>
      <c r="B45" s="31" t="s">
        <v>31</v>
      </c>
      <c r="C45" s="31" t="s">
        <v>32</v>
      </c>
      <c r="D45" s="31">
        <v>9400</v>
      </c>
      <c r="E45" s="32">
        <v>42448</v>
      </c>
      <c r="F45" s="33" t="s">
        <v>37</v>
      </c>
    </row>
    <row r="46" spans="1:6" x14ac:dyDescent="0.25">
      <c r="A46" s="26">
        <v>45</v>
      </c>
      <c r="B46" s="27" t="s">
        <v>34</v>
      </c>
      <c r="C46" s="27" t="s">
        <v>27</v>
      </c>
      <c r="D46" s="27">
        <v>6045</v>
      </c>
      <c r="E46" s="28">
        <v>42450</v>
      </c>
      <c r="F46" s="29" t="s">
        <v>35</v>
      </c>
    </row>
    <row r="47" spans="1:6" x14ac:dyDescent="0.25">
      <c r="A47" s="30">
        <v>46</v>
      </c>
      <c r="B47" s="31" t="s">
        <v>39</v>
      </c>
      <c r="C47" s="31" t="s">
        <v>32</v>
      </c>
      <c r="D47" s="31">
        <v>5820</v>
      </c>
      <c r="E47" s="32">
        <v>42451</v>
      </c>
      <c r="F47" s="33" t="s">
        <v>38</v>
      </c>
    </row>
    <row r="48" spans="1:6" x14ac:dyDescent="0.25">
      <c r="A48" s="26">
        <v>47</v>
      </c>
      <c r="B48" s="27" t="s">
        <v>36</v>
      </c>
      <c r="C48" s="27" t="s">
        <v>32</v>
      </c>
      <c r="D48" s="27">
        <v>8887</v>
      </c>
      <c r="E48" s="28">
        <v>42452</v>
      </c>
      <c r="F48" s="29" t="s">
        <v>35</v>
      </c>
    </row>
    <row r="49" spans="1:6" x14ac:dyDescent="0.25">
      <c r="A49" s="30">
        <v>48</v>
      </c>
      <c r="B49" s="31" t="s">
        <v>36</v>
      </c>
      <c r="C49" s="31" t="s">
        <v>32</v>
      </c>
      <c r="D49" s="31">
        <v>6982</v>
      </c>
      <c r="E49" s="32">
        <v>42453</v>
      </c>
      <c r="F49" s="33" t="s">
        <v>28</v>
      </c>
    </row>
    <row r="50" spans="1:6" x14ac:dyDescent="0.25">
      <c r="A50" s="26">
        <v>49</v>
      </c>
      <c r="B50" s="27" t="s">
        <v>31</v>
      </c>
      <c r="C50" s="27" t="s">
        <v>32</v>
      </c>
      <c r="D50" s="27">
        <v>4029</v>
      </c>
      <c r="E50" s="28">
        <v>42455</v>
      </c>
      <c r="F50" s="29" t="s">
        <v>37</v>
      </c>
    </row>
    <row r="51" spans="1:6" x14ac:dyDescent="0.25">
      <c r="A51" s="30">
        <v>50</v>
      </c>
      <c r="B51" s="31" t="s">
        <v>26</v>
      </c>
      <c r="C51" s="31" t="s">
        <v>27</v>
      </c>
      <c r="D51" s="31">
        <v>3665</v>
      </c>
      <c r="E51" s="32">
        <v>42455</v>
      </c>
      <c r="F51" s="33" t="s">
        <v>35</v>
      </c>
    </row>
    <row r="52" spans="1:6" x14ac:dyDescent="0.25">
      <c r="A52" s="26">
        <v>51</v>
      </c>
      <c r="B52" s="27" t="s">
        <v>31</v>
      </c>
      <c r="C52" s="27" t="s">
        <v>32</v>
      </c>
      <c r="D52" s="27">
        <v>4781</v>
      </c>
      <c r="E52" s="28">
        <v>42458</v>
      </c>
      <c r="F52" s="29" t="s">
        <v>40</v>
      </c>
    </row>
    <row r="53" spans="1:6" x14ac:dyDescent="0.25">
      <c r="A53" s="30">
        <v>52</v>
      </c>
      <c r="B53" s="31" t="s">
        <v>41</v>
      </c>
      <c r="C53" s="31" t="s">
        <v>32</v>
      </c>
      <c r="D53" s="31">
        <v>3663</v>
      </c>
      <c r="E53" s="32">
        <v>42459</v>
      </c>
      <c r="F53" s="33" t="s">
        <v>37</v>
      </c>
    </row>
    <row r="54" spans="1:6" x14ac:dyDescent="0.25">
      <c r="A54" s="26">
        <v>53</v>
      </c>
      <c r="B54" s="27" t="s">
        <v>39</v>
      </c>
      <c r="C54" s="27" t="s">
        <v>32</v>
      </c>
      <c r="D54" s="27">
        <v>6331</v>
      </c>
      <c r="E54" s="28">
        <v>42461</v>
      </c>
      <c r="F54" s="29" t="s">
        <v>40</v>
      </c>
    </row>
    <row r="55" spans="1:6" x14ac:dyDescent="0.25">
      <c r="A55" s="30">
        <v>54</v>
      </c>
      <c r="B55" s="31" t="s">
        <v>39</v>
      </c>
      <c r="C55" s="31" t="s">
        <v>32</v>
      </c>
      <c r="D55" s="31">
        <v>4364</v>
      </c>
      <c r="E55" s="32">
        <v>42461</v>
      </c>
      <c r="F55" s="33" t="s">
        <v>33</v>
      </c>
    </row>
    <row r="56" spans="1:6" x14ac:dyDescent="0.25">
      <c r="A56" s="26">
        <v>55</v>
      </c>
      <c r="B56" s="27" t="s">
        <v>26</v>
      </c>
      <c r="C56" s="27" t="s">
        <v>27</v>
      </c>
      <c r="D56" s="27">
        <v>607</v>
      </c>
      <c r="E56" s="28">
        <v>42463</v>
      </c>
      <c r="F56" s="29" t="s">
        <v>30</v>
      </c>
    </row>
    <row r="57" spans="1:6" x14ac:dyDescent="0.25">
      <c r="A57" s="30">
        <v>56</v>
      </c>
      <c r="B57" s="31" t="s">
        <v>31</v>
      </c>
      <c r="C57" s="31" t="s">
        <v>32</v>
      </c>
      <c r="D57" s="31">
        <v>1054</v>
      </c>
      <c r="E57" s="32">
        <v>42466</v>
      </c>
      <c r="F57" s="33" t="s">
        <v>38</v>
      </c>
    </row>
    <row r="58" spans="1:6" x14ac:dyDescent="0.25">
      <c r="A58" s="26">
        <v>57</v>
      </c>
      <c r="B58" s="27" t="s">
        <v>26</v>
      </c>
      <c r="C58" s="27" t="s">
        <v>27</v>
      </c>
      <c r="D58" s="27">
        <v>7659</v>
      </c>
      <c r="E58" s="28">
        <v>42466</v>
      </c>
      <c r="F58" s="29" t="s">
        <v>28</v>
      </c>
    </row>
    <row r="59" spans="1:6" x14ac:dyDescent="0.25">
      <c r="A59" s="30">
        <v>58</v>
      </c>
      <c r="B59" s="31" t="s">
        <v>29</v>
      </c>
      <c r="C59" s="31" t="s">
        <v>27</v>
      </c>
      <c r="D59" s="31">
        <v>277</v>
      </c>
      <c r="E59" s="32">
        <v>42472</v>
      </c>
      <c r="F59" s="33" t="s">
        <v>35</v>
      </c>
    </row>
    <row r="60" spans="1:6" x14ac:dyDescent="0.25">
      <c r="A60" s="26">
        <v>59</v>
      </c>
      <c r="B60" s="27" t="s">
        <v>31</v>
      </c>
      <c r="C60" s="27" t="s">
        <v>32</v>
      </c>
      <c r="D60" s="27">
        <v>235</v>
      </c>
      <c r="E60" s="28">
        <v>42477</v>
      </c>
      <c r="F60" s="29" t="s">
        <v>28</v>
      </c>
    </row>
    <row r="61" spans="1:6" x14ac:dyDescent="0.25">
      <c r="A61" s="30">
        <v>60</v>
      </c>
      <c r="B61" s="31" t="s">
        <v>36</v>
      </c>
      <c r="C61" s="31" t="s">
        <v>32</v>
      </c>
      <c r="D61" s="31">
        <v>1113</v>
      </c>
      <c r="E61" s="32">
        <v>42478</v>
      </c>
      <c r="F61" s="33" t="s">
        <v>37</v>
      </c>
    </row>
    <row r="62" spans="1:6" x14ac:dyDescent="0.25">
      <c r="A62" s="26">
        <v>61</v>
      </c>
      <c r="B62" s="27" t="s">
        <v>39</v>
      </c>
      <c r="C62" s="27" t="s">
        <v>32</v>
      </c>
      <c r="D62" s="27">
        <v>1128</v>
      </c>
      <c r="E62" s="28">
        <v>42481</v>
      </c>
      <c r="F62" s="29" t="s">
        <v>28</v>
      </c>
    </row>
    <row r="63" spans="1:6" x14ac:dyDescent="0.25">
      <c r="A63" s="30">
        <v>62</v>
      </c>
      <c r="B63" s="31" t="s">
        <v>29</v>
      </c>
      <c r="C63" s="31" t="s">
        <v>27</v>
      </c>
      <c r="D63" s="31">
        <v>9231</v>
      </c>
      <c r="E63" s="32">
        <v>42482</v>
      </c>
      <c r="F63" s="33" t="s">
        <v>33</v>
      </c>
    </row>
    <row r="64" spans="1:6" x14ac:dyDescent="0.25">
      <c r="A64" s="26">
        <v>63</v>
      </c>
      <c r="B64" s="27" t="s">
        <v>31</v>
      </c>
      <c r="C64" s="27" t="s">
        <v>32</v>
      </c>
      <c r="D64" s="27">
        <v>4387</v>
      </c>
      <c r="E64" s="28">
        <v>42483</v>
      </c>
      <c r="F64" s="29" t="s">
        <v>28</v>
      </c>
    </row>
    <row r="65" spans="1:6" x14ac:dyDescent="0.25">
      <c r="A65" s="30">
        <v>64</v>
      </c>
      <c r="B65" s="31" t="s">
        <v>39</v>
      </c>
      <c r="C65" s="31" t="s">
        <v>32</v>
      </c>
      <c r="D65" s="31">
        <v>2763</v>
      </c>
      <c r="E65" s="32">
        <v>42485</v>
      </c>
      <c r="F65" s="33" t="s">
        <v>33</v>
      </c>
    </row>
    <row r="66" spans="1:6" x14ac:dyDescent="0.25">
      <c r="A66" s="26">
        <v>65</v>
      </c>
      <c r="B66" s="27" t="s">
        <v>31</v>
      </c>
      <c r="C66" s="27" t="s">
        <v>32</v>
      </c>
      <c r="D66" s="27">
        <v>7898</v>
      </c>
      <c r="E66" s="28">
        <v>42487</v>
      </c>
      <c r="F66" s="29" t="s">
        <v>30</v>
      </c>
    </row>
    <row r="67" spans="1:6" x14ac:dyDescent="0.25">
      <c r="A67" s="30">
        <v>66</v>
      </c>
      <c r="B67" s="31" t="s">
        <v>31</v>
      </c>
      <c r="C67" s="31" t="s">
        <v>32</v>
      </c>
      <c r="D67" s="31">
        <v>2427</v>
      </c>
      <c r="E67" s="32">
        <v>42490</v>
      </c>
      <c r="F67" s="33" t="s">
        <v>40</v>
      </c>
    </row>
    <row r="68" spans="1:6" x14ac:dyDescent="0.25">
      <c r="A68" s="26">
        <v>67</v>
      </c>
      <c r="B68" s="27" t="s">
        <v>31</v>
      </c>
      <c r="C68" s="27" t="s">
        <v>32</v>
      </c>
      <c r="D68" s="27">
        <v>8663</v>
      </c>
      <c r="E68" s="28">
        <v>42491</v>
      </c>
      <c r="F68" s="29" t="s">
        <v>38</v>
      </c>
    </row>
    <row r="69" spans="1:6" x14ac:dyDescent="0.25">
      <c r="A69" s="30">
        <v>68</v>
      </c>
      <c r="B69" s="31" t="s">
        <v>26</v>
      </c>
      <c r="C69" s="31" t="s">
        <v>27</v>
      </c>
      <c r="D69" s="31">
        <v>2789</v>
      </c>
      <c r="E69" s="32">
        <v>42491</v>
      </c>
      <c r="F69" s="33" t="s">
        <v>35</v>
      </c>
    </row>
    <row r="70" spans="1:6" x14ac:dyDescent="0.25">
      <c r="A70" s="26">
        <v>69</v>
      </c>
      <c r="B70" s="27" t="s">
        <v>31</v>
      </c>
      <c r="C70" s="27" t="s">
        <v>32</v>
      </c>
      <c r="D70" s="27">
        <v>4054</v>
      </c>
      <c r="E70" s="28">
        <v>42492</v>
      </c>
      <c r="F70" s="29" t="s">
        <v>28</v>
      </c>
    </row>
    <row r="71" spans="1:6" x14ac:dyDescent="0.25">
      <c r="A71" s="30">
        <v>70</v>
      </c>
      <c r="B71" s="31" t="s">
        <v>41</v>
      </c>
      <c r="C71" s="31" t="s">
        <v>32</v>
      </c>
      <c r="D71" s="31">
        <v>2262</v>
      </c>
      <c r="E71" s="32">
        <v>42492</v>
      </c>
      <c r="F71" s="33" t="s">
        <v>28</v>
      </c>
    </row>
    <row r="72" spans="1:6" x14ac:dyDescent="0.25">
      <c r="A72" s="26">
        <v>71</v>
      </c>
      <c r="B72" s="27" t="s">
        <v>41</v>
      </c>
      <c r="C72" s="27" t="s">
        <v>32</v>
      </c>
      <c r="D72" s="27">
        <v>5600</v>
      </c>
      <c r="E72" s="28">
        <v>42492</v>
      </c>
      <c r="F72" s="29" t="s">
        <v>30</v>
      </c>
    </row>
    <row r="73" spans="1:6" x14ac:dyDescent="0.25">
      <c r="A73" s="30">
        <v>72</v>
      </c>
      <c r="B73" s="31" t="s">
        <v>31</v>
      </c>
      <c r="C73" s="31" t="s">
        <v>32</v>
      </c>
      <c r="D73" s="31">
        <v>5787</v>
      </c>
      <c r="E73" s="32">
        <v>42493</v>
      </c>
      <c r="F73" s="33" t="s">
        <v>28</v>
      </c>
    </row>
    <row r="74" spans="1:6" x14ac:dyDescent="0.25">
      <c r="A74" s="26">
        <v>73</v>
      </c>
      <c r="B74" s="27" t="s">
        <v>36</v>
      </c>
      <c r="C74" s="27" t="s">
        <v>32</v>
      </c>
      <c r="D74" s="27">
        <v>6295</v>
      </c>
      <c r="E74" s="28">
        <v>42493</v>
      </c>
      <c r="F74" s="29" t="s">
        <v>33</v>
      </c>
    </row>
    <row r="75" spans="1:6" x14ac:dyDescent="0.25">
      <c r="A75" s="30">
        <v>74</v>
      </c>
      <c r="B75" s="31" t="s">
        <v>31</v>
      </c>
      <c r="C75" s="31" t="s">
        <v>32</v>
      </c>
      <c r="D75" s="31">
        <v>474</v>
      </c>
      <c r="E75" s="32">
        <v>42495</v>
      </c>
      <c r="F75" s="33" t="s">
        <v>35</v>
      </c>
    </row>
    <row r="76" spans="1:6" x14ac:dyDescent="0.25">
      <c r="A76" s="26">
        <v>75</v>
      </c>
      <c r="B76" s="27" t="s">
        <v>39</v>
      </c>
      <c r="C76" s="27" t="s">
        <v>32</v>
      </c>
      <c r="D76" s="27">
        <v>4325</v>
      </c>
      <c r="E76" s="28">
        <v>42495</v>
      </c>
      <c r="F76" s="29" t="s">
        <v>40</v>
      </c>
    </row>
    <row r="77" spans="1:6" x14ac:dyDescent="0.25">
      <c r="A77" s="30">
        <v>76</v>
      </c>
      <c r="B77" s="31" t="s">
        <v>31</v>
      </c>
      <c r="C77" s="31" t="s">
        <v>32</v>
      </c>
      <c r="D77" s="31">
        <v>592</v>
      </c>
      <c r="E77" s="32">
        <v>42496</v>
      </c>
      <c r="F77" s="33" t="s">
        <v>28</v>
      </c>
    </row>
    <row r="78" spans="1:6" x14ac:dyDescent="0.25">
      <c r="A78" s="26">
        <v>77</v>
      </c>
      <c r="B78" s="27" t="s">
        <v>36</v>
      </c>
      <c r="C78" s="27" t="s">
        <v>32</v>
      </c>
      <c r="D78" s="27">
        <v>4330</v>
      </c>
      <c r="E78" s="28">
        <v>42498</v>
      </c>
      <c r="F78" s="29" t="s">
        <v>28</v>
      </c>
    </row>
    <row r="79" spans="1:6" x14ac:dyDescent="0.25">
      <c r="A79" s="30">
        <v>78</v>
      </c>
      <c r="B79" s="31" t="s">
        <v>31</v>
      </c>
      <c r="C79" s="31" t="s">
        <v>32</v>
      </c>
      <c r="D79" s="31">
        <v>9405</v>
      </c>
      <c r="E79" s="32">
        <v>42498</v>
      </c>
      <c r="F79" s="33" t="s">
        <v>30</v>
      </c>
    </row>
    <row r="80" spans="1:6" x14ac:dyDescent="0.25">
      <c r="A80" s="26">
        <v>79</v>
      </c>
      <c r="B80" s="27" t="s">
        <v>39</v>
      </c>
      <c r="C80" s="27" t="s">
        <v>32</v>
      </c>
      <c r="D80" s="27">
        <v>7671</v>
      </c>
      <c r="E80" s="28">
        <v>42498</v>
      </c>
      <c r="F80" s="29" t="s">
        <v>40</v>
      </c>
    </row>
    <row r="81" spans="1:6" x14ac:dyDescent="0.25">
      <c r="A81" s="30">
        <v>80</v>
      </c>
      <c r="B81" s="31" t="s">
        <v>26</v>
      </c>
      <c r="C81" s="31" t="s">
        <v>27</v>
      </c>
      <c r="D81" s="31">
        <v>5791</v>
      </c>
      <c r="E81" s="32">
        <v>42498</v>
      </c>
      <c r="F81" s="33" t="s">
        <v>30</v>
      </c>
    </row>
    <row r="82" spans="1:6" x14ac:dyDescent="0.25">
      <c r="A82" s="26">
        <v>81</v>
      </c>
      <c r="B82" s="27" t="s">
        <v>31</v>
      </c>
      <c r="C82" s="27" t="s">
        <v>32</v>
      </c>
      <c r="D82" s="27">
        <v>6007</v>
      </c>
      <c r="E82" s="28">
        <v>42502</v>
      </c>
      <c r="F82" s="29" t="s">
        <v>33</v>
      </c>
    </row>
    <row r="83" spans="1:6" x14ac:dyDescent="0.25">
      <c r="A83" s="30">
        <v>82</v>
      </c>
      <c r="B83" s="31" t="s">
        <v>31</v>
      </c>
      <c r="C83" s="31" t="s">
        <v>32</v>
      </c>
      <c r="D83" s="31">
        <v>5030</v>
      </c>
      <c r="E83" s="32">
        <v>42504</v>
      </c>
      <c r="F83" s="33" t="s">
        <v>35</v>
      </c>
    </row>
    <row r="84" spans="1:6" x14ac:dyDescent="0.25">
      <c r="A84" s="26">
        <v>83</v>
      </c>
      <c r="B84" s="27" t="s">
        <v>26</v>
      </c>
      <c r="C84" s="27" t="s">
        <v>27</v>
      </c>
      <c r="D84" s="27">
        <v>6763</v>
      </c>
      <c r="E84" s="28">
        <v>42504</v>
      </c>
      <c r="F84" s="29" t="s">
        <v>30</v>
      </c>
    </row>
    <row r="85" spans="1:6" x14ac:dyDescent="0.25">
      <c r="A85" s="30">
        <v>84</v>
      </c>
      <c r="B85" s="31" t="s">
        <v>31</v>
      </c>
      <c r="C85" s="31" t="s">
        <v>32</v>
      </c>
      <c r="D85" s="31">
        <v>4248</v>
      </c>
      <c r="E85" s="32">
        <v>42505</v>
      </c>
      <c r="F85" s="33" t="s">
        <v>37</v>
      </c>
    </row>
    <row r="86" spans="1:6" x14ac:dyDescent="0.25">
      <c r="A86" s="26">
        <v>85</v>
      </c>
      <c r="B86" s="27" t="s">
        <v>31</v>
      </c>
      <c r="C86" s="27" t="s">
        <v>32</v>
      </c>
      <c r="D86" s="27">
        <v>9543</v>
      </c>
      <c r="E86" s="28">
        <v>42506</v>
      </c>
      <c r="F86" s="29" t="s">
        <v>40</v>
      </c>
    </row>
    <row r="87" spans="1:6" x14ac:dyDescent="0.25">
      <c r="A87" s="30">
        <v>86</v>
      </c>
      <c r="B87" s="31" t="s">
        <v>29</v>
      </c>
      <c r="C87" s="31" t="s">
        <v>27</v>
      </c>
      <c r="D87" s="31">
        <v>2054</v>
      </c>
      <c r="E87" s="32">
        <v>42506</v>
      </c>
      <c r="F87" s="33" t="s">
        <v>30</v>
      </c>
    </row>
    <row r="88" spans="1:6" x14ac:dyDescent="0.25">
      <c r="A88" s="26">
        <v>87</v>
      </c>
      <c r="B88" s="27" t="s">
        <v>34</v>
      </c>
      <c r="C88" s="27" t="s">
        <v>27</v>
      </c>
      <c r="D88" s="27">
        <v>7094</v>
      </c>
      <c r="E88" s="28">
        <v>42506</v>
      </c>
      <c r="F88" s="29" t="s">
        <v>35</v>
      </c>
    </row>
    <row r="89" spans="1:6" x14ac:dyDescent="0.25">
      <c r="A89" s="30">
        <v>88</v>
      </c>
      <c r="B89" s="31" t="s">
        <v>26</v>
      </c>
      <c r="C89" s="31" t="s">
        <v>27</v>
      </c>
      <c r="D89" s="31">
        <v>6087</v>
      </c>
      <c r="E89" s="32">
        <v>42508</v>
      </c>
      <c r="F89" s="33" t="s">
        <v>28</v>
      </c>
    </row>
    <row r="90" spans="1:6" x14ac:dyDescent="0.25">
      <c r="A90" s="26">
        <v>89</v>
      </c>
      <c r="B90" s="27" t="s">
        <v>39</v>
      </c>
      <c r="C90" s="27" t="s">
        <v>32</v>
      </c>
      <c r="D90" s="27">
        <v>4264</v>
      </c>
      <c r="E90" s="28">
        <v>42509</v>
      </c>
      <c r="F90" s="29" t="s">
        <v>37</v>
      </c>
    </row>
    <row r="91" spans="1:6" x14ac:dyDescent="0.25">
      <c r="A91" s="30">
        <v>90</v>
      </c>
      <c r="B91" s="31" t="s">
        <v>41</v>
      </c>
      <c r="C91" s="31" t="s">
        <v>32</v>
      </c>
      <c r="D91" s="31">
        <v>9333</v>
      </c>
      <c r="E91" s="32">
        <v>42510</v>
      </c>
      <c r="F91" s="33" t="s">
        <v>28</v>
      </c>
    </row>
    <row r="92" spans="1:6" x14ac:dyDescent="0.25">
      <c r="A92" s="26">
        <v>91</v>
      </c>
      <c r="B92" s="27" t="s">
        <v>41</v>
      </c>
      <c r="C92" s="27" t="s">
        <v>32</v>
      </c>
      <c r="D92" s="27">
        <v>8775</v>
      </c>
      <c r="E92" s="28">
        <v>42512</v>
      </c>
      <c r="F92" s="29" t="s">
        <v>35</v>
      </c>
    </row>
    <row r="93" spans="1:6" x14ac:dyDescent="0.25">
      <c r="A93" s="30">
        <v>92</v>
      </c>
      <c r="B93" s="31" t="s">
        <v>29</v>
      </c>
      <c r="C93" s="31" t="s">
        <v>27</v>
      </c>
      <c r="D93" s="31">
        <v>2011</v>
      </c>
      <c r="E93" s="32">
        <v>42513</v>
      </c>
      <c r="F93" s="33" t="s">
        <v>30</v>
      </c>
    </row>
    <row r="94" spans="1:6" x14ac:dyDescent="0.25">
      <c r="A94" s="26">
        <v>93</v>
      </c>
      <c r="B94" s="27" t="s">
        <v>31</v>
      </c>
      <c r="C94" s="27" t="s">
        <v>32</v>
      </c>
      <c r="D94" s="27">
        <v>5632</v>
      </c>
      <c r="E94" s="28">
        <v>42515</v>
      </c>
      <c r="F94" s="29" t="s">
        <v>28</v>
      </c>
    </row>
    <row r="95" spans="1:6" x14ac:dyDescent="0.25">
      <c r="A95" s="30">
        <v>94</v>
      </c>
      <c r="B95" s="31" t="s">
        <v>31</v>
      </c>
      <c r="C95" s="31" t="s">
        <v>32</v>
      </c>
      <c r="D95" s="31">
        <v>4904</v>
      </c>
      <c r="E95" s="32">
        <v>42515</v>
      </c>
      <c r="F95" s="33" t="s">
        <v>38</v>
      </c>
    </row>
    <row r="96" spans="1:6" x14ac:dyDescent="0.25">
      <c r="A96" s="26">
        <v>95</v>
      </c>
      <c r="B96" s="27" t="s">
        <v>34</v>
      </c>
      <c r="C96" s="27" t="s">
        <v>27</v>
      </c>
      <c r="D96" s="27">
        <v>1002</v>
      </c>
      <c r="E96" s="28">
        <v>42515</v>
      </c>
      <c r="F96" s="29" t="s">
        <v>37</v>
      </c>
    </row>
    <row r="97" spans="1:6" x14ac:dyDescent="0.25">
      <c r="A97" s="30">
        <v>96</v>
      </c>
      <c r="B97" s="31" t="s">
        <v>36</v>
      </c>
      <c r="C97" s="31" t="s">
        <v>32</v>
      </c>
      <c r="D97" s="31">
        <v>8141</v>
      </c>
      <c r="E97" s="32">
        <v>42516</v>
      </c>
      <c r="F97" s="33" t="s">
        <v>30</v>
      </c>
    </row>
    <row r="98" spans="1:6" x14ac:dyDescent="0.25">
      <c r="A98" s="26">
        <v>97</v>
      </c>
      <c r="B98" s="27" t="s">
        <v>36</v>
      </c>
      <c r="C98" s="27" t="s">
        <v>32</v>
      </c>
      <c r="D98" s="27">
        <v>3644</v>
      </c>
      <c r="E98" s="28">
        <v>42516</v>
      </c>
      <c r="F98" s="29" t="s">
        <v>33</v>
      </c>
    </row>
    <row r="99" spans="1:6" x14ac:dyDescent="0.25">
      <c r="A99" s="30">
        <v>98</v>
      </c>
      <c r="B99" s="31" t="s">
        <v>36</v>
      </c>
      <c r="C99" s="31" t="s">
        <v>32</v>
      </c>
      <c r="D99" s="31">
        <v>1380</v>
      </c>
      <c r="E99" s="32">
        <v>42516</v>
      </c>
      <c r="F99" s="33" t="s">
        <v>37</v>
      </c>
    </row>
    <row r="100" spans="1:6" x14ac:dyDescent="0.25">
      <c r="A100" s="26">
        <v>99</v>
      </c>
      <c r="B100" s="27" t="s">
        <v>29</v>
      </c>
      <c r="C100" s="27" t="s">
        <v>27</v>
      </c>
      <c r="D100" s="27">
        <v>8354</v>
      </c>
      <c r="E100" s="28">
        <v>42516</v>
      </c>
      <c r="F100" s="29" t="s">
        <v>35</v>
      </c>
    </row>
    <row r="101" spans="1:6" x14ac:dyDescent="0.25">
      <c r="A101" s="30">
        <v>100</v>
      </c>
      <c r="B101" s="31" t="s">
        <v>31</v>
      </c>
      <c r="C101" s="31" t="s">
        <v>32</v>
      </c>
      <c r="D101" s="31">
        <v>5182</v>
      </c>
      <c r="E101" s="32">
        <v>42517</v>
      </c>
      <c r="F101" s="33" t="s">
        <v>28</v>
      </c>
    </row>
    <row r="102" spans="1:6" x14ac:dyDescent="0.25">
      <c r="A102" s="26">
        <v>101</v>
      </c>
      <c r="B102" s="27" t="s">
        <v>39</v>
      </c>
      <c r="C102" s="27" t="s">
        <v>32</v>
      </c>
      <c r="D102" s="27">
        <v>2193</v>
      </c>
      <c r="E102" s="28">
        <v>42517</v>
      </c>
      <c r="F102" s="29" t="s">
        <v>40</v>
      </c>
    </row>
    <row r="103" spans="1:6" x14ac:dyDescent="0.25">
      <c r="A103" s="30">
        <v>102</v>
      </c>
      <c r="B103" s="31" t="s">
        <v>41</v>
      </c>
      <c r="C103" s="31" t="s">
        <v>32</v>
      </c>
      <c r="D103" s="31">
        <v>3647</v>
      </c>
      <c r="E103" s="32">
        <v>42518</v>
      </c>
      <c r="F103" s="33" t="s">
        <v>28</v>
      </c>
    </row>
    <row r="104" spans="1:6" x14ac:dyDescent="0.25">
      <c r="A104" s="26">
        <v>103</v>
      </c>
      <c r="B104" s="27" t="s">
        <v>39</v>
      </c>
      <c r="C104" s="27" t="s">
        <v>32</v>
      </c>
      <c r="D104" s="27">
        <v>4104</v>
      </c>
      <c r="E104" s="28">
        <v>42518</v>
      </c>
      <c r="F104" s="29" t="s">
        <v>28</v>
      </c>
    </row>
    <row r="105" spans="1:6" x14ac:dyDescent="0.25">
      <c r="A105" s="30">
        <v>104</v>
      </c>
      <c r="B105" s="31" t="s">
        <v>26</v>
      </c>
      <c r="C105" s="31" t="s">
        <v>27</v>
      </c>
      <c r="D105" s="31">
        <v>7457</v>
      </c>
      <c r="E105" s="32">
        <v>42518</v>
      </c>
      <c r="F105" s="33" t="s">
        <v>28</v>
      </c>
    </row>
    <row r="106" spans="1:6" x14ac:dyDescent="0.25">
      <c r="A106" s="26">
        <v>105</v>
      </c>
      <c r="B106" s="27" t="s">
        <v>41</v>
      </c>
      <c r="C106" s="27" t="s">
        <v>32</v>
      </c>
      <c r="D106" s="27">
        <v>3767</v>
      </c>
      <c r="E106" s="28">
        <v>42519</v>
      </c>
      <c r="F106" s="29" t="s">
        <v>33</v>
      </c>
    </row>
    <row r="107" spans="1:6" x14ac:dyDescent="0.25">
      <c r="A107" s="30">
        <v>106</v>
      </c>
      <c r="B107" s="31" t="s">
        <v>29</v>
      </c>
      <c r="C107" s="31" t="s">
        <v>27</v>
      </c>
      <c r="D107" s="31">
        <v>4685</v>
      </c>
      <c r="E107" s="32">
        <v>42520</v>
      </c>
      <c r="F107" s="33" t="s">
        <v>35</v>
      </c>
    </row>
    <row r="108" spans="1:6" x14ac:dyDescent="0.25">
      <c r="A108" s="26">
        <v>107</v>
      </c>
      <c r="B108" s="27" t="s">
        <v>31</v>
      </c>
      <c r="C108" s="27" t="s">
        <v>32</v>
      </c>
      <c r="D108" s="27">
        <v>3917</v>
      </c>
      <c r="E108" s="28">
        <v>42525</v>
      </c>
      <c r="F108" s="29" t="s">
        <v>28</v>
      </c>
    </row>
    <row r="109" spans="1:6" x14ac:dyDescent="0.25">
      <c r="A109" s="30">
        <v>108</v>
      </c>
      <c r="B109" s="31" t="s">
        <v>39</v>
      </c>
      <c r="C109" s="31" t="s">
        <v>32</v>
      </c>
      <c r="D109" s="31">
        <v>521</v>
      </c>
      <c r="E109" s="32">
        <v>42525</v>
      </c>
      <c r="F109" s="33" t="s">
        <v>33</v>
      </c>
    </row>
    <row r="110" spans="1:6" x14ac:dyDescent="0.25">
      <c r="A110" s="26">
        <v>109</v>
      </c>
      <c r="B110" s="27" t="s">
        <v>39</v>
      </c>
      <c r="C110" s="27" t="s">
        <v>32</v>
      </c>
      <c r="D110" s="27">
        <v>5605</v>
      </c>
      <c r="E110" s="28">
        <v>42531</v>
      </c>
      <c r="F110" s="29" t="s">
        <v>40</v>
      </c>
    </row>
    <row r="111" spans="1:6" x14ac:dyDescent="0.25">
      <c r="A111" s="30">
        <v>110</v>
      </c>
      <c r="B111" s="31" t="s">
        <v>29</v>
      </c>
      <c r="C111" s="31" t="s">
        <v>27</v>
      </c>
      <c r="D111" s="31">
        <v>9630</v>
      </c>
      <c r="E111" s="32">
        <v>42532</v>
      </c>
      <c r="F111" s="33" t="s">
        <v>35</v>
      </c>
    </row>
    <row r="112" spans="1:6" x14ac:dyDescent="0.25">
      <c r="A112" s="26">
        <v>111</v>
      </c>
      <c r="B112" s="27" t="s">
        <v>31</v>
      </c>
      <c r="C112" s="27" t="s">
        <v>32</v>
      </c>
      <c r="D112" s="27">
        <v>6941</v>
      </c>
      <c r="E112" s="28">
        <v>42541</v>
      </c>
      <c r="F112" s="29" t="s">
        <v>33</v>
      </c>
    </row>
    <row r="113" spans="1:6" x14ac:dyDescent="0.25">
      <c r="A113" s="30">
        <v>112</v>
      </c>
      <c r="B113" s="31" t="s">
        <v>29</v>
      </c>
      <c r="C113" s="31" t="s">
        <v>27</v>
      </c>
      <c r="D113" s="31">
        <v>7231</v>
      </c>
      <c r="E113" s="32">
        <v>42541</v>
      </c>
      <c r="F113" s="33" t="s">
        <v>30</v>
      </c>
    </row>
    <row r="114" spans="1:6" x14ac:dyDescent="0.25">
      <c r="A114" s="26">
        <v>113</v>
      </c>
      <c r="B114" s="27" t="s">
        <v>29</v>
      </c>
      <c r="C114" s="27" t="s">
        <v>27</v>
      </c>
      <c r="D114" s="27">
        <v>8891</v>
      </c>
      <c r="E114" s="28">
        <v>42544</v>
      </c>
      <c r="F114" s="29" t="s">
        <v>37</v>
      </c>
    </row>
    <row r="115" spans="1:6" x14ac:dyDescent="0.25">
      <c r="A115" s="30">
        <v>114</v>
      </c>
      <c r="B115" s="31" t="s">
        <v>31</v>
      </c>
      <c r="C115" s="31" t="s">
        <v>32</v>
      </c>
      <c r="D115" s="31">
        <v>107</v>
      </c>
      <c r="E115" s="32">
        <v>42546</v>
      </c>
      <c r="F115" s="33" t="s">
        <v>40</v>
      </c>
    </row>
    <row r="116" spans="1:6" x14ac:dyDescent="0.25">
      <c r="A116" s="26">
        <v>115</v>
      </c>
      <c r="B116" s="27" t="s">
        <v>31</v>
      </c>
      <c r="C116" s="27" t="s">
        <v>32</v>
      </c>
      <c r="D116" s="27">
        <v>4243</v>
      </c>
      <c r="E116" s="28">
        <v>42547</v>
      </c>
      <c r="F116" s="29" t="s">
        <v>28</v>
      </c>
    </row>
    <row r="117" spans="1:6" x14ac:dyDescent="0.25">
      <c r="A117" s="30">
        <v>116</v>
      </c>
      <c r="B117" s="31" t="s">
        <v>36</v>
      </c>
      <c r="C117" s="31" t="s">
        <v>32</v>
      </c>
      <c r="D117" s="31">
        <v>4514</v>
      </c>
      <c r="E117" s="32">
        <v>42548</v>
      </c>
      <c r="F117" s="33" t="s">
        <v>28</v>
      </c>
    </row>
    <row r="118" spans="1:6" x14ac:dyDescent="0.25">
      <c r="A118" s="26">
        <v>117</v>
      </c>
      <c r="B118" s="27" t="s">
        <v>41</v>
      </c>
      <c r="C118" s="27" t="s">
        <v>32</v>
      </c>
      <c r="D118" s="27">
        <v>5480</v>
      </c>
      <c r="E118" s="28">
        <v>42553</v>
      </c>
      <c r="F118" s="29" t="s">
        <v>28</v>
      </c>
    </row>
    <row r="119" spans="1:6" x14ac:dyDescent="0.25">
      <c r="A119" s="30">
        <v>118</v>
      </c>
      <c r="B119" s="31" t="s">
        <v>31</v>
      </c>
      <c r="C119" s="31" t="s">
        <v>32</v>
      </c>
      <c r="D119" s="31">
        <v>5002</v>
      </c>
      <c r="E119" s="32">
        <v>42553</v>
      </c>
      <c r="F119" s="33" t="s">
        <v>40</v>
      </c>
    </row>
    <row r="120" spans="1:6" x14ac:dyDescent="0.25">
      <c r="A120" s="26">
        <v>119</v>
      </c>
      <c r="B120" s="27" t="s">
        <v>31</v>
      </c>
      <c r="C120" s="27" t="s">
        <v>32</v>
      </c>
      <c r="D120" s="27">
        <v>8530</v>
      </c>
      <c r="E120" s="28">
        <v>42556</v>
      </c>
      <c r="F120" s="29" t="s">
        <v>33</v>
      </c>
    </row>
    <row r="121" spans="1:6" x14ac:dyDescent="0.25">
      <c r="A121" s="30">
        <v>120</v>
      </c>
      <c r="B121" s="31" t="s">
        <v>36</v>
      </c>
      <c r="C121" s="31" t="s">
        <v>32</v>
      </c>
      <c r="D121" s="31">
        <v>4819</v>
      </c>
      <c r="E121" s="32">
        <v>42558</v>
      </c>
      <c r="F121" s="33" t="s">
        <v>38</v>
      </c>
    </row>
    <row r="122" spans="1:6" x14ac:dyDescent="0.25">
      <c r="A122" s="26">
        <v>121</v>
      </c>
      <c r="B122" s="27" t="s">
        <v>29</v>
      </c>
      <c r="C122" s="27" t="s">
        <v>27</v>
      </c>
      <c r="D122" s="27">
        <v>6343</v>
      </c>
      <c r="E122" s="28">
        <v>42562</v>
      </c>
      <c r="F122" s="29" t="s">
        <v>30</v>
      </c>
    </row>
    <row r="123" spans="1:6" x14ac:dyDescent="0.25">
      <c r="A123" s="30">
        <v>122</v>
      </c>
      <c r="B123" s="31" t="s">
        <v>36</v>
      </c>
      <c r="C123" s="31" t="s">
        <v>32</v>
      </c>
      <c r="D123" s="31">
        <v>2318</v>
      </c>
      <c r="E123" s="32">
        <v>42564</v>
      </c>
      <c r="F123" s="33" t="s">
        <v>30</v>
      </c>
    </row>
    <row r="124" spans="1:6" x14ac:dyDescent="0.25">
      <c r="A124" s="26">
        <v>123</v>
      </c>
      <c r="B124" s="27" t="s">
        <v>36</v>
      </c>
      <c r="C124" s="27" t="s">
        <v>32</v>
      </c>
      <c r="D124" s="27">
        <v>220</v>
      </c>
      <c r="E124" s="28">
        <v>42571</v>
      </c>
      <c r="F124" s="29" t="s">
        <v>30</v>
      </c>
    </row>
    <row r="125" spans="1:6" x14ac:dyDescent="0.25">
      <c r="A125" s="30">
        <v>124</v>
      </c>
      <c r="B125" s="31" t="s">
        <v>36</v>
      </c>
      <c r="C125" s="31" t="s">
        <v>32</v>
      </c>
      <c r="D125" s="31">
        <v>6341</v>
      </c>
      <c r="E125" s="32">
        <v>42571</v>
      </c>
      <c r="F125" s="33" t="s">
        <v>38</v>
      </c>
    </row>
    <row r="126" spans="1:6" x14ac:dyDescent="0.25">
      <c r="A126" s="26">
        <v>125</v>
      </c>
      <c r="B126" s="27" t="s">
        <v>39</v>
      </c>
      <c r="C126" s="27" t="s">
        <v>32</v>
      </c>
      <c r="D126" s="27">
        <v>330</v>
      </c>
      <c r="E126" s="28">
        <v>42571</v>
      </c>
      <c r="F126" s="29" t="s">
        <v>35</v>
      </c>
    </row>
    <row r="127" spans="1:6" x14ac:dyDescent="0.25">
      <c r="A127" s="30">
        <v>126</v>
      </c>
      <c r="B127" s="31" t="s">
        <v>29</v>
      </c>
      <c r="C127" s="31" t="s">
        <v>27</v>
      </c>
      <c r="D127" s="31">
        <v>3027</v>
      </c>
      <c r="E127" s="32">
        <v>42571</v>
      </c>
      <c r="F127" s="33" t="s">
        <v>30</v>
      </c>
    </row>
    <row r="128" spans="1:6" x14ac:dyDescent="0.25">
      <c r="A128" s="26">
        <v>127</v>
      </c>
      <c r="B128" s="27" t="s">
        <v>36</v>
      </c>
      <c r="C128" s="27" t="s">
        <v>32</v>
      </c>
      <c r="D128" s="27">
        <v>850</v>
      </c>
      <c r="E128" s="28">
        <v>42573</v>
      </c>
      <c r="F128" s="29" t="s">
        <v>38</v>
      </c>
    </row>
    <row r="129" spans="1:6" x14ac:dyDescent="0.25">
      <c r="A129" s="30">
        <v>128</v>
      </c>
      <c r="B129" s="31" t="s">
        <v>31</v>
      </c>
      <c r="C129" s="31" t="s">
        <v>32</v>
      </c>
      <c r="D129" s="31">
        <v>8986</v>
      </c>
      <c r="E129" s="32">
        <v>42574</v>
      </c>
      <c r="F129" s="33" t="s">
        <v>30</v>
      </c>
    </row>
    <row r="130" spans="1:6" x14ac:dyDescent="0.25">
      <c r="A130" s="26">
        <v>129</v>
      </c>
      <c r="B130" s="27" t="s">
        <v>29</v>
      </c>
      <c r="C130" s="27" t="s">
        <v>27</v>
      </c>
      <c r="D130" s="27">
        <v>3800</v>
      </c>
      <c r="E130" s="28">
        <v>42576</v>
      </c>
      <c r="F130" s="29" t="s">
        <v>28</v>
      </c>
    </row>
    <row r="131" spans="1:6" x14ac:dyDescent="0.25">
      <c r="A131" s="30">
        <v>130</v>
      </c>
      <c r="B131" s="31" t="s">
        <v>26</v>
      </c>
      <c r="C131" s="31" t="s">
        <v>27</v>
      </c>
      <c r="D131" s="31">
        <v>5751</v>
      </c>
      <c r="E131" s="32">
        <v>42579</v>
      </c>
      <c r="F131" s="33" t="s">
        <v>30</v>
      </c>
    </row>
    <row r="132" spans="1:6" x14ac:dyDescent="0.25">
      <c r="A132" s="26">
        <v>131</v>
      </c>
      <c r="B132" s="27" t="s">
        <v>39</v>
      </c>
      <c r="C132" s="27" t="s">
        <v>32</v>
      </c>
      <c r="D132" s="27">
        <v>1704</v>
      </c>
      <c r="E132" s="28">
        <v>42580</v>
      </c>
      <c r="F132" s="29" t="s">
        <v>30</v>
      </c>
    </row>
    <row r="133" spans="1:6" x14ac:dyDescent="0.25">
      <c r="A133" s="30">
        <v>132</v>
      </c>
      <c r="B133" s="31" t="s">
        <v>31</v>
      </c>
      <c r="C133" s="31" t="s">
        <v>32</v>
      </c>
      <c r="D133" s="31">
        <v>7966</v>
      </c>
      <c r="E133" s="32">
        <v>42581</v>
      </c>
      <c r="F133" s="33" t="s">
        <v>37</v>
      </c>
    </row>
    <row r="134" spans="1:6" x14ac:dyDescent="0.25">
      <c r="A134" s="26">
        <v>133</v>
      </c>
      <c r="B134" s="27" t="s">
        <v>31</v>
      </c>
      <c r="C134" s="27" t="s">
        <v>32</v>
      </c>
      <c r="D134" s="27">
        <v>852</v>
      </c>
      <c r="E134" s="28">
        <v>42582</v>
      </c>
      <c r="F134" s="29" t="s">
        <v>28</v>
      </c>
    </row>
    <row r="135" spans="1:6" x14ac:dyDescent="0.25">
      <c r="A135" s="30">
        <v>134</v>
      </c>
      <c r="B135" s="31" t="s">
        <v>34</v>
      </c>
      <c r="C135" s="31" t="s">
        <v>27</v>
      </c>
      <c r="D135" s="31">
        <v>8416</v>
      </c>
      <c r="E135" s="32">
        <v>42582</v>
      </c>
      <c r="F135" s="33" t="s">
        <v>37</v>
      </c>
    </row>
    <row r="136" spans="1:6" x14ac:dyDescent="0.25">
      <c r="A136" s="26">
        <v>135</v>
      </c>
      <c r="B136" s="27" t="s">
        <v>31</v>
      </c>
      <c r="C136" s="27" t="s">
        <v>32</v>
      </c>
      <c r="D136" s="27">
        <v>7144</v>
      </c>
      <c r="E136" s="28">
        <v>42583</v>
      </c>
      <c r="F136" s="29" t="s">
        <v>40</v>
      </c>
    </row>
    <row r="137" spans="1:6" x14ac:dyDescent="0.25">
      <c r="A137" s="30">
        <v>136</v>
      </c>
      <c r="B137" s="31" t="s">
        <v>29</v>
      </c>
      <c r="C137" s="31" t="s">
        <v>27</v>
      </c>
      <c r="D137" s="31">
        <v>7854</v>
      </c>
      <c r="E137" s="32">
        <v>42583</v>
      </c>
      <c r="F137" s="33" t="s">
        <v>28</v>
      </c>
    </row>
    <row r="138" spans="1:6" x14ac:dyDescent="0.25">
      <c r="A138" s="26">
        <v>137</v>
      </c>
      <c r="B138" s="27" t="s">
        <v>36</v>
      </c>
      <c r="C138" s="27" t="s">
        <v>32</v>
      </c>
      <c r="D138" s="27">
        <v>859</v>
      </c>
      <c r="E138" s="28">
        <v>42585</v>
      </c>
      <c r="F138" s="29" t="s">
        <v>28</v>
      </c>
    </row>
    <row r="139" spans="1:6" x14ac:dyDescent="0.25">
      <c r="A139" s="30">
        <v>138</v>
      </c>
      <c r="B139" s="31" t="s">
        <v>29</v>
      </c>
      <c r="C139" s="31" t="s">
        <v>27</v>
      </c>
      <c r="D139" s="31">
        <v>8049</v>
      </c>
      <c r="E139" s="32">
        <v>42594</v>
      </c>
      <c r="F139" s="33" t="s">
        <v>28</v>
      </c>
    </row>
    <row r="140" spans="1:6" x14ac:dyDescent="0.25">
      <c r="A140" s="26">
        <v>139</v>
      </c>
      <c r="B140" s="27" t="s">
        <v>31</v>
      </c>
      <c r="C140" s="27" t="s">
        <v>32</v>
      </c>
      <c r="D140" s="27">
        <v>2836</v>
      </c>
      <c r="E140" s="28">
        <v>42595</v>
      </c>
      <c r="F140" s="29" t="s">
        <v>35</v>
      </c>
    </row>
    <row r="141" spans="1:6" x14ac:dyDescent="0.25">
      <c r="A141" s="30">
        <v>140</v>
      </c>
      <c r="B141" s="31" t="s">
        <v>26</v>
      </c>
      <c r="C141" s="31" t="s">
        <v>27</v>
      </c>
      <c r="D141" s="31">
        <v>1743</v>
      </c>
      <c r="E141" s="32">
        <v>42601</v>
      </c>
      <c r="F141" s="33" t="s">
        <v>28</v>
      </c>
    </row>
    <row r="142" spans="1:6" x14ac:dyDescent="0.25">
      <c r="A142" s="26">
        <v>141</v>
      </c>
      <c r="B142" s="27" t="s">
        <v>39</v>
      </c>
      <c r="C142" s="27" t="s">
        <v>32</v>
      </c>
      <c r="D142" s="27">
        <v>3844</v>
      </c>
      <c r="E142" s="28">
        <v>42605</v>
      </c>
      <c r="F142" s="29" t="s">
        <v>40</v>
      </c>
    </row>
    <row r="143" spans="1:6" x14ac:dyDescent="0.25">
      <c r="A143" s="30">
        <v>142</v>
      </c>
      <c r="B143" s="31" t="s">
        <v>39</v>
      </c>
      <c r="C143" s="31" t="s">
        <v>32</v>
      </c>
      <c r="D143" s="31">
        <v>7490</v>
      </c>
      <c r="E143" s="32">
        <v>42606</v>
      </c>
      <c r="F143" s="33" t="s">
        <v>40</v>
      </c>
    </row>
    <row r="144" spans="1:6" x14ac:dyDescent="0.25">
      <c r="A144" s="26">
        <v>143</v>
      </c>
      <c r="B144" s="27" t="s">
        <v>29</v>
      </c>
      <c r="C144" s="27" t="s">
        <v>27</v>
      </c>
      <c r="D144" s="27">
        <v>4483</v>
      </c>
      <c r="E144" s="28">
        <v>42607</v>
      </c>
      <c r="F144" s="29" t="s">
        <v>35</v>
      </c>
    </row>
    <row r="145" spans="1:6" x14ac:dyDescent="0.25">
      <c r="A145" s="30">
        <v>144</v>
      </c>
      <c r="B145" s="31" t="s">
        <v>39</v>
      </c>
      <c r="C145" s="31" t="s">
        <v>32</v>
      </c>
      <c r="D145" s="31">
        <v>7333</v>
      </c>
      <c r="E145" s="32">
        <v>42609</v>
      </c>
      <c r="F145" s="33" t="s">
        <v>33</v>
      </c>
    </row>
    <row r="146" spans="1:6" x14ac:dyDescent="0.25">
      <c r="A146" s="26">
        <v>145</v>
      </c>
      <c r="B146" s="27" t="s">
        <v>26</v>
      </c>
      <c r="C146" s="27" t="s">
        <v>27</v>
      </c>
      <c r="D146" s="27">
        <v>7654</v>
      </c>
      <c r="E146" s="28">
        <v>42610</v>
      </c>
      <c r="F146" s="29" t="s">
        <v>28</v>
      </c>
    </row>
    <row r="147" spans="1:6" x14ac:dyDescent="0.25">
      <c r="A147" s="30">
        <v>146</v>
      </c>
      <c r="B147" s="31" t="s">
        <v>39</v>
      </c>
      <c r="C147" s="31" t="s">
        <v>32</v>
      </c>
      <c r="D147" s="31">
        <v>3944</v>
      </c>
      <c r="E147" s="32">
        <v>42611</v>
      </c>
      <c r="F147" s="33" t="s">
        <v>30</v>
      </c>
    </row>
    <row r="148" spans="1:6" x14ac:dyDescent="0.25">
      <c r="A148" s="26">
        <v>147</v>
      </c>
      <c r="B148" s="27" t="s">
        <v>34</v>
      </c>
      <c r="C148" s="27" t="s">
        <v>27</v>
      </c>
      <c r="D148" s="27">
        <v>5761</v>
      </c>
      <c r="E148" s="28">
        <v>42611</v>
      </c>
      <c r="F148" s="29" t="s">
        <v>35</v>
      </c>
    </row>
    <row r="149" spans="1:6" x14ac:dyDescent="0.25">
      <c r="A149" s="30">
        <v>148</v>
      </c>
      <c r="B149" s="31" t="s">
        <v>31</v>
      </c>
      <c r="C149" s="31" t="s">
        <v>32</v>
      </c>
      <c r="D149" s="31">
        <v>6864</v>
      </c>
      <c r="E149" s="32">
        <v>42614</v>
      </c>
      <c r="F149" s="33" t="s">
        <v>38</v>
      </c>
    </row>
    <row r="150" spans="1:6" x14ac:dyDescent="0.25">
      <c r="A150" s="26">
        <v>149</v>
      </c>
      <c r="B150" s="27" t="s">
        <v>31</v>
      </c>
      <c r="C150" s="27" t="s">
        <v>32</v>
      </c>
      <c r="D150" s="27">
        <v>4016</v>
      </c>
      <c r="E150" s="28">
        <v>42614</v>
      </c>
      <c r="F150" s="29" t="s">
        <v>35</v>
      </c>
    </row>
    <row r="151" spans="1:6" x14ac:dyDescent="0.25">
      <c r="A151" s="30">
        <v>150</v>
      </c>
      <c r="B151" s="31" t="s">
        <v>31</v>
      </c>
      <c r="C151" s="31" t="s">
        <v>32</v>
      </c>
      <c r="D151" s="31">
        <v>1841</v>
      </c>
      <c r="E151" s="32">
        <v>42615</v>
      </c>
      <c r="F151" s="33" t="s">
        <v>28</v>
      </c>
    </row>
    <row r="152" spans="1:6" x14ac:dyDescent="0.25">
      <c r="A152" s="26">
        <v>151</v>
      </c>
      <c r="B152" s="27" t="s">
        <v>31</v>
      </c>
      <c r="C152" s="27" t="s">
        <v>32</v>
      </c>
      <c r="D152" s="27">
        <v>424</v>
      </c>
      <c r="E152" s="28">
        <v>42618</v>
      </c>
      <c r="F152" s="29" t="s">
        <v>37</v>
      </c>
    </row>
    <row r="153" spans="1:6" x14ac:dyDescent="0.25">
      <c r="A153" s="30">
        <v>152</v>
      </c>
      <c r="B153" s="31" t="s">
        <v>31</v>
      </c>
      <c r="C153" s="31" t="s">
        <v>32</v>
      </c>
      <c r="D153" s="31">
        <v>8765</v>
      </c>
      <c r="E153" s="32">
        <v>42620</v>
      </c>
      <c r="F153" s="33" t="s">
        <v>30</v>
      </c>
    </row>
    <row r="154" spans="1:6" x14ac:dyDescent="0.25">
      <c r="A154" s="26">
        <v>153</v>
      </c>
      <c r="B154" s="27" t="s">
        <v>31</v>
      </c>
      <c r="C154" s="27" t="s">
        <v>32</v>
      </c>
      <c r="D154" s="27">
        <v>5583</v>
      </c>
      <c r="E154" s="28">
        <v>42621</v>
      </c>
      <c r="F154" s="29" t="s">
        <v>28</v>
      </c>
    </row>
    <row r="155" spans="1:6" x14ac:dyDescent="0.25">
      <c r="A155" s="30">
        <v>154</v>
      </c>
      <c r="B155" s="31" t="s">
        <v>29</v>
      </c>
      <c r="C155" s="31" t="s">
        <v>27</v>
      </c>
      <c r="D155" s="31">
        <v>4390</v>
      </c>
      <c r="E155" s="32">
        <v>42622</v>
      </c>
      <c r="F155" s="33" t="s">
        <v>38</v>
      </c>
    </row>
    <row r="156" spans="1:6" x14ac:dyDescent="0.25">
      <c r="A156" s="26">
        <v>155</v>
      </c>
      <c r="B156" s="27" t="s">
        <v>29</v>
      </c>
      <c r="C156" s="27" t="s">
        <v>27</v>
      </c>
      <c r="D156" s="27">
        <v>352</v>
      </c>
      <c r="E156" s="28">
        <v>42622</v>
      </c>
      <c r="F156" s="29" t="s">
        <v>33</v>
      </c>
    </row>
    <row r="157" spans="1:6" x14ac:dyDescent="0.25">
      <c r="A157" s="30">
        <v>156</v>
      </c>
      <c r="B157" s="31" t="s">
        <v>39</v>
      </c>
      <c r="C157" s="31" t="s">
        <v>32</v>
      </c>
      <c r="D157" s="31">
        <v>8489</v>
      </c>
      <c r="E157" s="32">
        <v>42624</v>
      </c>
      <c r="F157" s="33" t="s">
        <v>28</v>
      </c>
    </row>
    <row r="158" spans="1:6" x14ac:dyDescent="0.25">
      <c r="A158" s="26">
        <v>157</v>
      </c>
      <c r="B158" s="27" t="s">
        <v>31</v>
      </c>
      <c r="C158" s="27" t="s">
        <v>32</v>
      </c>
      <c r="D158" s="27">
        <v>7090</v>
      </c>
      <c r="E158" s="28">
        <v>42624</v>
      </c>
      <c r="F158" s="29" t="s">
        <v>40</v>
      </c>
    </row>
    <row r="159" spans="1:6" x14ac:dyDescent="0.25">
      <c r="A159" s="30">
        <v>158</v>
      </c>
      <c r="B159" s="31" t="s">
        <v>31</v>
      </c>
      <c r="C159" s="31" t="s">
        <v>32</v>
      </c>
      <c r="D159" s="31">
        <v>7880</v>
      </c>
      <c r="E159" s="32">
        <v>42628</v>
      </c>
      <c r="F159" s="33" t="s">
        <v>28</v>
      </c>
    </row>
    <row r="160" spans="1:6" x14ac:dyDescent="0.25">
      <c r="A160" s="26">
        <v>159</v>
      </c>
      <c r="B160" s="27" t="s">
        <v>36</v>
      </c>
      <c r="C160" s="27" t="s">
        <v>32</v>
      </c>
      <c r="D160" s="27">
        <v>3861</v>
      </c>
      <c r="E160" s="28">
        <v>42631</v>
      </c>
      <c r="F160" s="29" t="s">
        <v>28</v>
      </c>
    </row>
    <row r="161" spans="1:6" x14ac:dyDescent="0.25">
      <c r="A161" s="30">
        <v>160</v>
      </c>
      <c r="B161" s="31" t="s">
        <v>29</v>
      </c>
      <c r="C161" s="31" t="s">
        <v>27</v>
      </c>
      <c r="D161" s="31">
        <v>7927</v>
      </c>
      <c r="E161" s="32">
        <v>42632</v>
      </c>
      <c r="F161" s="33" t="s">
        <v>35</v>
      </c>
    </row>
    <row r="162" spans="1:6" x14ac:dyDescent="0.25">
      <c r="A162" s="26">
        <v>161</v>
      </c>
      <c r="B162" s="27" t="s">
        <v>31</v>
      </c>
      <c r="C162" s="27" t="s">
        <v>32</v>
      </c>
      <c r="D162" s="27">
        <v>6162</v>
      </c>
      <c r="E162" s="28">
        <v>42633</v>
      </c>
      <c r="F162" s="29" t="s">
        <v>28</v>
      </c>
    </row>
    <row r="163" spans="1:6" x14ac:dyDescent="0.25">
      <c r="A163" s="30">
        <v>162</v>
      </c>
      <c r="B163" s="31" t="s">
        <v>41</v>
      </c>
      <c r="C163" s="31" t="s">
        <v>32</v>
      </c>
      <c r="D163" s="31">
        <v>5523</v>
      </c>
      <c r="E163" s="32">
        <v>42638</v>
      </c>
      <c r="F163" s="33" t="s">
        <v>37</v>
      </c>
    </row>
    <row r="164" spans="1:6" x14ac:dyDescent="0.25">
      <c r="A164" s="26">
        <v>163</v>
      </c>
      <c r="B164" s="27" t="s">
        <v>29</v>
      </c>
      <c r="C164" s="27" t="s">
        <v>27</v>
      </c>
      <c r="D164" s="27">
        <v>5936</v>
      </c>
      <c r="E164" s="28">
        <v>42638</v>
      </c>
      <c r="F164" s="29" t="s">
        <v>30</v>
      </c>
    </row>
    <row r="165" spans="1:6" x14ac:dyDescent="0.25">
      <c r="A165" s="30">
        <v>164</v>
      </c>
      <c r="B165" s="31" t="s">
        <v>26</v>
      </c>
      <c r="C165" s="31" t="s">
        <v>27</v>
      </c>
      <c r="D165" s="31">
        <v>7251</v>
      </c>
      <c r="E165" s="32">
        <v>42639</v>
      </c>
      <c r="F165" s="33" t="s">
        <v>35</v>
      </c>
    </row>
    <row r="166" spans="1:6" x14ac:dyDescent="0.25">
      <c r="A166" s="26">
        <v>165</v>
      </c>
      <c r="B166" s="27" t="s">
        <v>36</v>
      </c>
      <c r="C166" s="27" t="s">
        <v>32</v>
      </c>
      <c r="D166" s="27">
        <v>6187</v>
      </c>
      <c r="E166" s="28">
        <v>42640</v>
      </c>
      <c r="F166" s="29" t="s">
        <v>37</v>
      </c>
    </row>
    <row r="167" spans="1:6" x14ac:dyDescent="0.25">
      <c r="A167" s="30">
        <v>166</v>
      </c>
      <c r="B167" s="31" t="s">
        <v>31</v>
      </c>
      <c r="C167" s="31" t="s">
        <v>32</v>
      </c>
      <c r="D167" s="31">
        <v>3210</v>
      </c>
      <c r="E167" s="32">
        <v>42642</v>
      </c>
      <c r="F167" s="33" t="s">
        <v>35</v>
      </c>
    </row>
    <row r="168" spans="1:6" x14ac:dyDescent="0.25">
      <c r="A168" s="26">
        <v>167</v>
      </c>
      <c r="B168" s="27" t="s">
        <v>26</v>
      </c>
      <c r="C168" s="27" t="s">
        <v>27</v>
      </c>
      <c r="D168" s="27">
        <v>682</v>
      </c>
      <c r="E168" s="28">
        <v>42642</v>
      </c>
      <c r="F168" s="29" t="s">
        <v>35</v>
      </c>
    </row>
    <row r="169" spans="1:6" x14ac:dyDescent="0.25">
      <c r="A169" s="30">
        <v>168</v>
      </c>
      <c r="B169" s="31" t="s">
        <v>31</v>
      </c>
      <c r="C169" s="31" t="s">
        <v>32</v>
      </c>
      <c r="D169" s="31">
        <v>793</v>
      </c>
      <c r="E169" s="32">
        <v>42646</v>
      </c>
      <c r="F169" s="33" t="s">
        <v>37</v>
      </c>
    </row>
    <row r="170" spans="1:6" x14ac:dyDescent="0.25">
      <c r="A170" s="26">
        <v>169</v>
      </c>
      <c r="B170" s="27" t="s">
        <v>26</v>
      </c>
      <c r="C170" s="27" t="s">
        <v>27</v>
      </c>
      <c r="D170" s="27">
        <v>5346</v>
      </c>
      <c r="E170" s="28">
        <v>42647</v>
      </c>
      <c r="F170" s="29" t="s">
        <v>35</v>
      </c>
    </row>
    <row r="171" spans="1:6" x14ac:dyDescent="0.25">
      <c r="A171" s="30">
        <v>170</v>
      </c>
      <c r="B171" s="31" t="s">
        <v>31</v>
      </c>
      <c r="C171" s="31" t="s">
        <v>32</v>
      </c>
      <c r="D171" s="31">
        <v>7103</v>
      </c>
      <c r="E171" s="32">
        <v>42650</v>
      </c>
      <c r="F171" s="33" t="s">
        <v>38</v>
      </c>
    </row>
    <row r="172" spans="1:6" x14ac:dyDescent="0.25">
      <c r="A172" s="26">
        <v>171</v>
      </c>
      <c r="B172" s="27" t="s">
        <v>26</v>
      </c>
      <c r="C172" s="27" t="s">
        <v>27</v>
      </c>
      <c r="D172" s="27">
        <v>4603</v>
      </c>
      <c r="E172" s="28">
        <v>42653</v>
      </c>
      <c r="F172" s="29" t="s">
        <v>28</v>
      </c>
    </row>
    <row r="173" spans="1:6" x14ac:dyDescent="0.25">
      <c r="A173" s="30">
        <v>172</v>
      </c>
      <c r="B173" s="31" t="s">
        <v>39</v>
      </c>
      <c r="C173" s="31" t="s">
        <v>32</v>
      </c>
      <c r="D173" s="31">
        <v>8160</v>
      </c>
      <c r="E173" s="32">
        <v>42659</v>
      </c>
      <c r="F173" s="33" t="s">
        <v>40</v>
      </c>
    </row>
    <row r="174" spans="1:6" x14ac:dyDescent="0.25">
      <c r="A174" s="26">
        <v>173</v>
      </c>
      <c r="B174" s="27" t="s">
        <v>39</v>
      </c>
      <c r="C174" s="27" t="s">
        <v>32</v>
      </c>
      <c r="D174" s="27">
        <v>7171</v>
      </c>
      <c r="E174" s="28">
        <v>42666</v>
      </c>
      <c r="F174" s="29" t="s">
        <v>30</v>
      </c>
    </row>
    <row r="175" spans="1:6" x14ac:dyDescent="0.25">
      <c r="A175" s="30">
        <v>174</v>
      </c>
      <c r="B175" s="31" t="s">
        <v>31</v>
      </c>
      <c r="C175" s="31" t="s">
        <v>32</v>
      </c>
      <c r="D175" s="31">
        <v>3552</v>
      </c>
      <c r="E175" s="32">
        <v>42666</v>
      </c>
      <c r="F175" s="33" t="s">
        <v>38</v>
      </c>
    </row>
    <row r="176" spans="1:6" x14ac:dyDescent="0.25">
      <c r="A176" s="26">
        <v>175</v>
      </c>
      <c r="B176" s="27" t="s">
        <v>31</v>
      </c>
      <c r="C176" s="27" t="s">
        <v>32</v>
      </c>
      <c r="D176" s="27">
        <v>7273</v>
      </c>
      <c r="E176" s="28">
        <v>42668</v>
      </c>
      <c r="F176" s="29" t="s">
        <v>37</v>
      </c>
    </row>
    <row r="177" spans="1:6" x14ac:dyDescent="0.25">
      <c r="A177" s="30">
        <v>176</v>
      </c>
      <c r="B177" s="31" t="s">
        <v>31</v>
      </c>
      <c r="C177" s="31" t="s">
        <v>32</v>
      </c>
      <c r="D177" s="31">
        <v>2402</v>
      </c>
      <c r="E177" s="32">
        <v>42669</v>
      </c>
      <c r="F177" s="33" t="s">
        <v>35</v>
      </c>
    </row>
    <row r="178" spans="1:6" x14ac:dyDescent="0.25">
      <c r="A178" s="26">
        <v>177</v>
      </c>
      <c r="B178" s="27" t="s">
        <v>31</v>
      </c>
      <c r="C178" s="27" t="s">
        <v>32</v>
      </c>
      <c r="D178" s="27">
        <v>1197</v>
      </c>
      <c r="E178" s="28">
        <v>42669</v>
      </c>
      <c r="F178" s="29" t="s">
        <v>37</v>
      </c>
    </row>
    <row r="179" spans="1:6" x14ac:dyDescent="0.25">
      <c r="A179" s="30">
        <v>178</v>
      </c>
      <c r="B179" s="31" t="s">
        <v>34</v>
      </c>
      <c r="C179" s="31" t="s">
        <v>27</v>
      </c>
      <c r="D179" s="31">
        <v>5015</v>
      </c>
      <c r="E179" s="32">
        <v>42669</v>
      </c>
      <c r="F179" s="33" t="s">
        <v>37</v>
      </c>
    </row>
    <row r="180" spans="1:6" x14ac:dyDescent="0.25">
      <c r="A180" s="26">
        <v>179</v>
      </c>
      <c r="B180" s="27" t="s">
        <v>36</v>
      </c>
      <c r="C180" s="27" t="s">
        <v>32</v>
      </c>
      <c r="D180" s="27">
        <v>5818</v>
      </c>
      <c r="E180" s="28">
        <v>42676</v>
      </c>
      <c r="F180" s="29" t="s">
        <v>28</v>
      </c>
    </row>
    <row r="181" spans="1:6" x14ac:dyDescent="0.25">
      <c r="A181" s="30">
        <v>180</v>
      </c>
      <c r="B181" s="31" t="s">
        <v>31</v>
      </c>
      <c r="C181" s="31" t="s">
        <v>32</v>
      </c>
      <c r="D181" s="31">
        <v>4399</v>
      </c>
      <c r="E181" s="32">
        <v>42677</v>
      </c>
      <c r="F181" s="33" t="s">
        <v>30</v>
      </c>
    </row>
    <row r="182" spans="1:6" x14ac:dyDescent="0.25">
      <c r="A182" s="26">
        <v>181</v>
      </c>
      <c r="B182" s="27" t="s">
        <v>26</v>
      </c>
      <c r="C182" s="27" t="s">
        <v>27</v>
      </c>
      <c r="D182" s="27">
        <v>3011</v>
      </c>
      <c r="E182" s="28">
        <v>42677</v>
      </c>
      <c r="F182" s="29" t="s">
        <v>28</v>
      </c>
    </row>
    <row r="183" spans="1:6" x14ac:dyDescent="0.25">
      <c r="A183" s="30">
        <v>182</v>
      </c>
      <c r="B183" s="31" t="s">
        <v>39</v>
      </c>
      <c r="C183" s="31" t="s">
        <v>32</v>
      </c>
      <c r="D183" s="31">
        <v>4715</v>
      </c>
      <c r="E183" s="32">
        <v>42683</v>
      </c>
      <c r="F183" s="33" t="s">
        <v>30</v>
      </c>
    </row>
    <row r="184" spans="1:6" x14ac:dyDescent="0.25">
      <c r="A184" s="26">
        <v>183</v>
      </c>
      <c r="B184" s="27" t="s">
        <v>39</v>
      </c>
      <c r="C184" s="27" t="s">
        <v>32</v>
      </c>
      <c r="D184" s="27">
        <v>5321</v>
      </c>
      <c r="E184" s="28">
        <v>42686</v>
      </c>
      <c r="F184" s="29" t="s">
        <v>40</v>
      </c>
    </row>
    <row r="185" spans="1:6" x14ac:dyDescent="0.25">
      <c r="A185" s="30">
        <v>184</v>
      </c>
      <c r="B185" s="31" t="s">
        <v>31</v>
      </c>
      <c r="C185" s="31" t="s">
        <v>32</v>
      </c>
      <c r="D185" s="31">
        <v>8894</v>
      </c>
      <c r="E185" s="32">
        <v>42689</v>
      </c>
      <c r="F185" s="33" t="s">
        <v>28</v>
      </c>
    </row>
    <row r="186" spans="1:6" x14ac:dyDescent="0.25">
      <c r="A186" s="26">
        <v>185</v>
      </c>
      <c r="B186" s="27" t="s">
        <v>26</v>
      </c>
      <c r="C186" s="27" t="s">
        <v>27</v>
      </c>
      <c r="D186" s="27">
        <v>4846</v>
      </c>
      <c r="E186" s="28">
        <v>42699</v>
      </c>
      <c r="F186" s="29" t="s">
        <v>30</v>
      </c>
    </row>
    <row r="187" spans="1:6" x14ac:dyDescent="0.25">
      <c r="A187" s="30">
        <v>186</v>
      </c>
      <c r="B187" s="31" t="s">
        <v>29</v>
      </c>
      <c r="C187" s="31" t="s">
        <v>27</v>
      </c>
      <c r="D187" s="31">
        <v>284</v>
      </c>
      <c r="E187" s="32">
        <v>42699</v>
      </c>
      <c r="F187" s="33" t="s">
        <v>35</v>
      </c>
    </row>
    <row r="188" spans="1:6" x14ac:dyDescent="0.25">
      <c r="A188" s="26">
        <v>187</v>
      </c>
      <c r="B188" s="27" t="s">
        <v>36</v>
      </c>
      <c r="C188" s="27" t="s">
        <v>32</v>
      </c>
      <c r="D188" s="27">
        <v>8283</v>
      </c>
      <c r="E188" s="28">
        <v>42700</v>
      </c>
      <c r="F188" s="29" t="s">
        <v>30</v>
      </c>
    </row>
    <row r="189" spans="1:6" x14ac:dyDescent="0.25">
      <c r="A189" s="30">
        <v>188</v>
      </c>
      <c r="B189" s="31" t="s">
        <v>36</v>
      </c>
      <c r="C189" s="31" t="s">
        <v>32</v>
      </c>
      <c r="D189" s="31">
        <v>9990</v>
      </c>
      <c r="E189" s="32">
        <v>42702</v>
      </c>
      <c r="F189" s="33" t="s">
        <v>33</v>
      </c>
    </row>
    <row r="190" spans="1:6" x14ac:dyDescent="0.25">
      <c r="A190" s="26">
        <v>189</v>
      </c>
      <c r="B190" s="27" t="s">
        <v>31</v>
      </c>
      <c r="C190" s="27" t="s">
        <v>32</v>
      </c>
      <c r="D190" s="27">
        <v>9014</v>
      </c>
      <c r="E190" s="28">
        <v>42702</v>
      </c>
      <c r="F190" s="29" t="s">
        <v>37</v>
      </c>
    </row>
    <row r="191" spans="1:6" x14ac:dyDescent="0.25">
      <c r="A191" s="30">
        <v>190</v>
      </c>
      <c r="B191" s="31" t="s">
        <v>39</v>
      </c>
      <c r="C191" s="31" t="s">
        <v>32</v>
      </c>
      <c r="D191" s="31">
        <v>1942</v>
      </c>
      <c r="E191" s="32">
        <v>42703</v>
      </c>
      <c r="F191" s="33" t="s">
        <v>40</v>
      </c>
    </row>
    <row r="192" spans="1:6" x14ac:dyDescent="0.25">
      <c r="A192" s="26">
        <v>191</v>
      </c>
      <c r="B192" s="27" t="s">
        <v>31</v>
      </c>
      <c r="C192" s="27" t="s">
        <v>32</v>
      </c>
      <c r="D192" s="27">
        <v>7223</v>
      </c>
      <c r="E192" s="28">
        <v>42704</v>
      </c>
      <c r="F192" s="29" t="s">
        <v>28</v>
      </c>
    </row>
    <row r="193" spans="1:6" x14ac:dyDescent="0.25">
      <c r="A193" s="30">
        <v>192</v>
      </c>
      <c r="B193" s="31" t="s">
        <v>26</v>
      </c>
      <c r="C193" s="31" t="s">
        <v>27</v>
      </c>
      <c r="D193" s="31">
        <v>4673</v>
      </c>
      <c r="E193" s="32">
        <v>42706</v>
      </c>
      <c r="F193" s="33" t="s">
        <v>28</v>
      </c>
    </row>
    <row r="194" spans="1:6" x14ac:dyDescent="0.25">
      <c r="A194" s="26">
        <v>193</v>
      </c>
      <c r="B194" s="27" t="s">
        <v>26</v>
      </c>
      <c r="C194" s="27" t="s">
        <v>27</v>
      </c>
      <c r="D194" s="27">
        <v>9104</v>
      </c>
      <c r="E194" s="28">
        <v>42708</v>
      </c>
      <c r="F194" s="29" t="s">
        <v>40</v>
      </c>
    </row>
    <row r="195" spans="1:6" x14ac:dyDescent="0.25">
      <c r="A195" s="30">
        <v>194</v>
      </c>
      <c r="B195" s="31" t="s">
        <v>39</v>
      </c>
      <c r="C195" s="31" t="s">
        <v>32</v>
      </c>
      <c r="D195" s="31">
        <v>6078</v>
      </c>
      <c r="E195" s="32">
        <v>42709</v>
      </c>
      <c r="F195" s="33" t="s">
        <v>28</v>
      </c>
    </row>
    <row r="196" spans="1:6" x14ac:dyDescent="0.25">
      <c r="A196" s="26">
        <v>195</v>
      </c>
      <c r="B196" s="27" t="s">
        <v>34</v>
      </c>
      <c r="C196" s="27" t="s">
        <v>27</v>
      </c>
      <c r="D196" s="27">
        <v>3278</v>
      </c>
      <c r="E196" s="28">
        <v>42710</v>
      </c>
      <c r="F196" s="29" t="s">
        <v>35</v>
      </c>
    </row>
    <row r="197" spans="1:6" x14ac:dyDescent="0.25">
      <c r="A197" s="30">
        <v>196</v>
      </c>
      <c r="B197" s="31" t="s">
        <v>31</v>
      </c>
      <c r="C197" s="31" t="s">
        <v>32</v>
      </c>
      <c r="D197" s="31">
        <v>136</v>
      </c>
      <c r="E197" s="32">
        <v>42716</v>
      </c>
      <c r="F197" s="33" t="s">
        <v>33</v>
      </c>
    </row>
    <row r="198" spans="1:6" x14ac:dyDescent="0.25">
      <c r="A198" s="26">
        <v>197</v>
      </c>
      <c r="B198" s="27" t="s">
        <v>31</v>
      </c>
      <c r="C198" s="27" t="s">
        <v>32</v>
      </c>
      <c r="D198" s="27">
        <v>8377</v>
      </c>
      <c r="E198" s="28">
        <v>42716</v>
      </c>
      <c r="F198" s="29" t="s">
        <v>37</v>
      </c>
    </row>
    <row r="199" spans="1:6" x14ac:dyDescent="0.25">
      <c r="A199" s="30">
        <v>198</v>
      </c>
      <c r="B199" s="31" t="s">
        <v>31</v>
      </c>
      <c r="C199" s="31" t="s">
        <v>32</v>
      </c>
      <c r="D199" s="31">
        <v>2382</v>
      </c>
      <c r="E199" s="32">
        <v>42716</v>
      </c>
      <c r="F199" s="33" t="s">
        <v>28</v>
      </c>
    </row>
    <row r="200" spans="1:6" x14ac:dyDescent="0.25">
      <c r="A200" s="26">
        <v>199</v>
      </c>
      <c r="B200" s="27" t="s">
        <v>31</v>
      </c>
      <c r="C200" s="27" t="s">
        <v>32</v>
      </c>
      <c r="D200" s="27">
        <v>8702</v>
      </c>
      <c r="E200" s="28">
        <v>42719</v>
      </c>
      <c r="F200" s="29" t="s">
        <v>35</v>
      </c>
    </row>
    <row r="201" spans="1:6" x14ac:dyDescent="0.25">
      <c r="A201" s="30">
        <v>200</v>
      </c>
      <c r="B201" s="31" t="s">
        <v>31</v>
      </c>
      <c r="C201" s="31" t="s">
        <v>32</v>
      </c>
      <c r="D201" s="31">
        <v>5021</v>
      </c>
      <c r="E201" s="32">
        <v>42720</v>
      </c>
      <c r="F201" s="33" t="s">
        <v>28</v>
      </c>
    </row>
    <row r="202" spans="1:6" x14ac:dyDescent="0.25">
      <c r="A202" s="26">
        <v>201</v>
      </c>
      <c r="B202" s="27" t="s">
        <v>39</v>
      </c>
      <c r="C202" s="27" t="s">
        <v>32</v>
      </c>
      <c r="D202" s="27">
        <v>1760</v>
      </c>
      <c r="E202" s="28">
        <v>42720</v>
      </c>
      <c r="F202" s="29" t="s">
        <v>37</v>
      </c>
    </row>
    <row r="203" spans="1:6" x14ac:dyDescent="0.25">
      <c r="A203" s="30">
        <v>202</v>
      </c>
      <c r="B203" s="31" t="s">
        <v>31</v>
      </c>
      <c r="C203" s="31" t="s">
        <v>32</v>
      </c>
      <c r="D203" s="31">
        <v>4766</v>
      </c>
      <c r="E203" s="32">
        <v>42722</v>
      </c>
      <c r="F203" s="33" t="s">
        <v>35</v>
      </c>
    </row>
    <row r="204" spans="1:6" x14ac:dyDescent="0.25">
      <c r="A204" s="26">
        <v>203</v>
      </c>
      <c r="B204" s="27" t="s">
        <v>34</v>
      </c>
      <c r="C204" s="27" t="s">
        <v>27</v>
      </c>
      <c r="D204" s="27">
        <v>1541</v>
      </c>
      <c r="E204" s="28">
        <v>42723</v>
      </c>
      <c r="F204" s="29" t="s">
        <v>30</v>
      </c>
    </row>
    <row r="205" spans="1:6" x14ac:dyDescent="0.25">
      <c r="A205" s="30">
        <v>204</v>
      </c>
      <c r="B205" s="31" t="s">
        <v>36</v>
      </c>
      <c r="C205" s="31" t="s">
        <v>32</v>
      </c>
      <c r="D205" s="31">
        <v>2782</v>
      </c>
      <c r="E205" s="32">
        <v>42724</v>
      </c>
      <c r="F205" s="33" t="s">
        <v>30</v>
      </c>
    </row>
    <row r="206" spans="1:6" x14ac:dyDescent="0.25">
      <c r="A206" s="26">
        <v>205</v>
      </c>
      <c r="B206" s="27" t="s">
        <v>39</v>
      </c>
      <c r="C206" s="27" t="s">
        <v>32</v>
      </c>
      <c r="D206" s="27">
        <v>2455</v>
      </c>
      <c r="E206" s="28">
        <v>42724</v>
      </c>
      <c r="F206" s="29" t="s">
        <v>33</v>
      </c>
    </row>
    <row r="207" spans="1:6" x14ac:dyDescent="0.25">
      <c r="A207" s="30">
        <v>206</v>
      </c>
      <c r="B207" s="31" t="s">
        <v>39</v>
      </c>
      <c r="C207" s="31" t="s">
        <v>32</v>
      </c>
      <c r="D207" s="31">
        <v>4512</v>
      </c>
      <c r="E207" s="32">
        <v>42726</v>
      </c>
      <c r="F207" s="33" t="s">
        <v>38</v>
      </c>
    </row>
    <row r="208" spans="1:6" x14ac:dyDescent="0.25">
      <c r="A208" s="26">
        <v>207</v>
      </c>
      <c r="B208" s="27" t="s">
        <v>39</v>
      </c>
      <c r="C208" s="27" t="s">
        <v>32</v>
      </c>
      <c r="D208" s="27">
        <v>8752</v>
      </c>
      <c r="E208" s="28">
        <v>42726</v>
      </c>
      <c r="F208" s="29" t="s">
        <v>35</v>
      </c>
    </row>
    <row r="209" spans="1:6" x14ac:dyDescent="0.25">
      <c r="A209" s="30">
        <v>208</v>
      </c>
      <c r="B209" s="31" t="s">
        <v>26</v>
      </c>
      <c r="C209" s="31" t="s">
        <v>27</v>
      </c>
      <c r="D209" s="31">
        <v>9127</v>
      </c>
      <c r="E209" s="32">
        <v>42729</v>
      </c>
      <c r="F209" s="33" t="s">
        <v>28</v>
      </c>
    </row>
    <row r="210" spans="1:6" x14ac:dyDescent="0.25">
      <c r="A210" s="26">
        <v>209</v>
      </c>
      <c r="B210" s="27" t="s">
        <v>39</v>
      </c>
      <c r="C210" s="27" t="s">
        <v>32</v>
      </c>
      <c r="D210" s="27">
        <v>1777</v>
      </c>
      <c r="E210" s="28">
        <v>42732</v>
      </c>
      <c r="F210" s="29" t="s">
        <v>40</v>
      </c>
    </row>
    <row r="211" spans="1:6" x14ac:dyDescent="0.25">
      <c r="A211" s="30">
        <v>210</v>
      </c>
      <c r="B211" s="31" t="s">
        <v>34</v>
      </c>
      <c r="C211" s="31" t="s">
        <v>27</v>
      </c>
      <c r="D211" s="31">
        <v>680</v>
      </c>
      <c r="E211" s="32">
        <v>42732</v>
      </c>
      <c r="F211" s="33" t="s">
        <v>40</v>
      </c>
    </row>
    <row r="212" spans="1:6" x14ac:dyDescent="0.25">
      <c r="A212" s="26">
        <v>211</v>
      </c>
      <c r="B212" s="27" t="s">
        <v>36</v>
      </c>
      <c r="C212" s="27" t="s">
        <v>32</v>
      </c>
      <c r="D212" s="27">
        <v>958</v>
      </c>
      <c r="E212" s="28">
        <v>42733</v>
      </c>
      <c r="F212" s="29" t="s">
        <v>28</v>
      </c>
    </row>
    <row r="213" spans="1:6" x14ac:dyDescent="0.25">
      <c r="A213" s="30">
        <v>212</v>
      </c>
      <c r="B213" s="31" t="s">
        <v>26</v>
      </c>
      <c r="C213" s="31" t="s">
        <v>27</v>
      </c>
      <c r="D213" s="31">
        <v>2613</v>
      </c>
      <c r="E213" s="32">
        <v>42733</v>
      </c>
      <c r="F213" s="33" t="s">
        <v>37</v>
      </c>
    </row>
    <row r="214" spans="1:6" x14ac:dyDescent="0.25">
      <c r="A214" s="15">
        <v>213</v>
      </c>
      <c r="B214" s="16" t="s">
        <v>26</v>
      </c>
      <c r="C214" s="16" t="s">
        <v>27</v>
      </c>
      <c r="D214" s="16">
        <v>339</v>
      </c>
      <c r="E214" s="18">
        <v>42734</v>
      </c>
      <c r="F214" s="17" t="s">
        <v>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CEF17-C353-436A-8F3C-7C8A33DF5910}">
  <sheetPr codeName="Sheet4"/>
  <dimension ref="A5:J26"/>
  <sheetViews>
    <sheetView zoomScale="130" zoomScaleNormal="130" workbookViewId="0">
      <selection activeCell="I8" sqref="I8"/>
    </sheetView>
  </sheetViews>
  <sheetFormatPr defaultRowHeight="15" x14ac:dyDescent="0.25"/>
  <cols>
    <col min="1" max="1" width="10.5703125" customWidth="1"/>
    <col min="2" max="2" width="10" customWidth="1"/>
    <col min="3" max="3" width="11" bestFit="1" customWidth="1"/>
    <col min="4" max="4" width="10.28515625" bestFit="1" customWidth="1"/>
    <col min="5" max="6" width="12.5703125" bestFit="1" customWidth="1"/>
    <col min="7" max="7" width="12.5703125" customWidth="1"/>
    <col min="8" max="8" width="15.42578125" bestFit="1" customWidth="1"/>
    <col min="9" max="10" width="15.42578125" customWidth="1"/>
  </cols>
  <sheetData>
    <row r="5" spans="1:10" x14ac:dyDescent="0.25">
      <c r="A5" t="s">
        <v>20</v>
      </c>
      <c r="B5" t="s">
        <v>21</v>
      </c>
      <c r="C5" t="s">
        <v>22</v>
      </c>
      <c r="D5" t="s">
        <v>24</v>
      </c>
      <c r="E5" t="s">
        <v>25</v>
      </c>
      <c r="F5" t="s">
        <v>23</v>
      </c>
      <c r="G5" t="s">
        <v>44</v>
      </c>
      <c r="H5" s="20" t="s">
        <v>45</v>
      </c>
      <c r="I5" s="20"/>
      <c r="J5" s="20"/>
    </row>
    <row r="6" spans="1:10" x14ac:dyDescent="0.25">
      <c r="A6" s="11">
        <v>1</v>
      </c>
      <c r="B6" s="11" t="s">
        <v>26</v>
      </c>
      <c r="C6" s="11" t="s">
        <v>27</v>
      </c>
      <c r="D6" s="12">
        <v>42375</v>
      </c>
      <c r="E6" s="11" t="s">
        <v>28</v>
      </c>
      <c r="F6" s="60">
        <v>4270</v>
      </c>
      <c r="G6" s="60">
        <v>427</v>
      </c>
      <c r="H6" s="61">
        <f>SUM(Table4[[#This Row],[Amount]:[Cost]])</f>
        <v>4697</v>
      </c>
      <c r="I6" s="21"/>
      <c r="J6" s="21"/>
    </row>
    <row r="7" spans="1:10" x14ac:dyDescent="0.25">
      <c r="A7" s="11">
        <v>2</v>
      </c>
      <c r="B7" s="11" t="s">
        <v>29</v>
      </c>
      <c r="C7" s="11" t="s">
        <v>27</v>
      </c>
      <c r="D7" s="12">
        <v>42376</v>
      </c>
      <c r="E7" s="11" t="s">
        <v>30</v>
      </c>
      <c r="F7" s="60">
        <v>8239</v>
      </c>
      <c r="G7" s="60">
        <v>823.90000000000009</v>
      </c>
      <c r="H7" s="61">
        <f>SUM(Table4[[#This Row],[Amount]:[Cost]])</f>
        <v>9062.9</v>
      </c>
      <c r="I7" s="21"/>
      <c r="J7" s="21"/>
    </row>
    <row r="8" spans="1:10" x14ac:dyDescent="0.25">
      <c r="A8" s="11">
        <v>3</v>
      </c>
      <c r="B8" s="11" t="s">
        <v>31</v>
      </c>
      <c r="C8" s="11" t="s">
        <v>32</v>
      </c>
      <c r="D8" s="12">
        <v>42377</v>
      </c>
      <c r="E8" s="11" t="s">
        <v>28</v>
      </c>
      <c r="F8" s="60">
        <v>617</v>
      </c>
      <c r="G8" s="60">
        <v>61.7</v>
      </c>
      <c r="H8" s="61">
        <f>SUM(Table4[[#This Row],[Amount]:[Cost]])</f>
        <v>678.7</v>
      </c>
      <c r="I8" s="21"/>
      <c r="J8" s="21"/>
    </row>
    <row r="9" spans="1:10" x14ac:dyDescent="0.25">
      <c r="A9" s="11">
        <v>4</v>
      </c>
      <c r="B9" s="11" t="s">
        <v>31</v>
      </c>
      <c r="C9" s="11" t="s">
        <v>32</v>
      </c>
      <c r="D9" s="12">
        <v>42379</v>
      </c>
      <c r="E9" s="11" t="s">
        <v>33</v>
      </c>
      <c r="F9" s="60">
        <v>8384</v>
      </c>
      <c r="G9" s="60">
        <v>838.40000000000009</v>
      </c>
      <c r="H9" s="61">
        <f>SUM(Table4[[#This Row],[Amount]:[Cost]])</f>
        <v>9222.4</v>
      </c>
      <c r="I9" s="21"/>
      <c r="J9" s="21"/>
    </row>
    <row r="10" spans="1:10" x14ac:dyDescent="0.25">
      <c r="A10" s="11">
        <v>5</v>
      </c>
      <c r="B10" s="11" t="s">
        <v>34</v>
      </c>
      <c r="C10" s="11" t="s">
        <v>27</v>
      </c>
      <c r="D10" s="12">
        <v>42379</v>
      </c>
      <c r="E10" s="11" t="s">
        <v>35</v>
      </c>
      <c r="F10" s="60">
        <v>2626</v>
      </c>
      <c r="G10" s="60">
        <v>262.60000000000002</v>
      </c>
      <c r="H10" s="61">
        <f>SUM(Table4[[#This Row],[Amount]:[Cost]])</f>
        <v>2888.6</v>
      </c>
      <c r="I10" s="21"/>
      <c r="J10" s="21"/>
    </row>
    <row r="11" spans="1:10" x14ac:dyDescent="0.25">
      <c r="A11" s="11">
        <v>6</v>
      </c>
      <c r="B11" s="11" t="s">
        <v>36</v>
      </c>
      <c r="C11" s="11" t="s">
        <v>32</v>
      </c>
      <c r="D11" s="12">
        <v>42380</v>
      </c>
      <c r="E11" s="11" t="s">
        <v>28</v>
      </c>
      <c r="F11" s="60">
        <v>3610</v>
      </c>
      <c r="G11" s="60">
        <v>361</v>
      </c>
      <c r="H11" s="61">
        <f>SUM(Table4[[#This Row],[Amount]:[Cost]])</f>
        <v>3971</v>
      </c>
      <c r="I11" s="21"/>
      <c r="J11" s="21"/>
    </row>
    <row r="12" spans="1:10" x14ac:dyDescent="0.25">
      <c r="A12" s="11">
        <v>7</v>
      </c>
      <c r="B12" s="11" t="s">
        <v>29</v>
      </c>
      <c r="C12" s="11" t="s">
        <v>27</v>
      </c>
      <c r="D12" s="12">
        <v>42380</v>
      </c>
      <c r="E12" s="11" t="s">
        <v>37</v>
      </c>
      <c r="F12" s="60">
        <v>9062</v>
      </c>
      <c r="G12" s="60">
        <v>906.2</v>
      </c>
      <c r="H12" s="61">
        <f>SUM(Table4[[#This Row],[Amount]:[Cost]])</f>
        <v>9968.2000000000007</v>
      </c>
      <c r="I12" s="21"/>
      <c r="J12" s="21"/>
    </row>
    <row r="13" spans="1:10" x14ac:dyDescent="0.25">
      <c r="A13" s="11">
        <v>8</v>
      </c>
      <c r="B13" s="11" t="s">
        <v>31</v>
      </c>
      <c r="C13" s="11" t="s">
        <v>32</v>
      </c>
      <c r="D13" s="12">
        <v>42385</v>
      </c>
      <c r="E13" s="11" t="s">
        <v>38</v>
      </c>
      <c r="F13" s="60">
        <v>6906</v>
      </c>
      <c r="G13" s="60">
        <v>690.6</v>
      </c>
      <c r="H13" s="61">
        <f>SUM(Table4[[#This Row],[Amount]:[Cost]])</f>
        <v>7596.6</v>
      </c>
      <c r="I13" s="21"/>
      <c r="J13" s="21"/>
    </row>
    <row r="14" spans="1:10" x14ac:dyDescent="0.25">
      <c r="A14" s="11">
        <v>9</v>
      </c>
      <c r="B14" s="11" t="s">
        <v>39</v>
      </c>
      <c r="C14" s="11" t="s">
        <v>32</v>
      </c>
      <c r="D14" s="12">
        <v>42385</v>
      </c>
      <c r="E14" s="11" t="s">
        <v>40</v>
      </c>
      <c r="F14" s="60">
        <v>2417</v>
      </c>
      <c r="G14" s="60">
        <v>241.70000000000002</v>
      </c>
      <c r="H14" s="61">
        <f>SUM(Table4[[#This Row],[Amount]:[Cost]])</f>
        <v>2658.7</v>
      </c>
      <c r="I14" s="21"/>
      <c r="J14" s="21"/>
    </row>
    <row r="15" spans="1:10" x14ac:dyDescent="0.25">
      <c r="A15" s="11">
        <v>10</v>
      </c>
      <c r="B15" s="11" t="s">
        <v>39</v>
      </c>
      <c r="C15" s="11" t="s">
        <v>32</v>
      </c>
      <c r="D15" s="12">
        <v>42385</v>
      </c>
      <c r="E15" s="11" t="s">
        <v>33</v>
      </c>
      <c r="F15" s="60">
        <v>7431</v>
      </c>
      <c r="G15" s="60">
        <v>743.1</v>
      </c>
      <c r="H15" s="61">
        <f>SUM(Table4[[#This Row],[Amount]:[Cost]])</f>
        <v>8174.1</v>
      </c>
      <c r="I15" s="21"/>
      <c r="J15" s="21"/>
    </row>
    <row r="16" spans="1:10" x14ac:dyDescent="0.25">
      <c r="A16" s="11">
        <v>11</v>
      </c>
      <c r="B16" s="11" t="s">
        <v>31</v>
      </c>
      <c r="C16" s="11" t="s">
        <v>32</v>
      </c>
      <c r="D16" s="12">
        <v>42385</v>
      </c>
      <c r="E16" s="11" t="s">
        <v>35</v>
      </c>
      <c r="F16" s="60">
        <v>8250</v>
      </c>
      <c r="G16" s="60">
        <v>825</v>
      </c>
      <c r="H16" s="61">
        <f>SUM(Table4[[#This Row],[Amount]:[Cost]])</f>
        <v>9075</v>
      </c>
      <c r="I16" s="21"/>
      <c r="J16" s="21"/>
    </row>
    <row r="17" spans="1:10" x14ac:dyDescent="0.25">
      <c r="A17" s="11">
        <v>12</v>
      </c>
      <c r="B17" s="11" t="s">
        <v>29</v>
      </c>
      <c r="C17" s="11" t="s">
        <v>27</v>
      </c>
      <c r="D17" s="12">
        <v>42387</v>
      </c>
      <c r="E17" s="11" t="s">
        <v>28</v>
      </c>
      <c r="F17" s="60">
        <v>7012</v>
      </c>
      <c r="G17" s="60">
        <v>701.2</v>
      </c>
      <c r="H17" s="61">
        <f>SUM(Table4[[#This Row],[Amount]:[Cost]])</f>
        <v>7713.2</v>
      </c>
      <c r="I17" s="21"/>
      <c r="J17" s="21"/>
    </row>
    <row r="18" spans="1:10" x14ac:dyDescent="0.25">
      <c r="A18" s="11">
        <v>13</v>
      </c>
      <c r="B18" s="11" t="s">
        <v>26</v>
      </c>
      <c r="C18" s="11" t="s">
        <v>27</v>
      </c>
      <c r="D18" s="12">
        <v>42389</v>
      </c>
      <c r="E18" s="11" t="s">
        <v>35</v>
      </c>
      <c r="F18" s="60">
        <v>1903</v>
      </c>
      <c r="G18" s="60">
        <v>190.3</v>
      </c>
      <c r="H18" s="61">
        <f>SUM(Table4[[#This Row],[Amount]:[Cost]])</f>
        <v>2093.3000000000002</v>
      </c>
      <c r="I18" s="21"/>
      <c r="J18" s="21"/>
    </row>
    <row r="19" spans="1:10" x14ac:dyDescent="0.25">
      <c r="A19" s="11">
        <v>14</v>
      </c>
      <c r="B19" s="11" t="s">
        <v>29</v>
      </c>
      <c r="C19" s="11" t="s">
        <v>27</v>
      </c>
      <c r="D19" s="12">
        <v>42391</v>
      </c>
      <c r="E19" s="11" t="s">
        <v>33</v>
      </c>
      <c r="F19" s="60">
        <v>2824</v>
      </c>
      <c r="G19" s="60">
        <v>282.40000000000003</v>
      </c>
      <c r="H19" s="61">
        <f>SUM(Table4[[#This Row],[Amount]:[Cost]])</f>
        <v>3106.4</v>
      </c>
      <c r="I19" s="21"/>
      <c r="J19" s="21"/>
    </row>
    <row r="20" spans="1:10" x14ac:dyDescent="0.25">
      <c r="A20" s="11">
        <v>15</v>
      </c>
      <c r="B20" s="11" t="s">
        <v>39</v>
      </c>
      <c r="C20" s="11" t="s">
        <v>32</v>
      </c>
      <c r="D20" s="12">
        <v>42393</v>
      </c>
      <c r="E20" s="11" t="s">
        <v>40</v>
      </c>
      <c r="F20" s="60">
        <v>6946</v>
      </c>
      <c r="G20" s="60">
        <v>694.6</v>
      </c>
      <c r="H20" s="61">
        <f>SUM(Table4[[#This Row],[Amount]:[Cost]])</f>
        <v>7640.6</v>
      </c>
      <c r="I20" s="21"/>
      <c r="J20" s="21"/>
    </row>
    <row r="21" spans="1:10" x14ac:dyDescent="0.25">
      <c r="A21" s="11">
        <v>16</v>
      </c>
      <c r="B21" s="11" t="s">
        <v>31</v>
      </c>
      <c r="C21" s="11" t="s">
        <v>32</v>
      </c>
      <c r="D21" s="12">
        <v>42396</v>
      </c>
      <c r="E21" s="11" t="s">
        <v>30</v>
      </c>
      <c r="F21" s="60">
        <v>2320</v>
      </c>
      <c r="G21" s="60">
        <v>232</v>
      </c>
      <c r="H21" s="61">
        <f>SUM(Table4[[#This Row],[Amount]:[Cost]])</f>
        <v>2552</v>
      </c>
      <c r="I21" s="21"/>
      <c r="J21" s="21"/>
    </row>
    <row r="22" spans="1:10" x14ac:dyDescent="0.25">
      <c r="A22" s="11">
        <v>17</v>
      </c>
      <c r="B22" s="11" t="s">
        <v>31</v>
      </c>
      <c r="C22" s="11" t="s">
        <v>32</v>
      </c>
      <c r="D22" s="12">
        <v>42397</v>
      </c>
      <c r="E22" s="11" t="s">
        <v>28</v>
      </c>
      <c r="F22" s="60">
        <v>2116</v>
      </c>
      <c r="G22" s="60">
        <v>211.60000000000002</v>
      </c>
      <c r="H22" s="61">
        <f>SUM(Table4[[#This Row],[Amount]:[Cost]])</f>
        <v>2327.6</v>
      </c>
      <c r="I22" s="21"/>
      <c r="J22" s="21"/>
    </row>
    <row r="23" spans="1:10" x14ac:dyDescent="0.25">
      <c r="A23" s="11">
        <v>18</v>
      </c>
      <c r="B23" s="11" t="s">
        <v>31</v>
      </c>
      <c r="C23" s="11" t="s">
        <v>32</v>
      </c>
      <c r="D23" s="12">
        <v>42399</v>
      </c>
      <c r="E23" s="11" t="s">
        <v>30</v>
      </c>
      <c r="F23" s="60">
        <v>1135</v>
      </c>
      <c r="G23" s="60">
        <v>113.5</v>
      </c>
      <c r="H23" s="61">
        <f>SUM(Table4[[#This Row],[Amount]:[Cost]])</f>
        <v>1248.5</v>
      </c>
      <c r="I23" s="21"/>
      <c r="J23" s="21"/>
    </row>
    <row r="24" spans="1:10" x14ac:dyDescent="0.25">
      <c r="A24" s="11">
        <v>19</v>
      </c>
      <c r="B24" s="11" t="s">
        <v>29</v>
      </c>
      <c r="C24" s="11" t="s">
        <v>27</v>
      </c>
      <c r="D24" s="12">
        <v>42399</v>
      </c>
      <c r="E24" s="11" t="s">
        <v>30</v>
      </c>
      <c r="F24" s="60">
        <v>3595</v>
      </c>
      <c r="G24" s="60">
        <v>359.5</v>
      </c>
      <c r="H24" s="61">
        <f>SUM(Table4[[#This Row],[Amount]:[Cost]])</f>
        <v>3954.5</v>
      </c>
      <c r="I24" s="21"/>
      <c r="J24" s="21"/>
    </row>
    <row r="25" spans="1:10" x14ac:dyDescent="0.25">
      <c r="A25" s="11">
        <v>20</v>
      </c>
      <c r="B25" s="11" t="s">
        <v>39</v>
      </c>
      <c r="C25" s="11" t="s">
        <v>32</v>
      </c>
      <c r="D25" s="12">
        <v>42402</v>
      </c>
      <c r="E25" s="11" t="s">
        <v>28</v>
      </c>
      <c r="F25" s="60">
        <v>1161</v>
      </c>
      <c r="G25" s="60">
        <v>116.10000000000001</v>
      </c>
      <c r="H25" s="61">
        <f>SUM(Table4[[#This Row],[Amount]:[Cost]])</f>
        <v>1277.0999999999999</v>
      </c>
      <c r="I25" s="21"/>
      <c r="J25" s="21"/>
    </row>
    <row r="26" spans="1:10" x14ac:dyDescent="0.25">
      <c r="A26" t="s">
        <v>43</v>
      </c>
      <c r="F26" s="44">
        <f>SUBTOTAL(101,Table4[Amount])</f>
        <v>4541.2</v>
      </c>
      <c r="G26" s="44"/>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21AE1-B070-4B51-8D12-98BF5AFAB519}">
  <sheetPr codeName="Sheet5"/>
  <dimension ref="A1:O15"/>
  <sheetViews>
    <sheetView zoomScale="115" zoomScaleNormal="115" workbookViewId="0">
      <selection activeCell="M10" sqref="M10"/>
    </sheetView>
  </sheetViews>
  <sheetFormatPr defaultRowHeight="15" x14ac:dyDescent="0.25"/>
  <cols>
    <col min="4" max="4" width="10.7109375" bestFit="1" customWidth="1"/>
    <col min="8" max="8" width="11" bestFit="1" customWidth="1"/>
    <col min="10" max="10" width="22.42578125" customWidth="1"/>
  </cols>
  <sheetData>
    <row r="1" spans="1:15" ht="15.75" thickBot="1" x14ac:dyDescent="0.3">
      <c r="A1" s="34" t="s">
        <v>20</v>
      </c>
      <c r="B1" s="35" t="s">
        <v>21</v>
      </c>
      <c r="C1" s="35" t="s">
        <v>22</v>
      </c>
      <c r="D1" s="35" t="s">
        <v>24</v>
      </c>
      <c r="E1" s="35" t="s">
        <v>25</v>
      </c>
      <c r="F1" s="35" t="s">
        <v>23</v>
      </c>
    </row>
    <row r="2" spans="1:15" ht="16.5" thickTop="1" thickBot="1" x14ac:dyDescent="0.3">
      <c r="A2" s="36">
        <v>1</v>
      </c>
      <c r="B2" s="37" t="s">
        <v>26</v>
      </c>
      <c r="C2" s="37" t="s">
        <v>27</v>
      </c>
      <c r="D2" s="38">
        <v>42375</v>
      </c>
      <c r="E2" s="37" t="s">
        <v>28</v>
      </c>
      <c r="F2" s="39">
        <v>4270</v>
      </c>
      <c r="H2" t="s">
        <v>50</v>
      </c>
      <c r="I2" s="34" t="s">
        <v>20</v>
      </c>
      <c r="J2" s="41">
        <v>5</v>
      </c>
      <c r="N2" t="s">
        <v>46</v>
      </c>
    </row>
    <row r="3" spans="1:15" ht="15.75" thickTop="1" x14ac:dyDescent="0.25">
      <c r="A3" s="40">
        <v>2</v>
      </c>
      <c r="B3" s="41" t="s">
        <v>29</v>
      </c>
      <c r="C3" s="41" t="s">
        <v>27</v>
      </c>
      <c r="D3" s="42">
        <v>42376</v>
      </c>
      <c r="E3" s="41" t="s">
        <v>30</v>
      </c>
      <c r="F3" s="43">
        <v>8239</v>
      </c>
      <c r="J3" s="47"/>
    </row>
    <row r="4" spans="1:15" x14ac:dyDescent="0.25">
      <c r="A4" s="36">
        <v>3</v>
      </c>
      <c r="B4" s="37" t="s">
        <v>31</v>
      </c>
      <c r="C4" s="37" t="s">
        <v>32</v>
      </c>
      <c r="D4" s="38">
        <v>42377</v>
      </c>
      <c r="E4" s="37" t="s">
        <v>28</v>
      </c>
      <c r="F4" s="39">
        <v>617</v>
      </c>
    </row>
    <row r="5" spans="1:15" x14ac:dyDescent="0.25">
      <c r="A5" s="40">
        <v>4</v>
      </c>
      <c r="B5" s="41" t="s">
        <v>31</v>
      </c>
      <c r="C5" s="41" t="s">
        <v>32</v>
      </c>
      <c r="D5" s="42">
        <v>42379</v>
      </c>
      <c r="E5" s="41" t="s">
        <v>33</v>
      </c>
      <c r="F5" s="43">
        <v>8384</v>
      </c>
    </row>
    <row r="6" spans="1:15" x14ac:dyDescent="0.25">
      <c r="A6" s="36">
        <v>5</v>
      </c>
      <c r="B6" s="37" t="s">
        <v>34</v>
      </c>
      <c r="C6" s="37" t="s">
        <v>27</v>
      </c>
      <c r="D6" s="38">
        <v>42379</v>
      </c>
      <c r="E6" s="37" t="s">
        <v>35</v>
      </c>
      <c r="F6" s="39">
        <v>2626</v>
      </c>
      <c r="O6" t="s">
        <v>47</v>
      </c>
    </row>
    <row r="7" spans="1:15" ht="15.75" thickBot="1" x14ac:dyDescent="0.3">
      <c r="A7" s="40">
        <v>6</v>
      </c>
      <c r="B7" s="41" t="s">
        <v>36</v>
      </c>
      <c r="C7" s="41" t="s">
        <v>32</v>
      </c>
      <c r="D7" s="42">
        <v>42380</v>
      </c>
      <c r="E7" s="41" t="s">
        <v>28</v>
      </c>
      <c r="F7" s="43">
        <v>3610</v>
      </c>
      <c r="H7" t="s">
        <v>49</v>
      </c>
      <c r="I7" s="35" t="s">
        <v>22</v>
      </c>
      <c r="J7" s="41"/>
      <c r="O7" t="s">
        <v>48</v>
      </c>
    </row>
    <row r="8" spans="1:15" ht="15.75" thickTop="1" x14ac:dyDescent="0.25">
      <c r="A8" s="36">
        <v>7</v>
      </c>
      <c r="B8" s="37" t="s">
        <v>29</v>
      </c>
      <c r="C8" s="37" t="s">
        <v>27</v>
      </c>
      <c r="D8" s="38">
        <v>42380</v>
      </c>
      <c r="E8" s="37" t="s">
        <v>37</v>
      </c>
      <c r="F8" s="39">
        <v>9062</v>
      </c>
    </row>
    <row r="9" spans="1:15" x14ac:dyDescent="0.25">
      <c r="A9" s="40">
        <v>8</v>
      </c>
      <c r="B9" s="41" t="s">
        <v>31</v>
      </c>
      <c r="C9" s="41" t="s">
        <v>32</v>
      </c>
      <c r="D9" s="42">
        <v>42385</v>
      </c>
      <c r="E9" s="41" t="s">
        <v>38</v>
      </c>
      <c r="F9" s="43">
        <v>6906</v>
      </c>
    </row>
    <row r="10" spans="1:15" x14ac:dyDescent="0.25">
      <c r="A10" s="36">
        <v>9</v>
      </c>
      <c r="B10" s="37" t="s">
        <v>39</v>
      </c>
      <c r="C10" s="37" t="s">
        <v>32</v>
      </c>
      <c r="D10" s="38">
        <v>42385</v>
      </c>
      <c r="E10" s="37" t="s">
        <v>40</v>
      </c>
      <c r="F10" s="39">
        <v>2417</v>
      </c>
    </row>
    <row r="11" spans="1:15" ht="15.75" thickBot="1" x14ac:dyDescent="0.3">
      <c r="A11" s="40">
        <v>10</v>
      </c>
      <c r="B11" s="41" t="s">
        <v>39</v>
      </c>
      <c r="C11" s="41" t="s">
        <v>32</v>
      </c>
      <c r="D11" s="42">
        <v>42385</v>
      </c>
      <c r="E11" s="41" t="s">
        <v>33</v>
      </c>
      <c r="F11" s="43">
        <v>7431</v>
      </c>
      <c r="H11" t="s">
        <v>51</v>
      </c>
      <c r="I11" s="35" t="s">
        <v>25</v>
      </c>
      <c r="J11" s="41" t="s">
        <v>28</v>
      </c>
    </row>
    <row r="12" spans="1:15" ht="16.5" thickTop="1" thickBot="1" x14ac:dyDescent="0.3">
      <c r="A12" s="36">
        <v>11</v>
      </c>
      <c r="B12" s="37" t="s">
        <v>31</v>
      </c>
      <c r="C12" s="37" t="s">
        <v>32</v>
      </c>
      <c r="D12" s="38">
        <v>42385</v>
      </c>
      <c r="E12" s="37" t="s">
        <v>35</v>
      </c>
      <c r="F12" s="39">
        <v>8250</v>
      </c>
      <c r="I12" s="34" t="s">
        <v>20</v>
      </c>
      <c r="J12" s="41">
        <v>8</v>
      </c>
    </row>
    <row r="13" spans="1:15" ht="15.75" thickTop="1" x14ac:dyDescent="0.25"/>
    <row r="14" spans="1:15" ht="19.5" thickBot="1" x14ac:dyDescent="0.3">
      <c r="H14" t="s">
        <v>52</v>
      </c>
      <c r="I14" s="45" t="s">
        <v>53</v>
      </c>
      <c r="J14" s="46" t="s">
        <v>54</v>
      </c>
    </row>
    <row r="15" spans="1:15" ht="15.75" thickTop="1" x14ac:dyDescent="0.25">
      <c r="H15" t="s">
        <v>55</v>
      </c>
    </row>
  </sheetData>
  <dataValidations count="5">
    <dataValidation type="whole" allowBlank="1" showInputMessage="1" showErrorMessage="1" errorTitle="wrong data input" error="قمت بادخال قيم خارج النطاق المسموح بة من فضلك اعد ادخال البيانات بطريقة صحيحة" promptTitle="تنبية هام" prompt="من فضلك ادخل قيم من 1 الى 5 فقط" sqref="J2 J3" xr:uid="{2D80AEE3-A4B8-47E7-9969-74972872EB67}">
      <formula1>1</formula1>
      <formula2>5</formula2>
    </dataValidation>
    <dataValidation type="textLength" allowBlank="1" showInputMessage="1" showErrorMessage="1" sqref="J7" xr:uid="{31B077D8-1F3B-42F5-996F-A9D156B6890F}">
      <formula1>3</formula1>
      <formula2>9</formula2>
    </dataValidation>
    <dataValidation type="list" allowBlank="1" showInputMessage="1" showErrorMessage="1" sqref="J11" xr:uid="{8DBD698A-C500-4194-A480-B92A50A40879}">
      <formula1>$E$2:$E$12</formula1>
    </dataValidation>
    <dataValidation type="list" allowBlank="1" showInputMessage="1" showErrorMessage="1" sqref="J12" xr:uid="{20FCE1C0-E40D-46BD-B042-5EFF5C89E453}">
      <formula1>$A$2:$A$12</formula1>
    </dataValidation>
    <dataValidation type="list" allowBlank="1" showInputMessage="1" showErrorMessage="1" sqref="J14" xr:uid="{46C91D34-0680-4139-B038-5A883B3FC19D}">
      <formula1>"Male,Female"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6EF95-4728-427D-81C6-CEC8F294CB5D}">
  <dimension ref="A1:I12"/>
  <sheetViews>
    <sheetView zoomScale="130" zoomScaleNormal="130" workbookViewId="0">
      <selection activeCell="G14" sqref="G14"/>
    </sheetView>
  </sheetViews>
  <sheetFormatPr defaultRowHeight="15" x14ac:dyDescent="0.25"/>
  <cols>
    <col min="1" max="1" width="8.42578125" bestFit="1" customWidth="1"/>
    <col min="2" max="2" width="8" bestFit="1" customWidth="1"/>
    <col min="3" max="3" width="11" bestFit="1" customWidth="1"/>
    <col min="4" max="4" width="10.28515625" style="19" bestFit="1" customWidth="1"/>
    <col min="5" max="5" width="12.5703125" bestFit="1" customWidth="1"/>
    <col min="6" max="6" width="21.42578125" customWidth="1"/>
    <col min="7" max="7" width="18.5703125" customWidth="1"/>
    <col min="9" max="9" width="19.140625" customWidth="1"/>
  </cols>
  <sheetData>
    <row r="1" spans="1:9" x14ac:dyDescent="0.25">
      <c r="A1" t="s">
        <v>20</v>
      </c>
      <c r="B1" t="s">
        <v>21</v>
      </c>
      <c r="C1" t="s">
        <v>22</v>
      </c>
      <c r="D1" s="19" t="s">
        <v>24</v>
      </c>
      <c r="E1" t="s">
        <v>25</v>
      </c>
      <c r="F1" t="s">
        <v>23</v>
      </c>
      <c r="G1" t="s">
        <v>56</v>
      </c>
    </row>
    <row r="2" spans="1:9" x14ac:dyDescent="0.25">
      <c r="A2">
        <v>1</v>
      </c>
      <c r="B2" t="s">
        <v>26</v>
      </c>
      <c r="C2" t="s">
        <v>27</v>
      </c>
      <c r="D2" s="19">
        <v>42375</v>
      </c>
      <c r="E2" t="s">
        <v>28</v>
      </c>
      <c r="F2">
        <v>4270</v>
      </c>
      <c r="G2">
        <v>10</v>
      </c>
      <c r="I2">
        <v>90</v>
      </c>
    </row>
    <row r="3" spans="1:9" x14ac:dyDescent="0.25">
      <c r="A3">
        <v>2</v>
      </c>
      <c r="B3" t="s">
        <v>29</v>
      </c>
      <c r="C3" t="s">
        <v>27</v>
      </c>
      <c r="D3" s="19">
        <v>42376</v>
      </c>
      <c r="E3" t="s">
        <v>30</v>
      </c>
      <c r="F3">
        <v>8239</v>
      </c>
      <c r="G3">
        <v>30</v>
      </c>
      <c r="I3">
        <v>65</v>
      </c>
    </row>
    <row r="4" spans="1:9" x14ac:dyDescent="0.25">
      <c r="A4">
        <v>3</v>
      </c>
      <c r="B4" t="s">
        <v>31</v>
      </c>
      <c r="C4" t="s">
        <v>32</v>
      </c>
      <c r="D4" s="19">
        <v>42377</v>
      </c>
      <c r="E4" t="s">
        <v>28</v>
      </c>
      <c r="F4">
        <v>617</v>
      </c>
      <c r="G4">
        <v>70</v>
      </c>
      <c r="I4">
        <v>74</v>
      </c>
    </row>
    <row r="5" spans="1:9" x14ac:dyDescent="0.25">
      <c r="A5">
        <v>4</v>
      </c>
      <c r="B5" t="s">
        <v>31</v>
      </c>
      <c r="C5" t="s">
        <v>32</v>
      </c>
      <c r="D5" s="19">
        <v>42379</v>
      </c>
      <c r="E5" t="s">
        <v>33</v>
      </c>
      <c r="F5">
        <v>8384</v>
      </c>
      <c r="G5">
        <v>20</v>
      </c>
      <c r="I5">
        <v>75</v>
      </c>
    </row>
    <row r="6" spans="1:9" x14ac:dyDescent="0.25">
      <c r="A6">
        <v>5</v>
      </c>
      <c r="B6" t="s">
        <v>34</v>
      </c>
      <c r="C6" t="s">
        <v>27</v>
      </c>
      <c r="D6" s="19">
        <v>42379</v>
      </c>
      <c r="E6" t="s">
        <v>35</v>
      </c>
      <c r="F6">
        <v>2626</v>
      </c>
      <c r="G6">
        <v>20</v>
      </c>
      <c r="I6">
        <v>50</v>
      </c>
    </row>
    <row r="7" spans="1:9" x14ac:dyDescent="0.25">
      <c r="A7">
        <v>6</v>
      </c>
      <c r="B7" t="s">
        <v>36</v>
      </c>
      <c r="C7" t="s">
        <v>32</v>
      </c>
      <c r="D7" s="19">
        <v>42380</v>
      </c>
      <c r="E7" t="s">
        <v>28</v>
      </c>
      <c r="F7">
        <v>3610</v>
      </c>
      <c r="G7">
        <v>15</v>
      </c>
      <c r="I7">
        <v>15</v>
      </c>
    </row>
    <row r="8" spans="1:9" x14ac:dyDescent="0.25">
      <c r="A8">
        <v>7</v>
      </c>
      <c r="B8" t="s">
        <v>29</v>
      </c>
      <c r="C8" t="s">
        <v>27</v>
      </c>
      <c r="D8" s="19">
        <v>42380</v>
      </c>
      <c r="E8" t="s">
        <v>37</v>
      </c>
      <c r="F8">
        <v>9062</v>
      </c>
      <c r="G8">
        <v>14</v>
      </c>
      <c r="I8">
        <v>88</v>
      </c>
    </row>
    <row r="9" spans="1:9" x14ac:dyDescent="0.25">
      <c r="A9">
        <v>8</v>
      </c>
      <c r="B9" t="s">
        <v>31</v>
      </c>
      <c r="C9" t="s">
        <v>32</v>
      </c>
      <c r="D9" s="19">
        <v>42385</v>
      </c>
      <c r="E9" t="s">
        <v>38</v>
      </c>
      <c r="F9">
        <v>6906</v>
      </c>
      <c r="G9">
        <v>3</v>
      </c>
      <c r="I9">
        <v>85</v>
      </c>
    </row>
    <row r="10" spans="1:9" x14ac:dyDescent="0.25">
      <c r="A10">
        <v>9</v>
      </c>
      <c r="B10" t="s">
        <v>39</v>
      </c>
      <c r="C10" t="s">
        <v>32</v>
      </c>
      <c r="D10" s="19">
        <v>42385</v>
      </c>
      <c r="E10" t="s">
        <v>40</v>
      </c>
      <c r="F10">
        <v>2417</v>
      </c>
      <c r="G10">
        <v>8</v>
      </c>
      <c r="I10">
        <v>8</v>
      </c>
    </row>
    <row r="11" spans="1:9" x14ac:dyDescent="0.25">
      <c r="A11">
        <v>10</v>
      </c>
      <c r="B11" t="s">
        <v>39</v>
      </c>
      <c r="C11" t="s">
        <v>32</v>
      </c>
      <c r="D11" s="19">
        <v>42385</v>
      </c>
      <c r="E11" t="s">
        <v>33</v>
      </c>
      <c r="F11">
        <v>7431</v>
      </c>
      <c r="G11">
        <v>11</v>
      </c>
      <c r="I11">
        <v>70</v>
      </c>
    </row>
    <row r="12" spans="1:9" x14ac:dyDescent="0.25">
      <c r="A12">
        <v>11</v>
      </c>
      <c r="B12" t="s">
        <v>31</v>
      </c>
      <c r="C12" t="s">
        <v>32</v>
      </c>
      <c r="D12" s="19">
        <v>42385</v>
      </c>
      <c r="E12" t="s">
        <v>35</v>
      </c>
      <c r="F12">
        <v>8250</v>
      </c>
      <c r="G12">
        <v>21</v>
      </c>
      <c r="I12">
        <v>21</v>
      </c>
    </row>
  </sheetData>
  <conditionalFormatting sqref="G2:G12">
    <cfRule type="dataBar" priority="4">
      <dataBar>
        <cfvo type="min"/>
        <cfvo type="max"/>
        <color rgb="FF638EC6"/>
      </dataBar>
      <extLst>
        <ext xmlns:x14="http://schemas.microsoft.com/office/spreadsheetml/2009/9/main" uri="{B025F937-C7B1-47D3-B67F-A62EFF666E3E}">
          <x14:id>{FCA2B673-9370-4639-96C2-FA9073DF39CC}</x14:id>
        </ext>
      </extLst>
    </cfRule>
  </conditionalFormatting>
  <conditionalFormatting sqref="I2:I12">
    <cfRule type="iconSet" priority="1">
      <iconSet iconSet="3Arrows">
        <cfvo type="percent" val="0"/>
        <cfvo type="num" val="65"/>
        <cfvo type="num" val="85"/>
      </iconSet>
    </cfRule>
    <cfRule type="iconSet" priority="2">
      <iconSet iconSet="3Arrows">
        <cfvo type="percent" val="0"/>
        <cfvo type="percent" val="33"/>
        <cfvo type="percent" val="67"/>
      </iconSe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FCA2B673-9370-4639-96C2-FA9073DF39CC}">
            <x14:dataBar minLength="0" maxLength="100" gradient="0">
              <x14:cfvo type="autoMin"/>
              <x14:cfvo type="autoMax"/>
              <x14:negativeFillColor rgb="FFFF0000"/>
              <x14:axisColor rgb="FF000000"/>
            </x14:dataBar>
          </x14:cfRule>
          <xm:sqref>G2:G12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L13"/>
  <sheetViews>
    <sheetView workbookViewId="0">
      <selection activeCell="L11" sqref="L11"/>
    </sheetView>
  </sheetViews>
  <sheetFormatPr defaultRowHeight="19.5" x14ac:dyDescent="0.25"/>
  <cols>
    <col min="1" max="1" width="3" style="1" customWidth="1"/>
    <col min="2" max="2" width="4.140625" style="1" bestFit="1" customWidth="1"/>
    <col min="3" max="3" width="14.28515625" style="1" bestFit="1" customWidth="1"/>
    <col min="4" max="4" width="16.28515625" style="1" customWidth="1"/>
    <col min="5" max="5" width="12" style="1" bestFit="1" customWidth="1"/>
    <col min="6" max="6" width="12" style="1" customWidth="1"/>
    <col min="7" max="7" width="4.85546875" style="1" customWidth="1"/>
    <col min="8" max="8" width="8.42578125" style="1" bestFit="1" customWidth="1"/>
    <col min="9" max="9" width="14" style="1" bestFit="1" customWidth="1"/>
    <col min="10" max="10" width="10.28515625" style="1" customWidth="1"/>
    <col min="11" max="11" width="18.7109375" style="1" customWidth="1"/>
    <col min="12" max="12" width="28.7109375" style="1" customWidth="1"/>
    <col min="13" max="13" width="9.85546875" style="1" bestFit="1" customWidth="1"/>
    <col min="14" max="19" width="9.140625" style="1"/>
    <col min="20" max="20" width="164.140625" style="1" bestFit="1" customWidth="1"/>
    <col min="21" max="16384" width="9.140625" style="1"/>
  </cols>
  <sheetData>
    <row r="1" spans="2:12" ht="24" x14ac:dyDescent="0.25">
      <c r="K1" s="2" t="s">
        <v>0</v>
      </c>
    </row>
    <row r="3" spans="2:12" x14ac:dyDescent="0.25">
      <c r="B3" s="1">
        <v>1</v>
      </c>
      <c r="C3" s="1">
        <v>2</v>
      </c>
      <c r="D3" s="1">
        <v>3</v>
      </c>
      <c r="E3" s="1">
        <v>4</v>
      </c>
      <c r="K3" s="13" t="s">
        <v>1</v>
      </c>
      <c r="L3" s="13" t="s">
        <v>3</v>
      </c>
    </row>
    <row r="4" spans="2:12" x14ac:dyDescent="0.25">
      <c r="B4" s="3" t="s">
        <v>1</v>
      </c>
      <c r="C4" s="3" t="s">
        <v>2</v>
      </c>
      <c r="D4" s="3" t="s">
        <v>3</v>
      </c>
      <c r="E4" s="3" t="s">
        <v>4</v>
      </c>
      <c r="H4" s="3" t="s">
        <v>1</v>
      </c>
      <c r="I4" s="4">
        <v>30</v>
      </c>
      <c r="K4" s="14">
        <v>90</v>
      </c>
      <c r="L4" s="13" t="str">
        <f>VLOOKUP(K4,$B$5:$E$12,3,0)</f>
        <v>TEC</v>
      </c>
    </row>
    <row r="5" spans="2:12" x14ac:dyDescent="0.25">
      <c r="B5" s="5">
        <v>72</v>
      </c>
      <c r="C5" s="6" t="s">
        <v>5</v>
      </c>
      <c r="D5" s="6" t="s">
        <v>6</v>
      </c>
      <c r="E5" s="6">
        <v>64901</v>
      </c>
      <c r="H5" s="3" t="s">
        <v>4</v>
      </c>
      <c r="I5" s="7">
        <f>VLOOKUP(I4,B5:E12,4,0)</f>
        <v>97566</v>
      </c>
      <c r="K5" s="14">
        <v>79</v>
      </c>
      <c r="L5" s="13" t="str">
        <f t="shared" ref="L5:L11" si="0">VLOOKUP(K5,$B$5:$E$12,3,0)</f>
        <v>IT</v>
      </c>
    </row>
    <row r="6" spans="2:12" x14ac:dyDescent="0.25">
      <c r="B6" s="5">
        <v>66</v>
      </c>
      <c r="C6" s="6" t="s">
        <v>7</v>
      </c>
      <c r="D6" s="6" t="s">
        <v>8</v>
      </c>
      <c r="E6" s="6">
        <v>70855</v>
      </c>
      <c r="H6" s="3" t="s">
        <v>3</v>
      </c>
      <c r="K6" s="14">
        <v>72</v>
      </c>
      <c r="L6" s="13" t="str">
        <f t="shared" si="0"/>
        <v>المالية</v>
      </c>
    </row>
    <row r="7" spans="2:12" x14ac:dyDescent="0.25">
      <c r="B7" s="5">
        <v>14</v>
      </c>
      <c r="C7" s="6" t="s">
        <v>9</v>
      </c>
      <c r="D7" s="6" t="s">
        <v>10</v>
      </c>
      <c r="E7" s="6">
        <v>188657</v>
      </c>
      <c r="H7" s="3"/>
      <c r="K7" s="14">
        <v>66</v>
      </c>
      <c r="L7" s="13" t="str">
        <f t="shared" si="0"/>
        <v>التوزيع</v>
      </c>
    </row>
    <row r="8" spans="2:12" x14ac:dyDescent="0.25">
      <c r="B8" s="5">
        <v>30</v>
      </c>
      <c r="C8" s="6" t="s">
        <v>11</v>
      </c>
      <c r="D8" s="6" t="s">
        <v>12</v>
      </c>
      <c r="E8" s="6">
        <v>97566</v>
      </c>
      <c r="K8" s="14">
        <v>56</v>
      </c>
      <c r="L8" s="13" t="str">
        <f t="shared" si="0"/>
        <v>المبيعات</v>
      </c>
    </row>
    <row r="9" spans="2:12" x14ac:dyDescent="0.25">
      <c r="B9" s="8">
        <v>53</v>
      </c>
      <c r="C9" s="9" t="s">
        <v>13</v>
      </c>
      <c r="D9" s="9" t="s">
        <v>14</v>
      </c>
      <c r="E9" s="7">
        <v>58339</v>
      </c>
      <c r="G9" s="1">
        <v>10</v>
      </c>
      <c r="K9" s="14">
        <v>53</v>
      </c>
      <c r="L9" s="13" t="str">
        <f t="shared" si="0"/>
        <v>خدمة العملاء</v>
      </c>
    </row>
    <row r="10" spans="2:12" x14ac:dyDescent="0.25">
      <c r="B10" s="5">
        <v>56</v>
      </c>
      <c r="C10" s="6" t="s">
        <v>15</v>
      </c>
      <c r="D10" s="6" t="s">
        <v>16</v>
      </c>
      <c r="E10" s="6">
        <v>125180</v>
      </c>
      <c r="K10" s="14">
        <v>30</v>
      </c>
      <c r="L10" s="13" t="str">
        <f t="shared" si="0"/>
        <v>المشتريات</v>
      </c>
    </row>
    <row r="11" spans="2:12" x14ac:dyDescent="0.25">
      <c r="B11" s="5">
        <v>79</v>
      </c>
      <c r="C11" s="6" t="s">
        <v>17</v>
      </c>
      <c r="D11" s="6" t="s">
        <v>42</v>
      </c>
      <c r="E11" s="6">
        <v>91632</v>
      </c>
      <c r="K11" s="14">
        <v>14</v>
      </c>
      <c r="L11" s="13" t="str">
        <f t="shared" si="0"/>
        <v>المخازن</v>
      </c>
    </row>
    <row r="12" spans="2:12" x14ac:dyDescent="0.25">
      <c r="B12" s="1">
        <v>90</v>
      </c>
      <c r="C12" s="1" t="s">
        <v>18</v>
      </c>
      <c r="D12" s="1" t="s">
        <v>19</v>
      </c>
      <c r="E12" s="10">
        <v>1000</v>
      </c>
    </row>
    <row r="13" spans="2:12" x14ac:dyDescent="0.25">
      <c r="E13" s="10"/>
      <c r="F13" s="10"/>
    </row>
  </sheetData>
  <sortState ref="K4:K11">
    <sortCondition descending="1" ref="K4"/>
  </sortState>
  <pageMargins left="0.7" right="0.7" top="0.75" bottom="0.75" header="0.3" footer="0.3"/>
  <pageSetup orientation="portrait" horizontalDpi="300" vertic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4 E A A B Q S w M E F A A C A A g A q Z 4 B W d 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K m e A 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n g F Z S R i Y t 1 c B A A B R A w A A E w A c A E Z v c m 1 1 b G F z L 1 N l Y 3 R p b 2 4 x L m 0 g o h g A K K A U A A A A A A A A A A A A A A A A A A A A A A A A A A A A h Z I x b 4 M w E I V 3 J P 6 D d V 1 A Q k i k U T t E G R q S o U u l F q Q O U Q a T X B s U Y 0 f G V E E R / 7 0 G p 8 Q h b c O C f P f u 3 e c H J a 5 V L j h J z D u a u I 7 r l F s q c U N S m j F 8 J F P C U L k O 0 U 8 i K r l G X V k c 1 s j C u J I S u X o X c p c J s f P 8 4 / K F F j g F M w m r Z h k L r r R k F R i D O 4 i 3 l H + 2 5 v U e Q T t 1 0 j C V l J c f Q h a x Y F X B 2 2 b p m W 3 B 8 Q i m G k F A l O 4 Q h Q f V N H 7 v m e x Z r o g R k a w m c 2 R 5 k S u U 5 w W d x C i 8 A U R A L P 9 O p y f N Q K o X z e r e z o O J l r x W Q m G i a u 0 a l 1 9 + Q H q + M L L M w p F 9 u L c P Y 7 D g b Z b o R i L / X d X K K e y T 2 l C F j U 0 4 u s j Q 7 r S E z 1 w 9 j M N 2 1 0 V r / D P E q y J D a U f / h l x / 8 c 2 J q D z z m 8 a p 7 A 2 v O Y S F + V O 6 g C t S a H 8 n u M K E h D I q a 7 i C h J m o N E T z R 7 y j m / E O r 9 N y d m h 2 n o 3 v O j n / f c H k G 1 B L A Q I t A B Q A A g A I A K m e A V n b y C I I p Q A A A P c A A A A S A A A A A A A A A A A A A A A A A A A A A A B D b 2 5 m a W c v U G F j a 2 F n Z S 5 4 b W x Q S w E C L Q A U A A I A C A C p n g F Z D 8 r p q 6 Q A A A D p A A A A E w A A A A A A A A A A A A A A A A D x A A A A W 0 N v b n R l b n R f V H l w Z X N d L n h t b F B L A Q I t A B Q A A g A I A K m e A V l J G J i 3 V w E A A F E D A A A T A A A A A A A A A A A A A A A A A O I B A A B G b 3 J t d W x h c y 9 T Z W N 0 a W 9 u M S 5 t U E s F B g A A A A A D A A M A w g A A A I Y 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U L A A A A A A A A k w 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N 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1 M C I g L z 4 8 R W 5 0 c n k g V H l w Z T 0 i R m l s b E V y c m 9 y Q 2 9 k Z S I g V m F s d W U 9 I n N V b m t u b 3 d u I i A v P j x F b n R y e S B U e X B l P S J G a W x s R X J y b 3 J D b 3 V u d C I g V m F s d W U 9 I m w w I i A v P j x F b n R y e S B U e X B l P S J G a W x s T G F z d F V w Z G F 0 Z W Q i I F Z h b H V l P S J k M j A y N C 0 w O C 0 w M V Q x N j o 1 M T o 1 M i 4 5 M z g x N z Q x W i I g L z 4 8 R W 5 0 c n k g V H l w Z T 0 i R m l s b E N v b H V t b l R 5 c G V z I i B W Y W x 1 Z T 0 i c 0 N R W U R C U T 0 9 I i A v P j x F b n R y e S B U e X B l P S J G a W x s Q 2 9 s d W 1 u T m F t Z X M i I F Z h b H V l P S J z W y Z x d W 9 0 O 0 R B V E U m c X V v d D s s J n F 1 b 3 Q 7 T m F t Z S Z x d W 9 0 O y w m c X V v d D t T Y W x h c n k m c X V v d D s s J n F 1 b 3 Q 7 Q m 9 1 b n M 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U Y W J s Z T c v Q 2 h h b m d l Z C B U e X B l M i 5 7 R E F U R S w w f S Z x d W 9 0 O y w m c X V v d D t T Z W N 0 a W 9 u M S 9 U Y W J s Z T c v Q 2 h h b m d l Z C B U e X B l M S 5 7 Q 2 9 s d W 1 u M S 4 y L D F 9 J n F 1 b 3 Q 7 L C Z x d W 9 0 O 1 N l Y 3 R p b 2 4 x L 1 R h Y m x l N y 9 D a G F u Z 2 V k I F R 5 c G U x L n t D b 2 x 1 b W 4 x L j M s M n 0 m c X V v d D s s J n F 1 b 3 Q 7 U 2 V j d G l v b j E v V G F i b G U 3 L 0 N o Y W 5 n Z W Q g V H l w Z T E u e 0 N v b H V t b j E u N C w z f S Z x d W 9 0 O 1 0 s J n F 1 b 3 Q 7 Q 2 9 s d W 1 u Q 2 9 1 b n Q m c X V v d D s 6 N C w m c X V v d D t L Z X l D b 2 x 1 b W 5 O Y W 1 l c y Z x d W 9 0 O z p b X S w m c X V v d D t D b 2 x 1 b W 5 J Z G V u d G l 0 a W V z J n F 1 b 3 Q 7 O l s m c X V v d D t T Z W N 0 a W 9 u M S 9 U Y W J s Z T c v Q 2 h h b m d l Z C B U e X B l M i 5 7 R E F U R S w w f S Z x d W 9 0 O y w m c X V v d D t T Z W N 0 a W 9 u M S 9 U Y W J s Z T c v Q 2 h h b m d l Z C B U e X B l M S 5 7 Q 2 9 s d W 1 u M S 4 y L D F 9 J n F 1 b 3 Q 7 L C Z x d W 9 0 O 1 N l Y 3 R p b 2 4 x L 1 R h Y m x l N y 9 D a G F u Z 2 V k I F R 5 c G U x L n t D b 2 x 1 b W 4 x L j M s M n 0 m c X V v d D s s J n F 1 b 3 Q 7 U 2 V j d G l v b j E v V G F i b G U 3 L 0 N o Y W 5 n Z W Q g V H l w Z T E u e 0 N v b H V t b j E u N C w z f S Z x d W 9 0 O 1 0 s J n F 1 b 3 Q 7 U m V s Y X R p b 2 5 z a G l w S W 5 m b y Z x d W 9 0 O z p b X X 0 i I C 8 + P C 9 T d G F i b G V F b n R y a W V z P j w v S X R l b T 4 8 S X R l b T 4 8 S X R l b U x v Y 2 F 0 a W 9 u P j x J d G V t V H l w Z T 5 G b 3 J t d W x h P C 9 J d G V t V H l w Z T 4 8 S X R l b V B h d G g + U 2 V j d G l v b j E v V G F i b G U 3 L 1 N v d X J j Z T w v S X R l b V B h d G g + P C 9 J d G V t T G 9 j Y X R p b 2 4 + P F N 0 Y W J s Z U V u d H J p Z X M g L z 4 8 L 0 l 0 Z W 0 + P E l 0 Z W 0 + P E l 0 Z W 1 M b 2 N h d G l v b j 4 8 S X R l b V R 5 c G U + R m 9 y b X V s Y T w v S X R l b V R 5 c G U + P E l 0 Z W 1 Q Y X R o P l N l Y 3 R p b 2 4 x L 1 R h Y m x l N y 9 D a G F u Z 2 V k J T I w V H l w Z T w v S X R l b V B h d G g + P C 9 J d G V t T G 9 j Y X R p b 2 4 + P F N 0 Y W J s Z U V u d H J p Z X M g L z 4 8 L 0 l 0 Z W 0 + P E l 0 Z W 0 + P E l 0 Z W 1 M b 2 N h d G l v b j 4 8 S X R l b V R 5 c G U + R m 9 y b X V s Y T w v S X R l b V R 5 c G U + P E l 0 Z W 1 Q Y X R o P l N l Y 3 R p b 2 4 x L 1 R h Y m x l N y 9 T c G x p d C U y M E N v b H V t b i U y M G J 5 J T I w R G V s a W 1 p d G V y P C 9 J d G V t U G F 0 a D 4 8 L 0 l 0 Z W 1 M b 2 N h d G l v b j 4 8 U 3 R h Y m x l R W 5 0 c m l l c y A v P j w v S X R l b T 4 8 S X R l b T 4 8 S X R l b U x v Y 2 F 0 a W 9 u P j x J d G V t V H l w Z T 5 G b 3 J t d W x h P C 9 J d G V t V H l w Z T 4 8 S X R l b V B h d G g + U 2 V j d G l v b j E v V G F i b G U 3 L 0 N o Y W 5 n Z W Q l M j B U e X B l M T w v S X R l b V B h d G g + P C 9 J d G V t T G 9 j Y X R p b 2 4 + P F N 0 Y W J s Z U V u d H J p Z X M g L z 4 8 L 0 l 0 Z W 0 + P E l 0 Z W 0 + P E l 0 Z W 1 M b 2 N h d G l v b j 4 8 S X R l b V R 5 c G U + R m 9 y b X V s Y T w v S X R l b V R 5 c G U + P E l 0 Z W 1 Q Y X R o P l N l Y 3 R p b 2 4 x L 1 R h Y m x l N y 9 S Z W 5 h b W V k J T I w Q 2 9 s d W 1 u c z w v S X R l b V B h d G g + P C 9 J d G V t T G 9 j Y X R p b 2 4 + P F N 0 Y W J s Z U V u d H J p Z X M g L z 4 8 L 0 l 0 Z W 0 + P E l 0 Z W 0 + P E l 0 Z W 1 M b 2 N h d G l v b j 4 8 S X R l b V R 5 c G U + R m 9 y b X V s Y T w v S X R l b V R 5 c G U + P E l 0 Z W 1 Q Y X R o P l N l Y 3 R p b 2 4 x L 1 R h Y m x l N y 9 D a G F u Z 2 V k J T I w V H l w Z T I 8 L 0 l 0 Z W 1 Q Y X R o P j w v S X R l b U x v Y 2 F 0 a W 9 u P j x T d G F i b G V F b n R y a W V z I C 8 + P C 9 J d G V t P j w v S X R l b X M + P C 9 M b 2 N h b F B h Y 2 t h Z 2 V N Z X R h Z G F 0 Y U Z p b G U + F g A A A F B L B Q Y A A A A A A A A A A A A A A A A A A A A A A A A m A Q A A A Q A A A N C M n d 8 B F d E R j H o A w E / C l + s B A A A A s i U h w 4 8 s c E y u 7 j g 3 Q p U T Z A A A A A A C A A A A A A A Q Z g A A A A E A A C A A A A A n 7 G v S s S / n l Q A x e t Q 6 B W J 4 O j / T 0 9 W R h W U + m B y G J W b T 5 g A A A A A O g A A A A A I A A C A A A A C T R s B c l L X H f c 1 c I v 9 t w 8 F b C / 5 m r Q 5 C o R A c o B t K k c q z F V A A A A B r u 3 Y S E D 3 F p G Y C o c 3 e 4 J D e x B P B 7 0 r 4 2 C 4 / X O D 7 V j z r q x c 2 U n w g E H I y 1 1 l k T Q R K X b B L z U q Q O j W Q o n J g p x L b k n N 9 9 i u Y v s W q t g Z 6 v Y M S i f + Q P k A A A A B D 7 f y i X j c v / P 9 Q q 7 n f / M H G A F n X F U 6 D 9 u 8 s V L a s 4 4 w R x D u 5 9 a i L c 1 c 5 8 D z r g u I N d i Q + L / R M E S B s 2 Y 7 Z 8 S v r S K i W < / D a t a M a s h u p > 
</file>

<file path=customXml/itemProps1.xml><?xml version="1.0" encoding="utf-8"?>
<ds:datastoreItem xmlns:ds="http://schemas.openxmlformats.org/officeDocument/2006/customXml" ds:itemID="{1DEACD80-0743-4DED-909A-E2ECD52588A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2</vt:lpstr>
      <vt:lpstr>Data 3</vt:lpstr>
      <vt:lpstr>Table</vt:lpstr>
      <vt:lpstr>Data Validation</vt:lpstr>
      <vt:lpstr>Conditional Formatting</vt:lpstr>
      <vt:lpstr>Exact Match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Ismai</dc:creator>
  <cp:lastModifiedBy>Ahmed Ismai</cp:lastModifiedBy>
  <dcterms:created xsi:type="dcterms:W3CDTF">2024-08-01T14:09:19Z</dcterms:created>
  <dcterms:modified xsi:type="dcterms:W3CDTF">2024-09-02T11:50:38Z</dcterms:modified>
</cp:coreProperties>
</file>