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E:\newHDD\Data Analysis using Excel-Ahmed Ismail\ITI Tasks\Functions Files\Day1\"/>
    </mc:Choice>
  </mc:AlternateContent>
  <xr:revisionPtr revIDLastSave="0" documentId="13_ncr:1_{E692F5AE-E443-4A0D-A3DA-07DFDB9D8590}" xr6:coauthVersionLast="36" xr6:coauthVersionMax="47" xr10:uidLastSave="{00000000-0000-0000-0000-000000000000}"/>
  <bookViews>
    <workbookView xWindow="0" yWindow="0" windowWidth="20490" windowHeight="7425" tabRatio="700" firstSheet="1" activeTab="1" xr2:uid="{00000000-000D-0000-FFFF-FFFF00000000}"/>
  </bookViews>
  <sheets>
    <sheet name="Exact Match" sheetId="1" r:id="rId1"/>
    <sheet name="Exact Match (2)" sheetId="8" r:id="rId2"/>
    <sheet name="Approximate Match" sheetId="2" r:id="rId3"/>
    <sheet name="Vlookup Looks Right" sheetId="6" r:id="rId4"/>
    <sheet name="First Match" sheetId="3" r:id="rId5"/>
    <sheet name="Multiple Lookup Tables" sheetId="5" r:id="rId6"/>
    <sheet name="#NA error" sheetId="7" r:id="rId7"/>
  </sheets>
  <definedNames>
    <definedName name="ahmed">'Multiple Lookup Tables'!$M$4:$N$5</definedName>
    <definedName name="Table1">'Multiple Lookup Tables'!$G$6:$H$11</definedName>
    <definedName name="Table2">'Multiple Lookup Tables'!$J$6:$K$8</definedName>
  </definedNames>
  <calcPr calcId="191029"/>
</workbook>
</file>

<file path=xl/calcChain.xml><?xml version="1.0" encoding="utf-8"?>
<calcChain xmlns="http://schemas.openxmlformats.org/spreadsheetml/2006/main">
  <c r="I6" i="8" l="1"/>
  <c r="I5" i="8"/>
  <c r="K5" i="8" l="1"/>
  <c r="F10" i="2" l="1"/>
  <c r="F6" i="2"/>
  <c r="G7" i="3" l="1"/>
  <c r="H5" i="1"/>
  <c r="H6" i="2" l="1"/>
  <c r="M9" i="1"/>
  <c r="M8" i="1"/>
  <c r="M7" i="1"/>
  <c r="K7" i="7" l="1"/>
  <c r="H7" i="7"/>
  <c r="H6" i="6"/>
  <c r="H5" i="6"/>
  <c r="E7" i="5" l="1"/>
  <c r="E8" i="5"/>
  <c r="E9" i="5"/>
  <c r="E10" i="5"/>
  <c r="E11" i="5"/>
  <c r="E12" i="5"/>
  <c r="E6" i="5"/>
</calcChain>
</file>

<file path=xl/sharedStrings.xml><?xml version="1.0" encoding="utf-8"?>
<sst xmlns="http://schemas.openxmlformats.org/spreadsheetml/2006/main" count="173" uniqueCount="66">
  <si>
    <t>First Name</t>
  </si>
  <si>
    <t>Last Name</t>
  </si>
  <si>
    <t>Salary</t>
  </si>
  <si>
    <t>Lewis</t>
  </si>
  <si>
    <t>Walker</t>
  </si>
  <si>
    <t>Reed</t>
  </si>
  <si>
    <t>Lopez</t>
  </si>
  <si>
    <t>ID</t>
  </si>
  <si>
    <t>Score</t>
  </si>
  <si>
    <t>Grade</t>
  </si>
  <si>
    <t>F</t>
  </si>
  <si>
    <t>D</t>
  </si>
  <si>
    <t>C</t>
  </si>
  <si>
    <t>B</t>
  </si>
  <si>
    <t>A</t>
  </si>
  <si>
    <t>Sales</t>
  </si>
  <si>
    <t>Bonus</t>
  </si>
  <si>
    <t>Market</t>
  </si>
  <si>
    <t>USA</t>
  </si>
  <si>
    <t>UK</t>
  </si>
  <si>
    <t>Table 2: USA Market</t>
  </si>
  <si>
    <t>Table 1: UK Market</t>
  </si>
  <si>
    <t>احمد</t>
  </si>
  <si>
    <t>المالية</t>
  </si>
  <si>
    <t>اياد</t>
  </si>
  <si>
    <t>التوزيع</t>
  </si>
  <si>
    <t>محمد</t>
  </si>
  <si>
    <t>المخازن</t>
  </si>
  <si>
    <t>حسن</t>
  </si>
  <si>
    <t>المشتريات</t>
  </si>
  <si>
    <t>جيسى</t>
  </si>
  <si>
    <t>خدمة العملاء</t>
  </si>
  <si>
    <t>نادية</t>
  </si>
  <si>
    <t>المبيعات</t>
  </si>
  <si>
    <t>ايمى</t>
  </si>
  <si>
    <t>Bouns Grades</t>
  </si>
  <si>
    <t>DEP</t>
  </si>
  <si>
    <t>Dep</t>
  </si>
  <si>
    <t>First Match</t>
  </si>
  <si>
    <t>Vlookup Looks Right</t>
  </si>
  <si>
    <t>Approximate Match</t>
  </si>
  <si>
    <t>Exact Match</t>
  </si>
  <si>
    <t>Multiple Lookup Tables</t>
  </si>
  <si>
    <t>شاشات</t>
  </si>
  <si>
    <t>أجهزة صغيرة</t>
  </si>
  <si>
    <t>الكترونيات</t>
  </si>
  <si>
    <r>
      <t xml:space="preserve">If the VLOOKUP function </t>
    </r>
    <r>
      <rPr>
        <sz val="20"/>
        <color rgb="FFFF0000"/>
        <rFont val="Segoe UI"/>
        <family val="2"/>
      </rPr>
      <t>cannot find a match</t>
    </r>
    <r>
      <rPr>
        <sz val="20"/>
        <color rgb="FF000000"/>
        <rFont val="Segoe UI"/>
        <family val="2"/>
      </rPr>
      <t>, it returns a #N/A error.</t>
    </r>
  </si>
  <si>
    <t>can use the IFNA function to replace the #N/A error with a friendly message.</t>
  </si>
  <si>
    <t>The VLOOKUP function below looks up the value 53 (first argument) in the left most column of the green table (second argument).</t>
  </si>
  <si>
    <t>الرقم الوظيفى</t>
  </si>
  <si>
    <t>اسم الموظف</t>
  </si>
  <si>
    <t>مرتبة</t>
  </si>
  <si>
    <t>الإدارة</t>
  </si>
  <si>
    <t>0 - 59 = F</t>
  </si>
  <si>
    <t>60 - 69 = D</t>
  </si>
  <si>
    <t>70 - 79 = C</t>
  </si>
  <si>
    <t>80 - 89 = B</t>
  </si>
  <si>
    <t>90 - 100 = A</t>
  </si>
  <si>
    <t>AX</t>
  </si>
  <si>
    <t>TEC</t>
  </si>
  <si>
    <t>أحمد</t>
  </si>
  <si>
    <t>IT</t>
  </si>
  <si>
    <t>k</t>
  </si>
  <si>
    <t>l</t>
  </si>
  <si>
    <t>إياد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</si>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</sst>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6" x14ac:knownFonts="1">
    <font>
      <sz val="11"/>
      <color theme="1"/>
      <name val="Calibri"/>
      <family val="2"/>
      <scheme val="minor"/>
    </font>
    <font>
      <sz val="20"/>
      <color rgb="FF000000"/>
      <name val="Segoe UI"/>
      <family val="2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Segoe UI"/>
      <family val="2"/>
    </font>
    <font>
      <b/>
      <sz val="18"/>
      <color theme="1"/>
      <name val="Calibri"/>
      <family val="2"/>
      <scheme val="minor"/>
    </font>
    <font>
      <sz val="15"/>
      <color rgb="FFFF0000"/>
      <name val="Segoe UI"/>
      <family val="2"/>
    </font>
    <font>
      <sz val="15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5"/>
      <color rgb="FF7030A0"/>
      <name val="Calibri"/>
      <family val="2"/>
      <scheme val="minor"/>
    </font>
    <font>
      <b/>
      <sz val="15"/>
      <color rgb="FF7030A0"/>
      <name val="Calibri"/>
      <family val="2"/>
      <scheme val="minor"/>
    </font>
    <font>
      <sz val="15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64" fontId="11" fillId="4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3" fillId="6" borderId="0" xfId="0" applyNumberFormat="1" applyFont="1" applyFill="1" applyAlignment="1">
      <alignment horizontal="center" vertical="center"/>
    </xf>
    <xf numFmtId="164" fontId="14" fillId="6" borderId="0" xfId="0" applyNumberFormat="1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3" fillId="2" borderId="0" xfId="0" applyFont="1" applyFill="1"/>
    <xf numFmtId="164" fontId="3" fillId="0" borderId="0" xfId="0" applyNumberFormat="1" applyFon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2" fillId="8" borderId="0" xfId="0" applyFont="1" applyFill="1"/>
    <xf numFmtId="0" fontId="6" fillId="8" borderId="0" xfId="0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64" fontId="2" fillId="10" borderId="0" xfId="0" applyNumberFormat="1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164" fontId="12" fillId="1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9525</xdr:rowOff>
    </xdr:from>
    <xdr:to>
      <xdr:col>0</xdr:col>
      <xdr:colOff>152400</xdr:colOff>
      <xdr:row>8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6137D76-E760-4596-B638-047A1138D9EB}"/>
            </a:ext>
          </a:extLst>
        </xdr:cNvPr>
        <xdr:cNvCxnSpPr/>
      </xdr:nvCxnSpPr>
      <xdr:spPr>
        <a:xfrm flipH="1">
          <a:off x="9986933925" y="790575"/>
          <a:ext cx="1905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9525</xdr:rowOff>
    </xdr:from>
    <xdr:to>
      <xdr:col>0</xdr:col>
      <xdr:colOff>153865</xdr:colOff>
      <xdr:row>11</xdr:row>
      <xdr:rowOff>109903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BFD4F6A-4691-4B72-80A5-86B8C88D635B}"/>
            </a:ext>
          </a:extLst>
        </xdr:cNvPr>
        <xdr:cNvCxnSpPr/>
      </xdr:nvCxnSpPr>
      <xdr:spPr>
        <a:xfrm>
          <a:off x="152400" y="1064602"/>
          <a:ext cx="1465" cy="18441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102577</xdr:colOff>
      <xdr:row>11</xdr:row>
      <xdr:rowOff>95250</xdr:rowOff>
    </xdr:from>
    <xdr:to>
      <xdr:col>4</xdr:col>
      <xdr:colOff>527538</xdr:colOff>
      <xdr:row>11</xdr:row>
      <xdr:rowOff>109903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95D8BA2-472C-437E-863C-6F0D252F7942}"/>
            </a:ext>
          </a:extLst>
        </xdr:cNvPr>
        <xdr:cNvCxnSpPr/>
      </xdr:nvCxnSpPr>
      <xdr:spPr>
        <a:xfrm>
          <a:off x="300404" y="2894135"/>
          <a:ext cx="2740269" cy="146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94321</xdr:colOff>
      <xdr:row>4</xdr:row>
      <xdr:rowOff>57847</xdr:rowOff>
    </xdr:from>
    <xdr:to>
      <xdr:col>2</xdr:col>
      <xdr:colOff>103846</xdr:colOff>
      <xdr:row>6</xdr:row>
      <xdr:rowOff>181672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288C972-265B-4FCA-97A4-DBE3C66BCF56}"/>
            </a:ext>
          </a:extLst>
        </xdr:cNvPr>
        <xdr:cNvCxnSpPr/>
      </xdr:nvCxnSpPr>
      <xdr:spPr>
        <a:xfrm>
          <a:off x="568248" y="1042871"/>
          <a:ext cx="9525" cy="61633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125451</xdr:colOff>
      <xdr:row>6</xdr:row>
      <xdr:rowOff>199792</xdr:rowOff>
    </xdr:from>
    <xdr:to>
      <xdr:col>3</xdr:col>
      <xdr:colOff>213732</xdr:colOff>
      <xdr:row>6</xdr:row>
      <xdr:rowOff>209085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2E8FCAE-1969-4CAD-BB55-55241F60278D}"/>
            </a:ext>
          </a:extLst>
        </xdr:cNvPr>
        <xdr:cNvCxnSpPr/>
      </xdr:nvCxnSpPr>
      <xdr:spPr>
        <a:xfrm>
          <a:off x="599378" y="1677329"/>
          <a:ext cx="1040781" cy="929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1076325</xdr:colOff>
      <xdr:row>0</xdr:row>
      <xdr:rowOff>295275</xdr:rowOff>
    </xdr:from>
    <xdr:ext cx="7679795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77B384-B749-407D-B4FB-3C6BEA11819C}"/>
            </a:ext>
          </a:extLst>
        </xdr:cNvPr>
        <xdr:cNvSpPr txBox="1"/>
      </xdr:nvSpPr>
      <xdr:spPr>
        <a:xfrm>
          <a:off x="1276350" y="295275"/>
          <a:ext cx="767979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/>
            <a:t>=VLOOKUP(D5,IF(C5="UK",Table1,Table2),2,TRUE)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R13"/>
  <sheetViews>
    <sheetView workbookViewId="0">
      <selection activeCell="I12" sqref="I12"/>
    </sheetView>
  </sheetViews>
  <sheetFormatPr defaultRowHeight="19.5" x14ac:dyDescent="0.25"/>
  <cols>
    <col min="1" max="1" width="3" style="3" customWidth="1"/>
    <col min="2" max="2" width="4.140625" style="3" bestFit="1" customWidth="1"/>
    <col min="3" max="3" width="14.28515625" style="3" bestFit="1" customWidth="1"/>
    <col min="4" max="4" width="16.28515625" style="3" customWidth="1"/>
    <col min="5" max="5" width="12" style="3" bestFit="1" customWidth="1"/>
    <col min="6" max="6" width="4.85546875" style="3" customWidth="1"/>
    <col min="7" max="7" width="8.42578125" style="3" bestFit="1" customWidth="1"/>
    <col min="8" max="8" width="14" style="3" bestFit="1" customWidth="1"/>
    <col min="9" max="10" width="10.28515625" style="3" customWidth="1"/>
    <col min="11" max="11" width="9.140625" style="3"/>
    <col min="12" max="12" width="14" style="3" bestFit="1" customWidth="1"/>
    <col min="13" max="13" width="9.85546875" style="3" bestFit="1" customWidth="1"/>
    <col min="14" max="19" width="9.140625" style="3"/>
    <col min="20" max="20" width="164.140625" style="3" bestFit="1" customWidth="1"/>
    <col min="21" max="16384" width="9.140625" style="3"/>
  </cols>
  <sheetData>
    <row r="1" spans="2:18" ht="24" x14ac:dyDescent="0.25">
      <c r="K1" s="17" t="s">
        <v>48</v>
      </c>
    </row>
    <row r="3" spans="2:18" x14ac:dyDescent="0.25">
      <c r="B3" s="3">
        <v>1</v>
      </c>
      <c r="C3" s="3">
        <v>2</v>
      </c>
      <c r="D3" s="3">
        <v>3</v>
      </c>
      <c r="E3" s="3">
        <v>4</v>
      </c>
    </row>
    <row r="4" spans="2:18" x14ac:dyDescent="0.25">
      <c r="B4" s="4" t="s">
        <v>7</v>
      </c>
      <c r="C4" s="4" t="s">
        <v>0</v>
      </c>
      <c r="D4" s="4" t="s">
        <v>36</v>
      </c>
      <c r="E4" s="4" t="s">
        <v>2</v>
      </c>
      <c r="G4" s="4" t="s">
        <v>7</v>
      </c>
      <c r="H4" s="20">
        <v>53</v>
      </c>
    </row>
    <row r="5" spans="2:18" x14ac:dyDescent="0.25">
      <c r="B5" s="18">
        <v>72</v>
      </c>
      <c r="C5" s="19" t="s">
        <v>22</v>
      </c>
      <c r="D5" s="19" t="s">
        <v>23</v>
      </c>
      <c r="E5" s="19">
        <v>64901</v>
      </c>
      <c r="G5" s="4" t="s">
        <v>2</v>
      </c>
      <c r="H5" s="23">
        <f>VLOOKUP(H4,B5:E11,4,0)</f>
        <v>58339</v>
      </c>
      <c r="R5" s="3" t="s">
        <v>41</v>
      </c>
    </row>
    <row r="6" spans="2:18" x14ac:dyDescent="0.25">
      <c r="B6" s="18">
        <v>66</v>
      </c>
      <c r="C6" s="19" t="s">
        <v>24</v>
      </c>
      <c r="D6" s="19" t="s">
        <v>25</v>
      </c>
      <c r="E6" s="19">
        <v>70855</v>
      </c>
      <c r="L6" s="27" t="s">
        <v>49</v>
      </c>
      <c r="M6" s="28">
        <v>56</v>
      </c>
    </row>
    <row r="7" spans="2:18" x14ac:dyDescent="0.25">
      <c r="B7" s="18">
        <v>14</v>
      </c>
      <c r="C7" s="19" t="s">
        <v>26</v>
      </c>
      <c r="D7" s="19" t="s">
        <v>27</v>
      </c>
      <c r="E7" s="19">
        <v>188657</v>
      </c>
      <c r="G7" s="4"/>
      <c r="L7" s="28" t="s">
        <v>50</v>
      </c>
      <c r="M7" s="28" t="str">
        <f>VLOOKUP(M6,B5:E11,2)</f>
        <v>نادية</v>
      </c>
    </row>
    <row r="8" spans="2:18" x14ac:dyDescent="0.25">
      <c r="B8" s="18">
        <v>30</v>
      </c>
      <c r="C8" s="19" t="s">
        <v>28</v>
      </c>
      <c r="D8" s="19" t="s">
        <v>29</v>
      </c>
      <c r="E8" s="19">
        <v>97566</v>
      </c>
      <c r="L8" s="28" t="s">
        <v>51</v>
      </c>
      <c r="M8" s="28">
        <f>VLOOKUP(M6,B5:E11,4,0)</f>
        <v>125180</v>
      </c>
    </row>
    <row r="9" spans="2:18" x14ac:dyDescent="0.25">
      <c r="B9" s="24">
        <v>53</v>
      </c>
      <c r="C9" s="22" t="s">
        <v>30</v>
      </c>
      <c r="D9" s="22" t="s">
        <v>31</v>
      </c>
      <c r="E9" s="23">
        <v>58339</v>
      </c>
      <c r="F9" s="3">
        <v>10</v>
      </c>
      <c r="L9" s="28" t="s">
        <v>52</v>
      </c>
      <c r="M9" s="28" t="str">
        <f>VLOOKUP(M6,B5:E11,3,0)</f>
        <v>المبيعات</v>
      </c>
    </row>
    <row r="10" spans="2:18" x14ac:dyDescent="0.25">
      <c r="B10" s="18">
        <v>56</v>
      </c>
      <c r="C10" s="19" t="s">
        <v>32</v>
      </c>
      <c r="D10" s="19" t="s">
        <v>33</v>
      </c>
      <c r="E10" s="19">
        <v>125180</v>
      </c>
    </row>
    <row r="11" spans="2:18" x14ac:dyDescent="0.25">
      <c r="B11" s="18">
        <v>79</v>
      </c>
      <c r="C11" s="19" t="s">
        <v>34</v>
      </c>
      <c r="D11" s="19" t="s">
        <v>26</v>
      </c>
      <c r="E11" s="19">
        <v>91632</v>
      </c>
    </row>
    <row r="12" spans="2:18" x14ac:dyDescent="0.25">
      <c r="B12" s="3">
        <v>90</v>
      </c>
      <c r="C12" s="3" t="s">
        <v>58</v>
      </c>
      <c r="D12" s="3" t="s">
        <v>59</v>
      </c>
      <c r="E12" s="5">
        <v>1000</v>
      </c>
    </row>
    <row r="13" spans="2:18" x14ac:dyDescent="0.25">
      <c r="E13" s="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3A0A-8237-44E5-81D3-AE8FABB1C7F8}">
  <sheetPr codeName="Sheet1"/>
  <dimension ref="B1:S13"/>
  <sheetViews>
    <sheetView tabSelected="1" zoomScale="130" zoomScaleNormal="130" workbookViewId="0">
      <selection activeCell="E8" sqref="E8"/>
    </sheetView>
  </sheetViews>
  <sheetFormatPr defaultRowHeight="19.5" x14ac:dyDescent="0.25"/>
  <cols>
    <col min="1" max="1" width="3" style="3" customWidth="1"/>
    <col min="2" max="2" width="4.140625" style="3" bestFit="1" customWidth="1"/>
    <col min="3" max="3" width="14.28515625" style="3" bestFit="1" customWidth="1"/>
    <col min="4" max="4" width="16.28515625" style="3" customWidth="1"/>
    <col min="5" max="5" width="12" style="3" bestFit="1" customWidth="1"/>
    <col min="6" max="6" width="12" style="3" customWidth="1"/>
    <col min="7" max="7" width="4.85546875" style="3" customWidth="1"/>
    <col min="8" max="8" width="8.42578125" style="3" bestFit="1" customWidth="1"/>
    <col min="9" max="9" width="19.85546875" style="3" customWidth="1"/>
    <col min="10" max="11" width="10.28515625" style="3" customWidth="1"/>
    <col min="12" max="20" width="9.140625" style="3"/>
    <col min="21" max="21" width="164.140625" style="3" bestFit="1" customWidth="1"/>
    <col min="22" max="16384" width="9.140625" style="3"/>
  </cols>
  <sheetData>
    <row r="1" spans="2:19" ht="24" x14ac:dyDescent="0.25">
      <c r="L1" s="17" t="s">
        <v>48</v>
      </c>
    </row>
    <row r="3" spans="2:19" x14ac:dyDescent="0.25">
      <c r="B3" s="3">
        <v>1</v>
      </c>
      <c r="C3" s="3">
        <v>2</v>
      </c>
      <c r="D3" s="3">
        <v>3</v>
      </c>
      <c r="E3" s="3">
        <v>4</v>
      </c>
    </row>
    <row r="4" spans="2:19" x14ac:dyDescent="0.25">
      <c r="B4" s="4" t="s">
        <v>7</v>
      </c>
      <c r="C4" s="4" t="s">
        <v>0</v>
      </c>
      <c r="D4" s="4" t="s">
        <v>36</v>
      </c>
      <c r="E4" s="4" t="s">
        <v>2</v>
      </c>
      <c r="F4" s="4" t="s">
        <v>9</v>
      </c>
      <c r="H4" s="4" t="s">
        <v>7</v>
      </c>
      <c r="I4" s="20">
        <v>30</v>
      </c>
      <c r="K4" s="3" t="s">
        <v>64</v>
      </c>
    </row>
    <row r="5" spans="2:19" x14ac:dyDescent="0.25">
      <c r="B5" s="18">
        <v>72</v>
      </c>
      <c r="C5" s="19" t="s">
        <v>22</v>
      </c>
      <c r="D5" s="19" t="s">
        <v>23</v>
      </c>
      <c r="E5" s="19">
        <v>64901</v>
      </c>
      <c r="F5" s="45"/>
      <c r="H5" s="4" t="s">
        <v>2</v>
      </c>
      <c r="I5" s="39">
        <f>VLOOKUP(I4,B5:F11,4,0)</f>
        <v>97566</v>
      </c>
      <c r="K5" s="3">
        <f>VLOOKUP(K4,C5:E11,3,0)</f>
        <v>70855</v>
      </c>
      <c r="S5" s="3" t="s">
        <v>41</v>
      </c>
    </row>
    <row r="6" spans="2:19" x14ac:dyDescent="0.25">
      <c r="B6" s="18">
        <v>66</v>
      </c>
      <c r="C6" s="19" t="s">
        <v>24</v>
      </c>
      <c r="D6" s="19" t="s">
        <v>25</v>
      </c>
      <c r="E6" s="19">
        <v>70855</v>
      </c>
      <c r="F6" s="45"/>
      <c r="H6" s="4" t="s">
        <v>65</v>
      </c>
      <c r="I6" s="3" t="str">
        <f>VLOOKUP(I4,B5:F11,2,0)</f>
        <v>حسن</v>
      </c>
    </row>
    <row r="7" spans="2:19" x14ac:dyDescent="0.25">
      <c r="B7" s="18">
        <v>14</v>
      </c>
      <c r="C7" s="19" t="s">
        <v>26</v>
      </c>
      <c r="D7" s="19" t="s">
        <v>27</v>
      </c>
      <c r="E7" s="19">
        <v>188657</v>
      </c>
      <c r="F7" s="45"/>
      <c r="H7" s="4"/>
      <c r="I7" s="5"/>
    </row>
    <row r="8" spans="2:19" x14ac:dyDescent="0.25">
      <c r="B8" s="18">
        <v>30</v>
      </c>
      <c r="C8" s="19" t="s">
        <v>28</v>
      </c>
      <c r="D8" s="19" t="s">
        <v>29</v>
      </c>
      <c r="E8" s="19">
        <v>97566</v>
      </c>
      <c r="F8" s="45"/>
    </row>
    <row r="9" spans="2:19" x14ac:dyDescent="0.25">
      <c r="B9" s="18">
        <v>53</v>
      </c>
      <c r="C9" s="19" t="s">
        <v>30</v>
      </c>
      <c r="D9" s="19" t="s">
        <v>31</v>
      </c>
      <c r="E9" s="19">
        <v>58339</v>
      </c>
      <c r="F9" s="18"/>
    </row>
    <row r="10" spans="2:19" x14ac:dyDescent="0.25">
      <c r="B10" s="18">
        <v>56</v>
      </c>
      <c r="C10" s="19" t="s">
        <v>32</v>
      </c>
      <c r="D10" s="19" t="s">
        <v>33</v>
      </c>
      <c r="E10" s="19">
        <v>125180</v>
      </c>
      <c r="F10" s="45"/>
    </row>
    <row r="11" spans="2:19" x14ac:dyDescent="0.25">
      <c r="B11" s="18">
        <v>79</v>
      </c>
      <c r="C11" s="19" t="s">
        <v>34</v>
      </c>
      <c r="D11" s="19" t="s">
        <v>61</v>
      </c>
      <c r="E11" s="19">
        <v>91632</v>
      </c>
      <c r="F11" s="45"/>
    </row>
    <row r="12" spans="2:19" x14ac:dyDescent="0.25">
      <c r="E12" s="5"/>
      <c r="F12" s="5"/>
    </row>
    <row r="13" spans="2:19" x14ac:dyDescent="0.25">
      <c r="E13" s="5"/>
      <c r="F13" s="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13"/>
  <sheetViews>
    <sheetView workbookViewId="0">
      <selection activeCell="A5" sqref="A5"/>
    </sheetView>
  </sheetViews>
  <sheetFormatPr defaultRowHeight="19.5" x14ac:dyDescent="0.3"/>
  <cols>
    <col min="1" max="2" width="9.140625" style="6"/>
    <col min="3" max="3" width="9.28515625" style="6" customWidth="1"/>
    <col min="4" max="4" width="9.140625" style="6" customWidth="1"/>
    <col min="5" max="7" width="9.140625" style="6"/>
    <col min="8" max="8" width="19.140625" style="6" customWidth="1"/>
    <col min="9" max="9" width="9.140625" style="6"/>
    <col min="10" max="10" width="25.42578125" style="6" customWidth="1"/>
    <col min="11" max="16384" width="9.140625" style="6"/>
  </cols>
  <sheetData>
    <row r="1" spans="1:10" x14ac:dyDescent="0.3">
      <c r="E1" s="6" t="s">
        <v>35</v>
      </c>
      <c r="J1" s="29" t="s">
        <v>40</v>
      </c>
    </row>
    <row r="3" spans="1:10" x14ac:dyDescent="0.3">
      <c r="B3" s="13">
        <v>1</v>
      </c>
      <c r="C3" s="13">
        <v>2</v>
      </c>
    </row>
    <row r="4" spans="1:10" x14ac:dyDescent="0.3">
      <c r="A4" s="25" t="s">
        <v>7</v>
      </c>
      <c r="B4" s="4" t="s">
        <v>8</v>
      </c>
      <c r="C4" s="4" t="s">
        <v>9</v>
      </c>
      <c r="D4" s="3"/>
      <c r="E4" s="3"/>
      <c r="F4" s="3"/>
    </row>
    <row r="5" spans="1:10" x14ac:dyDescent="0.3">
      <c r="A5" s="18">
        <v>72</v>
      </c>
      <c r="B5" s="3">
        <v>0</v>
      </c>
      <c r="C5" s="3" t="s">
        <v>10</v>
      </c>
      <c r="D5" s="3"/>
      <c r="E5" s="4" t="s">
        <v>8</v>
      </c>
      <c r="F5" s="3">
        <v>90</v>
      </c>
    </row>
    <row r="6" spans="1:10" x14ac:dyDescent="0.3">
      <c r="A6" s="18">
        <v>66</v>
      </c>
      <c r="B6" s="3">
        <v>60</v>
      </c>
      <c r="C6" s="3" t="s">
        <v>11</v>
      </c>
      <c r="D6" s="3"/>
      <c r="E6" s="4" t="s">
        <v>9</v>
      </c>
      <c r="F6" s="3" t="str">
        <f>VLOOKUP(F5,B5:C9,2,TRUE)</f>
        <v>A</v>
      </c>
      <c r="H6" s="3" t="str">
        <f>VLOOKUP(F5,B5:C9,2,TRUE)</f>
        <v>A</v>
      </c>
      <c r="J6" s="3" t="s">
        <v>53</v>
      </c>
    </row>
    <row r="7" spans="1:10" x14ac:dyDescent="0.3">
      <c r="A7" s="18">
        <v>14</v>
      </c>
      <c r="B7" s="3">
        <v>70</v>
      </c>
      <c r="C7" s="3" t="s">
        <v>12</v>
      </c>
      <c r="D7" s="3"/>
      <c r="E7" s="3"/>
      <c r="F7" s="3"/>
      <c r="J7" s="3" t="s">
        <v>54</v>
      </c>
    </row>
    <row r="8" spans="1:10" x14ac:dyDescent="0.3">
      <c r="A8" s="18">
        <v>30</v>
      </c>
      <c r="B8" s="3">
        <v>80</v>
      </c>
      <c r="C8" s="3" t="s">
        <v>13</v>
      </c>
      <c r="D8" s="3"/>
      <c r="E8" s="3"/>
      <c r="F8" s="3"/>
      <c r="J8" s="3" t="s">
        <v>55</v>
      </c>
    </row>
    <row r="9" spans="1:10" x14ac:dyDescent="0.3">
      <c r="A9" s="24">
        <v>53</v>
      </c>
      <c r="B9" s="3">
        <v>90</v>
      </c>
      <c r="C9" s="3" t="s">
        <v>14</v>
      </c>
      <c r="D9" s="3"/>
      <c r="E9" s="3"/>
      <c r="F9" s="3"/>
      <c r="J9" s="3" t="s">
        <v>56</v>
      </c>
    </row>
    <row r="10" spans="1:10" x14ac:dyDescent="0.3">
      <c r="A10" s="18">
        <v>56</v>
      </c>
      <c r="B10" s="25">
        <v>70</v>
      </c>
      <c r="C10" s="40" t="s">
        <v>63</v>
      </c>
      <c r="F10" s="3" t="str">
        <f>VLOOKUP(F5,B5:C9,2,1)</f>
        <v>A</v>
      </c>
      <c r="J10" s="3" t="s">
        <v>57</v>
      </c>
    </row>
    <row r="11" spans="1:10" x14ac:dyDescent="0.3">
      <c r="A11" s="18">
        <v>79</v>
      </c>
      <c r="B11" s="6">
        <v>22</v>
      </c>
      <c r="C11" s="41" t="s">
        <v>62</v>
      </c>
      <c r="J11" s="3"/>
    </row>
    <row r="12" spans="1:10" x14ac:dyDescent="0.3">
      <c r="J12" s="3"/>
    </row>
    <row r="13" spans="1:10" x14ac:dyDescent="0.3">
      <c r="J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9E76-4FC1-4AB6-8316-31DAB4BEA350}">
  <sheetPr codeName="Sheet4"/>
  <dimension ref="B1:I13"/>
  <sheetViews>
    <sheetView zoomScale="145" zoomScaleNormal="145" workbookViewId="0">
      <selection activeCell="G4" sqref="G4"/>
    </sheetView>
  </sheetViews>
  <sheetFormatPr defaultRowHeight="19.5" x14ac:dyDescent="0.25"/>
  <cols>
    <col min="1" max="1" width="3" style="3" customWidth="1"/>
    <col min="2" max="2" width="4.140625" style="3" bestFit="1" customWidth="1"/>
    <col min="3" max="4" width="14.28515625" style="3" bestFit="1" customWidth="1"/>
    <col min="5" max="5" width="12" style="3" bestFit="1" customWidth="1"/>
    <col min="6" max="6" width="4.85546875" style="3" customWidth="1"/>
    <col min="7" max="7" width="14.28515625" style="3" bestFit="1" customWidth="1"/>
    <col min="8" max="8" width="12.140625" style="3" bestFit="1" customWidth="1"/>
    <col min="9" max="10" width="10.28515625" style="3" customWidth="1"/>
    <col min="11" max="16384" width="9.140625" style="3"/>
  </cols>
  <sheetData>
    <row r="1" spans="2:9" x14ac:dyDescent="0.25">
      <c r="I1" s="7" t="s">
        <v>39</v>
      </c>
    </row>
    <row r="2" spans="2:9" x14ac:dyDescent="0.25">
      <c r="C2" s="7">
        <v>1</v>
      </c>
      <c r="D2" s="7">
        <v>2</v>
      </c>
      <c r="E2" s="7">
        <v>3</v>
      </c>
    </row>
    <row r="4" spans="2:9" x14ac:dyDescent="0.25">
      <c r="B4" s="4" t="s">
        <v>7</v>
      </c>
      <c r="C4" s="4" t="s">
        <v>0</v>
      </c>
      <c r="D4" s="4" t="s">
        <v>36</v>
      </c>
      <c r="E4" s="4" t="s">
        <v>2</v>
      </c>
      <c r="G4" s="4" t="s">
        <v>0</v>
      </c>
      <c r="H4" s="5" t="s">
        <v>26</v>
      </c>
    </row>
    <row r="5" spans="2:9" x14ac:dyDescent="0.25">
      <c r="B5" s="3">
        <v>72</v>
      </c>
      <c r="C5" s="5" t="s">
        <v>22</v>
      </c>
      <c r="D5" s="5" t="s">
        <v>23</v>
      </c>
      <c r="E5" s="5">
        <v>64901</v>
      </c>
      <c r="G5" s="4" t="s">
        <v>37</v>
      </c>
      <c r="H5" s="5" t="str">
        <f>VLOOKUP(H4,C5:E11,2,FALSE)</f>
        <v>المخازن</v>
      </c>
    </row>
    <row r="6" spans="2:9" x14ac:dyDescent="0.25">
      <c r="B6" s="3">
        <v>66</v>
      </c>
      <c r="C6" s="5" t="s">
        <v>24</v>
      </c>
      <c r="D6" s="5" t="s">
        <v>25</v>
      </c>
      <c r="E6" s="5">
        <v>70855</v>
      </c>
      <c r="G6" s="4" t="s">
        <v>2</v>
      </c>
      <c r="H6" s="5">
        <f>VLOOKUP(H4,C5:E11,3,FALSE)</f>
        <v>188657</v>
      </c>
    </row>
    <row r="7" spans="2:9" x14ac:dyDescent="0.25">
      <c r="B7" s="3">
        <v>14</v>
      </c>
      <c r="C7" s="5" t="s">
        <v>26</v>
      </c>
      <c r="D7" s="5" t="s">
        <v>27</v>
      </c>
      <c r="E7" s="5">
        <v>188657</v>
      </c>
      <c r="G7" s="4"/>
      <c r="H7" s="5"/>
    </row>
    <row r="8" spans="2:9" x14ac:dyDescent="0.25">
      <c r="B8" s="3">
        <v>30</v>
      </c>
      <c r="C8" s="5" t="s">
        <v>28</v>
      </c>
      <c r="D8" s="5" t="s">
        <v>29</v>
      </c>
      <c r="E8" s="5">
        <v>97566</v>
      </c>
    </row>
    <row r="9" spans="2:9" x14ac:dyDescent="0.25">
      <c r="B9" s="3">
        <v>53</v>
      </c>
      <c r="C9" s="5" t="s">
        <v>30</v>
      </c>
      <c r="D9" s="5" t="s">
        <v>31</v>
      </c>
      <c r="E9" s="5">
        <v>58339</v>
      </c>
    </row>
    <row r="10" spans="2:9" x14ac:dyDescent="0.25">
      <c r="B10" s="3">
        <v>56</v>
      </c>
      <c r="C10" s="5" t="s">
        <v>32</v>
      </c>
      <c r="D10" s="5" t="s">
        <v>33</v>
      </c>
      <c r="E10" s="5">
        <v>125180</v>
      </c>
    </row>
    <row r="11" spans="2:9" x14ac:dyDescent="0.25">
      <c r="B11" s="3">
        <v>79</v>
      </c>
      <c r="C11" s="5" t="s">
        <v>34</v>
      </c>
      <c r="D11" s="5" t="s">
        <v>26</v>
      </c>
      <c r="E11" s="5">
        <v>91632</v>
      </c>
    </row>
    <row r="12" spans="2:9" x14ac:dyDescent="0.25">
      <c r="E12" s="5"/>
    </row>
    <row r="13" spans="2:9" x14ac:dyDescent="0.25">
      <c r="E13" s="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I16"/>
  <sheetViews>
    <sheetView workbookViewId="0">
      <selection activeCell="B7" sqref="B7"/>
    </sheetView>
  </sheetViews>
  <sheetFormatPr defaultRowHeight="26.25" x14ac:dyDescent="0.25"/>
  <cols>
    <col min="1" max="1" width="3" style="2" customWidth="1"/>
    <col min="2" max="2" width="19.28515625" style="2" bestFit="1" customWidth="1"/>
    <col min="3" max="3" width="18.5703125" style="2" bestFit="1" customWidth="1"/>
    <col min="4" max="4" width="16.7109375" style="2" bestFit="1" customWidth="1"/>
    <col min="5" max="5" width="7.85546875" style="2" customWidth="1"/>
    <col min="6" max="6" width="19.28515625" style="2" bestFit="1" customWidth="1"/>
    <col min="7" max="7" width="16.7109375" style="2" bestFit="1" customWidth="1"/>
    <col min="8" max="9" width="10.28515625" style="2" customWidth="1"/>
    <col min="10" max="12" width="9.140625" style="2"/>
    <col min="13" max="13" width="19.42578125" style="2" bestFit="1" customWidth="1"/>
    <col min="14" max="16384" width="9.140625" style="2"/>
  </cols>
  <sheetData>
    <row r="1" spans="2:9" x14ac:dyDescent="0.25">
      <c r="I1" s="11" t="s">
        <v>38</v>
      </c>
    </row>
    <row r="2" spans="2:9" x14ac:dyDescent="0.25">
      <c r="B2" s="2">
        <v>1</v>
      </c>
      <c r="C2" s="2">
        <v>2</v>
      </c>
      <c r="D2" s="2">
        <v>3</v>
      </c>
    </row>
    <row r="3" spans="2:9" x14ac:dyDescent="0.25">
      <c r="B3" s="4" t="s">
        <v>0</v>
      </c>
      <c r="C3" s="4" t="s">
        <v>36</v>
      </c>
      <c r="D3" s="4" t="s">
        <v>2</v>
      </c>
      <c r="F3" s="8" t="s">
        <v>0</v>
      </c>
      <c r="G3" s="2" t="s">
        <v>60</v>
      </c>
    </row>
    <row r="4" spans="2:9" s="21" customFormat="1" x14ac:dyDescent="0.25">
      <c r="B4" s="5" t="s">
        <v>24</v>
      </c>
      <c r="C4" s="5" t="s">
        <v>25</v>
      </c>
      <c r="D4" s="5">
        <v>70855</v>
      </c>
    </row>
    <row r="5" spans="2:9" s="21" customFormat="1" x14ac:dyDescent="0.25">
      <c r="B5" s="5" t="s">
        <v>26</v>
      </c>
      <c r="C5" s="5" t="s">
        <v>27</v>
      </c>
      <c r="D5" s="5">
        <v>188657</v>
      </c>
      <c r="F5" s="8"/>
      <c r="G5" s="9"/>
    </row>
    <row r="6" spans="2:9" s="21" customFormat="1" x14ac:dyDescent="0.25">
      <c r="B6" s="5" t="s">
        <v>28</v>
      </c>
      <c r="C6" s="5" t="s">
        <v>29</v>
      </c>
      <c r="D6" s="5">
        <v>97566</v>
      </c>
    </row>
    <row r="7" spans="2:9" x14ac:dyDescent="0.25">
      <c r="B7" s="26" t="s">
        <v>22</v>
      </c>
      <c r="C7" s="5" t="s">
        <v>23</v>
      </c>
      <c r="D7" s="10">
        <v>64901</v>
      </c>
      <c r="F7" s="8" t="s">
        <v>2</v>
      </c>
      <c r="G7" s="9">
        <f>VLOOKUP(G3,B7:D14,3,TRUE)</f>
        <v>64901</v>
      </c>
    </row>
    <row r="8" spans="2:9" x14ac:dyDescent="0.25">
      <c r="B8" s="26" t="s">
        <v>24</v>
      </c>
      <c r="C8" s="5" t="s">
        <v>25</v>
      </c>
      <c r="D8" s="5">
        <v>70855</v>
      </c>
    </row>
    <row r="9" spans="2:9" x14ac:dyDescent="0.25">
      <c r="B9" s="26" t="s">
        <v>26</v>
      </c>
      <c r="C9" s="5" t="s">
        <v>27</v>
      </c>
      <c r="D9" s="5">
        <v>188657</v>
      </c>
      <c r="F9" s="8"/>
      <c r="G9" s="9"/>
    </row>
    <row r="10" spans="2:9" x14ac:dyDescent="0.25">
      <c r="B10" s="26" t="s">
        <v>28</v>
      </c>
      <c r="C10" s="5" t="s">
        <v>29</v>
      </c>
      <c r="D10" s="5">
        <v>97566</v>
      </c>
    </row>
    <row r="11" spans="2:9" x14ac:dyDescent="0.25">
      <c r="B11" s="26" t="s">
        <v>22</v>
      </c>
      <c r="C11" s="5" t="s">
        <v>31</v>
      </c>
      <c r="D11" s="10">
        <v>60000</v>
      </c>
    </row>
    <row r="12" spans="2:9" x14ac:dyDescent="0.25">
      <c r="B12" s="5" t="s">
        <v>30</v>
      </c>
      <c r="C12" s="5" t="s">
        <v>31</v>
      </c>
      <c r="D12" s="5">
        <v>58339</v>
      </c>
    </row>
    <row r="13" spans="2:9" x14ac:dyDescent="0.25">
      <c r="B13" s="5" t="s">
        <v>32</v>
      </c>
      <c r="C13" s="5" t="s">
        <v>33</v>
      </c>
      <c r="D13" s="5">
        <v>125180</v>
      </c>
    </row>
    <row r="14" spans="2:9" x14ac:dyDescent="0.25">
      <c r="B14" s="5" t="s">
        <v>34</v>
      </c>
      <c r="C14" s="5" t="s">
        <v>29</v>
      </c>
      <c r="D14" s="5">
        <v>91632</v>
      </c>
    </row>
    <row r="15" spans="2:9" x14ac:dyDescent="0.25">
      <c r="D15" s="9"/>
    </row>
    <row r="16" spans="2:9" x14ac:dyDescent="0.25">
      <c r="D16" s="9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K14"/>
  <sheetViews>
    <sheetView workbookViewId="0">
      <selection activeCell="M4" sqref="M4:N5"/>
    </sheetView>
  </sheetViews>
  <sheetFormatPr defaultRowHeight="26.25" x14ac:dyDescent="0.25"/>
  <cols>
    <col min="1" max="1" width="3" style="2" customWidth="1"/>
    <col min="2" max="2" width="18.5703125" style="2" bestFit="1" customWidth="1"/>
    <col min="3" max="3" width="13.42578125" style="2" bestFit="1" customWidth="1"/>
    <col min="4" max="4" width="14.7109375" style="2" bestFit="1" customWidth="1"/>
    <col min="5" max="5" width="12.5703125" style="2" bestFit="1" customWidth="1"/>
    <col min="6" max="6" width="3.28515625" style="2" customWidth="1"/>
    <col min="7" max="7" width="14.7109375" style="2" bestFit="1" customWidth="1"/>
    <col min="8" max="8" width="17.85546875" style="2" customWidth="1"/>
    <col min="9" max="9" width="2.85546875" style="2" customWidth="1"/>
    <col min="10" max="10" width="19.140625" style="2" customWidth="1"/>
    <col min="11" max="11" width="18.5703125" style="2" customWidth="1"/>
    <col min="12" max="12" width="2.85546875" style="2" customWidth="1"/>
    <col min="13" max="16384" width="9.140625" style="2"/>
  </cols>
  <sheetData>
    <row r="1" spans="2:11" x14ac:dyDescent="0.25">
      <c r="K1" s="11" t="s">
        <v>42</v>
      </c>
    </row>
    <row r="2" spans="2:11" s="21" customFormat="1" x14ac:dyDescent="0.25">
      <c r="K2" s="11"/>
    </row>
    <row r="4" spans="2:11" x14ac:dyDescent="0.25">
      <c r="G4" s="42" t="s">
        <v>21</v>
      </c>
      <c r="H4" s="42"/>
      <c r="J4" s="43" t="s">
        <v>20</v>
      </c>
      <c r="K4" s="43"/>
    </row>
    <row r="5" spans="2:11" x14ac:dyDescent="0.25">
      <c r="B5" s="8" t="s">
        <v>1</v>
      </c>
      <c r="C5" s="8" t="s">
        <v>17</v>
      </c>
      <c r="D5" s="8" t="s">
        <v>15</v>
      </c>
      <c r="E5" s="30" t="s">
        <v>16</v>
      </c>
      <c r="G5" s="32" t="s">
        <v>15</v>
      </c>
      <c r="H5" s="33" t="s">
        <v>16</v>
      </c>
      <c r="J5" s="35" t="s">
        <v>15</v>
      </c>
      <c r="K5" s="35" t="s">
        <v>16</v>
      </c>
    </row>
    <row r="6" spans="2:11" x14ac:dyDescent="0.25">
      <c r="B6" s="2" t="s">
        <v>43</v>
      </c>
      <c r="C6" s="38" t="s">
        <v>19</v>
      </c>
      <c r="D6" s="37">
        <v>5171</v>
      </c>
      <c r="E6" s="31">
        <f t="shared" ref="E6:E12" si="0">VLOOKUP(D6,IF(C6="UK",Table1,Table2),2,TRUE)</f>
        <v>600</v>
      </c>
      <c r="G6" s="34">
        <v>0</v>
      </c>
      <c r="H6" s="34">
        <v>0</v>
      </c>
      <c r="J6" s="36">
        <v>0</v>
      </c>
      <c r="K6" s="36">
        <v>100</v>
      </c>
    </row>
    <row r="7" spans="2:11" x14ac:dyDescent="0.25">
      <c r="B7" s="2" t="s">
        <v>44</v>
      </c>
      <c r="C7" s="9" t="s">
        <v>19</v>
      </c>
      <c r="D7" s="9">
        <v>1381</v>
      </c>
      <c r="E7" s="31">
        <f t="shared" si="0"/>
        <v>0</v>
      </c>
      <c r="G7" s="34">
        <v>2000</v>
      </c>
      <c r="H7" s="34">
        <v>400</v>
      </c>
      <c r="J7" s="36">
        <v>5000</v>
      </c>
      <c r="K7" s="36">
        <v>1000</v>
      </c>
    </row>
    <row r="8" spans="2:11" x14ac:dyDescent="0.25">
      <c r="B8" s="2" t="s">
        <v>45</v>
      </c>
      <c r="C8" s="9" t="s">
        <v>18</v>
      </c>
      <c r="D8" s="9">
        <v>6272</v>
      </c>
      <c r="E8" s="31">
        <f t="shared" si="0"/>
        <v>1000</v>
      </c>
      <c r="G8" s="34">
        <v>4000</v>
      </c>
      <c r="H8" s="34">
        <v>600</v>
      </c>
      <c r="J8" s="36">
        <v>10000</v>
      </c>
      <c r="K8" s="36">
        <v>1500</v>
      </c>
    </row>
    <row r="9" spans="2:11" x14ac:dyDescent="0.25">
      <c r="B9" s="2" t="s">
        <v>3</v>
      </c>
      <c r="C9" s="9" t="s">
        <v>19</v>
      </c>
      <c r="D9" s="9">
        <v>9168</v>
      </c>
      <c r="E9" s="31">
        <f t="shared" si="0"/>
        <v>900</v>
      </c>
      <c r="G9" s="34">
        <v>6000</v>
      </c>
      <c r="H9" s="34">
        <v>700</v>
      </c>
    </row>
    <row r="10" spans="2:11" x14ac:dyDescent="0.25">
      <c r="B10" s="2" t="s">
        <v>4</v>
      </c>
      <c r="C10" s="9" t="s">
        <v>18</v>
      </c>
      <c r="D10" s="9">
        <v>10366</v>
      </c>
      <c r="E10" s="31">
        <f t="shared" si="0"/>
        <v>1500</v>
      </c>
      <c r="G10" s="34">
        <v>8000</v>
      </c>
      <c r="H10" s="34">
        <v>900</v>
      </c>
      <c r="J10" s="9"/>
      <c r="K10" s="9"/>
    </row>
    <row r="11" spans="2:11" x14ac:dyDescent="0.25">
      <c r="B11" s="2" t="s">
        <v>5</v>
      </c>
      <c r="C11" s="9" t="s">
        <v>19</v>
      </c>
      <c r="D11" s="9">
        <v>7375</v>
      </c>
      <c r="E11" s="31">
        <f t="shared" si="0"/>
        <v>700</v>
      </c>
      <c r="G11" s="34">
        <v>10000</v>
      </c>
      <c r="H11" s="34">
        <v>1100</v>
      </c>
      <c r="J11" s="9"/>
      <c r="K11" s="9"/>
    </row>
    <row r="12" spans="2:11" x14ac:dyDescent="0.25">
      <c r="B12" s="2" t="s">
        <v>6</v>
      </c>
      <c r="C12" s="9" t="s">
        <v>18</v>
      </c>
      <c r="D12" s="9">
        <v>4183</v>
      </c>
      <c r="E12" s="31">
        <f t="shared" si="0"/>
        <v>100</v>
      </c>
      <c r="J12" s="9"/>
      <c r="K12" s="9"/>
    </row>
    <row r="13" spans="2:11" x14ac:dyDescent="0.25">
      <c r="C13" s="9"/>
      <c r="D13" s="9"/>
      <c r="E13" s="9"/>
    </row>
    <row r="14" spans="2:11" x14ac:dyDescent="0.25">
      <c r="C14" s="9"/>
      <c r="D14" s="9"/>
      <c r="E14" s="9"/>
    </row>
  </sheetData>
  <mergeCells count="2">
    <mergeCell ref="G4:H4"/>
    <mergeCell ref="J4:K4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47AD-65AA-4F15-A73C-81A867F760DD}">
  <sheetPr codeName="Sheet7"/>
  <dimension ref="B1:O14"/>
  <sheetViews>
    <sheetView workbookViewId="0">
      <selection activeCell="H11" sqref="H11"/>
    </sheetView>
  </sheetViews>
  <sheetFormatPr defaultRowHeight="19.5" x14ac:dyDescent="0.25"/>
  <cols>
    <col min="1" max="1" width="3" style="3" customWidth="1"/>
    <col min="2" max="2" width="7.140625" style="3" customWidth="1"/>
    <col min="3" max="3" width="20.42578125" style="3" customWidth="1"/>
    <col min="4" max="4" width="20.7109375" style="3" customWidth="1"/>
    <col min="5" max="5" width="12" style="3" bestFit="1" customWidth="1"/>
    <col min="6" max="6" width="4.85546875" style="3" customWidth="1"/>
    <col min="7" max="7" width="10.5703125" style="3" bestFit="1" customWidth="1"/>
    <col min="8" max="8" width="14.140625" style="3" bestFit="1" customWidth="1"/>
    <col min="9" max="9" width="6.5703125" style="3" customWidth="1"/>
    <col min="10" max="11" width="14.140625" style="3" bestFit="1" customWidth="1"/>
    <col min="12" max="16384" width="9.140625" style="3"/>
  </cols>
  <sheetData>
    <row r="1" spans="2:15" ht="30.75" x14ac:dyDescent="0.25">
      <c r="N1" s="14" t="s">
        <v>46</v>
      </c>
      <c r="O1" s="3">
        <v>1</v>
      </c>
    </row>
    <row r="3" spans="2:15" ht="30.75" x14ac:dyDescent="0.55000000000000004">
      <c r="N3" s="1" t="s">
        <v>47</v>
      </c>
      <c r="O3" s="3">
        <v>2</v>
      </c>
    </row>
    <row r="4" spans="2:15" ht="30.75" x14ac:dyDescent="0.55000000000000004">
      <c r="N4" s="1"/>
    </row>
    <row r="5" spans="2:15" ht="30.75" x14ac:dyDescent="0.55000000000000004">
      <c r="G5" s="44">
        <v>1</v>
      </c>
      <c r="H5" s="44"/>
      <c r="J5" s="44">
        <v>2</v>
      </c>
      <c r="K5" s="44"/>
      <c r="N5" s="1"/>
    </row>
    <row r="6" spans="2:15" x14ac:dyDescent="0.25">
      <c r="B6" s="4" t="s">
        <v>7</v>
      </c>
      <c r="C6" s="4" t="s">
        <v>0</v>
      </c>
      <c r="D6" s="4" t="s">
        <v>36</v>
      </c>
      <c r="E6" s="4" t="s">
        <v>2</v>
      </c>
      <c r="G6" s="4" t="s">
        <v>7</v>
      </c>
      <c r="H6" s="15">
        <v>28</v>
      </c>
      <c r="J6" s="12" t="s">
        <v>7</v>
      </c>
      <c r="K6" s="13">
        <v>28</v>
      </c>
    </row>
    <row r="7" spans="2:15" x14ac:dyDescent="0.25">
      <c r="B7" s="3">
        <v>72</v>
      </c>
      <c r="C7" s="5" t="s">
        <v>22</v>
      </c>
      <c r="D7" s="5" t="s">
        <v>23</v>
      </c>
      <c r="E7" s="5">
        <v>64901</v>
      </c>
      <c r="G7" s="4" t="s">
        <v>2</v>
      </c>
      <c r="H7" s="16" t="e">
        <f>VLOOKUP(H6,B7:E13,4,FALSE)</f>
        <v>#N/A</v>
      </c>
      <c r="J7" s="12" t="s">
        <v>2</v>
      </c>
      <c r="K7" s="10" t="str">
        <f>_xlfn.IFNA(VLOOKUP(K6,B7:E13,4,FALSE),"Not Found")</f>
        <v>Not Found</v>
      </c>
    </row>
    <row r="8" spans="2:15" x14ac:dyDescent="0.25">
      <c r="B8" s="3">
        <v>66</v>
      </c>
      <c r="C8" s="5" t="s">
        <v>24</v>
      </c>
      <c r="D8" s="5" t="s">
        <v>25</v>
      </c>
      <c r="E8" s="5">
        <v>70855</v>
      </c>
    </row>
    <row r="9" spans="2:15" x14ac:dyDescent="0.25">
      <c r="B9" s="3">
        <v>14</v>
      </c>
      <c r="C9" s="5" t="s">
        <v>26</v>
      </c>
      <c r="D9" s="5" t="s">
        <v>27</v>
      </c>
      <c r="E9" s="5">
        <v>188657</v>
      </c>
      <c r="G9" s="4"/>
      <c r="H9" s="5"/>
    </row>
    <row r="10" spans="2:15" x14ac:dyDescent="0.25">
      <c r="B10" s="3">
        <v>30</v>
      </c>
      <c r="C10" s="5" t="s">
        <v>28</v>
      </c>
      <c r="D10" s="5" t="s">
        <v>29</v>
      </c>
      <c r="E10" s="5">
        <v>97566</v>
      </c>
    </row>
    <row r="11" spans="2:15" x14ac:dyDescent="0.25">
      <c r="B11" s="3">
        <v>53</v>
      </c>
      <c r="C11" s="5" t="s">
        <v>30</v>
      </c>
      <c r="D11" s="5" t="s">
        <v>31</v>
      </c>
      <c r="E11" s="5">
        <v>58339</v>
      </c>
    </row>
    <row r="12" spans="2:15" x14ac:dyDescent="0.25">
      <c r="B12" s="3">
        <v>56</v>
      </c>
      <c r="C12" s="5" t="s">
        <v>32</v>
      </c>
      <c r="D12" s="5" t="s">
        <v>33</v>
      </c>
      <c r="E12" s="5">
        <v>125180</v>
      </c>
    </row>
    <row r="13" spans="2:15" x14ac:dyDescent="0.25">
      <c r="B13" s="3">
        <v>79</v>
      </c>
      <c r="C13" s="5" t="s">
        <v>34</v>
      </c>
      <c r="D13" s="5" t="s">
        <v>29</v>
      </c>
      <c r="E13" s="5">
        <v>91632</v>
      </c>
    </row>
    <row r="14" spans="2:15" x14ac:dyDescent="0.25">
      <c r="E14" s="5"/>
    </row>
  </sheetData>
  <mergeCells count="2">
    <mergeCell ref="G5:H5"/>
    <mergeCell ref="J5:K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Exact Match</vt:lpstr>
      <vt:lpstr>Exact Match (2)</vt:lpstr>
      <vt:lpstr>Approximate Match</vt:lpstr>
      <vt:lpstr>Vlookup Looks Right</vt:lpstr>
      <vt:lpstr>First Match</vt:lpstr>
      <vt:lpstr>Multiple Lookup Tables</vt:lpstr>
      <vt:lpstr>#NA error</vt:lpstr>
      <vt:lpstr>ahmed</vt:lpstr>
      <vt:lpstr>Table1</vt:lpstr>
      <vt:lpstr>Table2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Ahmed Ismai</cp:lastModifiedBy>
  <dcterms:created xsi:type="dcterms:W3CDTF">2013-06-17T13:17:35Z</dcterms:created>
  <dcterms:modified xsi:type="dcterms:W3CDTF">2024-09-02T11:24:08Z</dcterms:modified>
</cp:coreProperties>
</file>