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Data Analysis\Most Important\"/>
    </mc:Choice>
  </mc:AlternateContent>
  <xr:revisionPtr revIDLastSave="0" documentId="13_ncr:1_{CAC93D12-C549-4F4C-B5B6-1C6356F7854F}" xr6:coauthVersionLast="47" xr6:coauthVersionMax="47" xr10:uidLastSave="{00000000-0000-0000-0000-000000000000}"/>
  <bookViews>
    <workbookView xWindow="-108" yWindow="-108" windowWidth="23256" windowHeight="12576" firstSheet="5" activeTab="9" xr2:uid="{00000000-000D-0000-FFFF-FFFF00000000}"/>
  </bookViews>
  <sheets>
    <sheet name="Sort &amp; filter" sheetId="1" r:id="rId1"/>
    <sheet name="sort &amp; condational format" sheetId="2" r:id="rId2"/>
    <sheet name="Subtota" sheetId="3" r:id="rId3"/>
    <sheet name="Goal Seek" sheetId="4" r:id="rId4"/>
    <sheet name="Data Table(1 input)" sheetId="5" r:id="rId5"/>
    <sheet name="Fayoum" sheetId="13" r:id="rId6"/>
    <sheet name="Cairo" sheetId="14" r:id="rId7"/>
    <sheet name="aswan" sheetId="15" r:id="rId8"/>
    <sheet name="Data Table(2 input)" sheetId="6" r:id="rId9"/>
    <sheet name="Consalidate" sheetId="17" r:id="rId10"/>
    <sheet name="Sheet8" sheetId="8" r:id="rId11"/>
    <sheet name="Scenario Summary 2" sheetId="11" r:id="rId12"/>
    <sheet name="Scenario Summary" sheetId="9" r:id="rId13"/>
    <sheet name="Solver" sheetId="12" r:id="rId14"/>
  </sheets>
  <definedNames>
    <definedName name="_xlnm._FilterDatabase" localSheetId="1" hidden="1">'sort &amp; condational format'!$A$1:$H$252</definedName>
    <definedName name="_xlnm._FilterDatabase" localSheetId="0" hidden="1">'Sort &amp; filter'!$A$1:$F$25</definedName>
    <definedName name="cost_material">'Scenario Summary'!$B$3</definedName>
    <definedName name="_xlnm.Criteria" localSheetId="0">'Sort &amp; filter'!$L$3:$M$4</definedName>
    <definedName name="_xlnm.Extract" localSheetId="0">'Sort &amp; filter'!$J$5:$O$5</definedName>
    <definedName name="_xlnm.Print_Titles" localSheetId="2">Subtota!$1:$1</definedName>
    <definedName name="salary_per_hr">'Scenario Summary'!$B$2</definedName>
    <definedName name="solver_adj" localSheetId="13" hidden="1">Solver!$D$2:$D$5</definedName>
    <definedName name="solver_cvg" localSheetId="13" hidden="1">0.0001</definedName>
    <definedName name="solver_drv" localSheetId="13" hidden="1">1</definedName>
    <definedName name="solver_eng" localSheetId="13" hidden="1">1</definedName>
    <definedName name="solver_est" localSheetId="13" hidden="1">1</definedName>
    <definedName name="solver_itr" localSheetId="13" hidden="1">2147483647</definedName>
    <definedName name="solver_lhs1" localSheetId="13" hidden="1">Solver!$C$2:$C$5</definedName>
    <definedName name="solver_lhs2" localSheetId="13" hidden="1">Solver!$D$2:$D$5</definedName>
    <definedName name="solver_lhs3" localSheetId="13" hidden="1">Solver!$D$2:$D$5</definedName>
    <definedName name="solver_mip" localSheetId="13" hidden="1">2147483647</definedName>
    <definedName name="solver_mni" localSheetId="13" hidden="1">30</definedName>
    <definedName name="solver_mrt" localSheetId="13" hidden="1">0.075</definedName>
    <definedName name="solver_msl" localSheetId="13" hidden="1">2</definedName>
    <definedName name="solver_neg" localSheetId="13" hidden="1">1</definedName>
    <definedName name="solver_nod" localSheetId="13" hidden="1">2147483647</definedName>
    <definedName name="solver_num" localSheetId="13" hidden="1">3</definedName>
    <definedName name="solver_nwt" localSheetId="13" hidden="1">1</definedName>
    <definedName name="solver_opt" localSheetId="13" hidden="1">Solver!$E$6</definedName>
    <definedName name="solver_pre" localSheetId="13" hidden="1">0.000001</definedName>
    <definedName name="solver_rbv" localSheetId="13" hidden="1">1</definedName>
    <definedName name="solver_rel1" localSheetId="13" hidden="1">3</definedName>
    <definedName name="solver_rel2" localSheetId="13" hidden="1">4</definedName>
    <definedName name="solver_rel3" localSheetId="13" hidden="1">3</definedName>
    <definedName name="solver_rhs1" localSheetId="13" hidden="1">Solver!$D$2:$D$5</definedName>
    <definedName name="solver_rhs2" localSheetId="13" hidden="1">"integer"</definedName>
    <definedName name="solver_rhs3" localSheetId="13" hidden="1">1</definedName>
    <definedName name="solver_rlx" localSheetId="13" hidden="1">2</definedName>
    <definedName name="solver_rsd" localSheetId="13" hidden="1">0</definedName>
    <definedName name="solver_scl" localSheetId="13" hidden="1">1</definedName>
    <definedName name="solver_sho" localSheetId="13" hidden="1">2</definedName>
    <definedName name="solver_ssz" localSheetId="13" hidden="1">100</definedName>
    <definedName name="solver_tim" localSheetId="13" hidden="1">2147483647</definedName>
    <definedName name="solver_tol" localSheetId="13" hidden="1">0.01</definedName>
    <definedName name="solver_typ" localSheetId="13" hidden="1">3</definedName>
    <definedName name="solver_val" localSheetId="13" hidden="1">1600000</definedName>
    <definedName name="solver_ver" localSheetId="1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7" l="1"/>
  <c r="D2" i="17"/>
  <c r="E2" i="17"/>
  <c r="F2" i="17"/>
  <c r="G2" i="17"/>
  <c r="H2" i="17"/>
  <c r="I2" i="17"/>
  <c r="C3" i="17"/>
  <c r="D3" i="17"/>
  <c r="E3" i="17"/>
  <c r="F3" i="17"/>
  <c r="G3" i="17"/>
  <c r="H3" i="17"/>
  <c r="I3" i="17"/>
  <c r="C4" i="17"/>
  <c r="C5" i="17" s="1"/>
  <c r="D4" i="17"/>
  <c r="E4" i="17"/>
  <c r="F4" i="17"/>
  <c r="G4" i="17"/>
  <c r="H4" i="17"/>
  <c r="I4" i="17"/>
  <c r="I5" i="17" s="1"/>
  <c r="D5" i="17"/>
  <c r="G5" i="17"/>
  <c r="H5" i="17"/>
  <c r="C6" i="17"/>
  <c r="D6" i="17"/>
  <c r="D9" i="17" s="1"/>
  <c r="E6" i="17"/>
  <c r="E9" i="17" s="1"/>
  <c r="F6" i="17"/>
  <c r="G6" i="17"/>
  <c r="H6" i="17"/>
  <c r="I6" i="17"/>
  <c r="C7" i="17"/>
  <c r="D7" i="17"/>
  <c r="E7" i="17"/>
  <c r="F7" i="17"/>
  <c r="G7" i="17"/>
  <c r="H7" i="17"/>
  <c r="I7" i="17"/>
  <c r="C8" i="17"/>
  <c r="D8" i="17"/>
  <c r="E8" i="17"/>
  <c r="F8" i="17"/>
  <c r="G8" i="17"/>
  <c r="H8" i="17"/>
  <c r="I8" i="17"/>
  <c r="C9" i="17"/>
  <c r="C10" i="17"/>
  <c r="D10" i="17"/>
  <c r="E10" i="17"/>
  <c r="F10" i="17"/>
  <c r="G10" i="17"/>
  <c r="H10" i="17"/>
  <c r="I10" i="17"/>
  <c r="C11" i="17"/>
  <c r="D11" i="17"/>
  <c r="E11" i="17"/>
  <c r="F11" i="17"/>
  <c r="G11" i="17"/>
  <c r="H11" i="17"/>
  <c r="I11" i="17"/>
  <c r="C12" i="17"/>
  <c r="D12" i="17"/>
  <c r="E12" i="17"/>
  <c r="F12" i="17"/>
  <c r="F13" i="17" s="1"/>
  <c r="G12" i="17"/>
  <c r="G13" i="17" s="1"/>
  <c r="H12" i="17"/>
  <c r="H13" i="17" s="1"/>
  <c r="I12" i="17"/>
  <c r="C14" i="17"/>
  <c r="D14" i="17"/>
  <c r="E14" i="17"/>
  <c r="F14" i="17"/>
  <c r="G14" i="17"/>
  <c r="H14" i="17"/>
  <c r="I14" i="17"/>
  <c r="C15" i="17"/>
  <c r="D15" i="17"/>
  <c r="E15" i="17"/>
  <c r="F15" i="17"/>
  <c r="G15" i="17"/>
  <c r="G17" i="17" s="1"/>
  <c r="H15" i="17"/>
  <c r="H17" i="17" s="1"/>
  <c r="I15" i="17"/>
  <c r="C16" i="17"/>
  <c r="D16" i="17"/>
  <c r="D17" i="17" s="1"/>
  <c r="E16" i="17"/>
  <c r="F16" i="17"/>
  <c r="G16" i="17"/>
  <c r="H16" i="17"/>
  <c r="I16" i="17"/>
  <c r="I17" i="17"/>
  <c r="C18" i="17"/>
  <c r="C21" i="17" s="1"/>
  <c r="D18" i="17"/>
  <c r="E18" i="17"/>
  <c r="F18" i="17"/>
  <c r="G18" i="17"/>
  <c r="H18" i="17"/>
  <c r="I18" i="17"/>
  <c r="C19" i="17"/>
  <c r="D19" i="17"/>
  <c r="E19" i="17"/>
  <c r="F19" i="17"/>
  <c r="G19" i="17"/>
  <c r="H19" i="17"/>
  <c r="I19" i="17"/>
  <c r="C20" i="17"/>
  <c r="D20" i="17"/>
  <c r="E20" i="17"/>
  <c r="F20" i="17"/>
  <c r="G20" i="17"/>
  <c r="H20" i="17"/>
  <c r="I20" i="17"/>
  <c r="D21" i="17"/>
  <c r="E21" i="17"/>
  <c r="E5" i="12"/>
  <c r="E4" i="12"/>
  <c r="E3" i="12"/>
  <c r="E2" i="12"/>
  <c r="D9" i="9"/>
  <c r="D11" i="9" s="1"/>
  <c r="D13" i="9" s="1"/>
  <c r="C9" i="9"/>
  <c r="C11" i="9" s="1"/>
  <c r="C13" i="9" s="1"/>
  <c r="B9" i="9"/>
  <c r="B11" i="9" s="1"/>
  <c r="B13" i="9" s="1"/>
  <c r="B8" i="8"/>
  <c r="D8" i="8"/>
  <c r="E8" i="8"/>
  <c r="F8" i="8"/>
  <c r="G8" i="8"/>
  <c r="C4" i="8"/>
  <c r="C5" i="8"/>
  <c r="C6" i="8"/>
  <c r="C7" i="8"/>
  <c r="C3" i="8"/>
  <c r="D5" i="6"/>
  <c r="E21" i="5"/>
  <c r="F21" i="5"/>
  <c r="G21" i="5"/>
  <c r="H21" i="5"/>
  <c r="I21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6" i="5"/>
  <c r="D5" i="5"/>
  <c r="D4" i="5"/>
  <c r="C13" i="4"/>
  <c r="B6" i="4"/>
  <c r="B7" i="4" s="1"/>
  <c r="I13" i="17" l="1"/>
  <c r="I9" i="17"/>
  <c r="H9" i="17"/>
  <c r="G9" i="17"/>
  <c r="I21" i="17"/>
  <c r="F9" i="17"/>
  <c r="H21" i="17"/>
  <c r="E13" i="17"/>
  <c r="F5" i="17"/>
  <c r="G21" i="17"/>
  <c r="D13" i="17"/>
  <c r="E5" i="17"/>
  <c r="F21" i="17"/>
  <c r="F17" i="17"/>
  <c r="C13" i="17"/>
  <c r="C17" i="17"/>
  <c r="E17" i="17"/>
  <c r="E6" i="12"/>
  <c r="B15" i="9"/>
  <c r="C8" i="8"/>
  <c r="C36" i="3" l="1"/>
  <c r="C28" i="3"/>
  <c r="C16" i="3"/>
  <c r="C37" i="3" s="1"/>
  <c r="C26" i="1"/>
  <c r="I3" i="3" l="1"/>
  <c r="J24" i="1" a="1"/>
  <c r="J24" i="1" s="1"/>
  <c r="F26" i="1"/>
  <c r="J13" i="1" a="1"/>
  <c r="J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<sst xmlns="http://schemas.openxmlformats.org/spreadsheetml/2006/main" count="1123" uniqueCount="420">
  <si>
    <t>Name</t>
  </si>
  <si>
    <t>Age</t>
  </si>
  <si>
    <t>Salary</t>
  </si>
  <si>
    <t>Department</t>
  </si>
  <si>
    <t>Bonus</t>
  </si>
  <si>
    <t>Net salary</t>
  </si>
  <si>
    <t>Tahany</t>
  </si>
  <si>
    <t>Sales</t>
  </si>
  <si>
    <t>Hassan</t>
  </si>
  <si>
    <t>Mahmoud</t>
  </si>
  <si>
    <t>Zeiad</t>
  </si>
  <si>
    <t>Ramy</t>
  </si>
  <si>
    <t>Computer</t>
  </si>
  <si>
    <t>Yousef</t>
  </si>
  <si>
    <t>Samy</t>
  </si>
  <si>
    <t>Account</t>
  </si>
  <si>
    <t>Khaled</t>
  </si>
  <si>
    <t>Hala</t>
  </si>
  <si>
    <t>Neveen</t>
  </si>
  <si>
    <t>Talaat</t>
  </si>
  <si>
    <t>Radwa</t>
  </si>
  <si>
    <t>Maged</t>
  </si>
  <si>
    <t>Yasser</t>
  </si>
  <si>
    <t>Rawan</t>
  </si>
  <si>
    <t>Samah</t>
  </si>
  <si>
    <t>Wagdy</t>
  </si>
  <si>
    <t>Salwa</t>
  </si>
  <si>
    <t>Amr</t>
  </si>
  <si>
    <t>Ali</t>
  </si>
  <si>
    <t>Ola</t>
  </si>
  <si>
    <t>Aleya</t>
  </si>
  <si>
    <t>Ahmed</t>
  </si>
  <si>
    <t>Dina</t>
  </si>
  <si>
    <t>Total</t>
  </si>
  <si>
    <t>رقم الطلبيه</t>
  </si>
  <si>
    <t>كود الطلبيه</t>
  </si>
  <si>
    <t>السنه</t>
  </si>
  <si>
    <t>الربع</t>
  </si>
  <si>
    <t>المنتج</t>
  </si>
  <si>
    <t>الفرع</t>
  </si>
  <si>
    <t>الكميه</t>
  </si>
  <si>
    <t>الاجمالى</t>
  </si>
  <si>
    <t>ADFG55</t>
  </si>
  <si>
    <t>طابعه</t>
  </si>
  <si>
    <t>الجيزه</t>
  </si>
  <si>
    <t>ADFG56</t>
  </si>
  <si>
    <t>هارد ديسك</t>
  </si>
  <si>
    <t>الهرم</t>
  </si>
  <si>
    <t>ADFG57</t>
  </si>
  <si>
    <t>شاشه ملونه</t>
  </si>
  <si>
    <t xml:space="preserve">مصر الجديده </t>
  </si>
  <si>
    <t>ADFG58</t>
  </si>
  <si>
    <t>رام</t>
  </si>
  <si>
    <t>شبرا</t>
  </si>
  <si>
    <t>ADFG59</t>
  </si>
  <si>
    <t>كروت شبكه</t>
  </si>
  <si>
    <t>المهندسين</t>
  </si>
  <si>
    <t>ADFG60</t>
  </si>
  <si>
    <t>ADFG61</t>
  </si>
  <si>
    <t>ADFG62</t>
  </si>
  <si>
    <t>ADFG63</t>
  </si>
  <si>
    <t>t</t>
  </si>
  <si>
    <t>ADFG64</t>
  </si>
  <si>
    <t>ADFG65</t>
  </si>
  <si>
    <t>ADFG66</t>
  </si>
  <si>
    <t>ADFG67</t>
  </si>
  <si>
    <t>ADFG68</t>
  </si>
  <si>
    <t>ADFG69</t>
  </si>
  <si>
    <t>ADFG70</t>
  </si>
  <si>
    <t>ADFG71</t>
  </si>
  <si>
    <t>ADFG72</t>
  </si>
  <si>
    <t>ADFG73</t>
  </si>
  <si>
    <t>ADFG74</t>
  </si>
  <si>
    <t>ADFG75</t>
  </si>
  <si>
    <t>ADFG76</t>
  </si>
  <si>
    <t>ADFG77</t>
  </si>
  <si>
    <t>ADFG78</t>
  </si>
  <si>
    <t>ADFG79</t>
  </si>
  <si>
    <t>ADFG80</t>
  </si>
  <si>
    <t>ADFG81</t>
  </si>
  <si>
    <t>ADFG82</t>
  </si>
  <si>
    <t>ADFG83</t>
  </si>
  <si>
    <t>ADFG84</t>
  </si>
  <si>
    <t>ADFG85</t>
  </si>
  <si>
    <t>ADFG86</t>
  </si>
  <si>
    <t>ADFG87</t>
  </si>
  <si>
    <t>ADFG88</t>
  </si>
  <si>
    <t>ADFG89</t>
  </si>
  <si>
    <t>ADFG90</t>
  </si>
  <si>
    <t>ADFG91</t>
  </si>
  <si>
    <t>ADFG92</t>
  </si>
  <si>
    <t>ADFG93</t>
  </si>
  <si>
    <t>ADFG94</t>
  </si>
  <si>
    <t>ADFG95</t>
  </si>
  <si>
    <t>ADFG96</t>
  </si>
  <si>
    <t>ADFG97</t>
  </si>
  <si>
    <t>ADFG98</t>
  </si>
  <si>
    <t>ADFG99</t>
  </si>
  <si>
    <t>ADFG100</t>
  </si>
  <si>
    <t>ADFG101</t>
  </si>
  <si>
    <t>ADFG102</t>
  </si>
  <si>
    <t>ADFG103</t>
  </si>
  <si>
    <t>ADFG104</t>
  </si>
  <si>
    <t>ADFG105</t>
  </si>
  <si>
    <t>ADFG106</t>
  </si>
  <si>
    <t>ADFG107</t>
  </si>
  <si>
    <t>ADFG108</t>
  </si>
  <si>
    <t>ADFG109</t>
  </si>
  <si>
    <t>ADFG110</t>
  </si>
  <si>
    <t>ADFG111</t>
  </si>
  <si>
    <t>ADFG112</t>
  </si>
  <si>
    <t>ADFG113</t>
  </si>
  <si>
    <t>ADFG114</t>
  </si>
  <si>
    <t>ADFG115</t>
  </si>
  <si>
    <t>ADFG116</t>
  </si>
  <si>
    <t>ADFG117</t>
  </si>
  <si>
    <t>ADFG118</t>
  </si>
  <si>
    <t>ADFG119</t>
  </si>
  <si>
    <t>ADFG120</t>
  </si>
  <si>
    <t>ADFG121</t>
  </si>
  <si>
    <t>ADFG122</t>
  </si>
  <si>
    <t>ADFG123</t>
  </si>
  <si>
    <t>ADFG124</t>
  </si>
  <si>
    <t>ADFG125</t>
  </si>
  <si>
    <t>ADFG126</t>
  </si>
  <si>
    <t>ADFG127</t>
  </si>
  <si>
    <t>ADFG128</t>
  </si>
  <si>
    <t>ADFG129</t>
  </si>
  <si>
    <t>ADFG130</t>
  </si>
  <si>
    <t>ADFG131</t>
  </si>
  <si>
    <t>ADFG132</t>
  </si>
  <si>
    <t>ADFG133</t>
  </si>
  <si>
    <t>ADFG134</t>
  </si>
  <si>
    <t>ADFG135</t>
  </si>
  <si>
    <t>ADFG136</t>
  </si>
  <si>
    <t>ADFG137</t>
  </si>
  <si>
    <t>ADFG138</t>
  </si>
  <si>
    <t>ADFG139</t>
  </si>
  <si>
    <t>ADFG140</t>
  </si>
  <si>
    <t>ADFG141</t>
  </si>
  <si>
    <t>ADFG142</t>
  </si>
  <si>
    <t>ADFG143</t>
  </si>
  <si>
    <t>ADFG144</t>
  </si>
  <si>
    <t>ADFG145</t>
  </si>
  <si>
    <t>ADFG146</t>
  </si>
  <si>
    <t>ADFG147</t>
  </si>
  <si>
    <t>ADFG148</t>
  </si>
  <si>
    <t>ADFG149</t>
  </si>
  <si>
    <t>ADFG150</t>
  </si>
  <si>
    <t>ADFG151</t>
  </si>
  <si>
    <t>ADFG152</t>
  </si>
  <si>
    <t>ADFG153</t>
  </si>
  <si>
    <t>ADFG154</t>
  </si>
  <si>
    <t>ADFG155</t>
  </si>
  <si>
    <t>ADFG156</t>
  </si>
  <si>
    <t>ADFG157</t>
  </si>
  <si>
    <t>ADFG158</t>
  </si>
  <si>
    <t>ADFG159</t>
  </si>
  <si>
    <t>ADFG160</t>
  </si>
  <si>
    <t>ADFG161</t>
  </si>
  <si>
    <t>ADFG162</t>
  </si>
  <si>
    <t>ADFG163</t>
  </si>
  <si>
    <t>ADFG164</t>
  </si>
  <si>
    <t>ADFG165</t>
  </si>
  <si>
    <t>ADFG166</t>
  </si>
  <si>
    <t>ADFG167</t>
  </si>
  <si>
    <t>ADFG168</t>
  </si>
  <si>
    <t>ADFG169</t>
  </si>
  <si>
    <t>ADFG170</t>
  </si>
  <si>
    <t>ADFG171</t>
  </si>
  <si>
    <t>ADFG172</t>
  </si>
  <si>
    <t>ADFG173</t>
  </si>
  <si>
    <t>ADFG174</t>
  </si>
  <si>
    <t>ADFG175</t>
  </si>
  <si>
    <t>ADFG176</t>
  </si>
  <si>
    <t>ADFG177</t>
  </si>
  <si>
    <t>ADFG178</t>
  </si>
  <si>
    <t>ADFG179</t>
  </si>
  <si>
    <t>ADFG180</t>
  </si>
  <si>
    <t>ADFG181</t>
  </si>
  <si>
    <t>ADFG182</t>
  </si>
  <si>
    <t>ADFG183</t>
  </si>
  <si>
    <t>ADFG184</t>
  </si>
  <si>
    <t>ADFG185</t>
  </si>
  <si>
    <t>ADFG186</t>
  </si>
  <si>
    <t>ADFG187</t>
  </si>
  <si>
    <t>ADFG188</t>
  </si>
  <si>
    <t>ADFG189</t>
  </si>
  <si>
    <t>ADFG190</t>
  </si>
  <si>
    <t>ADFG191</t>
  </si>
  <si>
    <t>ADFG192</t>
  </si>
  <si>
    <t>ADFG193</t>
  </si>
  <si>
    <t>ADFG194</t>
  </si>
  <si>
    <t>ADFG195</t>
  </si>
  <si>
    <t>ADFG196</t>
  </si>
  <si>
    <t>ADFG197</t>
  </si>
  <si>
    <t>ADFG198</t>
  </si>
  <si>
    <t>ADFG199</t>
  </si>
  <si>
    <t>ADFG200</t>
  </si>
  <si>
    <t>ADFG201</t>
  </si>
  <si>
    <t>ADFG202</t>
  </si>
  <si>
    <t>ADFG203</t>
  </si>
  <si>
    <t>ADFG204</t>
  </si>
  <si>
    <t>ADFG205</t>
  </si>
  <si>
    <t>ADFG206</t>
  </si>
  <si>
    <t>ADFG207</t>
  </si>
  <si>
    <t>ADFG208</t>
  </si>
  <si>
    <t>ADFG209</t>
  </si>
  <si>
    <t>ADFG210</t>
  </si>
  <si>
    <t>ADFG211</t>
  </si>
  <si>
    <t>ADFG212</t>
  </si>
  <si>
    <t>ADFG213</t>
  </si>
  <si>
    <t>ADFG214</t>
  </si>
  <si>
    <t>ADFG215</t>
  </si>
  <si>
    <t>ADFG216</t>
  </si>
  <si>
    <t>ADFG217</t>
  </si>
  <si>
    <t>ADFG218</t>
  </si>
  <si>
    <t>ADFG219</t>
  </si>
  <si>
    <t>ADFG220</t>
  </si>
  <si>
    <t>ADFG221</t>
  </si>
  <si>
    <t>ADFG222</t>
  </si>
  <si>
    <t>ADFG223</t>
  </si>
  <si>
    <t>ADFG224</t>
  </si>
  <si>
    <t>ADFG225</t>
  </si>
  <si>
    <t>ADFG226</t>
  </si>
  <si>
    <t>ADFG227</t>
  </si>
  <si>
    <t>ADFG228</t>
  </si>
  <si>
    <t>ADFG229</t>
  </si>
  <si>
    <t>ADFG230</t>
  </si>
  <si>
    <t>ADFG231</t>
  </si>
  <si>
    <t>ADFG232</t>
  </si>
  <si>
    <t>ADFG233</t>
  </si>
  <si>
    <t>ADFG234</t>
  </si>
  <si>
    <t>ADFG235</t>
  </si>
  <si>
    <t>ADFG236</t>
  </si>
  <si>
    <t>ADFG237</t>
  </si>
  <si>
    <t>ADFG238</t>
  </si>
  <si>
    <t>ADFG239</t>
  </si>
  <si>
    <t>ADFG240</t>
  </si>
  <si>
    <t>ADFG241</t>
  </si>
  <si>
    <t>ADFG242</t>
  </si>
  <si>
    <t>ADFG243</t>
  </si>
  <si>
    <t>ADFG244</t>
  </si>
  <si>
    <t>ADFG245</t>
  </si>
  <si>
    <t>ADFG246</t>
  </si>
  <si>
    <t>ADFG247</t>
  </si>
  <si>
    <t>ADFG248</t>
  </si>
  <si>
    <t>ADFG249</t>
  </si>
  <si>
    <t>ADFG250</t>
  </si>
  <si>
    <t>ADFG251</t>
  </si>
  <si>
    <t>ADFG252</t>
  </si>
  <si>
    <t>ADFG253</t>
  </si>
  <si>
    <t>ADFG254</t>
  </si>
  <si>
    <t>ADFG255</t>
  </si>
  <si>
    <t>ADFG256</t>
  </si>
  <si>
    <t>ADFG257</t>
  </si>
  <si>
    <t>ADFG258</t>
  </si>
  <si>
    <t>ADFG259</t>
  </si>
  <si>
    <t>ADFG260</t>
  </si>
  <si>
    <t>ADFG261</t>
  </si>
  <si>
    <t>ADFG262</t>
  </si>
  <si>
    <t>ADFG263</t>
  </si>
  <si>
    <t>ADFG264</t>
  </si>
  <si>
    <t>ADFG265</t>
  </si>
  <si>
    <t>ADFG266</t>
  </si>
  <si>
    <t>ADFG267</t>
  </si>
  <si>
    <t>ADFG268</t>
  </si>
  <si>
    <t>ADFG269</t>
  </si>
  <si>
    <t>ADFG270</t>
  </si>
  <si>
    <t>ADFG271</t>
  </si>
  <si>
    <t>ADFG272</t>
  </si>
  <si>
    <t>ADFG273</t>
  </si>
  <si>
    <t>ADFG274</t>
  </si>
  <si>
    <t>ADFG275</t>
  </si>
  <si>
    <t>ADFG276</t>
  </si>
  <si>
    <t>ADFG277</t>
  </si>
  <si>
    <t>ADFG278</t>
  </si>
  <si>
    <t>ADFG279</t>
  </si>
  <si>
    <t>ADFG280</t>
  </si>
  <si>
    <t>ADFG281</t>
  </si>
  <si>
    <t>ADFG282</t>
  </si>
  <si>
    <t>ADFG283</t>
  </si>
  <si>
    <t>ADFG284</t>
  </si>
  <si>
    <t>ADFG285</t>
  </si>
  <si>
    <t>ADFG286</t>
  </si>
  <si>
    <t>ADFG287</t>
  </si>
  <si>
    <t>ADFG288</t>
  </si>
  <si>
    <t>ADFG289</t>
  </si>
  <si>
    <t>ADFG290</t>
  </si>
  <si>
    <t>ADFG291</t>
  </si>
  <si>
    <t>ADFG292</t>
  </si>
  <si>
    <t>ADFG293</t>
  </si>
  <si>
    <t>ADFG294</t>
  </si>
  <si>
    <t>ADFG295</t>
  </si>
  <si>
    <t>ADFG296</t>
  </si>
  <si>
    <t>ADFG297</t>
  </si>
  <si>
    <t>ADFG298</t>
  </si>
  <si>
    <t>ADFG299</t>
  </si>
  <si>
    <t>ADFG300</t>
  </si>
  <si>
    <t>ADFG301</t>
  </si>
  <si>
    <t>ADFG302</t>
  </si>
  <si>
    <t>ADFG303</t>
  </si>
  <si>
    <t>ADFG304</t>
  </si>
  <si>
    <t>&gt;4000</t>
  </si>
  <si>
    <t>computer</t>
  </si>
  <si>
    <t>Advanced Filter(Static)</t>
  </si>
  <si>
    <t>Filter Formula(dynamic)</t>
  </si>
  <si>
    <t>Sort&amp;filter</t>
  </si>
  <si>
    <t>Address</t>
  </si>
  <si>
    <t>Alex</t>
  </si>
  <si>
    <t>Haitham</t>
  </si>
  <si>
    <t>Kamal</t>
  </si>
  <si>
    <t>Cairo</t>
  </si>
  <si>
    <t>Ayman</t>
  </si>
  <si>
    <t>Amira</t>
  </si>
  <si>
    <t>Amro</t>
  </si>
  <si>
    <t>Giza</t>
  </si>
  <si>
    <t>Count based on address</t>
  </si>
  <si>
    <t>Result</t>
  </si>
  <si>
    <t>giza</t>
  </si>
  <si>
    <t>Alex Count</t>
  </si>
  <si>
    <t>Cairo Count</t>
  </si>
  <si>
    <t>Giza Count</t>
  </si>
  <si>
    <t>Grand Count</t>
  </si>
  <si>
    <t>City</t>
  </si>
  <si>
    <t xml:space="preserve">Disount </t>
  </si>
  <si>
    <t>Fayoum</t>
  </si>
  <si>
    <t>Total Sales</t>
  </si>
  <si>
    <t>Total discount</t>
  </si>
  <si>
    <t>Net Sales</t>
  </si>
  <si>
    <t>تكلفة حجز الغرفة للفرد الواحد</t>
  </si>
  <si>
    <t>تكلفة الوجبة الغذائية للفرد الواحد</t>
  </si>
  <si>
    <t xml:space="preserve">عدد الافراد </t>
  </si>
  <si>
    <t xml:space="preserve">التكلفة الاجمالية </t>
  </si>
  <si>
    <t>Over Time</t>
  </si>
  <si>
    <t xml:space="preserve">Total Salay </t>
  </si>
  <si>
    <t>Magda</t>
  </si>
  <si>
    <t>Hanan</t>
  </si>
  <si>
    <t>Rania</t>
  </si>
  <si>
    <t>Dalia</t>
  </si>
  <si>
    <t>Hesham</t>
  </si>
  <si>
    <t>Ghada</t>
  </si>
  <si>
    <t>Hani</t>
  </si>
  <si>
    <t>Aya</t>
  </si>
  <si>
    <t>Hoda</t>
  </si>
  <si>
    <t>Tax</t>
  </si>
  <si>
    <t>بيانات التكلفه المتغيره</t>
  </si>
  <si>
    <t>تكلفة العماله  اوالاجور في الساعه</t>
  </si>
  <si>
    <t>تكلفة المواد</t>
  </si>
  <si>
    <t xml:space="preserve">حساب أرباح الوحدات المنتجه باستخدام مدير السنياريو </t>
  </si>
  <si>
    <t>البيان</t>
  </si>
  <si>
    <t>منتج 1</t>
  </si>
  <si>
    <t>منتج 2</t>
  </si>
  <si>
    <t>منتج 3</t>
  </si>
  <si>
    <t>ساعات العمل لكل وحده</t>
  </si>
  <si>
    <t>تكلفة المواد لكل وحده</t>
  </si>
  <si>
    <t>تكلفة الإنتاج</t>
  </si>
  <si>
    <t>سعر البيع</t>
  </si>
  <si>
    <t>ربح الوحده</t>
  </si>
  <si>
    <t>الوحدات التي تم انتاجها</t>
  </si>
  <si>
    <t>اجمالى الربح لكل منتج</t>
  </si>
  <si>
    <t>اجمالى ربح جميع المنتجات</t>
  </si>
  <si>
    <t>الحاله</t>
  </si>
  <si>
    <t>ساعات</t>
  </si>
  <si>
    <t>مواد</t>
  </si>
  <si>
    <t>افضل سناريو اقل ساعات واقل تكلفة</t>
  </si>
  <si>
    <t>الأفضل</t>
  </si>
  <si>
    <t xml:space="preserve">اسوء سناريو اعلى ساعات واعلى تكلفة </t>
  </si>
  <si>
    <t>الاسوء</t>
  </si>
  <si>
    <t>الأكثر حدوثا هو الحاله الوسط بين الأفضل والاسوء</t>
  </si>
  <si>
    <t>الأكثر حدوثا</t>
  </si>
  <si>
    <t>product</t>
  </si>
  <si>
    <t>price</t>
  </si>
  <si>
    <t>kamon</t>
  </si>
  <si>
    <t>felfel</t>
  </si>
  <si>
    <t>shata</t>
  </si>
  <si>
    <t>7 spices</t>
  </si>
  <si>
    <t>korkom</t>
  </si>
  <si>
    <t>selling price</t>
  </si>
  <si>
    <t>Benefits</t>
  </si>
  <si>
    <t>Scenarios</t>
  </si>
  <si>
    <t>salary_per_hr</t>
  </si>
  <si>
    <t>cost_material</t>
  </si>
  <si>
    <t>current</t>
  </si>
  <si>
    <t>Created by Odoo on 5/3/2024</t>
  </si>
  <si>
    <t>41-64</t>
  </si>
  <si>
    <t>41-51</t>
  </si>
  <si>
    <t>43-47</t>
  </si>
  <si>
    <t>41-47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</si>
  <si>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</si>
  <si>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</si>
  <si>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</si>
  <si>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</si>
  <si>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</si>
  <si>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</si>
  <si>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</si>
  <si>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Created by Odoo on 5/3/2024
Modified by Odoo on 5/3/2024</t>
  </si>
  <si>
    <t>Profit</t>
  </si>
  <si>
    <t>Car Type</t>
  </si>
  <si>
    <t>Price</t>
  </si>
  <si>
    <t>QTY</t>
  </si>
  <si>
    <t>B_QTY</t>
  </si>
  <si>
    <t>lanos</t>
  </si>
  <si>
    <t>verna</t>
  </si>
  <si>
    <t>Passat</t>
  </si>
  <si>
    <t>corola</t>
  </si>
  <si>
    <t>Expenses 2016</t>
  </si>
  <si>
    <t>jan</t>
  </si>
  <si>
    <t>feb</t>
  </si>
  <si>
    <t>mar</t>
  </si>
  <si>
    <t>apr</t>
  </si>
  <si>
    <t>may</t>
  </si>
  <si>
    <t>jun</t>
  </si>
  <si>
    <t>jul</t>
  </si>
  <si>
    <t>aug</t>
  </si>
  <si>
    <t>expenses 1</t>
  </si>
  <si>
    <t>expenses 2</t>
  </si>
  <si>
    <t>expenses 3</t>
  </si>
  <si>
    <t>expenses 4</t>
  </si>
  <si>
    <t>expenses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</si>
</sst>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&quot;ج.م.‏&quot;\ * #,##0.00_);_(&quot;ج.م.‏&quot;\ * \(#,##0.00\);_(&quot;ج.م.‏&quot;\ * &quot;-&quot;??_);_(@_)"/>
    <numFmt numFmtId="165" formatCode="_-&quot;$&quot;* #,##0.00_-;\-&quot;$&quot;* #,##0.00_-;_-&quot;$&quot;* &quot;-&quot;??_-;_-@_-"/>
  </numFmts>
  <fonts count="3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4"/>
      <name val="Arial"/>
      <family val="2"/>
    </font>
    <font>
      <sz val="11"/>
      <name val="Calibri"/>
      <family val="2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16"/>
      <name val="Arial"/>
      <family val="2"/>
    </font>
    <font>
      <b/>
      <sz val="10"/>
      <color indexed="16"/>
      <name val="Arial"/>
      <family val="2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0"/>
      <name val="Segoe UI"/>
      <family val="2"/>
    </font>
    <font>
      <sz val="11"/>
      <color theme="1"/>
      <name val="Segoe UI"/>
      <family val="2"/>
    </font>
    <font>
      <sz val="11"/>
      <name val="Segoe UI"/>
      <family val="2"/>
    </font>
    <font>
      <b/>
      <sz val="12"/>
      <color theme="0"/>
      <name val="Segoe UI"/>
      <family val="2"/>
    </font>
    <font>
      <b/>
      <sz val="12"/>
      <name val="Segoe UI"/>
      <family val="2"/>
    </font>
    <font>
      <sz val="11"/>
      <color theme="0"/>
      <name val="Arial Unicode MS"/>
      <family val="2"/>
    </font>
    <font>
      <sz val="11"/>
      <color theme="1"/>
      <name val="Arial Unicode MS"/>
      <family val="2"/>
    </font>
    <font>
      <b/>
      <sz val="18"/>
      <color rgb="FFFF0000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indexed="55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theme="4" tint="0.59999389629810485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4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double">
        <color theme="4"/>
      </top>
      <bottom/>
      <diagonal/>
    </border>
    <border>
      <left style="thin">
        <color indexed="64"/>
      </left>
      <right/>
      <top style="double">
        <color theme="4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/>
      <right style="hair">
        <color auto="1"/>
      </right>
      <top style="thin">
        <color indexed="64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9" fontId="1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4" borderId="0" applyNumberFormat="0" applyBorder="0" applyAlignment="0" applyProtection="0"/>
    <xf numFmtId="0" fontId="3" fillId="2" borderId="2" applyNumberFormat="0" applyAlignment="0" applyProtection="0"/>
    <xf numFmtId="0" fontId="8" fillId="0" borderId="0"/>
    <xf numFmtId="9" fontId="8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" fillId="3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2" fillId="0" borderId="1" applyNumberFormat="0" applyFill="0" applyAlignment="0" applyProtection="0"/>
    <xf numFmtId="0" fontId="12" fillId="0" borderId="0"/>
    <xf numFmtId="165" fontId="8" fillId="0" borderId="0" applyFont="0" applyFill="0" applyBorder="0" applyAlignment="0" applyProtection="0"/>
  </cellStyleXfs>
  <cellXfs count="163">
    <xf numFmtId="0" fontId="0" fillId="0" borderId="0" xfId="0"/>
    <xf numFmtId="0" fontId="7" fillId="0" borderId="0" xfId="2"/>
    <xf numFmtId="0" fontId="9" fillId="0" borderId="0" xfId="9" applyFont="1" applyAlignment="1">
      <alignment horizontal="center"/>
    </xf>
    <xf numFmtId="0" fontId="9" fillId="10" borderId="4" xfId="9" applyFont="1" applyFill="1" applyBorder="1" applyAlignment="1">
      <alignment horizontal="center"/>
    </xf>
    <xf numFmtId="0" fontId="9" fillId="11" borderId="4" xfId="9" applyFont="1" applyFill="1" applyBorder="1" applyAlignment="1">
      <alignment horizontal="center"/>
    </xf>
    <xf numFmtId="0" fontId="7" fillId="0" borderId="0" xfId="2" applyAlignment="1">
      <alignment vertical="center"/>
    </xf>
    <xf numFmtId="0" fontId="9" fillId="10" borderId="5" xfId="9" applyFont="1" applyFill="1" applyBorder="1" applyAlignment="1">
      <alignment horizontal="center"/>
    </xf>
    <xf numFmtId="0" fontId="9" fillId="11" borderId="5" xfId="9" applyFont="1" applyFill="1" applyBorder="1" applyAlignment="1">
      <alignment horizontal="center"/>
    </xf>
    <xf numFmtId="0" fontId="11" fillId="9" borderId="0" xfId="9" applyFont="1" applyFill="1" applyAlignment="1">
      <alignment horizontal="center"/>
    </xf>
    <xf numFmtId="0" fontId="11" fillId="9" borderId="6" xfId="9" applyFont="1" applyFill="1" applyBorder="1" applyAlignment="1">
      <alignment horizontal="center"/>
    </xf>
    <xf numFmtId="0" fontId="9" fillId="11" borderId="7" xfId="2" applyFont="1" applyFill="1" applyBorder="1" applyAlignment="1">
      <alignment horizontal="center"/>
    </xf>
    <xf numFmtId="0" fontId="9" fillId="11" borderId="8" xfId="2" applyFont="1" applyFill="1" applyBorder="1" applyAlignment="1">
      <alignment horizontal="center"/>
    </xf>
    <xf numFmtId="0" fontId="1" fillId="0" borderId="0" xfId="4" applyAlignment="1">
      <alignment horizontal="center" vertical="center"/>
    </xf>
    <xf numFmtId="9" fontId="1" fillId="0" borderId="0" xfId="4" applyNumberFormat="1" applyAlignment="1">
      <alignment horizontal="center" vertical="center"/>
    </xf>
    <xf numFmtId="0" fontId="9" fillId="12" borderId="5" xfId="9" applyFont="1" applyFill="1" applyBorder="1" applyAlignment="1">
      <alignment horizontal="center"/>
    </xf>
    <xf numFmtId="0" fontId="9" fillId="12" borderId="4" xfId="9" applyFont="1" applyFill="1" applyBorder="1" applyAlignment="1">
      <alignment horizontal="center"/>
    </xf>
    <xf numFmtId="0" fontId="11" fillId="9" borderId="6" xfId="9" applyFont="1" applyFill="1" applyBorder="1" applyAlignment="1">
      <alignment horizontal="center" vertical="center"/>
    </xf>
    <xf numFmtId="0" fontId="9" fillId="10" borderId="4" xfId="9" applyFont="1" applyFill="1" applyBorder="1" applyAlignment="1">
      <alignment horizontal="center" vertical="center"/>
    </xf>
    <xf numFmtId="0" fontId="9" fillId="11" borderId="4" xfId="9" applyFont="1" applyFill="1" applyBorder="1" applyAlignment="1">
      <alignment horizontal="center" vertical="center"/>
    </xf>
    <xf numFmtId="0" fontId="9" fillId="12" borderId="4" xfId="9" applyFont="1" applyFill="1" applyBorder="1" applyAlignment="1">
      <alignment horizontal="center" vertical="center"/>
    </xf>
    <xf numFmtId="0" fontId="9" fillId="11" borderId="8" xfId="2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8" borderId="10" xfId="4" applyFont="1" applyFill="1" applyBorder="1" applyAlignment="1">
      <alignment horizontal="center" vertical="center"/>
    </xf>
    <xf numFmtId="0" fontId="4" fillId="8" borderId="11" xfId="4" applyFont="1" applyFill="1" applyBorder="1" applyAlignment="1">
      <alignment horizontal="center" vertical="center"/>
    </xf>
    <xf numFmtId="0" fontId="4" fillId="8" borderId="12" xfId="4" applyFont="1" applyFill="1" applyBorder="1" applyAlignment="1">
      <alignment horizontal="center" vertical="center"/>
    </xf>
    <xf numFmtId="0" fontId="0" fillId="0" borderId="3" xfId="0" applyBorder="1"/>
    <xf numFmtId="0" fontId="1" fillId="0" borderId="3" xfId="4" applyBorder="1" applyAlignment="1">
      <alignment horizontal="center" vertical="center"/>
    </xf>
    <xf numFmtId="9" fontId="1" fillId="0" borderId="3" xfId="4" applyNumberFormat="1" applyBorder="1" applyAlignment="1">
      <alignment horizontal="center" vertical="center"/>
    </xf>
    <xf numFmtId="9" fontId="0" fillId="0" borderId="0" xfId="1" applyFont="1" applyBorder="1"/>
    <xf numFmtId="0" fontId="1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2" fontId="0" fillId="0" borderId="0" xfId="0" applyNumberFormat="1"/>
    <xf numFmtId="0" fontId="4" fillId="8" borderId="10" xfId="0" applyFont="1" applyFill="1" applyBorder="1"/>
    <xf numFmtId="0" fontId="4" fillId="8" borderId="11" xfId="0" applyFont="1" applyFill="1" applyBorder="1"/>
    <xf numFmtId="0" fontId="4" fillId="8" borderId="12" xfId="0" applyFont="1" applyFill="1" applyBorder="1"/>
    <xf numFmtId="0" fontId="0" fillId="11" borderId="10" xfId="0" applyFill="1" applyBorder="1"/>
    <xf numFmtId="0" fontId="0" fillId="11" borderId="11" xfId="0" applyFill="1" applyBorder="1"/>
    <xf numFmtId="2" fontId="0" fillId="11" borderId="11" xfId="0" applyNumberFormat="1" applyFill="1" applyBorder="1"/>
    <xf numFmtId="0" fontId="0" fillId="11" borderId="12" xfId="0" applyFill="1" applyBorder="1"/>
    <xf numFmtId="0" fontId="0" fillId="0" borderId="10" xfId="0" applyBorder="1"/>
    <xf numFmtId="0" fontId="0" fillId="0" borderId="11" xfId="0" applyBorder="1"/>
    <xf numFmtId="2" fontId="0" fillId="0" borderId="11" xfId="0" applyNumberFormat="1" applyBorder="1"/>
    <xf numFmtId="0" fontId="0" fillId="0" borderId="12" xfId="0" applyBorder="1"/>
    <xf numFmtId="0" fontId="5" fillId="0" borderId="0" xfId="0" applyFont="1"/>
    <xf numFmtId="0" fontId="16" fillId="16" borderId="0" xfId="0" applyFont="1" applyFill="1"/>
    <xf numFmtId="0" fontId="0" fillId="17" borderId="0" xfId="0" applyFill="1"/>
    <xf numFmtId="0" fontId="16" fillId="18" borderId="0" xfId="0" applyFont="1" applyFill="1"/>
    <xf numFmtId="0" fontId="0" fillId="13" borderId="0" xfId="0" applyFill="1"/>
    <xf numFmtId="0" fontId="5" fillId="11" borderId="11" xfId="0" applyFont="1" applyFill="1" applyBorder="1"/>
    <xf numFmtId="2" fontId="7" fillId="0" borderId="0" xfId="5" applyNumberFormat="1" applyFont="1"/>
    <xf numFmtId="0" fontId="1" fillId="0" borderId="3" xfId="4" applyBorder="1" applyAlignment="1">
      <alignment horizontal="center"/>
    </xf>
    <xf numFmtId="0" fontId="1" fillId="0" borderId="0" xfId="4"/>
    <xf numFmtId="9" fontId="7" fillId="0" borderId="0" xfId="5" applyFont="1"/>
    <xf numFmtId="43" fontId="7" fillId="0" borderId="0" xfId="6" applyFont="1"/>
    <xf numFmtId="9" fontId="3" fillId="2" borderId="2" xfId="8" applyNumberFormat="1" applyAlignment="1">
      <alignment horizontal="center" vertical="center"/>
    </xf>
    <xf numFmtId="9" fontId="7" fillId="0" borderId="21" xfId="5" applyFont="1" applyBorder="1" applyAlignment="1">
      <alignment horizontal="center"/>
    </xf>
    <xf numFmtId="0" fontId="8" fillId="0" borderId="0" xfId="9"/>
    <xf numFmtId="0" fontId="17" fillId="0" borderId="3" xfId="9" applyFont="1" applyBorder="1"/>
    <xf numFmtId="0" fontId="18" fillId="0" borderId="3" xfId="9" applyFont="1" applyBorder="1"/>
    <xf numFmtId="0" fontId="18" fillId="0" borderId="3" xfId="9" applyFont="1" applyBorder="1" applyAlignment="1">
      <alignment horizontal="center"/>
    </xf>
    <xf numFmtId="0" fontId="17" fillId="0" borderId="0" xfId="9" applyFont="1"/>
    <xf numFmtId="9" fontId="18" fillId="0" borderId="3" xfId="9" applyNumberFormat="1" applyFont="1" applyBorder="1"/>
    <xf numFmtId="43" fontId="1" fillId="4" borderId="0" xfId="7" applyNumberFormat="1"/>
    <xf numFmtId="43" fontId="7" fillId="0" borderId="22" xfId="6" applyFont="1" applyBorder="1"/>
    <xf numFmtId="43" fontId="7" fillId="0" borderId="23" xfId="6" applyFont="1" applyBorder="1"/>
    <xf numFmtId="164" fontId="19" fillId="0" borderId="18" xfId="3" applyFont="1" applyBorder="1" applyAlignment="1">
      <alignment horizontal="center" vertical="center"/>
    </xf>
    <xf numFmtId="164" fontId="19" fillId="0" borderId="3" xfId="3" applyFont="1" applyBorder="1" applyAlignment="1">
      <alignment horizontal="center" vertical="center"/>
    </xf>
    <xf numFmtId="164" fontId="19" fillId="0" borderId="16" xfId="3" applyFont="1" applyBorder="1" applyAlignment="1">
      <alignment horizontal="center" vertical="center"/>
    </xf>
    <xf numFmtId="0" fontId="1" fillId="7" borderId="21" xfId="4" applyFill="1" applyBorder="1"/>
    <xf numFmtId="43" fontId="7" fillId="7" borderId="21" xfId="6" applyFont="1" applyFill="1" applyBorder="1" applyAlignment="1">
      <alignment horizontal="center"/>
    </xf>
    <xf numFmtId="0" fontId="1" fillId="23" borderId="32" xfId="4" applyFill="1" applyBorder="1"/>
    <xf numFmtId="0" fontId="1" fillId="23" borderId="33" xfId="4" applyFill="1" applyBorder="1"/>
    <xf numFmtId="9" fontId="9" fillId="20" borderId="35" xfId="10" applyFont="1" applyFill="1" applyBorder="1" applyAlignment="1">
      <alignment horizontal="center" vertical="center"/>
    </xf>
    <xf numFmtId="9" fontId="9" fillId="20" borderId="36" xfId="10" applyFont="1" applyFill="1" applyBorder="1" applyAlignment="1">
      <alignment horizontal="center" vertical="center"/>
    </xf>
    <xf numFmtId="9" fontId="9" fillId="20" borderId="37" xfId="10" applyFont="1" applyFill="1" applyBorder="1" applyAlignment="1">
      <alignment horizontal="center" vertical="center"/>
    </xf>
    <xf numFmtId="0" fontId="8" fillId="0" borderId="39" xfId="9" applyBorder="1" applyAlignment="1">
      <alignment horizontal="center"/>
    </xf>
    <xf numFmtId="0" fontId="18" fillId="24" borderId="19" xfId="9" applyFont="1" applyFill="1" applyBorder="1" applyAlignment="1">
      <alignment horizontal="center" vertical="center"/>
    </xf>
    <xf numFmtId="0" fontId="18" fillId="24" borderId="20" xfId="9" applyFont="1" applyFill="1" applyBorder="1" applyAlignment="1">
      <alignment horizontal="center" vertical="center"/>
    </xf>
    <xf numFmtId="0" fontId="18" fillId="24" borderId="40" xfId="9" applyFont="1" applyFill="1" applyBorder="1" applyAlignment="1">
      <alignment horizontal="center" vertical="center"/>
    </xf>
    <xf numFmtId="0" fontId="18" fillId="0" borderId="17" xfId="9" applyFont="1" applyBorder="1" applyAlignment="1">
      <alignment horizontal="center"/>
    </xf>
    <xf numFmtId="0" fontId="17" fillId="0" borderId="18" xfId="9" applyFont="1" applyBorder="1" applyAlignment="1">
      <alignment horizontal="center"/>
    </xf>
    <xf numFmtId="0" fontId="18" fillId="0" borderId="14" xfId="9" applyFont="1" applyBorder="1" applyAlignment="1">
      <alignment horizontal="center"/>
    </xf>
    <xf numFmtId="0" fontId="17" fillId="0" borderId="3" xfId="9" applyFont="1" applyBorder="1" applyAlignment="1">
      <alignment horizontal="center"/>
    </xf>
    <xf numFmtId="0" fontId="18" fillId="0" borderId="15" xfId="9" applyFont="1" applyBorder="1" applyAlignment="1">
      <alignment horizontal="center"/>
    </xf>
    <xf numFmtId="0" fontId="17" fillId="0" borderId="16" xfId="9" applyFont="1" applyBorder="1" applyAlignment="1">
      <alignment horizontal="center"/>
    </xf>
    <xf numFmtId="0" fontId="18" fillId="0" borderId="3" xfId="9" applyFont="1" applyBorder="1" applyAlignment="1">
      <alignment horizontal="center" vertical="center"/>
    </xf>
    <xf numFmtId="9" fontId="18" fillId="0" borderId="3" xfId="9" applyNumberFormat="1" applyFont="1" applyBorder="1" applyAlignment="1">
      <alignment horizontal="center" vertical="center"/>
    </xf>
    <xf numFmtId="0" fontId="1" fillId="0" borderId="0" xfId="4" applyAlignment="1">
      <alignment horizontal="center"/>
    </xf>
    <xf numFmtId="0" fontId="18" fillId="0" borderId="26" xfId="9" applyFont="1" applyBorder="1" applyAlignment="1">
      <alignment horizontal="center"/>
    </xf>
    <xf numFmtId="0" fontId="8" fillId="0" borderId="4" xfId="9" applyBorder="1" applyAlignment="1">
      <alignment horizontal="center"/>
    </xf>
    <xf numFmtId="9" fontId="8" fillId="0" borderId="34" xfId="9" applyNumberFormat="1" applyBorder="1" applyAlignment="1">
      <alignment horizontal="center" vertical="center"/>
    </xf>
    <xf numFmtId="9" fontId="9" fillId="21" borderId="38" xfId="10" applyFont="1" applyFill="1" applyBorder="1" applyAlignment="1">
      <alignment horizontal="center"/>
    </xf>
    <xf numFmtId="0" fontId="22" fillId="22" borderId="45" xfId="4" applyFont="1" applyFill="1" applyBorder="1" applyAlignment="1">
      <alignment horizontal="right"/>
    </xf>
    <xf numFmtId="0" fontId="22" fillId="22" borderId="45" xfId="4" applyFont="1" applyFill="1" applyBorder="1" applyAlignment="1">
      <alignment horizontal="center"/>
    </xf>
    <xf numFmtId="0" fontId="21" fillId="25" borderId="45" xfId="4" applyFont="1" applyFill="1" applyBorder="1" applyAlignment="1">
      <alignment horizontal="center"/>
    </xf>
    <xf numFmtId="0" fontId="23" fillId="0" borderId="45" xfId="4" applyFont="1" applyBorder="1"/>
    <xf numFmtId="0" fontId="23" fillId="0" borderId="45" xfId="4" applyFont="1" applyBorder="1" applyAlignment="1">
      <alignment horizontal="center"/>
    </xf>
    <xf numFmtId="0" fontId="21" fillId="25" borderId="45" xfId="4" applyFont="1" applyFill="1" applyBorder="1"/>
    <xf numFmtId="0" fontId="24" fillId="26" borderId="45" xfId="4" applyFont="1" applyFill="1" applyBorder="1" applyAlignment="1">
      <alignment horizontal="center" vertical="center"/>
    </xf>
    <xf numFmtId="0" fontId="25" fillId="27" borderId="45" xfId="4" applyFont="1" applyFill="1" applyBorder="1" applyAlignment="1">
      <alignment horizontal="center" vertical="center"/>
    </xf>
    <xf numFmtId="0" fontId="6" fillId="26" borderId="0" xfId="4" applyFont="1" applyFill="1" applyAlignment="1">
      <alignment horizontal="center"/>
    </xf>
    <xf numFmtId="0" fontId="26" fillId="28" borderId="45" xfId="4" applyFont="1" applyFill="1" applyBorder="1" applyAlignment="1">
      <alignment horizontal="center"/>
    </xf>
    <xf numFmtId="0" fontId="27" fillId="0" borderId="45" xfId="4" applyFont="1" applyBorder="1" applyAlignment="1">
      <alignment horizontal="right"/>
    </xf>
    <xf numFmtId="0" fontId="27" fillId="0" borderId="45" xfId="4" applyFont="1" applyBorder="1" applyAlignment="1">
      <alignment horizontal="center"/>
    </xf>
    <xf numFmtId="43" fontId="7" fillId="29" borderId="0" xfId="6" applyFont="1" applyFill="1"/>
    <xf numFmtId="0" fontId="1" fillId="0" borderId="0" xfId="4" applyAlignment="1">
      <alignment wrapText="1"/>
    </xf>
    <xf numFmtId="0" fontId="5" fillId="31" borderId="0" xfId="0" applyFont="1" applyFill="1" applyAlignment="1">
      <alignment horizontal="center" vertical="center"/>
    </xf>
    <xf numFmtId="9" fontId="5" fillId="32" borderId="0" xfId="0" applyNumberFormat="1" applyFont="1" applyFill="1" applyAlignment="1">
      <alignment horizontal="center" vertical="center"/>
    </xf>
    <xf numFmtId="0" fontId="5" fillId="14" borderId="3" xfId="0" applyFont="1" applyFill="1" applyBorder="1" applyAlignment="1">
      <alignment horizontal="center" vertical="center"/>
    </xf>
    <xf numFmtId="9" fontId="5" fillId="14" borderId="3" xfId="1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0" borderId="3" xfId="0" applyFill="1" applyBorder="1" applyAlignment="1">
      <alignment horizontal="center" vertical="center"/>
    </xf>
    <xf numFmtId="0" fontId="1" fillId="0" borderId="3" xfId="4" applyBorder="1"/>
    <xf numFmtId="0" fontId="0" fillId="0" borderId="23" xfId="0" applyBorder="1"/>
    <xf numFmtId="0" fontId="29" fillId="34" borderId="21" xfId="0" applyFont="1" applyFill="1" applyBorder="1" applyAlignment="1">
      <alignment horizontal="left"/>
    </xf>
    <xf numFmtId="0" fontId="29" fillId="34" borderId="30" xfId="0" applyFont="1" applyFill="1" applyBorder="1" applyAlignment="1">
      <alignment horizontal="left"/>
    </xf>
    <xf numFmtId="0" fontId="0" fillId="0" borderId="47" xfId="0" applyBorder="1"/>
    <xf numFmtId="0" fontId="30" fillId="35" borderId="0" xfId="0" applyFont="1" applyFill="1" applyAlignment="1">
      <alignment horizontal="left"/>
    </xf>
    <xf numFmtId="0" fontId="31" fillId="35" borderId="47" xfId="0" applyFont="1" applyFill="1" applyBorder="1" applyAlignment="1">
      <alignment horizontal="left"/>
    </xf>
    <xf numFmtId="0" fontId="30" fillId="35" borderId="23" xfId="0" applyFont="1" applyFill="1" applyBorder="1" applyAlignment="1">
      <alignment horizontal="left"/>
    </xf>
    <xf numFmtId="0" fontId="32" fillId="34" borderId="30" xfId="0" applyFont="1" applyFill="1" applyBorder="1" applyAlignment="1">
      <alignment horizontal="right"/>
    </xf>
    <xf numFmtId="0" fontId="32" fillId="34" borderId="21" xfId="0" applyFont="1" applyFill="1" applyBorder="1" applyAlignment="1">
      <alignment horizontal="right"/>
    </xf>
    <xf numFmtId="0" fontId="0" fillId="36" borderId="0" xfId="0" applyFill="1"/>
    <xf numFmtId="0" fontId="33" fillId="0" borderId="0" xfId="0" applyFont="1" applyAlignment="1">
      <alignment vertical="top" wrapText="1"/>
    </xf>
    <xf numFmtId="0" fontId="16" fillId="19" borderId="19" xfId="0" applyFont="1" applyFill="1" applyBorder="1" applyAlignment="1">
      <alignment horizontal="center" vertical="center"/>
    </xf>
    <xf numFmtId="0" fontId="16" fillId="19" borderId="20" xfId="0" applyFont="1" applyFill="1" applyBorder="1" applyAlignment="1">
      <alignment horizontal="center" vertical="center"/>
    </xf>
    <xf numFmtId="0" fontId="16" fillId="19" borderId="24" xfId="0" applyFont="1" applyFill="1" applyBorder="1" applyAlignment="1">
      <alignment horizontal="center" vertical="center"/>
    </xf>
    <xf numFmtId="0" fontId="16" fillId="19" borderId="13" xfId="0" applyFont="1" applyFill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164" fontId="19" fillId="22" borderId="28" xfId="0" applyNumberFormat="1" applyFont="1" applyFill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164" fontId="19" fillId="22" borderId="29" xfId="0" applyNumberFormat="1" applyFont="1" applyFill="1" applyBorder="1" applyAlignment="1">
      <alignment horizontal="center" vertical="center"/>
    </xf>
    <xf numFmtId="164" fontId="20" fillId="22" borderId="13" xfId="0" applyNumberFormat="1" applyFont="1" applyFill="1" applyBorder="1" applyAlignment="1">
      <alignment horizontal="center" vertical="center"/>
    </xf>
    <xf numFmtId="0" fontId="13" fillId="13" borderId="0" xfId="0" applyFont="1" applyFill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4" fillId="13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15" fillId="15" borderId="0" xfId="0" applyFont="1" applyFill="1" applyAlignment="1">
      <alignment horizontal="center" vertical="center"/>
    </xf>
    <xf numFmtId="0" fontId="1" fillId="0" borderId="3" xfId="4" applyBorder="1" applyAlignment="1">
      <alignment horizontal="center"/>
    </xf>
    <xf numFmtId="0" fontId="9" fillId="19" borderId="3" xfId="9" applyFont="1" applyFill="1" applyBorder="1" applyAlignment="1">
      <alignment horizontal="center"/>
    </xf>
    <xf numFmtId="0" fontId="9" fillId="20" borderId="34" xfId="9" applyFont="1" applyFill="1" applyBorder="1" applyAlignment="1">
      <alignment horizontal="center"/>
    </xf>
    <xf numFmtId="0" fontId="9" fillId="7" borderId="41" xfId="9" applyFont="1" applyFill="1" applyBorder="1" applyAlignment="1">
      <alignment horizontal="center" vertical="center"/>
    </xf>
    <xf numFmtId="0" fontId="9" fillId="7" borderId="42" xfId="9" applyFont="1" applyFill="1" applyBorder="1" applyAlignment="1">
      <alignment horizontal="center" vertical="center"/>
    </xf>
    <xf numFmtId="0" fontId="9" fillId="7" borderId="18" xfId="9" applyFont="1" applyFill="1" applyBorder="1" applyAlignment="1">
      <alignment horizontal="center" vertical="center"/>
    </xf>
    <xf numFmtId="0" fontId="21" fillId="25" borderId="43" xfId="4" applyFont="1" applyFill="1" applyBorder="1" applyAlignment="1">
      <alignment horizontal="center"/>
    </xf>
    <xf numFmtId="0" fontId="21" fillId="25" borderId="44" xfId="4" applyFont="1" applyFill="1" applyBorder="1" applyAlignment="1">
      <alignment horizontal="center"/>
    </xf>
    <xf numFmtId="0" fontId="22" fillId="0" borderId="46" xfId="4" applyFont="1" applyBorder="1" applyAlignment="1">
      <alignment horizontal="center"/>
    </xf>
    <xf numFmtId="0" fontId="28" fillId="33" borderId="0" xfId="0" applyFont="1" applyFill="1" applyAlignment="1">
      <alignment horizontal="center"/>
    </xf>
    <xf numFmtId="0" fontId="16" fillId="7" borderId="30" xfId="0" applyFont="1" applyFill="1" applyBorder="1" applyAlignment="1">
      <alignment horizontal="center" vertical="center"/>
    </xf>
    <xf numFmtId="0" fontId="16" fillId="7" borderId="31" xfId="0" applyFont="1" applyFill="1" applyBorder="1" applyAlignment="1">
      <alignment horizontal="center" vertical="center"/>
    </xf>
    <xf numFmtId="9" fontId="0" fillId="0" borderId="0" xfId="0" applyNumberFormat="1"/>
    <xf numFmtId="0" fontId="35" fillId="17" borderId="3" xfId="0" applyFont="1" applyFill="1" applyBorder="1" applyAlignment="1">
      <alignment horizontal="center" vertical="center"/>
    </xf>
    <xf numFmtId="0" fontId="0" fillId="0" borderId="3" xfId="0" applyNumberFormat="1" applyBorder="1"/>
    <xf numFmtId="0" fontId="0" fillId="32" borderId="3" xfId="0" applyFill="1" applyBorder="1"/>
  </cellXfs>
  <cellStyles count="20">
    <cellStyle name="40% - Accent1 2" xfId="7" xr:uid="{563FDD9A-96E6-4788-ABAA-46BD8495BE7C}"/>
    <cellStyle name="Accent1 2" xfId="14" xr:uid="{AD6C6C20-9D99-4B68-A23C-8CD1FC39A8C7}"/>
    <cellStyle name="Accent2 2" xfId="15" xr:uid="{38119F99-6003-491E-B9BB-036F12DA1059}"/>
    <cellStyle name="Accent6 2" xfId="16" xr:uid="{3B779136-2388-428A-926C-80669C5D6B6E}"/>
    <cellStyle name="Comma 2" xfId="6" xr:uid="{8E311B3D-3038-4980-ADBD-575E1949AA2E}"/>
    <cellStyle name="Currency 2" xfId="19" xr:uid="{7A14F506-65E8-4EDB-9FEC-61289F4FF91D}"/>
    <cellStyle name="Currency 3" xfId="3" xr:uid="{DA668418-AC0E-457E-879C-05121AE41FCF}"/>
    <cellStyle name="Heading 1 2" xfId="17" xr:uid="{45D52CD1-B137-4DB1-AF54-2FCD9649A3F4}"/>
    <cellStyle name="Input 2" xfId="8" xr:uid="{22CF0347-40F6-43AF-B47C-3994D5FB5439}"/>
    <cellStyle name="Normal" xfId="0" builtinId="0"/>
    <cellStyle name="Normal 2" xfId="4" xr:uid="{FA378836-212F-4D61-8F42-1FF2EBF929DB}"/>
    <cellStyle name="Normal 2 2" xfId="9" xr:uid="{111BC683-6BE8-49D3-8C34-59AD9302BF10}"/>
    <cellStyle name="Normal 3" xfId="12" xr:uid="{4C2993E3-2A0D-49D5-A995-FCF5684511D6}"/>
    <cellStyle name="Normal 3 2" xfId="18" xr:uid="{C37D2EFA-B3AE-4E8D-99C2-9EBD15341F64}"/>
    <cellStyle name="Normal 4" xfId="2" xr:uid="{2BF09198-BFCE-4D53-AB4A-91199B4B46C5}"/>
    <cellStyle name="Percent" xfId="1" builtinId="5"/>
    <cellStyle name="Percent 2" xfId="5" xr:uid="{D8840380-0655-4D81-9504-5F5EF7D11524}"/>
    <cellStyle name="Percent 2 2" xfId="11" xr:uid="{DA2982D4-3270-4C4C-8F04-226554EF3618}"/>
    <cellStyle name="Percent 3" xfId="10" xr:uid="{81D638A3-5093-4C22-8B9F-29F278C698CD}"/>
    <cellStyle name="Percent 4" xfId="13" xr:uid="{CF6DED95-516B-41C5-95EF-55630D35BF3F}"/>
  </cellStyles>
  <dxfs count="35"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5B68B"/>
        </patternFill>
      </fill>
    </dxf>
    <dxf>
      <fill>
        <patternFill>
          <bgColor rgb="FF824DED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5B68B"/>
        </patternFill>
      </fill>
    </dxf>
    <dxf>
      <fill>
        <patternFill>
          <bgColor rgb="FF824DED"/>
        </patternFill>
      </fill>
    </dxf>
    <dxf>
      <fill>
        <patternFill patternType="solid">
          <fgColor rgb="FFFFC7CE"/>
          <bgColor rgb="FFBDD7EE"/>
        </patternFill>
      </fill>
    </dxf>
    <dxf>
      <fill>
        <patternFill patternType="solid">
          <fgColor rgb="FFFFEB9C"/>
          <bgColor rgb="FFDDEBF7"/>
        </patternFill>
      </fill>
    </dxf>
    <dxf>
      <fill>
        <patternFill patternType="solid">
          <fgColor rgb="FFC6EFCE"/>
          <bgColor rgb="FFBDD7EE"/>
        </patternFill>
      </fill>
    </dxf>
    <dxf>
      <fill>
        <patternFill patternType="solid">
          <fgColor rgb="FFF5B68B"/>
          <bgColor rgb="FFDDEBF7"/>
        </patternFill>
      </fill>
    </dxf>
    <dxf>
      <fill>
        <patternFill patternType="solid">
          <fgColor rgb="FF824DED"/>
          <bgColor rgb="FFBDD7E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protection locked="1" hidden="0"/>
    </dxf>
    <dxf>
      <numFmt numFmtId="13" formatCode="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</dxf>
    <dxf>
      <alignment horizontal="center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EAEAE"/>
      <color rgb="FF787306"/>
      <color rgb="FF824DED"/>
      <color rgb="FFF5B68B"/>
      <color rgb="FFFB53EF"/>
      <color rgb="FF7297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DA9DF6-5EE7-46BD-A3B8-E34294CB54BC}" name="Table1" displayName="Table1" ref="A1:F26" totalsRowCount="1" headerRowDxfId="34" dataDxfId="33" totalsRowDxfId="32" headerRowCellStyle="Normal 2" dataCellStyle="Normal 2">
  <autoFilter ref="A1:F25" xr:uid="{FCDA9DF6-5EE7-46BD-A3B8-E34294CB54BC}">
    <filterColumn colId="3">
      <filters>
        <filter val="Computer"/>
      </filters>
    </filterColumn>
  </autoFilter>
  <tableColumns count="6">
    <tableColumn id="1" xr3:uid="{89B3E981-2162-45A9-B3E1-9B1F772556F7}" name="Name" totalsRowLabel="Total" dataDxfId="31" totalsRowDxfId="30" dataCellStyle="Normal 2"/>
    <tableColumn id="2" xr3:uid="{7E394C4E-4BA9-45BD-8FAE-44DA7641348E}" name="Age" dataDxfId="29" totalsRowDxfId="28" dataCellStyle="Normal 2"/>
    <tableColumn id="3" xr3:uid="{1264FDD0-F6C0-4B27-BFDC-21644A02E83B}" name="Salary" totalsRowFunction="average" dataDxfId="27" totalsRowDxfId="26" dataCellStyle="Normal 2"/>
    <tableColumn id="4" xr3:uid="{14FC4C1C-042B-4BCA-9F54-4D9899B0E1D5}" name="Department" dataDxfId="25" totalsRowDxfId="24" dataCellStyle="Normal 2"/>
    <tableColumn id="5" xr3:uid="{B79E8B92-FB45-49AB-9EF8-C4C748E0BC30}" name="Bonus" dataDxfId="23" totalsRowDxfId="22" dataCellStyle="Normal 2"/>
    <tableColumn id="6" xr3:uid="{A9802CD3-9F03-4CFD-ADCF-17E5397F49A3}" name="Net salary" totalsRowFunction="sum" dataDxfId="21" totalsRowDxfId="2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R31"/>
  <sheetViews>
    <sheetView workbookViewId="0">
      <selection activeCell="K15" sqref="K15"/>
    </sheetView>
  </sheetViews>
  <sheetFormatPr defaultRowHeight="14.4"/>
  <cols>
    <col min="2" max="3" width="11.21875" customWidth="1"/>
    <col min="4" max="4" width="15" customWidth="1"/>
    <col min="6" max="6" width="14.44140625" customWidth="1"/>
    <col min="10" max="10" width="8.88671875" customWidth="1"/>
    <col min="13" max="13" width="11" customWidth="1"/>
  </cols>
  <sheetData>
    <row r="1" spans="1:1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J1" s="141" t="s">
        <v>305</v>
      </c>
      <c r="K1" s="141"/>
      <c r="L1" s="141"/>
      <c r="M1" s="141"/>
      <c r="N1" s="141"/>
      <c r="O1" s="141"/>
    </row>
    <row r="2" spans="1:18" hidden="1">
      <c r="A2" s="12" t="s">
        <v>6</v>
      </c>
      <c r="B2" s="12">
        <v>39</v>
      </c>
      <c r="C2" s="12">
        <v>3000</v>
      </c>
      <c r="D2" s="12" t="s">
        <v>7</v>
      </c>
      <c r="E2" s="13">
        <v>0.15</v>
      </c>
      <c r="F2" s="12">
        <v>3450</v>
      </c>
      <c r="J2" s="142"/>
      <c r="K2" s="142"/>
      <c r="L2" s="142"/>
      <c r="M2" s="142"/>
      <c r="N2" s="142"/>
      <c r="O2" s="142"/>
    </row>
    <row r="3" spans="1:18" hidden="1">
      <c r="A3" s="12" t="s">
        <v>8</v>
      </c>
      <c r="B3" s="12">
        <v>25</v>
      </c>
      <c r="C3" s="12">
        <v>2000</v>
      </c>
      <c r="D3" s="12" t="s">
        <v>7</v>
      </c>
      <c r="E3" s="13">
        <v>0.1</v>
      </c>
      <c r="F3" s="12">
        <v>2200</v>
      </c>
      <c r="J3" s="22" t="s">
        <v>0</v>
      </c>
      <c r="K3" s="23" t="s">
        <v>1</v>
      </c>
      <c r="L3" s="23" t="s">
        <v>2</v>
      </c>
      <c r="M3" s="23" t="s">
        <v>3</v>
      </c>
      <c r="N3" s="23" t="s">
        <v>4</v>
      </c>
      <c r="O3" s="24" t="s">
        <v>5</v>
      </c>
    </row>
    <row r="4" spans="1:18" hidden="1">
      <c r="A4" s="12" t="s">
        <v>9</v>
      </c>
      <c r="B4" s="12">
        <v>57</v>
      </c>
      <c r="C4" s="12">
        <v>4000</v>
      </c>
      <c r="D4" s="12" t="s">
        <v>7</v>
      </c>
      <c r="E4" s="13">
        <v>0.05</v>
      </c>
      <c r="F4" s="12">
        <v>4200</v>
      </c>
      <c r="J4" s="25"/>
      <c r="K4" s="25"/>
      <c r="L4" s="25" t="s">
        <v>303</v>
      </c>
      <c r="M4" s="25" t="s">
        <v>304</v>
      </c>
      <c r="N4" s="25"/>
      <c r="O4" s="25"/>
    </row>
    <row r="5" spans="1:18" hidden="1">
      <c r="A5" s="12" t="s">
        <v>10</v>
      </c>
      <c r="B5" s="12">
        <v>29</v>
      </c>
      <c r="C5" s="12">
        <v>2000</v>
      </c>
      <c r="D5" s="12" t="s">
        <v>7</v>
      </c>
      <c r="E5" s="13">
        <v>0.12</v>
      </c>
      <c r="F5" s="12">
        <v>2240</v>
      </c>
      <c r="J5" s="26" t="s">
        <v>0</v>
      </c>
      <c r="K5" s="26" t="s">
        <v>1</v>
      </c>
      <c r="L5" s="26" t="s">
        <v>2</v>
      </c>
      <c r="M5" s="26" t="s">
        <v>3</v>
      </c>
      <c r="N5" s="26" t="s">
        <v>4</v>
      </c>
      <c r="O5" s="26" t="s">
        <v>5</v>
      </c>
    </row>
    <row r="6" spans="1:18">
      <c r="A6" s="12" t="s">
        <v>11</v>
      </c>
      <c r="B6" s="12">
        <v>57</v>
      </c>
      <c r="C6" s="12">
        <v>5000</v>
      </c>
      <c r="D6" s="12" t="s">
        <v>12</v>
      </c>
      <c r="E6" s="13">
        <v>0.15</v>
      </c>
      <c r="F6" s="12">
        <v>5750</v>
      </c>
      <c r="J6" s="26" t="s">
        <v>11</v>
      </c>
      <c r="K6" s="26">
        <v>57</v>
      </c>
      <c r="L6" s="26">
        <v>5000</v>
      </c>
      <c r="M6" s="26" t="s">
        <v>12</v>
      </c>
      <c r="N6" s="27">
        <v>0.15</v>
      </c>
      <c r="O6" s="26">
        <v>5750</v>
      </c>
    </row>
    <row r="7" spans="1:18">
      <c r="A7" s="12" t="s">
        <v>13</v>
      </c>
      <c r="B7" s="12">
        <v>46</v>
      </c>
      <c r="C7" s="12">
        <v>7000</v>
      </c>
      <c r="D7" s="12" t="s">
        <v>12</v>
      </c>
      <c r="E7" s="13">
        <v>0.1</v>
      </c>
      <c r="F7" s="12">
        <v>7700</v>
      </c>
      <c r="J7" s="26" t="s">
        <v>13</v>
      </c>
      <c r="K7" s="26">
        <v>46</v>
      </c>
      <c r="L7" s="26">
        <v>7000</v>
      </c>
      <c r="M7" s="26" t="s">
        <v>12</v>
      </c>
      <c r="N7" s="27">
        <v>0.1</v>
      </c>
      <c r="O7" s="26">
        <v>7700</v>
      </c>
    </row>
    <row r="8" spans="1:18" hidden="1">
      <c r="A8" s="12" t="s">
        <v>14</v>
      </c>
      <c r="B8" s="12">
        <v>35</v>
      </c>
      <c r="C8" s="12">
        <v>1000</v>
      </c>
      <c r="D8" s="12" t="s">
        <v>15</v>
      </c>
      <c r="E8" s="13">
        <v>0.05</v>
      </c>
      <c r="F8" s="12">
        <v>1050</v>
      </c>
      <c r="J8" s="26" t="s">
        <v>21</v>
      </c>
      <c r="K8" s="26">
        <v>33</v>
      </c>
      <c r="L8" s="26">
        <v>6000</v>
      </c>
      <c r="M8" s="26" t="s">
        <v>12</v>
      </c>
      <c r="N8" s="27">
        <v>0.15</v>
      </c>
      <c r="O8" s="26">
        <v>6900</v>
      </c>
    </row>
    <row r="9" spans="1:18" hidden="1">
      <c r="A9" s="12" t="s">
        <v>16</v>
      </c>
      <c r="B9" s="12">
        <v>29</v>
      </c>
      <c r="C9" s="12">
        <v>3000</v>
      </c>
      <c r="D9" s="12" t="s">
        <v>15</v>
      </c>
      <c r="E9" s="13">
        <v>0.12</v>
      </c>
      <c r="F9" s="12">
        <v>3360</v>
      </c>
    </row>
    <row r="10" spans="1:18" hidden="1">
      <c r="A10" s="12" t="s">
        <v>17</v>
      </c>
      <c r="B10" s="12">
        <v>53</v>
      </c>
      <c r="C10" s="12">
        <v>2000</v>
      </c>
      <c r="D10" s="12" t="s">
        <v>15</v>
      </c>
      <c r="E10" s="13">
        <v>0.15</v>
      </c>
      <c r="F10" s="12">
        <v>2300</v>
      </c>
    </row>
    <row r="11" spans="1:18" ht="18">
      <c r="A11" s="12" t="s">
        <v>18</v>
      </c>
      <c r="B11" s="12">
        <v>43</v>
      </c>
      <c r="C11" s="12">
        <v>4000</v>
      </c>
      <c r="D11" s="12" t="s">
        <v>12</v>
      </c>
      <c r="E11" s="13">
        <v>0.1</v>
      </c>
      <c r="F11" s="12">
        <v>4400</v>
      </c>
      <c r="H11" s="31"/>
      <c r="J11" s="143" t="s">
        <v>306</v>
      </c>
      <c r="K11" s="143"/>
      <c r="L11" s="143"/>
      <c r="M11" s="143"/>
      <c r="N11" s="143"/>
      <c r="O11" s="143"/>
      <c r="Q11" s="144" t="s">
        <v>3</v>
      </c>
      <c r="R11" s="144"/>
    </row>
    <row r="12" spans="1:18" hidden="1">
      <c r="A12" s="12" t="s">
        <v>19</v>
      </c>
      <c r="B12" s="12">
        <v>48</v>
      </c>
      <c r="C12" s="12">
        <v>3000</v>
      </c>
      <c r="D12" s="12" t="s">
        <v>15</v>
      </c>
      <c r="E12" s="13">
        <v>0.05</v>
      </c>
      <c r="F12" s="12">
        <v>3150</v>
      </c>
      <c r="J12" s="143"/>
      <c r="K12" s="143"/>
      <c r="L12" s="143"/>
      <c r="M12" s="143"/>
      <c r="N12" s="143"/>
      <c r="O12" s="143"/>
      <c r="Q12" s="145" t="s">
        <v>12</v>
      </c>
      <c r="R12" s="145"/>
    </row>
    <row r="13" spans="1:18" hidden="1">
      <c r="A13" s="12" t="s">
        <v>20</v>
      </c>
      <c r="B13" s="12">
        <v>48</v>
      </c>
      <c r="C13" s="12">
        <v>1000</v>
      </c>
      <c r="D13" s="12" t="s">
        <v>15</v>
      </c>
      <c r="E13" s="13">
        <v>0.12</v>
      </c>
      <c r="F13" s="12">
        <v>1120</v>
      </c>
      <c r="J13" t="str" cm="1">
        <f t="array" ref="J13:O20">_xlfn._xlws.FILTER(Table1[#All],Table1[[#All],[Department]]=Q12,"Invalid Data")</f>
        <v>Ramy</v>
      </c>
      <c r="K13">
        <v>57</v>
      </c>
      <c r="L13">
        <v>5000</v>
      </c>
      <c r="M13" t="str">
        <v>Computer</v>
      </c>
      <c r="N13" s="28">
        <v>0.15</v>
      </c>
      <c r="O13">
        <v>5750</v>
      </c>
    </row>
    <row r="14" spans="1:18">
      <c r="A14" s="12" t="s">
        <v>21</v>
      </c>
      <c r="B14" s="12">
        <v>33</v>
      </c>
      <c r="C14" s="12">
        <v>6000</v>
      </c>
      <c r="D14" s="12" t="s">
        <v>12</v>
      </c>
      <c r="E14" s="13">
        <v>0.15</v>
      </c>
      <c r="F14" s="12">
        <v>6900</v>
      </c>
      <c r="J14" t="str">
        <v>Yousef</v>
      </c>
      <c r="K14">
        <v>46</v>
      </c>
      <c r="L14">
        <v>7000</v>
      </c>
      <c r="M14" t="str">
        <v>Computer</v>
      </c>
      <c r="N14" s="28">
        <v>0.1</v>
      </c>
      <c r="O14">
        <v>7700</v>
      </c>
    </row>
    <row r="15" spans="1:18">
      <c r="A15" s="12" t="s">
        <v>22</v>
      </c>
      <c r="B15" s="12">
        <v>37</v>
      </c>
      <c r="C15" s="12">
        <v>3000</v>
      </c>
      <c r="D15" s="12" t="s">
        <v>12</v>
      </c>
      <c r="E15" s="13">
        <v>0.1</v>
      </c>
      <c r="F15" s="12">
        <v>3300</v>
      </c>
      <c r="J15" t="str">
        <v>Neveen</v>
      </c>
      <c r="K15">
        <v>43</v>
      </c>
      <c r="L15">
        <v>4000</v>
      </c>
      <c r="M15" t="str">
        <v>Computer</v>
      </c>
      <c r="N15" s="28">
        <v>0.1</v>
      </c>
      <c r="O15">
        <v>4400</v>
      </c>
    </row>
    <row r="16" spans="1:18" hidden="1">
      <c r="A16" s="12" t="s">
        <v>23</v>
      </c>
      <c r="B16" s="12">
        <v>35</v>
      </c>
      <c r="C16" s="12">
        <v>2000</v>
      </c>
      <c r="D16" s="12" t="s">
        <v>7</v>
      </c>
      <c r="E16" s="13">
        <v>0.05</v>
      </c>
      <c r="F16" s="12">
        <v>2100</v>
      </c>
      <c r="J16" t="str">
        <v>Maged</v>
      </c>
      <c r="K16">
        <v>33</v>
      </c>
      <c r="L16">
        <v>6000</v>
      </c>
      <c r="M16" t="str">
        <v>Computer</v>
      </c>
      <c r="N16" s="28">
        <v>0.15</v>
      </c>
      <c r="O16">
        <v>6900</v>
      </c>
    </row>
    <row r="17" spans="1:18" hidden="1">
      <c r="A17" s="12" t="s">
        <v>24</v>
      </c>
      <c r="B17" s="12">
        <v>38</v>
      </c>
      <c r="C17" s="12">
        <v>1000</v>
      </c>
      <c r="D17" s="12" t="s">
        <v>7</v>
      </c>
      <c r="E17" s="13">
        <v>0.12</v>
      </c>
      <c r="F17" s="12">
        <v>1120</v>
      </c>
      <c r="J17" t="str">
        <v>Yasser</v>
      </c>
      <c r="K17">
        <v>37</v>
      </c>
      <c r="L17">
        <v>3000</v>
      </c>
      <c r="M17" t="str">
        <v>Computer</v>
      </c>
      <c r="N17" s="28">
        <v>0.1</v>
      </c>
      <c r="O17">
        <v>3300</v>
      </c>
    </row>
    <row r="18" spans="1:18" hidden="1">
      <c r="A18" s="12" t="s">
        <v>25</v>
      </c>
      <c r="B18" s="12">
        <v>24</v>
      </c>
      <c r="C18" s="12">
        <v>5000</v>
      </c>
      <c r="D18" s="12" t="s">
        <v>7</v>
      </c>
      <c r="E18" s="13">
        <v>0.15</v>
      </c>
      <c r="F18" s="12">
        <v>5750</v>
      </c>
      <c r="J18" t="str">
        <v>Salwa</v>
      </c>
      <c r="K18">
        <v>34</v>
      </c>
      <c r="L18">
        <v>4000</v>
      </c>
      <c r="M18" t="str">
        <v>Computer</v>
      </c>
      <c r="N18" s="28">
        <v>0.1</v>
      </c>
      <c r="O18">
        <v>4400</v>
      </c>
    </row>
    <row r="19" spans="1:18">
      <c r="A19" s="12" t="s">
        <v>26</v>
      </c>
      <c r="B19" s="12">
        <v>34</v>
      </c>
      <c r="C19" s="12">
        <v>4000</v>
      </c>
      <c r="D19" s="12" t="s">
        <v>12</v>
      </c>
      <c r="E19" s="13">
        <v>0.1</v>
      </c>
      <c r="F19" s="12">
        <v>4400</v>
      </c>
      <c r="J19" t="str">
        <v>Ahmed</v>
      </c>
      <c r="K19">
        <v>28</v>
      </c>
      <c r="L19">
        <v>4000</v>
      </c>
      <c r="M19" t="str">
        <v>Computer</v>
      </c>
      <c r="N19" s="28">
        <v>0.05</v>
      </c>
      <c r="O19">
        <v>4200</v>
      </c>
    </row>
    <row r="20" spans="1:18" hidden="1">
      <c r="A20" s="12" t="s">
        <v>27</v>
      </c>
      <c r="B20" s="12">
        <v>44</v>
      </c>
      <c r="C20" s="12">
        <v>2000</v>
      </c>
      <c r="D20" s="12" t="s">
        <v>15</v>
      </c>
      <c r="E20" s="13">
        <v>0.05</v>
      </c>
      <c r="F20" s="12">
        <v>2100</v>
      </c>
      <c r="J20" t="str">
        <v>Dina</v>
      </c>
      <c r="K20">
        <v>36</v>
      </c>
      <c r="L20">
        <v>2000</v>
      </c>
      <c r="M20" t="str">
        <v>Computer</v>
      </c>
      <c r="N20" s="28">
        <v>0.12</v>
      </c>
      <c r="O20">
        <v>2240</v>
      </c>
    </row>
    <row r="21" spans="1:18" hidden="1">
      <c r="A21" s="12" t="s">
        <v>28</v>
      </c>
      <c r="B21" s="12">
        <v>24</v>
      </c>
      <c r="C21" s="12">
        <v>1000</v>
      </c>
      <c r="D21" s="12" t="s">
        <v>7</v>
      </c>
      <c r="E21" s="13">
        <v>0.12</v>
      </c>
      <c r="F21" s="12">
        <v>1120</v>
      </c>
    </row>
    <row r="22" spans="1:18" ht="18" hidden="1">
      <c r="A22" s="12" t="s">
        <v>29</v>
      </c>
      <c r="B22" s="12">
        <v>28</v>
      </c>
      <c r="C22" s="12">
        <v>5000</v>
      </c>
      <c r="D22" s="12" t="s">
        <v>7</v>
      </c>
      <c r="E22" s="13">
        <v>0.15</v>
      </c>
      <c r="F22" s="12">
        <v>5750</v>
      </c>
      <c r="J22" s="146" t="s">
        <v>307</v>
      </c>
      <c r="K22" s="146"/>
      <c r="L22" s="146"/>
      <c r="M22" s="146"/>
      <c r="N22" s="146"/>
      <c r="O22" s="146"/>
      <c r="Q22" s="144" t="s">
        <v>3</v>
      </c>
      <c r="R22" s="144"/>
    </row>
    <row r="23" spans="1:18" hidden="1">
      <c r="A23" s="12" t="s">
        <v>30</v>
      </c>
      <c r="B23" s="12">
        <v>46</v>
      </c>
      <c r="C23" s="12">
        <v>3000</v>
      </c>
      <c r="D23" s="12" t="s">
        <v>15</v>
      </c>
      <c r="E23" s="13">
        <v>0.1</v>
      </c>
      <c r="F23" s="12">
        <v>3300</v>
      </c>
      <c r="J23" s="146"/>
      <c r="K23" s="146"/>
      <c r="L23" s="146"/>
      <c r="M23" s="146"/>
      <c r="N23" s="146"/>
      <c r="O23" s="146"/>
      <c r="Q23" s="145" t="s">
        <v>304</v>
      </c>
      <c r="R23" s="145"/>
    </row>
    <row r="24" spans="1:18">
      <c r="A24" s="12" t="s">
        <v>31</v>
      </c>
      <c r="B24" s="12">
        <v>28</v>
      </c>
      <c r="C24" s="12">
        <v>4000</v>
      </c>
      <c r="D24" s="12" t="s">
        <v>12</v>
      </c>
      <c r="E24" s="13">
        <v>0.05</v>
      </c>
      <c r="F24" s="12">
        <v>4200</v>
      </c>
      <c r="J24" t="str" cm="1">
        <f t="array" ref="J24:O31">_xlfn._xlws.SORT(_xlfn._xlws.FILTER(Table1[#All],Table1[[#All],[Department]]=Q23,"Invalid Data"),1)</f>
        <v>Ahmed</v>
      </c>
      <c r="K24">
        <v>28</v>
      </c>
      <c r="L24">
        <v>4000</v>
      </c>
      <c r="M24" t="str">
        <v>Computer</v>
      </c>
      <c r="N24">
        <v>0.05</v>
      </c>
      <c r="O24">
        <v>4200</v>
      </c>
    </row>
    <row r="25" spans="1:18">
      <c r="A25" s="12" t="s">
        <v>32</v>
      </c>
      <c r="B25" s="12">
        <v>36</v>
      </c>
      <c r="C25" s="12">
        <v>2000</v>
      </c>
      <c r="D25" s="12" t="s">
        <v>12</v>
      </c>
      <c r="E25" s="13">
        <v>0.12</v>
      </c>
      <c r="F25" s="12">
        <v>2240</v>
      </c>
      <c r="J25" t="str">
        <v>Dina</v>
      </c>
      <c r="K25">
        <v>36</v>
      </c>
      <c r="L25">
        <v>2000</v>
      </c>
      <c r="M25" t="str">
        <v>Computer</v>
      </c>
      <c r="N25">
        <v>0.12</v>
      </c>
      <c r="O25">
        <v>2240</v>
      </c>
    </row>
    <row r="26" spans="1:18">
      <c r="A26" s="29" t="s">
        <v>33</v>
      </c>
      <c r="B26" s="29"/>
      <c r="C26" s="29">
        <f>SUBTOTAL(101,Table1[Salary])</f>
        <v>4375</v>
      </c>
      <c r="D26" s="29"/>
      <c r="E26" s="29"/>
      <c r="F26" s="30">
        <f>SUBTOTAL(109,Table1[Net salary])</f>
        <v>38890</v>
      </c>
      <c r="J26" t="str">
        <v>Maged</v>
      </c>
      <c r="K26">
        <v>33</v>
      </c>
      <c r="L26">
        <v>6000</v>
      </c>
      <c r="M26" t="str">
        <v>Computer</v>
      </c>
      <c r="N26">
        <v>0.15</v>
      </c>
      <c r="O26">
        <v>6900</v>
      </c>
    </row>
    <row r="27" spans="1:18">
      <c r="J27" t="str">
        <v>Neveen</v>
      </c>
      <c r="K27">
        <v>43</v>
      </c>
      <c r="L27">
        <v>4000</v>
      </c>
      <c r="M27" t="str">
        <v>Computer</v>
      </c>
      <c r="N27">
        <v>0.1</v>
      </c>
      <c r="O27">
        <v>4400</v>
      </c>
    </row>
    <row r="28" spans="1:18">
      <c r="J28" t="str">
        <v>Ramy</v>
      </c>
      <c r="K28">
        <v>57</v>
      </c>
      <c r="L28">
        <v>5000</v>
      </c>
      <c r="M28" t="str">
        <v>Computer</v>
      </c>
      <c r="N28">
        <v>0.15</v>
      </c>
      <c r="O28">
        <v>5750</v>
      </c>
    </row>
    <row r="29" spans="1:18">
      <c r="J29" t="str">
        <v>Salwa</v>
      </c>
      <c r="K29">
        <v>34</v>
      </c>
      <c r="L29">
        <v>4000</v>
      </c>
      <c r="M29" t="str">
        <v>Computer</v>
      </c>
      <c r="N29">
        <v>0.1</v>
      </c>
      <c r="O29">
        <v>4400</v>
      </c>
    </row>
    <row r="30" spans="1:18">
      <c r="J30" t="str">
        <v>Yasser</v>
      </c>
      <c r="K30">
        <v>37</v>
      </c>
      <c r="L30">
        <v>3000</v>
      </c>
      <c r="M30" t="str">
        <v>Computer</v>
      </c>
      <c r="N30">
        <v>0.1</v>
      </c>
      <c r="O30">
        <v>3300</v>
      </c>
    </row>
    <row r="31" spans="1:18">
      <c r="J31" t="str">
        <v>Yousef</v>
      </c>
      <c r="K31">
        <v>46</v>
      </c>
      <c r="L31">
        <v>7000</v>
      </c>
      <c r="M31" t="str">
        <v>Computer</v>
      </c>
      <c r="N31">
        <v>0.1</v>
      </c>
      <c r="O31">
        <v>7700</v>
      </c>
    </row>
  </sheetData>
  <mergeCells count="7">
    <mergeCell ref="J1:O2"/>
    <mergeCell ref="J11:O12"/>
    <mergeCell ref="Q11:R11"/>
    <mergeCell ref="Q12:R12"/>
    <mergeCell ref="J22:O23"/>
    <mergeCell ref="Q22:R22"/>
    <mergeCell ref="Q23:R2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9D1D-0301-47B9-A8C6-EE99668D9F4C}">
  <sheetPr>
    <tabColor rgb="FFFFC000"/>
  </sheetPr>
  <dimension ref="A1:K311"/>
  <sheetViews>
    <sheetView workbookViewId="0">
      <selection activeCell="E16" sqref="E16"/>
    </sheetView>
  </sheetViews>
  <sheetFormatPr defaultRowHeight="14.4"/>
  <cols>
    <col min="1" max="1" width="14.5546875" bestFit="1" customWidth="1"/>
    <col min="2" max="2" width="14.6640625" bestFit="1" customWidth="1"/>
    <col min="3" max="3" width="10.109375" bestFit="1" customWidth="1"/>
    <col min="4" max="4" width="9.77734375" bestFit="1" customWidth="1"/>
    <col min="5" max="5" width="10.6640625" style="21" bestFit="1" customWidth="1"/>
    <col min="6" max="6" width="10" bestFit="1" customWidth="1"/>
    <col min="7" max="7" width="10.5546875" bestFit="1" customWidth="1"/>
    <col min="8" max="8" width="12.44140625" bestFit="1" customWidth="1"/>
    <col min="11" max="11" width="10.6640625" bestFit="1" customWidth="1"/>
  </cols>
  <sheetData>
    <row r="1" spans="1:11" ht="17.399999999999999">
      <c r="A1" s="8" t="s">
        <v>34</v>
      </c>
      <c r="B1" s="9" t="s">
        <v>35</v>
      </c>
      <c r="C1" s="9" t="s">
        <v>36</v>
      </c>
      <c r="D1" s="9" t="s">
        <v>37</v>
      </c>
      <c r="E1" s="16" t="s">
        <v>38</v>
      </c>
      <c r="F1" s="9" t="s">
        <v>39</v>
      </c>
      <c r="G1" s="9" t="s">
        <v>40</v>
      </c>
      <c r="H1" s="9" t="s">
        <v>41</v>
      </c>
      <c r="K1" s="9" t="s">
        <v>38</v>
      </c>
    </row>
    <row r="2" spans="1:11">
      <c r="A2" s="7">
        <v>38</v>
      </c>
      <c r="B2" s="4" t="s">
        <v>90</v>
      </c>
      <c r="C2" s="4">
        <v>2003</v>
      </c>
      <c r="D2" s="4">
        <v>3</v>
      </c>
      <c r="E2" s="18" t="s">
        <v>55</v>
      </c>
      <c r="F2" s="4" t="s">
        <v>53</v>
      </c>
      <c r="G2" s="4">
        <v>30</v>
      </c>
      <c r="H2" s="4">
        <v>28500</v>
      </c>
      <c r="K2" s="3" t="s">
        <v>43</v>
      </c>
    </row>
    <row r="3" spans="1:11">
      <c r="A3" s="7">
        <v>62</v>
      </c>
      <c r="B3" s="4" t="s">
        <v>114</v>
      </c>
      <c r="C3" s="4">
        <v>2001</v>
      </c>
      <c r="D3" s="4">
        <v>3</v>
      </c>
      <c r="E3" s="18" t="s">
        <v>52</v>
      </c>
      <c r="F3" s="4" t="s">
        <v>47</v>
      </c>
      <c r="G3" s="4">
        <v>30</v>
      </c>
      <c r="H3" s="4">
        <v>28500</v>
      </c>
      <c r="K3" s="18" t="s">
        <v>46</v>
      </c>
    </row>
    <row r="4" spans="1:11">
      <c r="A4" s="6">
        <v>91</v>
      </c>
      <c r="B4" s="3" t="s">
        <v>143</v>
      </c>
      <c r="C4" s="3">
        <v>2003</v>
      </c>
      <c r="D4" s="3">
        <v>1</v>
      </c>
      <c r="E4" s="17" t="s">
        <v>52</v>
      </c>
      <c r="F4" s="3" t="s">
        <v>44</v>
      </c>
      <c r="G4" s="3">
        <v>30</v>
      </c>
      <c r="H4" s="3">
        <v>28500</v>
      </c>
      <c r="K4" s="17" t="s">
        <v>49</v>
      </c>
    </row>
    <row r="5" spans="1:11">
      <c r="A5" s="7">
        <v>186</v>
      </c>
      <c r="B5" s="4" t="s">
        <v>238</v>
      </c>
      <c r="C5" s="4">
        <v>2002</v>
      </c>
      <c r="D5" s="4">
        <v>2</v>
      </c>
      <c r="E5" s="18" t="s">
        <v>52</v>
      </c>
      <c r="F5" s="4" t="s">
        <v>56</v>
      </c>
      <c r="G5" s="4">
        <v>30</v>
      </c>
      <c r="H5" s="4">
        <v>28500</v>
      </c>
      <c r="K5" s="18" t="s">
        <v>52</v>
      </c>
    </row>
    <row r="6" spans="1:11">
      <c r="A6" s="6">
        <v>215</v>
      </c>
      <c r="B6" s="3" t="s">
        <v>267</v>
      </c>
      <c r="C6" s="3">
        <v>2002</v>
      </c>
      <c r="D6" s="3">
        <v>1</v>
      </c>
      <c r="E6" s="17" t="s">
        <v>52</v>
      </c>
      <c r="F6" s="3" t="s">
        <v>56</v>
      </c>
      <c r="G6" s="3">
        <v>30</v>
      </c>
      <c r="H6" s="3">
        <v>28500</v>
      </c>
      <c r="K6" s="17" t="s">
        <v>55</v>
      </c>
    </row>
    <row r="7" spans="1:11">
      <c r="A7" s="7">
        <v>224</v>
      </c>
      <c r="B7" s="4" t="s">
        <v>276</v>
      </c>
      <c r="C7" s="4">
        <v>2002</v>
      </c>
      <c r="D7" s="4">
        <v>1</v>
      </c>
      <c r="E7" s="18" t="s">
        <v>52</v>
      </c>
      <c r="F7" s="4" t="s">
        <v>56</v>
      </c>
      <c r="G7" s="4">
        <v>30</v>
      </c>
      <c r="H7" s="4">
        <v>28500</v>
      </c>
    </row>
    <row r="8" spans="1:11">
      <c r="A8" s="7">
        <v>248</v>
      </c>
      <c r="B8" s="4" t="s">
        <v>300</v>
      </c>
      <c r="C8" s="4">
        <v>2003</v>
      </c>
      <c r="D8" s="4">
        <v>1</v>
      </c>
      <c r="E8" s="18" t="s">
        <v>52</v>
      </c>
      <c r="F8" s="4" t="s">
        <v>56</v>
      </c>
      <c r="G8" s="4">
        <v>30</v>
      </c>
      <c r="H8" s="4">
        <v>28500</v>
      </c>
    </row>
    <row r="9" spans="1:11">
      <c r="A9" s="6">
        <v>29</v>
      </c>
      <c r="B9" s="3" t="s">
        <v>81</v>
      </c>
      <c r="C9" s="3">
        <v>2001</v>
      </c>
      <c r="D9" s="3">
        <v>1</v>
      </c>
      <c r="E9" s="17" t="s">
        <v>49</v>
      </c>
      <c r="F9" s="3" t="s">
        <v>53</v>
      </c>
      <c r="G9" s="3">
        <v>30</v>
      </c>
      <c r="H9" s="3">
        <v>28500</v>
      </c>
    </row>
    <row r="10" spans="1:11">
      <c r="A10" s="7">
        <v>40</v>
      </c>
      <c r="B10" s="4" t="s">
        <v>92</v>
      </c>
      <c r="C10" s="4">
        <v>2000</v>
      </c>
      <c r="D10" s="4">
        <v>1</v>
      </c>
      <c r="E10" s="18" t="s">
        <v>46</v>
      </c>
      <c r="F10" s="4" t="s">
        <v>56</v>
      </c>
      <c r="G10" s="4">
        <v>30</v>
      </c>
      <c r="H10" s="4">
        <v>28500</v>
      </c>
    </row>
    <row r="11" spans="1:11">
      <c r="A11" s="7">
        <v>102</v>
      </c>
      <c r="B11" s="4" t="s">
        <v>154</v>
      </c>
      <c r="C11" s="4">
        <v>2002</v>
      </c>
      <c r="D11" s="4">
        <v>4</v>
      </c>
      <c r="E11" s="18" t="s">
        <v>46</v>
      </c>
      <c r="F11" s="4" t="s">
        <v>44</v>
      </c>
      <c r="G11" s="4">
        <v>30</v>
      </c>
      <c r="H11" s="4">
        <v>28500</v>
      </c>
    </row>
    <row r="12" spans="1:11">
      <c r="A12" s="7">
        <v>226</v>
      </c>
      <c r="B12" s="4" t="s">
        <v>278</v>
      </c>
      <c r="C12" s="4">
        <v>2001</v>
      </c>
      <c r="D12" s="4">
        <v>4</v>
      </c>
      <c r="E12" s="18" t="s">
        <v>46</v>
      </c>
      <c r="F12" s="4" t="s">
        <v>53</v>
      </c>
      <c r="G12" s="4">
        <v>30</v>
      </c>
      <c r="H12" s="4">
        <v>28500</v>
      </c>
    </row>
    <row r="13" spans="1:11">
      <c r="A13" s="7">
        <v>100</v>
      </c>
      <c r="B13" s="4" t="s">
        <v>152</v>
      </c>
      <c r="C13" s="4">
        <v>2003</v>
      </c>
      <c r="D13" s="4">
        <v>1</v>
      </c>
      <c r="E13" s="18" t="s">
        <v>43</v>
      </c>
      <c r="F13" s="4" t="s">
        <v>50</v>
      </c>
      <c r="G13" s="4">
        <v>30</v>
      </c>
      <c r="H13" s="4">
        <v>28500</v>
      </c>
    </row>
    <row r="14" spans="1:11">
      <c r="A14" s="7">
        <v>124</v>
      </c>
      <c r="B14" s="4" t="s">
        <v>176</v>
      </c>
      <c r="C14" s="4">
        <v>2000</v>
      </c>
      <c r="D14" s="4">
        <v>1</v>
      </c>
      <c r="E14" s="18" t="s">
        <v>43</v>
      </c>
      <c r="F14" s="4" t="s">
        <v>53</v>
      </c>
      <c r="G14" s="4">
        <v>30</v>
      </c>
      <c r="H14" s="4">
        <v>28500</v>
      </c>
    </row>
    <row r="15" spans="1:11">
      <c r="A15" s="6">
        <v>153</v>
      </c>
      <c r="B15" s="3" t="s">
        <v>205</v>
      </c>
      <c r="C15" s="3">
        <v>2000</v>
      </c>
      <c r="D15" s="3">
        <v>1</v>
      </c>
      <c r="E15" s="17" t="s">
        <v>43</v>
      </c>
      <c r="F15" s="3" t="s">
        <v>47</v>
      </c>
      <c r="G15" s="3">
        <v>30</v>
      </c>
      <c r="H15" s="3">
        <v>28500</v>
      </c>
    </row>
    <row r="16" spans="1:11">
      <c r="A16" s="7">
        <v>162</v>
      </c>
      <c r="B16" s="4" t="s">
        <v>214</v>
      </c>
      <c r="C16" s="4">
        <v>2003</v>
      </c>
      <c r="D16" s="4">
        <v>4</v>
      </c>
      <c r="E16" s="18" t="s">
        <v>43</v>
      </c>
      <c r="F16" s="4" t="s">
        <v>50</v>
      </c>
      <c r="G16" s="4">
        <v>30</v>
      </c>
      <c r="H16" s="4">
        <v>28500</v>
      </c>
    </row>
    <row r="17" spans="1:8">
      <c r="A17" s="7">
        <v>164</v>
      </c>
      <c r="B17" s="4" t="s">
        <v>216</v>
      </c>
      <c r="C17" s="4">
        <v>2003</v>
      </c>
      <c r="D17" s="4">
        <v>2</v>
      </c>
      <c r="E17" s="18" t="s">
        <v>43</v>
      </c>
      <c r="F17" s="4" t="s">
        <v>53</v>
      </c>
      <c r="G17" s="4">
        <v>30</v>
      </c>
      <c r="H17" s="4">
        <v>28500</v>
      </c>
    </row>
    <row r="18" spans="1:8">
      <c r="A18" s="6">
        <v>225</v>
      </c>
      <c r="B18" s="3" t="s">
        <v>277</v>
      </c>
      <c r="C18" s="3">
        <v>2003</v>
      </c>
      <c r="D18" s="3">
        <v>3</v>
      </c>
      <c r="E18" s="17" t="s">
        <v>55</v>
      </c>
      <c r="F18" s="3" t="s">
        <v>47</v>
      </c>
      <c r="G18" s="3">
        <v>25</v>
      </c>
      <c r="H18" s="3">
        <v>23750</v>
      </c>
    </row>
    <row r="19" spans="1:8">
      <c r="A19" s="6">
        <v>39</v>
      </c>
      <c r="B19" s="3" t="s">
        <v>91</v>
      </c>
      <c r="C19" s="3">
        <v>2002</v>
      </c>
      <c r="D19" s="3">
        <v>4</v>
      </c>
      <c r="E19" s="17" t="s">
        <v>52</v>
      </c>
      <c r="F19" s="3" t="s">
        <v>56</v>
      </c>
      <c r="G19" s="3">
        <v>25</v>
      </c>
      <c r="H19" s="3">
        <v>23750</v>
      </c>
    </row>
    <row r="20" spans="1:8">
      <c r="A20" s="6">
        <v>163</v>
      </c>
      <c r="B20" s="3" t="s">
        <v>215</v>
      </c>
      <c r="C20" s="3">
        <v>2001</v>
      </c>
      <c r="D20" s="3">
        <v>1</v>
      </c>
      <c r="E20" s="17" t="s">
        <v>52</v>
      </c>
      <c r="F20" s="3" t="s">
        <v>53</v>
      </c>
      <c r="G20" s="3">
        <v>25</v>
      </c>
      <c r="H20" s="3">
        <v>23750</v>
      </c>
    </row>
    <row r="21" spans="1:8">
      <c r="A21" s="6">
        <v>101</v>
      </c>
      <c r="B21" s="3" t="s">
        <v>153</v>
      </c>
      <c r="C21" s="3">
        <v>2003</v>
      </c>
      <c r="D21" s="3">
        <v>2</v>
      </c>
      <c r="E21" s="17" t="s">
        <v>49</v>
      </c>
      <c r="F21" s="3" t="s">
        <v>56</v>
      </c>
      <c r="G21" s="3">
        <v>25</v>
      </c>
      <c r="H21" s="3">
        <v>23750</v>
      </c>
    </row>
    <row r="22" spans="1:8">
      <c r="A22" s="6">
        <v>247</v>
      </c>
      <c r="B22" s="3" t="s">
        <v>299</v>
      </c>
      <c r="C22" s="3">
        <v>2001</v>
      </c>
      <c r="D22" s="3">
        <v>4</v>
      </c>
      <c r="E22" s="17" t="s">
        <v>55</v>
      </c>
      <c r="F22" s="3" t="s">
        <v>50</v>
      </c>
      <c r="G22" s="3">
        <v>22</v>
      </c>
      <c r="H22" s="3">
        <v>20900</v>
      </c>
    </row>
    <row r="23" spans="1:8">
      <c r="A23" s="6">
        <v>97</v>
      </c>
      <c r="B23" s="3" t="s">
        <v>149</v>
      </c>
      <c r="C23" s="3">
        <v>2003</v>
      </c>
      <c r="D23" s="3">
        <v>4</v>
      </c>
      <c r="E23" s="17" t="s">
        <v>52</v>
      </c>
      <c r="F23" s="3" t="s">
        <v>44</v>
      </c>
      <c r="G23" s="3">
        <v>22</v>
      </c>
      <c r="H23" s="3">
        <v>20900</v>
      </c>
    </row>
    <row r="24" spans="1:8">
      <c r="A24" s="6">
        <v>213</v>
      </c>
      <c r="B24" s="3" t="s">
        <v>265</v>
      </c>
      <c r="C24" s="3">
        <v>2003</v>
      </c>
      <c r="D24" s="3">
        <v>3</v>
      </c>
      <c r="E24" s="17" t="s">
        <v>52</v>
      </c>
      <c r="F24" s="3" t="s">
        <v>53</v>
      </c>
      <c r="G24" s="3">
        <v>22</v>
      </c>
      <c r="H24" s="3">
        <v>20900</v>
      </c>
    </row>
    <row r="25" spans="1:8">
      <c r="A25" s="6">
        <v>221</v>
      </c>
      <c r="B25" s="3" t="s">
        <v>273</v>
      </c>
      <c r="C25" s="3">
        <v>2003</v>
      </c>
      <c r="D25" s="3">
        <v>1</v>
      </c>
      <c r="E25" s="17" t="s">
        <v>52</v>
      </c>
      <c r="F25" s="3" t="s">
        <v>44</v>
      </c>
      <c r="G25" s="3">
        <v>22</v>
      </c>
      <c r="H25" s="3">
        <v>20900</v>
      </c>
    </row>
    <row r="26" spans="1:8">
      <c r="A26" s="6">
        <v>27</v>
      </c>
      <c r="B26" s="3" t="s">
        <v>79</v>
      </c>
      <c r="C26" s="3">
        <v>2002</v>
      </c>
      <c r="D26" s="3">
        <v>4</v>
      </c>
      <c r="E26" s="17" t="s">
        <v>49</v>
      </c>
      <c r="F26" s="3" t="s">
        <v>50</v>
      </c>
      <c r="G26" s="3">
        <v>22</v>
      </c>
      <c r="H26" s="3">
        <v>20900</v>
      </c>
    </row>
    <row r="27" spans="1:8">
      <c r="A27" s="6">
        <v>61</v>
      </c>
      <c r="B27" s="3" t="s">
        <v>113</v>
      </c>
      <c r="C27" s="3">
        <v>2000</v>
      </c>
      <c r="D27" s="3">
        <v>1</v>
      </c>
      <c r="E27" s="17" t="s">
        <v>49</v>
      </c>
      <c r="F27" s="3" t="s">
        <v>56</v>
      </c>
      <c r="G27" s="3">
        <v>22</v>
      </c>
      <c r="H27" s="3">
        <v>20900</v>
      </c>
    </row>
    <row r="28" spans="1:8">
      <c r="A28" s="6">
        <v>123</v>
      </c>
      <c r="B28" s="3" t="s">
        <v>175</v>
      </c>
      <c r="C28" s="3">
        <v>2002</v>
      </c>
      <c r="D28" s="3">
        <v>1</v>
      </c>
      <c r="E28" s="17" t="s">
        <v>49</v>
      </c>
      <c r="F28" s="3" t="s">
        <v>53</v>
      </c>
      <c r="G28" s="3">
        <v>22</v>
      </c>
      <c r="H28" s="3">
        <v>20900</v>
      </c>
    </row>
    <row r="29" spans="1:8">
      <c r="A29" s="6">
        <v>159</v>
      </c>
      <c r="B29" s="3" t="s">
        <v>211</v>
      </c>
      <c r="C29" s="3">
        <v>2001</v>
      </c>
      <c r="D29" s="3">
        <v>4</v>
      </c>
      <c r="E29" s="17" t="s">
        <v>49</v>
      </c>
      <c r="F29" s="3" t="s">
        <v>44</v>
      </c>
      <c r="G29" s="3">
        <v>22</v>
      </c>
      <c r="H29" s="3">
        <v>20900</v>
      </c>
    </row>
    <row r="30" spans="1:8">
      <c r="A30" s="6">
        <v>201</v>
      </c>
      <c r="B30" s="3" t="s">
        <v>253</v>
      </c>
      <c r="C30" s="3">
        <v>2001</v>
      </c>
      <c r="D30" s="3">
        <v>1</v>
      </c>
      <c r="E30" s="17" t="s">
        <v>49</v>
      </c>
      <c r="F30" s="3" t="s">
        <v>50</v>
      </c>
      <c r="G30" s="3">
        <v>22</v>
      </c>
      <c r="H30" s="3">
        <v>20900</v>
      </c>
    </row>
    <row r="31" spans="1:8">
      <c r="A31" s="6">
        <v>15</v>
      </c>
      <c r="B31" s="3" t="s">
        <v>67</v>
      </c>
      <c r="C31" s="3">
        <v>2000</v>
      </c>
      <c r="D31" s="3">
        <v>3</v>
      </c>
      <c r="E31" s="17" t="s">
        <v>46</v>
      </c>
      <c r="F31" s="3" t="s">
        <v>56</v>
      </c>
      <c r="G31" s="3">
        <v>22</v>
      </c>
      <c r="H31" s="3">
        <v>20900</v>
      </c>
    </row>
    <row r="32" spans="1:8">
      <c r="A32" s="6">
        <v>89</v>
      </c>
      <c r="B32" s="3" t="s">
        <v>141</v>
      </c>
      <c r="C32" s="3">
        <v>2000</v>
      </c>
      <c r="D32" s="3">
        <v>1</v>
      </c>
      <c r="E32" s="17" t="s">
        <v>46</v>
      </c>
      <c r="F32" s="3" t="s">
        <v>56</v>
      </c>
      <c r="G32" s="3">
        <v>22</v>
      </c>
      <c r="H32" s="3">
        <v>20900</v>
      </c>
    </row>
    <row r="33" spans="1:8">
      <c r="A33" s="6">
        <v>139</v>
      </c>
      <c r="B33" s="3" t="s">
        <v>191</v>
      </c>
      <c r="C33" s="3">
        <v>2003</v>
      </c>
      <c r="D33" s="3">
        <v>2</v>
      </c>
      <c r="E33" s="17" t="s">
        <v>46</v>
      </c>
      <c r="F33" s="3" t="s">
        <v>53</v>
      </c>
      <c r="G33" s="3">
        <v>22</v>
      </c>
      <c r="H33" s="3">
        <v>20900</v>
      </c>
    </row>
    <row r="34" spans="1:8">
      <c r="A34" s="6">
        <v>185</v>
      </c>
      <c r="B34" s="3" t="s">
        <v>237</v>
      </c>
      <c r="C34" s="3">
        <v>2003</v>
      </c>
      <c r="D34" s="3">
        <v>2</v>
      </c>
      <c r="E34" s="17" t="s">
        <v>46</v>
      </c>
      <c r="F34" s="3" t="s">
        <v>56</v>
      </c>
      <c r="G34" s="3">
        <v>22</v>
      </c>
      <c r="H34" s="3">
        <v>20900</v>
      </c>
    </row>
    <row r="35" spans="1:8">
      <c r="A35" s="6">
        <v>35</v>
      </c>
      <c r="B35" s="3" t="s">
        <v>87</v>
      </c>
      <c r="C35" s="3">
        <v>2001</v>
      </c>
      <c r="D35" s="3">
        <v>2</v>
      </c>
      <c r="E35" s="17" t="s">
        <v>43</v>
      </c>
      <c r="F35" s="3" t="s">
        <v>56</v>
      </c>
      <c r="G35" s="3">
        <v>22</v>
      </c>
      <c r="H35" s="3">
        <v>20900</v>
      </c>
    </row>
    <row r="36" spans="1:8">
      <c r="A36" s="6">
        <v>77</v>
      </c>
      <c r="B36" s="3" t="s">
        <v>129</v>
      </c>
      <c r="C36" s="3">
        <v>2001</v>
      </c>
      <c r="D36" s="3">
        <v>3</v>
      </c>
      <c r="E36" s="17" t="s">
        <v>43</v>
      </c>
      <c r="F36" s="3" t="s">
        <v>44</v>
      </c>
      <c r="G36" s="3">
        <v>22</v>
      </c>
      <c r="H36" s="3">
        <v>20900</v>
      </c>
    </row>
    <row r="37" spans="1:8">
      <c r="A37" s="6">
        <v>151</v>
      </c>
      <c r="B37" s="3" t="s">
        <v>203</v>
      </c>
      <c r="C37" s="3">
        <v>2003</v>
      </c>
      <c r="D37" s="3">
        <v>1</v>
      </c>
      <c r="E37" s="17" t="s">
        <v>43</v>
      </c>
      <c r="F37" s="3" t="s">
        <v>56</v>
      </c>
      <c r="G37" s="3">
        <v>22</v>
      </c>
      <c r="H37" s="3">
        <v>20900</v>
      </c>
    </row>
    <row r="38" spans="1:8">
      <c r="A38" s="7">
        <v>138</v>
      </c>
      <c r="B38" s="4" t="s">
        <v>190</v>
      </c>
      <c r="C38" s="4">
        <v>2000</v>
      </c>
      <c r="D38" s="4">
        <v>2</v>
      </c>
      <c r="E38" s="18" t="s">
        <v>55</v>
      </c>
      <c r="F38" s="4" t="s">
        <v>50</v>
      </c>
      <c r="G38" s="4">
        <v>20</v>
      </c>
      <c r="H38" s="4">
        <v>19000</v>
      </c>
    </row>
    <row r="39" spans="1:8">
      <c r="A39" s="7">
        <v>76</v>
      </c>
      <c r="B39" s="4" t="s">
        <v>128</v>
      </c>
      <c r="C39" s="4">
        <v>2003</v>
      </c>
      <c r="D39" s="4">
        <v>4</v>
      </c>
      <c r="E39" s="18" t="s">
        <v>52</v>
      </c>
      <c r="F39" s="4" t="s">
        <v>44</v>
      </c>
      <c r="G39" s="4">
        <v>20</v>
      </c>
      <c r="H39" s="4">
        <v>19000</v>
      </c>
    </row>
    <row r="40" spans="1:8">
      <c r="A40" s="7">
        <v>200</v>
      </c>
      <c r="B40" s="4" t="s">
        <v>252</v>
      </c>
      <c r="C40" s="4">
        <v>2003</v>
      </c>
      <c r="D40" s="4">
        <v>4</v>
      </c>
      <c r="E40" s="18" t="s">
        <v>52</v>
      </c>
      <c r="F40" s="4" t="s">
        <v>53</v>
      </c>
      <c r="G40" s="4">
        <v>20</v>
      </c>
      <c r="H40" s="4">
        <v>19000</v>
      </c>
    </row>
    <row r="41" spans="1:8">
      <c r="A41" s="7">
        <v>14</v>
      </c>
      <c r="B41" s="4" t="s">
        <v>66</v>
      </c>
      <c r="C41" s="4">
        <v>2001</v>
      </c>
      <c r="D41" s="4">
        <v>2</v>
      </c>
      <c r="E41" s="18" t="s">
        <v>49</v>
      </c>
      <c r="F41" s="4" t="s">
        <v>44</v>
      </c>
      <c r="G41" s="4">
        <v>20</v>
      </c>
      <c r="H41" s="4">
        <v>19000</v>
      </c>
    </row>
    <row r="42" spans="1:8">
      <c r="A42" s="6">
        <v>21</v>
      </c>
      <c r="B42" s="3" t="s">
        <v>73</v>
      </c>
      <c r="C42" s="3">
        <v>2003</v>
      </c>
      <c r="D42" s="3">
        <v>2</v>
      </c>
      <c r="E42" s="17" t="s">
        <v>52</v>
      </c>
      <c r="F42" s="3" t="s">
        <v>50</v>
      </c>
      <c r="G42" s="3">
        <v>19</v>
      </c>
      <c r="H42" s="3">
        <v>18050</v>
      </c>
    </row>
    <row r="43" spans="1:8">
      <c r="A43" s="6">
        <v>137</v>
      </c>
      <c r="B43" s="3" t="s">
        <v>189</v>
      </c>
      <c r="C43" s="3">
        <v>2001</v>
      </c>
      <c r="D43" s="3">
        <v>3</v>
      </c>
      <c r="E43" s="17" t="s">
        <v>52</v>
      </c>
      <c r="F43" s="3" t="s">
        <v>47</v>
      </c>
      <c r="G43" s="3">
        <v>19</v>
      </c>
      <c r="H43" s="3">
        <v>18050</v>
      </c>
    </row>
    <row r="44" spans="1:8">
      <c r="A44" s="7">
        <v>184</v>
      </c>
      <c r="B44" s="4" t="s">
        <v>236</v>
      </c>
      <c r="C44" s="4">
        <v>2001</v>
      </c>
      <c r="D44" s="4">
        <v>1</v>
      </c>
      <c r="E44" s="18" t="s">
        <v>52</v>
      </c>
      <c r="F44" s="4" t="s">
        <v>53</v>
      </c>
      <c r="G44" s="4">
        <v>19</v>
      </c>
      <c r="H44" s="4">
        <v>18050</v>
      </c>
    </row>
    <row r="45" spans="1:8">
      <c r="A45" s="6">
        <v>207</v>
      </c>
      <c r="B45" s="3" t="s">
        <v>259</v>
      </c>
      <c r="C45" s="3">
        <v>2002</v>
      </c>
      <c r="D45" s="3">
        <v>4</v>
      </c>
      <c r="E45" s="17" t="s">
        <v>52</v>
      </c>
      <c r="F45" s="3" t="s">
        <v>50</v>
      </c>
      <c r="G45" s="3">
        <v>19</v>
      </c>
      <c r="H45" s="3">
        <v>18050</v>
      </c>
    </row>
    <row r="46" spans="1:8">
      <c r="A46" s="6">
        <v>145</v>
      </c>
      <c r="B46" s="3" t="s">
        <v>197</v>
      </c>
      <c r="C46" s="3">
        <v>2000</v>
      </c>
      <c r="D46" s="3">
        <v>2</v>
      </c>
      <c r="E46" s="17" t="s">
        <v>49</v>
      </c>
      <c r="F46" s="3" t="s">
        <v>50</v>
      </c>
      <c r="G46" s="3">
        <v>19</v>
      </c>
      <c r="H46" s="3">
        <v>18050</v>
      </c>
    </row>
    <row r="47" spans="1:8">
      <c r="A47" s="7">
        <v>60</v>
      </c>
      <c r="B47" s="4" t="s">
        <v>112</v>
      </c>
      <c r="C47" s="4">
        <v>2002</v>
      </c>
      <c r="D47" s="4">
        <v>4</v>
      </c>
      <c r="E47" s="18" t="s">
        <v>46</v>
      </c>
      <c r="F47" s="4" t="s">
        <v>56</v>
      </c>
      <c r="G47" s="4">
        <v>19</v>
      </c>
      <c r="H47" s="4">
        <v>18050</v>
      </c>
    </row>
    <row r="48" spans="1:8">
      <c r="A48" s="6">
        <v>83</v>
      </c>
      <c r="B48" s="3" t="s">
        <v>135</v>
      </c>
      <c r="C48" s="3">
        <v>2001</v>
      </c>
      <c r="D48" s="3">
        <v>2</v>
      </c>
      <c r="E48" s="17" t="s">
        <v>46</v>
      </c>
      <c r="F48" s="3" t="s">
        <v>53</v>
      </c>
      <c r="G48" s="3">
        <v>19</v>
      </c>
      <c r="H48" s="3">
        <v>18050</v>
      </c>
    </row>
    <row r="49" spans="1:8">
      <c r="A49" s="6">
        <v>199</v>
      </c>
      <c r="B49" s="3" t="s">
        <v>251</v>
      </c>
      <c r="C49" s="3">
        <v>2000</v>
      </c>
      <c r="D49" s="3">
        <v>1</v>
      </c>
      <c r="E49" s="17" t="s">
        <v>46</v>
      </c>
      <c r="F49" s="3" t="s">
        <v>44</v>
      </c>
      <c r="G49" s="3">
        <v>19</v>
      </c>
      <c r="H49" s="3">
        <v>18050</v>
      </c>
    </row>
    <row r="50" spans="1:8">
      <c r="A50" s="7">
        <v>246</v>
      </c>
      <c r="B50" s="4" t="s">
        <v>298</v>
      </c>
      <c r="C50" s="4">
        <v>2003</v>
      </c>
      <c r="D50" s="4">
        <v>4</v>
      </c>
      <c r="E50" s="18" t="s">
        <v>46</v>
      </c>
      <c r="F50" s="4" t="s">
        <v>53</v>
      </c>
      <c r="G50" s="4">
        <v>19</v>
      </c>
      <c r="H50" s="4">
        <v>18050</v>
      </c>
    </row>
    <row r="51" spans="1:8">
      <c r="A51" s="6"/>
      <c r="B51" s="3" t="s">
        <v>65</v>
      </c>
      <c r="C51" s="3">
        <v>2003</v>
      </c>
      <c r="D51" s="3">
        <v>1</v>
      </c>
      <c r="E51" s="17" t="s">
        <v>43</v>
      </c>
      <c r="F51" s="3" t="s">
        <v>47</v>
      </c>
      <c r="G51" s="3">
        <v>19</v>
      </c>
      <c r="H51" s="3">
        <v>18050</v>
      </c>
    </row>
    <row r="52" spans="1:8">
      <c r="A52" s="6">
        <v>75</v>
      </c>
      <c r="B52" s="3" t="s">
        <v>127</v>
      </c>
      <c r="C52" s="3">
        <v>2000</v>
      </c>
      <c r="D52" s="3">
        <v>2</v>
      </c>
      <c r="E52" s="17" t="s">
        <v>43</v>
      </c>
      <c r="F52" s="3" t="s">
        <v>50</v>
      </c>
      <c r="G52" s="3">
        <v>19</v>
      </c>
      <c r="H52" s="3">
        <v>18050</v>
      </c>
    </row>
    <row r="53" spans="1:8">
      <c r="A53" s="7">
        <v>122</v>
      </c>
      <c r="B53" s="4" t="s">
        <v>174</v>
      </c>
      <c r="C53" s="4">
        <v>2003</v>
      </c>
      <c r="D53" s="4">
        <v>3</v>
      </c>
      <c r="E53" s="18" t="s">
        <v>43</v>
      </c>
      <c r="F53" s="4" t="s">
        <v>44</v>
      </c>
      <c r="G53" s="4">
        <v>19</v>
      </c>
      <c r="H53" s="4">
        <v>18050</v>
      </c>
    </row>
    <row r="54" spans="1:8">
      <c r="A54" s="7">
        <v>22</v>
      </c>
      <c r="B54" s="4" t="s">
        <v>74</v>
      </c>
      <c r="C54" s="4">
        <v>2000</v>
      </c>
      <c r="D54" s="4">
        <v>1</v>
      </c>
      <c r="E54" s="18" t="s">
        <v>55</v>
      </c>
      <c r="F54" s="4" t="s">
        <v>56</v>
      </c>
      <c r="G54" s="4">
        <v>18</v>
      </c>
      <c r="H54" s="4">
        <v>17100</v>
      </c>
    </row>
    <row r="55" spans="1:8">
      <c r="A55" s="7">
        <v>208</v>
      </c>
      <c r="B55" s="4" t="s">
        <v>260</v>
      </c>
      <c r="C55" s="4">
        <v>2001</v>
      </c>
      <c r="D55" s="4">
        <v>2</v>
      </c>
      <c r="E55" s="18" t="s">
        <v>55</v>
      </c>
      <c r="F55" s="4" t="s">
        <v>53</v>
      </c>
      <c r="G55" s="4">
        <v>18</v>
      </c>
      <c r="H55" s="4">
        <v>17100</v>
      </c>
    </row>
    <row r="56" spans="1:8">
      <c r="A56" s="7">
        <v>84</v>
      </c>
      <c r="B56" s="4" t="s">
        <v>136</v>
      </c>
      <c r="C56" s="4">
        <v>2003</v>
      </c>
      <c r="D56" s="4">
        <v>3</v>
      </c>
      <c r="E56" s="18" t="s">
        <v>52</v>
      </c>
      <c r="F56" s="4" t="s">
        <v>56</v>
      </c>
      <c r="G56" s="4">
        <v>18</v>
      </c>
      <c r="H56" s="4">
        <v>17100</v>
      </c>
    </row>
    <row r="57" spans="1:8">
      <c r="A57" s="6">
        <v>3</v>
      </c>
      <c r="B57" s="3" t="s">
        <v>48</v>
      </c>
      <c r="C57" s="3">
        <v>2003</v>
      </c>
      <c r="D57" s="3">
        <v>2</v>
      </c>
      <c r="E57" s="17" t="s">
        <v>49</v>
      </c>
      <c r="F57" s="3" t="s">
        <v>50</v>
      </c>
      <c r="G57" s="3">
        <v>18</v>
      </c>
      <c r="H57" s="3">
        <v>17100</v>
      </c>
    </row>
    <row r="58" spans="1:8">
      <c r="A58" s="6">
        <v>65</v>
      </c>
      <c r="B58" s="3" t="s">
        <v>117</v>
      </c>
      <c r="C58" s="3">
        <v>2000</v>
      </c>
      <c r="D58" s="3">
        <v>2</v>
      </c>
      <c r="E58" s="17" t="s">
        <v>49</v>
      </c>
      <c r="F58" s="3" t="s">
        <v>53</v>
      </c>
      <c r="G58" s="3">
        <v>18</v>
      </c>
      <c r="H58" s="3">
        <v>17100</v>
      </c>
    </row>
    <row r="59" spans="1:8">
      <c r="A59" s="6">
        <v>127</v>
      </c>
      <c r="B59" s="3" t="s">
        <v>179</v>
      </c>
      <c r="C59" s="3">
        <v>2000</v>
      </c>
      <c r="D59" s="3">
        <v>4</v>
      </c>
      <c r="E59" s="17" t="s">
        <v>46</v>
      </c>
      <c r="F59" s="3" t="s">
        <v>47</v>
      </c>
      <c r="G59" s="3">
        <v>18</v>
      </c>
      <c r="H59" s="3">
        <v>17100</v>
      </c>
    </row>
    <row r="60" spans="1:8">
      <c r="A60" s="6">
        <v>189</v>
      </c>
      <c r="B60" s="3" t="s">
        <v>241</v>
      </c>
      <c r="C60" s="3">
        <v>2003</v>
      </c>
      <c r="D60" s="3">
        <v>4</v>
      </c>
      <c r="E60" s="17" t="s">
        <v>46</v>
      </c>
      <c r="F60" s="3" t="s">
        <v>47</v>
      </c>
      <c r="G60" s="3">
        <v>18</v>
      </c>
      <c r="H60" s="3">
        <v>17100</v>
      </c>
    </row>
    <row r="61" spans="1:8">
      <c r="A61" s="7">
        <v>146</v>
      </c>
      <c r="B61" s="4" t="s">
        <v>198</v>
      </c>
      <c r="C61" s="4">
        <v>2001</v>
      </c>
      <c r="D61" s="4">
        <v>3</v>
      </c>
      <c r="E61" s="18" t="s">
        <v>43</v>
      </c>
      <c r="F61" s="4" t="s">
        <v>56</v>
      </c>
      <c r="G61" s="4">
        <v>18</v>
      </c>
      <c r="H61" s="4">
        <v>17100</v>
      </c>
    </row>
    <row r="62" spans="1:8">
      <c r="A62" s="6">
        <v>115</v>
      </c>
      <c r="B62" s="3" t="s">
        <v>167</v>
      </c>
      <c r="C62" s="3">
        <v>2002</v>
      </c>
      <c r="D62" s="3">
        <v>2</v>
      </c>
      <c r="E62" s="17" t="s">
        <v>55</v>
      </c>
      <c r="F62" s="3" t="s">
        <v>53</v>
      </c>
      <c r="G62" s="3">
        <v>17</v>
      </c>
      <c r="H62" s="3">
        <v>16150</v>
      </c>
    </row>
    <row r="63" spans="1:8">
      <c r="A63" s="6">
        <v>167</v>
      </c>
      <c r="B63" s="3" t="s">
        <v>219</v>
      </c>
      <c r="C63" s="3">
        <v>2000</v>
      </c>
      <c r="D63" s="3">
        <v>3</v>
      </c>
      <c r="E63" s="17" t="s">
        <v>55</v>
      </c>
      <c r="F63" s="3" t="s">
        <v>44</v>
      </c>
      <c r="G63" s="3">
        <v>17</v>
      </c>
      <c r="H63" s="3">
        <v>16150</v>
      </c>
    </row>
    <row r="64" spans="1:8">
      <c r="A64" s="6">
        <v>229</v>
      </c>
      <c r="B64" s="3" t="s">
        <v>281</v>
      </c>
      <c r="C64" s="3">
        <v>2001</v>
      </c>
      <c r="D64" s="3">
        <v>3</v>
      </c>
      <c r="E64" s="17" t="s">
        <v>55</v>
      </c>
      <c r="F64" s="3" t="s">
        <v>47</v>
      </c>
      <c r="G64" s="3">
        <v>17</v>
      </c>
      <c r="H64" s="3">
        <v>16150</v>
      </c>
    </row>
    <row r="65" spans="1:8">
      <c r="A65" s="6">
        <v>105</v>
      </c>
      <c r="B65" s="3" t="s">
        <v>157</v>
      </c>
      <c r="C65" s="3">
        <v>2003</v>
      </c>
      <c r="D65" s="3">
        <v>3</v>
      </c>
      <c r="E65" s="17" t="s">
        <v>52</v>
      </c>
      <c r="F65" s="3" t="s">
        <v>56</v>
      </c>
      <c r="G65" s="3">
        <v>17</v>
      </c>
      <c r="H65" s="3">
        <v>16150</v>
      </c>
    </row>
    <row r="66" spans="1:8">
      <c r="A66" s="6">
        <v>149</v>
      </c>
      <c r="B66" s="3" t="s">
        <v>201</v>
      </c>
      <c r="C66" s="3">
        <v>2000</v>
      </c>
      <c r="D66" s="3">
        <v>2</v>
      </c>
      <c r="E66" s="17" t="s">
        <v>52</v>
      </c>
      <c r="F66" s="3" t="s">
        <v>44</v>
      </c>
      <c r="G66" s="3">
        <v>17</v>
      </c>
      <c r="H66" s="3">
        <v>16150</v>
      </c>
    </row>
    <row r="67" spans="1:8">
      <c r="A67" s="6">
        <v>43</v>
      </c>
      <c r="B67" s="3" t="s">
        <v>95</v>
      </c>
      <c r="C67" s="3">
        <v>2000</v>
      </c>
      <c r="D67" s="3">
        <v>1</v>
      </c>
      <c r="E67" s="17" t="s">
        <v>49</v>
      </c>
      <c r="F67" s="3" t="s">
        <v>50</v>
      </c>
      <c r="G67" s="3">
        <v>17</v>
      </c>
      <c r="H67" s="3">
        <v>16150</v>
      </c>
    </row>
    <row r="68" spans="1:8">
      <c r="A68" s="6">
        <v>87</v>
      </c>
      <c r="B68" s="3" t="s">
        <v>139</v>
      </c>
      <c r="C68" s="3">
        <v>2003</v>
      </c>
      <c r="D68" s="3">
        <v>4</v>
      </c>
      <c r="E68" s="17" t="s">
        <v>49</v>
      </c>
      <c r="F68" s="3" t="s">
        <v>53</v>
      </c>
      <c r="G68" s="3">
        <v>17</v>
      </c>
      <c r="H68" s="3">
        <v>16150</v>
      </c>
    </row>
    <row r="69" spans="1:8">
      <c r="A69" s="6">
        <v>177</v>
      </c>
      <c r="B69" s="3" t="s">
        <v>229</v>
      </c>
      <c r="C69" s="3">
        <v>2000</v>
      </c>
      <c r="D69" s="3">
        <v>4</v>
      </c>
      <c r="E69" s="17" t="s">
        <v>49</v>
      </c>
      <c r="F69" s="3" t="s">
        <v>53</v>
      </c>
      <c r="G69" s="3">
        <v>17</v>
      </c>
      <c r="H69" s="3">
        <v>16150</v>
      </c>
    </row>
    <row r="70" spans="1:8">
      <c r="A70" s="6">
        <v>25</v>
      </c>
      <c r="B70" s="3" t="s">
        <v>77</v>
      </c>
      <c r="C70" s="3">
        <v>2001</v>
      </c>
      <c r="D70" s="3">
        <v>2</v>
      </c>
      <c r="E70" s="17" t="s">
        <v>46</v>
      </c>
      <c r="F70" s="3" t="s">
        <v>53</v>
      </c>
      <c r="G70" s="3">
        <v>17</v>
      </c>
      <c r="H70" s="3">
        <v>16150</v>
      </c>
    </row>
    <row r="71" spans="1:8">
      <c r="A71" s="6">
        <v>53</v>
      </c>
      <c r="B71" s="3" t="s">
        <v>105</v>
      </c>
      <c r="C71" s="3">
        <v>2001</v>
      </c>
      <c r="D71" s="3">
        <v>2</v>
      </c>
      <c r="E71" s="17" t="s">
        <v>43</v>
      </c>
      <c r="F71" s="3" t="s">
        <v>53</v>
      </c>
      <c r="G71" s="3">
        <v>17</v>
      </c>
      <c r="H71" s="3">
        <v>16150</v>
      </c>
    </row>
    <row r="72" spans="1:8">
      <c r="A72" s="6">
        <v>211</v>
      </c>
      <c r="B72" s="3" t="s">
        <v>263</v>
      </c>
      <c r="C72" s="3">
        <v>2001</v>
      </c>
      <c r="D72" s="3">
        <v>4</v>
      </c>
      <c r="E72" s="17" t="s">
        <v>43</v>
      </c>
      <c r="F72" s="3" t="s">
        <v>44</v>
      </c>
      <c r="G72" s="3">
        <v>17</v>
      </c>
      <c r="H72" s="3">
        <v>16150</v>
      </c>
    </row>
    <row r="73" spans="1:8">
      <c r="A73" s="6">
        <v>239</v>
      </c>
      <c r="B73" s="3" t="s">
        <v>291</v>
      </c>
      <c r="C73" s="3">
        <v>2003</v>
      </c>
      <c r="D73" s="3">
        <v>1</v>
      </c>
      <c r="E73" s="17" t="s">
        <v>43</v>
      </c>
      <c r="F73" s="3" t="s">
        <v>56</v>
      </c>
      <c r="G73" s="3">
        <v>17</v>
      </c>
      <c r="H73" s="3">
        <v>16150</v>
      </c>
    </row>
    <row r="74" spans="1:8">
      <c r="A74" s="6">
        <v>49</v>
      </c>
      <c r="B74" s="3" t="s">
        <v>101</v>
      </c>
      <c r="C74" s="3">
        <v>2003</v>
      </c>
      <c r="D74" s="3">
        <v>2</v>
      </c>
      <c r="E74" s="17" t="s">
        <v>55</v>
      </c>
      <c r="F74" s="3" t="s">
        <v>53</v>
      </c>
      <c r="G74" s="3">
        <v>16</v>
      </c>
      <c r="H74" s="3">
        <v>15200</v>
      </c>
    </row>
    <row r="75" spans="1:8">
      <c r="A75" s="6">
        <v>173</v>
      </c>
      <c r="B75" s="3" t="s">
        <v>225</v>
      </c>
      <c r="C75" s="3">
        <v>2002</v>
      </c>
      <c r="D75" s="3">
        <v>1</v>
      </c>
      <c r="E75" s="17" t="s">
        <v>55</v>
      </c>
      <c r="F75" s="3" t="s">
        <v>53</v>
      </c>
      <c r="G75" s="3">
        <v>16</v>
      </c>
      <c r="H75" s="3">
        <v>15200</v>
      </c>
    </row>
    <row r="76" spans="1:8">
      <c r="A76" s="6">
        <v>235</v>
      </c>
      <c r="B76" s="3" t="s">
        <v>287</v>
      </c>
      <c r="C76" s="3">
        <v>2003</v>
      </c>
      <c r="D76" s="3">
        <v>4</v>
      </c>
      <c r="E76" s="17" t="s">
        <v>55</v>
      </c>
      <c r="F76" s="3" t="s">
        <v>50</v>
      </c>
      <c r="G76" s="3">
        <v>16</v>
      </c>
      <c r="H76" s="3">
        <v>15200</v>
      </c>
    </row>
    <row r="77" spans="1:8">
      <c r="A77" s="7">
        <v>4</v>
      </c>
      <c r="B77" s="4" t="s">
        <v>51</v>
      </c>
      <c r="C77" s="4">
        <v>2001</v>
      </c>
      <c r="D77" s="4">
        <v>1</v>
      </c>
      <c r="E77" s="18" t="s">
        <v>52</v>
      </c>
      <c r="F77" s="4" t="s">
        <v>53</v>
      </c>
      <c r="G77" s="4">
        <v>16</v>
      </c>
      <c r="H77" s="4">
        <v>15200</v>
      </c>
    </row>
    <row r="78" spans="1:8">
      <c r="A78" s="6">
        <v>33</v>
      </c>
      <c r="B78" s="3" t="s">
        <v>85</v>
      </c>
      <c r="C78" s="3">
        <v>2000</v>
      </c>
      <c r="D78" s="3">
        <v>1</v>
      </c>
      <c r="E78" s="17" t="s">
        <v>52</v>
      </c>
      <c r="F78" s="3" t="s">
        <v>53</v>
      </c>
      <c r="G78" s="3">
        <v>16</v>
      </c>
      <c r="H78" s="3">
        <v>15200</v>
      </c>
    </row>
    <row r="79" spans="1:8">
      <c r="A79" s="7">
        <v>128</v>
      </c>
      <c r="B79" s="4" t="s">
        <v>180</v>
      </c>
      <c r="C79" s="4">
        <v>2000</v>
      </c>
      <c r="D79" s="4">
        <v>3</v>
      </c>
      <c r="E79" s="18" t="s">
        <v>52</v>
      </c>
      <c r="F79" s="4" t="s">
        <v>53</v>
      </c>
      <c r="G79" s="4">
        <v>16</v>
      </c>
      <c r="H79" s="4">
        <v>15200</v>
      </c>
    </row>
    <row r="80" spans="1:8">
      <c r="A80" s="6">
        <v>157</v>
      </c>
      <c r="B80" s="3" t="s">
        <v>209</v>
      </c>
      <c r="C80" s="3">
        <v>2000</v>
      </c>
      <c r="D80" s="3">
        <v>4</v>
      </c>
      <c r="E80" s="17" t="s">
        <v>52</v>
      </c>
      <c r="F80" s="3" t="s">
        <v>56</v>
      </c>
      <c r="G80" s="3">
        <v>16</v>
      </c>
      <c r="H80" s="3">
        <v>15200</v>
      </c>
    </row>
    <row r="81" spans="1:8">
      <c r="A81" s="7">
        <v>190</v>
      </c>
      <c r="B81" s="4" t="s">
        <v>242</v>
      </c>
      <c r="C81" s="4">
        <v>2001</v>
      </c>
      <c r="D81" s="4">
        <v>1</v>
      </c>
      <c r="E81" s="18" t="s">
        <v>52</v>
      </c>
      <c r="F81" s="4" t="s">
        <v>50</v>
      </c>
      <c r="G81" s="4">
        <v>16</v>
      </c>
      <c r="H81" s="4">
        <v>15200</v>
      </c>
    </row>
    <row r="82" spans="1:8">
      <c r="A82" s="6">
        <v>219</v>
      </c>
      <c r="B82" s="3" t="s">
        <v>271</v>
      </c>
      <c r="C82" s="3">
        <v>2000</v>
      </c>
      <c r="D82" s="3">
        <v>3</v>
      </c>
      <c r="E82" s="17" t="s">
        <v>52</v>
      </c>
      <c r="F82" s="3" t="s">
        <v>56</v>
      </c>
      <c r="G82" s="3">
        <v>16</v>
      </c>
      <c r="H82" s="3">
        <v>15200</v>
      </c>
    </row>
    <row r="83" spans="1:8">
      <c r="A83" s="7">
        <v>66</v>
      </c>
      <c r="B83" s="4" t="s">
        <v>118</v>
      </c>
      <c r="C83" s="4">
        <v>2003</v>
      </c>
      <c r="D83" s="4">
        <v>2</v>
      </c>
      <c r="E83" s="18" t="s">
        <v>43</v>
      </c>
      <c r="F83" s="4" t="s">
        <v>50</v>
      </c>
      <c r="G83" s="4">
        <v>16</v>
      </c>
      <c r="H83" s="4">
        <v>15200</v>
      </c>
    </row>
    <row r="84" spans="1:8">
      <c r="A84" s="6">
        <v>95</v>
      </c>
      <c r="B84" s="3" t="s">
        <v>147</v>
      </c>
      <c r="C84" s="3">
        <v>2001</v>
      </c>
      <c r="D84" s="3">
        <v>2</v>
      </c>
      <c r="E84" s="17" t="s">
        <v>43</v>
      </c>
      <c r="F84" s="3" t="s">
        <v>56</v>
      </c>
      <c r="G84" s="3">
        <v>16</v>
      </c>
      <c r="H84" s="3">
        <v>15200</v>
      </c>
    </row>
    <row r="85" spans="1:8">
      <c r="A85" s="6">
        <v>111</v>
      </c>
      <c r="B85" s="3" t="s">
        <v>163</v>
      </c>
      <c r="C85" s="3">
        <v>2002</v>
      </c>
      <c r="D85" s="3">
        <v>1</v>
      </c>
      <c r="E85" s="17" t="s">
        <v>43</v>
      </c>
      <c r="F85" s="3" t="s">
        <v>50</v>
      </c>
      <c r="G85" s="3">
        <v>16</v>
      </c>
      <c r="H85" s="3">
        <v>15200</v>
      </c>
    </row>
    <row r="86" spans="1:8">
      <c r="A86" s="7">
        <v>92</v>
      </c>
      <c r="B86" s="4" t="s">
        <v>144</v>
      </c>
      <c r="C86" s="4">
        <v>2001</v>
      </c>
      <c r="D86" s="4">
        <v>2</v>
      </c>
      <c r="E86" s="18" t="s">
        <v>55</v>
      </c>
      <c r="F86" s="4" t="s">
        <v>47</v>
      </c>
      <c r="G86" s="4">
        <v>15</v>
      </c>
      <c r="H86" s="4">
        <v>14250</v>
      </c>
    </row>
    <row r="87" spans="1:8">
      <c r="A87" s="7">
        <v>150</v>
      </c>
      <c r="B87" s="4" t="s">
        <v>202</v>
      </c>
      <c r="C87" s="4">
        <v>2003</v>
      </c>
      <c r="D87" s="4">
        <v>4</v>
      </c>
      <c r="E87" s="18" t="s">
        <v>55</v>
      </c>
      <c r="F87" s="4" t="s">
        <v>56</v>
      </c>
      <c r="G87" s="4">
        <v>15</v>
      </c>
      <c r="H87" s="4">
        <v>14250</v>
      </c>
    </row>
    <row r="88" spans="1:8">
      <c r="A88" s="7">
        <v>154</v>
      </c>
      <c r="B88" s="4" t="s">
        <v>206</v>
      </c>
      <c r="C88" s="4">
        <v>2001</v>
      </c>
      <c r="D88" s="4">
        <v>1</v>
      </c>
      <c r="E88" s="18" t="s">
        <v>55</v>
      </c>
      <c r="F88" s="4" t="s">
        <v>44</v>
      </c>
      <c r="G88" s="4">
        <v>15</v>
      </c>
      <c r="H88" s="4">
        <v>14250</v>
      </c>
    </row>
    <row r="89" spans="1:8">
      <c r="A89" s="7">
        <v>212</v>
      </c>
      <c r="B89" s="4" t="s">
        <v>264</v>
      </c>
      <c r="C89" s="4">
        <v>2000</v>
      </c>
      <c r="D89" s="4">
        <v>1</v>
      </c>
      <c r="E89" s="18" t="s">
        <v>55</v>
      </c>
      <c r="F89" s="4" t="s">
        <v>44</v>
      </c>
      <c r="G89" s="4">
        <v>15</v>
      </c>
      <c r="H89" s="4">
        <v>14250</v>
      </c>
    </row>
    <row r="90" spans="1:8">
      <c r="A90" s="7">
        <v>26</v>
      </c>
      <c r="B90" s="4" t="s">
        <v>78</v>
      </c>
      <c r="C90" s="4">
        <v>2000</v>
      </c>
      <c r="D90" s="4">
        <v>3</v>
      </c>
      <c r="E90" s="18" t="s">
        <v>52</v>
      </c>
      <c r="F90" s="4" t="s">
        <v>56</v>
      </c>
      <c r="G90" s="4">
        <v>15</v>
      </c>
      <c r="H90" s="4">
        <v>14250</v>
      </c>
    </row>
    <row r="91" spans="1:8">
      <c r="A91" s="7">
        <v>114</v>
      </c>
      <c r="B91" s="4" t="s">
        <v>166</v>
      </c>
      <c r="C91" s="4">
        <v>2003</v>
      </c>
      <c r="D91" s="4">
        <v>3</v>
      </c>
      <c r="E91" s="18" t="s">
        <v>49</v>
      </c>
      <c r="F91" s="4" t="s">
        <v>44</v>
      </c>
      <c r="G91" s="4">
        <v>15</v>
      </c>
      <c r="H91" s="4">
        <v>14250</v>
      </c>
    </row>
    <row r="92" spans="1:8">
      <c r="A92" s="7">
        <v>52</v>
      </c>
      <c r="B92" s="4" t="s">
        <v>104</v>
      </c>
      <c r="C92" s="4">
        <v>2002</v>
      </c>
      <c r="D92" s="4">
        <v>2</v>
      </c>
      <c r="E92" s="18" t="s">
        <v>46</v>
      </c>
      <c r="F92" s="4" t="s">
        <v>44</v>
      </c>
      <c r="G92" s="4">
        <v>15</v>
      </c>
      <c r="H92" s="4">
        <v>14250</v>
      </c>
    </row>
    <row r="93" spans="1:8">
      <c r="A93" s="7">
        <v>176</v>
      </c>
      <c r="B93" s="4" t="s">
        <v>228</v>
      </c>
      <c r="C93" s="4">
        <v>2003</v>
      </c>
      <c r="D93" s="4">
        <v>3</v>
      </c>
      <c r="E93" s="18" t="s">
        <v>46</v>
      </c>
      <c r="F93" s="4" t="s">
        <v>44</v>
      </c>
      <c r="G93" s="4">
        <v>15</v>
      </c>
      <c r="H93" s="4">
        <v>14250</v>
      </c>
    </row>
    <row r="94" spans="1:8">
      <c r="A94" s="7">
        <v>238</v>
      </c>
      <c r="B94" s="4" t="s">
        <v>290</v>
      </c>
      <c r="C94" s="4">
        <v>2001</v>
      </c>
      <c r="D94" s="4">
        <v>4</v>
      </c>
      <c r="E94" s="18" t="s">
        <v>46</v>
      </c>
      <c r="F94" s="4" t="s">
        <v>53</v>
      </c>
      <c r="G94" s="4">
        <v>15</v>
      </c>
      <c r="H94" s="4">
        <v>14250</v>
      </c>
    </row>
    <row r="95" spans="1:8">
      <c r="A95" s="7">
        <v>30</v>
      </c>
      <c r="B95" s="4" t="s">
        <v>82</v>
      </c>
      <c r="C95" s="4">
        <v>2003</v>
      </c>
      <c r="D95" s="4">
        <v>4</v>
      </c>
      <c r="E95" s="18" t="s">
        <v>43</v>
      </c>
      <c r="F95" s="4" t="s">
        <v>50</v>
      </c>
      <c r="G95" s="4">
        <v>15</v>
      </c>
      <c r="H95" s="4">
        <v>14250</v>
      </c>
    </row>
    <row r="96" spans="1:8">
      <c r="A96" s="7">
        <v>88</v>
      </c>
      <c r="B96" s="4" t="s">
        <v>140</v>
      </c>
      <c r="C96" s="4">
        <v>2001</v>
      </c>
      <c r="D96" s="4">
        <v>2</v>
      </c>
      <c r="E96" s="18" t="s">
        <v>43</v>
      </c>
      <c r="F96" s="4" t="s">
        <v>50</v>
      </c>
      <c r="G96" s="4">
        <v>15</v>
      </c>
      <c r="H96" s="4">
        <v>14250</v>
      </c>
    </row>
    <row r="97" spans="1:8">
      <c r="A97" s="7">
        <v>216</v>
      </c>
      <c r="B97" s="4" t="s">
        <v>268</v>
      </c>
      <c r="C97" s="4">
        <v>2000</v>
      </c>
      <c r="D97" s="4">
        <v>2</v>
      </c>
      <c r="E97" s="18" t="s">
        <v>43</v>
      </c>
      <c r="F97" s="4" t="s">
        <v>50</v>
      </c>
      <c r="G97" s="4">
        <v>15</v>
      </c>
      <c r="H97" s="4">
        <v>14250</v>
      </c>
    </row>
    <row r="98" spans="1:8">
      <c r="A98" s="7">
        <v>20</v>
      </c>
      <c r="B98" s="4" t="s">
        <v>72</v>
      </c>
      <c r="C98" s="4">
        <v>2001</v>
      </c>
      <c r="D98" s="4">
        <v>4</v>
      </c>
      <c r="E98" s="18" t="s">
        <v>55</v>
      </c>
      <c r="F98" s="4" t="s">
        <v>53</v>
      </c>
      <c r="G98" s="4">
        <v>14</v>
      </c>
      <c r="H98" s="4">
        <v>13300</v>
      </c>
    </row>
    <row r="99" spans="1:8">
      <c r="A99" s="7">
        <v>34</v>
      </c>
      <c r="B99" s="4" t="s">
        <v>86</v>
      </c>
      <c r="C99" s="4">
        <v>2003</v>
      </c>
      <c r="D99" s="4">
        <v>1</v>
      </c>
      <c r="E99" s="18" t="s">
        <v>55</v>
      </c>
      <c r="F99" s="4" t="s">
        <v>53</v>
      </c>
      <c r="G99" s="4">
        <v>14</v>
      </c>
      <c r="H99" s="4">
        <v>13300</v>
      </c>
    </row>
    <row r="100" spans="1:8">
      <c r="A100" s="6">
        <v>51</v>
      </c>
      <c r="B100" s="3" t="s">
        <v>103</v>
      </c>
      <c r="C100" s="3">
        <v>2003</v>
      </c>
      <c r="D100" s="3">
        <v>1</v>
      </c>
      <c r="E100" s="17" t="s">
        <v>55</v>
      </c>
      <c r="F100" s="3" t="s">
        <v>56</v>
      </c>
      <c r="G100" s="3">
        <v>14</v>
      </c>
      <c r="H100" s="3">
        <v>13300</v>
      </c>
    </row>
    <row r="101" spans="1:8">
      <c r="A101" s="7">
        <v>78</v>
      </c>
      <c r="B101" s="4" t="s">
        <v>130</v>
      </c>
      <c r="C101" s="4">
        <v>2000</v>
      </c>
      <c r="D101" s="4">
        <v>2</v>
      </c>
      <c r="E101" s="18" t="s">
        <v>55</v>
      </c>
      <c r="F101" s="4" t="s">
        <v>53</v>
      </c>
      <c r="G101" s="4">
        <v>14</v>
      </c>
      <c r="H101" s="4">
        <v>13300</v>
      </c>
    </row>
    <row r="102" spans="1:8">
      <c r="A102" s="7">
        <v>96</v>
      </c>
      <c r="B102" s="4" t="s">
        <v>148</v>
      </c>
      <c r="C102" s="4">
        <v>2000</v>
      </c>
      <c r="D102" s="4">
        <v>2</v>
      </c>
      <c r="E102" s="18" t="s">
        <v>55</v>
      </c>
      <c r="F102" s="4" t="s">
        <v>56</v>
      </c>
      <c r="G102" s="4">
        <v>14</v>
      </c>
      <c r="H102" s="4">
        <v>13300</v>
      </c>
    </row>
    <row r="103" spans="1:8">
      <c r="A103" s="14">
        <v>121</v>
      </c>
      <c r="B103" s="15" t="s">
        <v>173</v>
      </c>
      <c r="C103" s="15">
        <v>2003</v>
      </c>
      <c r="D103" s="15">
        <v>1</v>
      </c>
      <c r="E103" s="19" t="s">
        <v>55</v>
      </c>
      <c r="F103" s="15" t="s">
        <v>44</v>
      </c>
      <c r="G103" s="15">
        <v>14</v>
      </c>
      <c r="H103" s="15">
        <v>13300</v>
      </c>
    </row>
    <row r="104" spans="1:8">
      <c r="A104" s="7">
        <v>144</v>
      </c>
      <c r="B104" s="4" t="s">
        <v>196</v>
      </c>
      <c r="C104" s="4">
        <v>2002</v>
      </c>
      <c r="D104" s="4">
        <v>3</v>
      </c>
      <c r="E104" s="18" t="s">
        <v>55</v>
      </c>
      <c r="F104" s="4" t="s">
        <v>47</v>
      </c>
      <c r="G104" s="4">
        <v>14</v>
      </c>
      <c r="H104" s="4">
        <v>13300</v>
      </c>
    </row>
    <row r="105" spans="1:8">
      <c r="A105" s="6">
        <v>165</v>
      </c>
      <c r="B105" s="3" t="s">
        <v>217</v>
      </c>
      <c r="C105" s="3">
        <v>2002</v>
      </c>
      <c r="D105" s="3">
        <v>3</v>
      </c>
      <c r="E105" s="17" t="s">
        <v>55</v>
      </c>
      <c r="F105" s="3" t="s">
        <v>50</v>
      </c>
      <c r="G105" s="3">
        <v>14</v>
      </c>
      <c r="H105" s="3">
        <v>13300</v>
      </c>
    </row>
    <row r="106" spans="1:8">
      <c r="A106" s="6">
        <v>183</v>
      </c>
      <c r="B106" s="3" t="s">
        <v>235</v>
      </c>
      <c r="C106" s="3">
        <v>2003</v>
      </c>
      <c r="D106" s="3">
        <v>1</v>
      </c>
      <c r="E106" s="17" t="s">
        <v>55</v>
      </c>
      <c r="F106" s="3" t="s">
        <v>50</v>
      </c>
      <c r="G106" s="3">
        <v>14</v>
      </c>
      <c r="H106" s="3">
        <v>13300</v>
      </c>
    </row>
    <row r="107" spans="1:8">
      <c r="A107" s="7">
        <v>202</v>
      </c>
      <c r="B107" s="4" t="s">
        <v>254</v>
      </c>
      <c r="C107" s="4">
        <v>2000</v>
      </c>
      <c r="D107" s="4">
        <v>1</v>
      </c>
      <c r="E107" s="18" t="s">
        <v>55</v>
      </c>
      <c r="F107" s="4" t="s">
        <v>56</v>
      </c>
      <c r="G107" s="4">
        <v>14</v>
      </c>
      <c r="H107" s="4">
        <v>13300</v>
      </c>
    </row>
    <row r="108" spans="1:8">
      <c r="A108" s="6">
        <v>237</v>
      </c>
      <c r="B108" s="3" t="s">
        <v>289</v>
      </c>
      <c r="C108" s="3">
        <v>2000</v>
      </c>
      <c r="D108" s="3">
        <v>3</v>
      </c>
      <c r="E108" s="17" t="s">
        <v>55</v>
      </c>
      <c r="F108" s="3" t="s">
        <v>47</v>
      </c>
      <c r="G108" s="3">
        <v>14</v>
      </c>
      <c r="H108" s="3">
        <v>13300</v>
      </c>
    </row>
    <row r="109" spans="1:8">
      <c r="A109" s="7">
        <v>16</v>
      </c>
      <c r="B109" s="4" t="s">
        <v>68</v>
      </c>
      <c r="C109" s="4">
        <v>2003</v>
      </c>
      <c r="D109" s="4">
        <v>4</v>
      </c>
      <c r="E109" s="18" t="s">
        <v>52</v>
      </c>
      <c r="F109" s="4" t="s">
        <v>56</v>
      </c>
      <c r="G109" s="4">
        <v>14</v>
      </c>
      <c r="H109" s="4">
        <v>13300</v>
      </c>
    </row>
    <row r="110" spans="1:8">
      <c r="A110" s="6">
        <v>41</v>
      </c>
      <c r="B110" s="3" t="s">
        <v>93</v>
      </c>
      <c r="C110" s="3">
        <v>2001</v>
      </c>
      <c r="D110" s="3">
        <v>3</v>
      </c>
      <c r="E110" s="17" t="s">
        <v>52</v>
      </c>
      <c r="F110" s="3" t="s">
        <v>44</v>
      </c>
      <c r="G110" s="3">
        <v>14</v>
      </c>
      <c r="H110" s="3">
        <v>13300</v>
      </c>
    </row>
    <row r="111" spans="1:8">
      <c r="A111" s="6">
        <v>103</v>
      </c>
      <c r="B111" s="3" t="s">
        <v>155</v>
      </c>
      <c r="C111" s="3">
        <v>2000</v>
      </c>
      <c r="D111" s="3">
        <v>1</v>
      </c>
      <c r="E111" s="17" t="s">
        <v>52</v>
      </c>
      <c r="F111" s="3" t="s">
        <v>47</v>
      </c>
      <c r="G111" s="3">
        <v>14</v>
      </c>
      <c r="H111" s="3">
        <v>13300</v>
      </c>
    </row>
    <row r="112" spans="1:8">
      <c r="A112" s="6">
        <v>113</v>
      </c>
      <c r="B112" s="3" t="s">
        <v>165</v>
      </c>
      <c r="C112" s="3">
        <v>2001</v>
      </c>
      <c r="D112" s="3">
        <v>1</v>
      </c>
      <c r="E112" s="17" t="s">
        <v>52</v>
      </c>
      <c r="F112" s="3" t="s">
        <v>53</v>
      </c>
      <c r="G112" s="3">
        <v>14</v>
      </c>
      <c r="H112" s="3">
        <v>13300</v>
      </c>
    </row>
    <row r="113" spans="1:8">
      <c r="A113" s="7">
        <v>126</v>
      </c>
      <c r="B113" s="4" t="s">
        <v>178</v>
      </c>
      <c r="C113" s="4">
        <v>2003</v>
      </c>
      <c r="D113" s="4">
        <v>2</v>
      </c>
      <c r="E113" s="18" t="s">
        <v>52</v>
      </c>
      <c r="F113" s="4" t="s">
        <v>50</v>
      </c>
      <c r="G113" s="4">
        <v>14</v>
      </c>
      <c r="H113" s="4">
        <v>13300</v>
      </c>
    </row>
    <row r="114" spans="1:8">
      <c r="A114" s="6">
        <v>155</v>
      </c>
      <c r="B114" s="3" t="s">
        <v>207</v>
      </c>
      <c r="C114" s="3">
        <v>2003</v>
      </c>
      <c r="D114" s="3">
        <v>2</v>
      </c>
      <c r="E114" s="17" t="s">
        <v>52</v>
      </c>
      <c r="F114" s="3" t="s">
        <v>53</v>
      </c>
      <c r="G114" s="3">
        <v>14</v>
      </c>
      <c r="H114" s="3">
        <v>13300</v>
      </c>
    </row>
    <row r="115" spans="1:8">
      <c r="A115" s="7">
        <v>178</v>
      </c>
      <c r="B115" s="4" t="s">
        <v>230</v>
      </c>
      <c r="C115" s="4">
        <v>2000</v>
      </c>
      <c r="D115" s="4">
        <v>2</v>
      </c>
      <c r="E115" s="18" t="s">
        <v>52</v>
      </c>
      <c r="F115" s="4" t="s">
        <v>50</v>
      </c>
      <c r="G115" s="4">
        <v>14</v>
      </c>
      <c r="H115" s="4">
        <v>13300</v>
      </c>
    </row>
    <row r="116" spans="1:8">
      <c r="A116" s="7">
        <v>230</v>
      </c>
      <c r="B116" s="4" t="s">
        <v>282</v>
      </c>
      <c r="C116" s="4">
        <v>2000</v>
      </c>
      <c r="D116" s="4">
        <v>4</v>
      </c>
      <c r="E116" s="18" t="s">
        <v>52</v>
      </c>
      <c r="F116" s="4" t="s">
        <v>53</v>
      </c>
      <c r="G116" s="4">
        <v>14</v>
      </c>
      <c r="H116" s="4">
        <v>13300</v>
      </c>
    </row>
    <row r="117" spans="1:8">
      <c r="A117" s="6">
        <v>7</v>
      </c>
      <c r="B117" s="3" t="s">
        <v>58</v>
      </c>
      <c r="C117" s="3">
        <v>2003</v>
      </c>
      <c r="D117" s="3">
        <v>4</v>
      </c>
      <c r="E117" s="17" t="s">
        <v>49</v>
      </c>
      <c r="F117" s="3" t="s">
        <v>44</v>
      </c>
      <c r="G117" s="3">
        <v>14</v>
      </c>
      <c r="H117" s="3">
        <v>13300</v>
      </c>
    </row>
    <row r="118" spans="1:8">
      <c r="A118" s="6">
        <v>85</v>
      </c>
      <c r="B118" s="3" t="s">
        <v>137</v>
      </c>
      <c r="C118" s="3">
        <v>2000</v>
      </c>
      <c r="D118" s="3">
        <v>2</v>
      </c>
      <c r="E118" s="17" t="s">
        <v>49</v>
      </c>
      <c r="F118" s="3" t="s">
        <v>56</v>
      </c>
      <c r="G118" s="3">
        <v>14</v>
      </c>
      <c r="H118" s="3">
        <v>13300</v>
      </c>
    </row>
    <row r="119" spans="1:8">
      <c r="A119" s="7">
        <v>116</v>
      </c>
      <c r="B119" s="4" t="s">
        <v>168</v>
      </c>
      <c r="C119" s="4">
        <v>2001</v>
      </c>
      <c r="D119" s="4">
        <v>3</v>
      </c>
      <c r="E119" s="18" t="s">
        <v>49</v>
      </c>
      <c r="F119" s="4" t="s">
        <v>56</v>
      </c>
      <c r="G119" s="4">
        <v>14</v>
      </c>
      <c r="H119" s="4">
        <v>13300</v>
      </c>
    </row>
    <row r="120" spans="1:8">
      <c r="A120" s="7">
        <v>172</v>
      </c>
      <c r="B120" s="4" t="s">
        <v>224</v>
      </c>
      <c r="C120" s="4">
        <v>2003</v>
      </c>
      <c r="D120" s="4">
        <v>1</v>
      </c>
      <c r="E120" s="18" t="s">
        <v>49</v>
      </c>
      <c r="F120" s="4" t="s">
        <v>47</v>
      </c>
      <c r="G120" s="4">
        <v>14</v>
      </c>
      <c r="H120" s="4">
        <v>13300</v>
      </c>
    </row>
    <row r="121" spans="1:8">
      <c r="A121" s="7">
        <v>188</v>
      </c>
      <c r="B121" s="4" t="s">
        <v>240</v>
      </c>
      <c r="C121" s="4">
        <v>2000</v>
      </c>
      <c r="D121" s="4">
        <v>3</v>
      </c>
      <c r="E121" s="18" t="s">
        <v>49</v>
      </c>
      <c r="F121" s="4" t="s">
        <v>53</v>
      </c>
      <c r="G121" s="4">
        <v>14</v>
      </c>
      <c r="H121" s="4">
        <v>13300</v>
      </c>
    </row>
    <row r="122" spans="1:8">
      <c r="A122" s="7">
        <v>206</v>
      </c>
      <c r="B122" s="4" t="s">
        <v>258</v>
      </c>
      <c r="C122" s="4">
        <v>2003</v>
      </c>
      <c r="D122" s="4">
        <v>3</v>
      </c>
      <c r="E122" s="18" t="s">
        <v>49</v>
      </c>
      <c r="F122" s="4" t="s">
        <v>56</v>
      </c>
      <c r="G122" s="4">
        <v>14</v>
      </c>
      <c r="H122" s="4">
        <v>13300</v>
      </c>
    </row>
    <row r="123" spans="1:8">
      <c r="A123" s="6">
        <v>217</v>
      </c>
      <c r="B123" s="3" t="s">
        <v>269</v>
      </c>
      <c r="C123" s="3">
        <v>2001</v>
      </c>
      <c r="D123" s="3">
        <v>3</v>
      </c>
      <c r="E123" s="17" t="s">
        <v>49</v>
      </c>
      <c r="F123" s="3" t="s">
        <v>47</v>
      </c>
      <c r="G123" s="3">
        <v>14</v>
      </c>
      <c r="H123" s="3">
        <v>13300</v>
      </c>
    </row>
    <row r="124" spans="1:8">
      <c r="A124" s="7">
        <v>2</v>
      </c>
      <c r="B124" s="4" t="s">
        <v>45</v>
      </c>
      <c r="C124" s="4">
        <v>2000</v>
      </c>
      <c r="D124" s="4">
        <v>2</v>
      </c>
      <c r="E124" s="18" t="s">
        <v>46</v>
      </c>
      <c r="F124" s="4" t="s">
        <v>47</v>
      </c>
      <c r="G124" s="4">
        <v>14</v>
      </c>
      <c r="H124" s="4">
        <v>13300</v>
      </c>
    </row>
    <row r="125" spans="1:8">
      <c r="A125" s="6">
        <v>11</v>
      </c>
      <c r="B125" s="3" t="s">
        <v>63</v>
      </c>
      <c r="C125" s="3">
        <v>2001</v>
      </c>
      <c r="D125" s="3">
        <v>3</v>
      </c>
      <c r="E125" s="17" t="s">
        <v>46</v>
      </c>
      <c r="F125" s="3" t="s">
        <v>56</v>
      </c>
      <c r="G125" s="3">
        <v>14</v>
      </c>
      <c r="H125" s="3">
        <v>13300</v>
      </c>
    </row>
    <row r="126" spans="1:8">
      <c r="A126" s="6">
        <v>23</v>
      </c>
      <c r="B126" s="3" t="s">
        <v>75</v>
      </c>
      <c r="C126" s="3">
        <v>2000</v>
      </c>
      <c r="D126" s="3">
        <v>2</v>
      </c>
      <c r="E126" s="17" t="s">
        <v>46</v>
      </c>
      <c r="F126" s="3" t="s">
        <v>53</v>
      </c>
      <c r="G126" s="3">
        <v>14</v>
      </c>
      <c r="H126" s="3">
        <v>13300</v>
      </c>
    </row>
    <row r="127" spans="1:8">
      <c r="A127" s="6">
        <v>31</v>
      </c>
      <c r="B127" s="3" t="s">
        <v>83</v>
      </c>
      <c r="C127" s="3">
        <v>2002</v>
      </c>
      <c r="D127" s="3">
        <v>2</v>
      </c>
      <c r="E127" s="17" t="s">
        <v>46</v>
      </c>
      <c r="F127" s="3" t="s">
        <v>44</v>
      </c>
      <c r="G127" s="3">
        <v>14</v>
      </c>
      <c r="H127" s="3">
        <v>13300</v>
      </c>
    </row>
    <row r="128" spans="1:8">
      <c r="A128" s="7">
        <v>44</v>
      </c>
      <c r="B128" s="4" t="s">
        <v>96</v>
      </c>
      <c r="C128" s="4">
        <v>2000</v>
      </c>
      <c r="D128" s="4">
        <v>2</v>
      </c>
      <c r="E128" s="18" t="s">
        <v>46</v>
      </c>
      <c r="F128" s="4" t="s">
        <v>56</v>
      </c>
      <c r="G128" s="4">
        <v>14</v>
      </c>
      <c r="H128" s="4">
        <v>13300</v>
      </c>
    </row>
    <row r="129" spans="1:8">
      <c r="A129" s="7">
        <v>54</v>
      </c>
      <c r="B129" s="4" t="s">
        <v>106</v>
      </c>
      <c r="C129" s="4">
        <v>2000</v>
      </c>
      <c r="D129" s="4">
        <v>2</v>
      </c>
      <c r="E129" s="18" t="s">
        <v>46</v>
      </c>
      <c r="F129" s="4" t="s">
        <v>47</v>
      </c>
      <c r="G129" s="4">
        <v>14</v>
      </c>
      <c r="H129" s="4">
        <v>13300</v>
      </c>
    </row>
    <row r="130" spans="1:8">
      <c r="A130" s="6">
        <v>69</v>
      </c>
      <c r="B130" s="3" t="s">
        <v>121</v>
      </c>
      <c r="C130" s="3">
        <v>2002</v>
      </c>
      <c r="D130" s="3">
        <v>4</v>
      </c>
      <c r="E130" s="17" t="s">
        <v>46</v>
      </c>
      <c r="F130" s="3" t="s">
        <v>44</v>
      </c>
      <c r="G130" s="3">
        <v>14</v>
      </c>
      <c r="H130" s="3">
        <v>13300</v>
      </c>
    </row>
    <row r="131" spans="1:8">
      <c r="A131" s="6">
        <v>73</v>
      </c>
      <c r="B131" s="3" t="s">
        <v>125</v>
      </c>
      <c r="C131" s="3">
        <v>2002</v>
      </c>
      <c r="D131" s="3">
        <v>1</v>
      </c>
      <c r="E131" s="17" t="s">
        <v>46</v>
      </c>
      <c r="F131" s="3" t="s">
        <v>53</v>
      </c>
      <c r="G131" s="3">
        <v>14</v>
      </c>
      <c r="H131" s="3">
        <v>13300</v>
      </c>
    </row>
    <row r="132" spans="1:8">
      <c r="A132" s="7">
        <v>110</v>
      </c>
      <c r="B132" s="4" t="s">
        <v>162</v>
      </c>
      <c r="C132" s="4">
        <v>2000</v>
      </c>
      <c r="D132" s="4">
        <v>4</v>
      </c>
      <c r="E132" s="18" t="s">
        <v>46</v>
      </c>
      <c r="F132" s="4" t="s">
        <v>53</v>
      </c>
      <c r="G132" s="4">
        <v>14</v>
      </c>
      <c r="H132" s="4">
        <v>13300</v>
      </c>
    </row>
    <row r="133" spans="1:8">
      <c r="A133" s="6">
        <v>131</v>
      </c>
      <c r="B133" s="3" t="s">
        <v>183</v>
      </c>
      <c r="C133" s="3">
        <v>2000</v>
      </c>
      <c r="D133" s="3">
        <v>2</v>
      </c>
      <c r="E133" s="17" t="s">
        <v>46</v>
      </c>
      <c r="F133" s="3" t="s">
        <v>44</v>
      </c>
      <c r="G133" s="3">
        <v>14</v>
      </c>
      <c r="H133" s="3">
        <v>13300</v>
      </c>
    </row>
    <row r="134" spans="1:8">
      <c r="A134" s="6">
        <v>147</v>
      </c>
      <c r="B134" s="3" t="s">
        <v>199</v>
      </c>
      <c r="C134" s="3">
        <v>2003</v>
      </c>
      <c r="D134" s="3">
        <v>4</v>
      </c>
      <c r="E134" s="17" t="s">
        <v>46</v>
      </c>
      <c r="F134" s="3" t="s">
        <v>44</v>
      </c>
      <c r="G134" s="3">
        <v>14</v>
      </c>
      <c r="H134" s="3">
        <v>13300</v>
      </c>
    </row>
    <row r="135" spans="1:8">
      <c r="A135" s="7">
        <v>168</v>
      </c>
      <c r="B135" s="4" t="s">
        <v>220</v>
      </c>
      <c r="C135" s="4">
        <v>2003</v>
      </c>
      <c r="D135" s="4">
        <v>2</v>
      </c>
      <c r="E135" s="18" t="s">
        <v>46</v>
      </c>
      <c r="F135" s="4" t="s">
        <v>53</v>
      </c>
      <c r="G135" s="4">
        <v>14</v>
      </c>
      <c r="H135" s="4">
        <v>13300</v>
      </c>
    </row>
    <row r="136" spans="1:8">
      <c r="A136" s="6">
        <v>197</v>
      </c>
      <c r="B136" s="3" t="s">
        <v>249</v>
      </c>
      <c r="C136" s="3">
        <v>2003</v>
      </c>
      <c r="D136" s="3">
        <v>3</v>
      </c>
      <c r="E136" s="17" t="s">
        <v>46</v>
      </c>
      <c r="F136" s="3" t="s">
        <v>47</v>
      </c>
      <c r="G136" s="3">
        <v>14</v>
      </c>
      <c r="H136" s="3">
        <v>13300</v>
      </c>
    </row>
    <row r="137" spans="1:8">
      <c r="A137" s="7">
        <v>234</v>
      </c>
      <c r="B137" s="4" t="s">
        <v>286</v>
      </c>
      <c r="C137" s="4">
        <v>2003</v>
      </c>
      <c r="D137" s="4">
        <v>4</v>
      </c>
      <c r="E137" s="18" t="s">
        <v>46</v>
      </c>
      <c r="F137" s="4" t="s">
        <v>53</v>
      </c>
      <c r="G137" s="4">
        <v>14</v>
      </c>
      <c r="H137" s="4">
        <v>13300</v>
      </c>
    </row>
    <row r="138" spans="1:8">
      <c r="A138" s="7">
        <v>240</v>
      </c>
      <c r="B138" s="4" t="s">
        <v>292</v>
      </c>
      <c r="C138" s="4">
        <v>2000</v>
      </c>
      <c r="D138" s="4">
        <v>2</v>
      </c>
      <c r="E138" s="18" t="s">
        <v>46</v>
      </c>
      <c r="F138" s="4" t="s">
        <v>50</v>
      </c>
      <c r="G138" s="4">
        <v>14</v>
      </c>
      <c r="H138" s="4">
        <v>13300</v>
      </c>
    </row>
    <row r="139" spans="1:8">
      <c r="A139" s="7">
        <v>250</v>
      </c>
      <c r="B139" s="4" t="s">
        <v>302</v>
      </c>
      <c r="C139" s="4">
        <v>2001</v>
      </c>
      <c r="D139" s="4">
        <v>4</v>
      </c>
      <c r="E139" s="18" t="s">
        <v>46</v>
      </c>
      <c r="F139" s="4" t="s">
        <v>53</v>
      </c>
      <c r="G139" s="4">
        <v>14</v>
      </c>
      <c r="H139" s="4">
        <v>13300</v>
      </c>
    </row>
    <row r="140" spans="1:8">
      <c r="A140" s="7">
        <v>48</v>
      </c>
      <c r="B140" s="4" t="s">
        <v>100</v>
      </c>
      <c r="C140" s="4">
        <v>2002</v>
      </c>
      <c r="D140" s="4">
        <v>2</v>
      </c>
      <c r="E140" s="18" t="s">
        <v>43</v>
      </c>
      <c r="F140" s="4" t="s">
        <v>50</v>
      </c>
      <c r="G140" s="4">
        <v>14</v>
      </c>
      <c r="H140" s="4">
        <v>13300</v>
      </c>
    </row>
    <row r="141" spans="1:8">
      <c r="A141" s="6">
        <v>59</v>
      </c>
      <c r="B141" s="3" t="s">
        <v>111</v>
      </c>
      <c r="C141" s="3">
        <v>2003</v>
      </c>
      <c r="D141" s="3">
        <v>1</v>
      </c>
      <c r="E141" s="17" t="s">
        <v>43</v>
      </c>
      <c r="F141" s="3" t="s">
        <v>44</v>
      </c>
      <c r="G141" s="3">
        <v>14</v>
      </c>
      <c r="H141" s="3">
        <v>13300</v>
      </c>
    </row>
    <row r="142" spans="1:8">
      <c r="A142" s="7">
        <v>64</v>
      </c>
      <c r="B142" s="4" t="s">
        <v>116</v>
      </c>
      <c r="C142" s="4">
        <v>2000</v>
      </c>
      <c r="D142" s="4">
        <v>2</v>
      </c>
      <c r="E142" s="18" t="s">
        <v>43</v>
      </c>
      <c r="F142" s="4" t="s">
        <v>44</v>
      </c>
      <c r="G142" s="4">
        <v>14</v>
      </c>
      <c r="H142" s="4">
        <v>13300</v>
      </c>
    </row>
    <row r="143" spans="1:8">
      <c r="A143" s="7">
        <v>82</v>
      </c>
      <c r="B143" s="4" t="s">
        <v>134</v>
      </c>
      <c r="C143" s="4">
        <v>2000</v>
      </c>
      <c r="D143" s="4">
        <v>1</v>
      </c>
      <c r="E143" s="18" t="s">
        <v>43</v>
      </c>
      <c r="F143" s="4" t="s">
        <v>47</v>
      </c>
      <c r="G143" s="4">
        <v>14</v>
      </c>
      <c r="H143" s="4">
        <v>13300</v>
      </c>
    </row>
    <row r="144" spans="1:8">
      <c r="A144" s="6">
        <v>93</v>
      </c>
      <c r="B144" s="3" t="s">
        <v>145</v>
      </c>
      <c r="C144" s="3">
        <v>2003</v>
      </c>
      <c r="D144" s="3">
        <v>1</v>
      </c>
      <c r="E144" s="17" t="s">
        <v>43</v>
      </c>
      <c r="F144" s="3" t="s">
        <v>50</v>
      </c>
      <c r="G144" s="3">
        <v>14</v>
      </c>
      <c r="H144" s="3">
        <v>13300</v>
      </c>
    </row>
    <row r="145" spans="1:8">
      <c r="A145" s="7">
        <v>106</v>
      </c>
      <c r="B145" s="4" t="s">
        <v>158</v>
      </c>
      <c r="C145" s="4">
        <v>2000</v>
      </c>
      <c r="D145" s="4">
        <v>4</v>
      </c>
      <c r="E145" s="18" t="s">
        <v>43</v>
      </c>
      <c r="F145" s="4" t="s">
        <v>56</v>
      </c>
      <c r="G145" s="4">
        <v>14</v>
      </c>
      <c r="H145" s="4">
        <v>13300</v>
      </c>
    </row>
    <row r="146" spans="1:8">
      <c r="A146" s="6">
        <v>135</v>
      </c>
      <c r="B146" s="3" t="s">
        <v>187</v>
      </c>
      <c r="C146" s="3">
        <v>2003</v>
      </c>
      <c r="D146" s="3">
        <v>3</v>
      </c>
      <c r="E146" s="17" t="s">
        <v>43</v>
      </c>
      <c r="F146" s="3" t="s">
        <v>47</v>
      </c>
      <c r="G146" s="3">
        <v>14</v>
      </c>
      <c r="H146" s="3">
        <v>13300</v>
      </c>
    </row>
    <row r="147" spans="1:8">
      <c r="A147" s="7">
        <v>140</v>
      </c>
      <c r="B147" s="4" t="s">
        <v>192</v>
      </c>
      <c r="C147" s="4">
        <v>2001</v>
      </c>
      <c r="D147" s="4">
        <v>4</v>
      </c>
      <c r="E147" s="18" t="s">
        <v>43</v>
      </c>
      <c r="F147" s="4" t="s">
        <v>56</v>
      </c>
      <c r="G147" s="4">
        <v>14</v>
      </c>
      <c r="H147" s="4">
        <v>13300</v>
      </c>
    </row>
    <row r="148" spans="1:8">
      <c r="A148" s="7">
        <v>158</v>
      </c>
      <c r="B148" s="4" t="s">
        <v>210</v>
      </c>
      <c r="C148" s="4">
        <v>2003</v>
      </c>
      <c r="D148" s="4">
        <v>3</v>
      </c>
      <c r="E148" s="18" t="s">
        <v>43</v>
      </c>
      <c r="F148" s="4" t="s">
        <v>53</v>
      </c>
      <c r="G148" s="4">
        <v>14</v>
      </c>
      <c r="H148" s="4">
        <v>13300</v>
      </c>
    </row>
    <row r="149" spans="1:8">
      <c r="A149" s="6">
        <v>175</v>
      </c>
      <c r="B149" s="3" t="s">
        <v>227</v>
      </c>
      <c r="C149" s="3">
        <v>2001</v>
      </c>
      <c r="D149" s="3">
        <v>2</v>
      </c>
      <c r="E149" s="17" t="s">
        <v>43</v>
      </c>
      <c r="F149" s="3" t="s">
        <v>56</v>
      </c>
      <c r="G149" s="3">
        <v>14</v>
      </c>
      <c r="H149" s="3">
        <v>13300</v>
      </c>
    </row>
    <row r="150" spans="1:8">
      <c r="A150" s="6">
        <v>193</v>
      </c>
      <c r="B150" s="3" t="s">
        <v>245</v>
      </c>
      <c r="C150" s="3">
        <v>2003</v>
      </c>
      <c r="D150" s="3">
        <v>1</v>
      </c>
      <c r="E150" s="17" t="s">
        <v>43</v>
      </c>
      <c r="F150" s="3" t="s">
        <v>47</v>
      </c>
      <c r="G150" s="3">
        <v>14</v>
      </c>
      <c r="H150" s="3">
        <v>13300</v>
      </c>
    </row>
    <row r="151" spans="1:8">
      <c r="A151" s="6">
        <v>209</v>
      </c>
      <c r="B151" s="3" t="s">
        <v>261</v>
      </c>
      <c r="C151" s="3">
        <v>2000</v>
      </c>
      <c r="D151" s="3">
        <v>1</v>
      </c>
      <c r="E151" s="17" t="s">
        <v>43</v>
      </c>
      <c r="F151" s="3" t="s">
        <v>53</v>
      </c>
      <c r="G151" s="3">
        <v>14</v>
      </c>
      <c r="H151" s="3">
        <v>13300</v>
      </c>
    </row>
    <row r="152" spans="1:8">
      <c r="A152" s="7">
        <v>220</v>
      </c>
      <c r="B152" s="4" t="s">
        <v>272</v>
      </c>
      <c r="C152" s="4">
        <v>2000</v>
      </c>
      <c r="D152" s="4">
        <v>2</v>
      </c>
      <c r="E152" s="18" t="s">
        <v>43</v>
      </c>
      <c r="F152" s="4" t="s">
        <v>56</v>
      </c>
      <c r="G152" s="4">
        <v>14</v>
      </c>
      <c r="H152" s="4">
        <v>13300</v>
      </c>
    </row>
    <row r="153" spans="1:8">
      <c r="A153" s="6">
        <v>227</v>
      </c>
      <c r="B153" s="3" t="s">
        <v>279</v>
      </c>
      <c r="C153" s="3">
        <v>2003</v>
      </c>
      <c r="D153" s="3">
        <v>1</v>
      </c>
      <c r="E153" s="17" t="s">
        <v>43</v>
      </c>
      <c r="F153" s="3" t="s">
        <v>56</v>
      </c>
      <c r="G153" s="3">
        <v>14</v>
      </c>
      <c r="H153" s="3">
        <v>13300</v>
      </c>
    </row>
    <row r="154" spans="1:8">
      <c r="A154" s="6">
        <v>245</v>
      </c>
      <c r="B154" s="3" t="s">
        <v>297</v>
      </c>
      <c r="C154" s="3">
        <v>2002</v>
      </c>
      <c r="D154" s="3">
        <v>1</v>
      </c>
      <c r="E154" s="17" t="s">
        <v>43</v>
      </c>
      <c r="F154" s="3" t="s">
        <v>44</v>
      </c>
      <c r="G154" s="3">
        <v>14</v>
      </c>
      <c r="H154" s="3">
        <v>13300</v>
      </c>
    </row>
    <row r="155" spans="1:8">
      <c r="A155" s="7">
        <v>86</v>
      </c>
      <c r="B155" s="4" t="s">
        <v>138</v>
      </c>
      <c r="C155" s="4">
        <v>2000</v>
      </c>
      <c r="D155" s="4">
        <v>3</v>
      </c>
      <c r="E155" s="18" t="s">
        <v>55</v>
      </c>
      <c r="F155" s="4" t="s">
        <v>44</v>
      </c>
      <c r="G155" s="4">
        <v>13</v>
      </c>
      <c r="H155" s="4">
        <v>12350</v>
      </c>
    </row>
    <row r="156" spans="1:8">
      <c r="A156" s="7">
        <v>136</v>
      </c>
      <c r="B156" s="4" t="s">
        <v>188</v>
      </c>
      <c r="C156" s="4">
        <v>2002</v>
      </c>
      <c r="D156" s="4">
        <v>4</v>
      </c>
      <c r="E156" s="18" t="s">
        <v>55</v>
      </c>
      <c r="F156" s="4" t="s">
        <v>44</v>
      </c>
      <c r="G156" s="4">
        <v>13</v>
      </c>
      <c r="H156" s="4">
        <v>12350</v>
      </c>
    </row>
    <row r="157" spans="1:8">
      <c r="A157" s="7">
        <v>12</v>
      </c>
      <c r="B157" s="4" t="s">
        <v>64</v>
      </c>
      <c r="C157" s="4">
        <v>2000</v>
      </c>
      <c r="D157" s="4">
        <v>4</v>
      </c>
      <c r="E157" s="18" t="s">
        <v>52</v>
      </c>
      <c r="F157" s="4" t="s">
        <v>44</v>
      </c>
      <c r="G157" s="4">
        <v>13</v>
      </c>
      <c r="H157" s="4">
        <v>12350</v>
      </c>
    </row>
    <row r="158" spans="1:8">
      <c r="A158" s="7">
        <v>74</v>
      </c>
      <c r="B158" s="4" t="s">
        <v>126</v>
      </c>
      <c r="C158" s="4">
        <v>2001</v>
      </c>
      <c r="D158" s="4">
        <v>2</v>
      </c>
      <c r="E158" s="18" t="s">
        <v>52</v>
      </c>
      <c r="F158" s="4" t="s">
        <v>53</v>
      </c>
      <c r="G158" s="4">
        <v>13</v>
      </c>
      <c r="H158" s="4">
        <v>12350</v>
      </c>
    </row>
    <row r="159" spans="1:8">
      <c r="A159" s="7">
        <v>32</v>
      </c>
      <c r="B159" s="4" t="s">
        <v>84</v>
      </c>
      <c r="C159" s="4">
        <v>2001</v>
      </c>
      <c r="D159" s="4">
        <v>3</v>
      </c>
      <c r="E159" s="18" t="s">
        <v>49</v>
      </c>
      <c r="F159" s="4" t="s">
        <v>44</v>
      </c>
      <c r="G159" s="4">
        <v>13</v>
      </c>
      <c r="H159" s="4">
        <v>12350</v>
      </c>
    </row>
    <row r="160" spans="1:8">
      <c r="A160" s="7">
        <v>94</v>
      </c>
      <c r="B160" s="4" t="s">
        <v>146</v>
      </c>
      <c r="C160" s="4">
        <v>2002</v>
      </c>
      <c r="D160" s="4">
        <v>2</v>
      </c>
      <c r="E160" s="18" t="s">
        <v>49</v>
      </c>
      <c r="F160" s="4" t="s">
        <v>53</v>
      </c>
      <c r="G160" s="4">
        <v>13</v>
      </c>
      <c r="H160" s="4">
        <v>12350</v>
      </c>
    </row>
    <row r="161" spans="1:8">
      <c r="A161" s="7">
        <v>148</v>
      </c>
      <c r="B161" s="4" t="s">
        <v>200</v>
      </c>
      <c r="C161" s="4">
        <v>2001</v>
      </c>
      <c r="D161" s="4">
        <v>2</v>
      </c>
      <c r="E161" s="18" t="s">
        <v>49</v>
      </c>
      <c r="F161" s="4" t="s">
        <v>47</v>
      </c>
      <c r="G161" s="4">
        <v>13</v>
      </c>
      <c r="H161" s="4">
        <v>12350</v>
      </c>
    </row>
    <row r="162" spans="1:8">
      <c r="A162" s="7">
        <v>210</v>
      </c>
      <c r="B162" s="4" t="s">
        <v>262</v>
      </c>
      <c r="C162" s="4">
        <v>2003</v>
      </c>
      <c r="D162" s="4">
        <v>4</v>
      </c>
      <c r="E162" s="18" t="s">
        <v>49</v>
      </c>
      <c r="F162" s="4" t="s">
        <v>50</v>
      </c>
      <c r="G162" s="4">
        <v>13</v>
      </c>
      <c r="H162" s="4">
        <v>12350</v>
      </c>
    </row>
    <row r="163" spans="1:8">
      <c r="A163" s="7">
        <v>156</v>
      </c>
      <c r="B163" s="4" t="s">
        <v>208</v>
      </c>
      <c r="C163" s="4">
        <v>2000</v>
      </c>
      <c r="D163" s="4">
        <v>2</v>
      </c>
      <c r="E163" s="18" t="s">
        <v>46</v>
      </c>
      <c r="F163" s="4" t="s">
        <v>50</v>
      </c>
      <c r="G163" s="4">
        <v>13</v>
      </c>
      <c r="H163" s="4">
        <v>12350</v>
      </c>
    </row>
    <row r="164" spans="1:8">
      <c r="A164" s="7">
        <v>218</v>
      </c>
      <c r="B164" s="4" t="s">
        <v>270</v>
      </c>
      <c r="C164" s="4">
        <v>2003</v>
      </c>
      <c r="D164" s="4">
        <v>4</v>
      </c>
      <c r="E164" s="18" t="s">
        <v>46</v>
      </c>
      <c r="F164" s="4" t="s">
        <v>53</v>
      </c>
      <c r="G164" s="4">
        <v>13</v>
      </c>
      <c r="H164" s="4">
        <v>12350</v>
      </c>
    </row>
    <row r="165" spans="1:8">
      <c r="A165" s="7">
        <v>24</v>
      </c>
      <c r="B165" s="4" t="s">
        <v>76</v>
      </c>
      <c r="C165" s="4">
        <v>2003</v>
      </c>
      <c r="D165" s="4">
        <v>3</v>
      </c>
      <c r="E165" s="18" t="s">
        <v>43</v>
      </c>
      <c r="F165" s="4" t="s">
        <v>44</v>
      </c>
      <c r="G165" s="4">
        <v>13</v>
      </c>
      <c r="H165" s="4">
        <v>12350</v>
      </c>
    </row>
    <row r="166" spans="1:8">
      <c r="A166" s="7">
        <v>198</v>
      </c>
      <c r="B166" s="4" t="s">
        <v>250</v>
      </c>
      <c r="C166" s="4">
        <v>2000</v>
      </c>
      <c r="D166" s="4">
        <v>2</v>
      </c>
      <c r="E166" s="18" t="s">
        <v>43</v>
      </c>
      <c r="F166" s="4" t="s">
        <v>47</v>
      </c>
      <c r="G166" s="4">
        <v>13</v>
      </c>
      <c r="H166" s="4">
        <v>12350</v>
      </c>
    </row>
    <row r="167" spans="1:8">
      <c r="A167" s="6">
        <v>63</v>
      </c>
      <c r="B167" s="3" t="s">
        <v>115</v>
      </c>
      <c r="C167" s="3">
        <v>2003</v>
      </c>
      <c r="D167" s="3">
        <v>1</v>
      </c>
      <c r="E167" s="17" t="s">
        <v>55</v>
      </c>
      <c r="F167" s="3" t="s">
        <v>47</v>
      </c>
      <c r="G167" s="3">
        <v>12</v>
      </c>
      <c r="H167" s="3">
        <v>11400</v>
      </c>
    </row>
    <row r="168" spans="1:8">
      <c r="A168" s="6">
        <v>125</v>
      </c>
      <c r="B168" s="3" t="s">
        <v>177</v>
      </c>
      <c r="C168" s="3">
        <v>2001</v>
      </c>
      <c r="D168" s="3">
        <v>2</v>
      </c>
      <c r="E168" s="17" t="s">
        <v>55</v>
      </c>
      <c r="F168" s="3" t="s">
        <v>56</v>
      </c>
      <c r="G168" s="3">
        <v>12</v>
      </c>
      <c r="H168" s="3">
        <v>11400</v>
      </c>
    </row>
    <row r="169" spans="1:8">
      <c r="A169" s="6">
        <v>179</v>
      </c>
      <c r="B169" s="3" t="s">
        <v>231</v>
      </c>
      <c r="C169" s="3">
        <v>2003</v>
      </c>
      <c r="D169" s="3">
        <v>1</v>
      </c>
      <c r="E169" s="17" t="s">
        <v>55</v>
      </c>
      <c r="F169" s="3" t="s">
        <v>56</v>
      </c>
      <c r="G169" s="3">
        <v>12</v>
      </c>
      <c r="H169" s="3">
        <v>11400</v>
      </c>
    </row>
    <row r="170" spans="1:8">
      <c r="A170" s="6">
        <v>241</v>
      </c>
      <c r="B170" s="3" t="s">
        <v>293</v>
      </c>
      <c r="C170" s="3">
        <v>2000</v>
      </c>
      <c r="D170" s="3">
        <v>3</v>
      </c>
      <c r="E170" s="17" t="s">
        <v>55</v>
      </c>
      <c r="F170" s="3" t="s">
        <v>47</v>
      </c>
      <c r="G170" s="3">
        <v>12</v>
      </c>
      <c r="H170" s="3">
        <v>11400</v>
      </c>
    </row>
    <row r="171" spans="1:8">
      <c r="A171" s="6">
        <v>249</v>
      </c>
      <c r="B171" s="3" t="s">
        <v>301</v>
      </c>
      <c r="C171" s="3">
        <v>2002</v>
      </c>
      <c r="D171" s="3">
        <v>3</v>
      </c>
      <c r="E171" s="17" t="s">
        <v>55</v>
      </c>
      <c r="F171" s="3" t="s">
        <v>47</v>
      </c>
      <c r="G171" s="3">
        <v>12</v>
      </c>
      <c r="H171" s="3">
        <v>11400</v>
      </c>
    </row>
    <row r="172" spans="1:8">
      <c r="A172" s="7">
        <v>50</v>
      </c>
      <c r="B172" s="4" t="s">
        <v>102</v>
      </c>
      <c r="C172" s="4">
        <v>2001</v>
      </c>
      <c r="D172" s="4">
        <v>2</v>
      </c>
      <c r="E172" s="18" t="s">
        <v>52</v>
      </c>
      <c r="F172" s="4" t="s">
        <v>56</v>
      </c>
      <c r="G172" s="4">
        <v>12</v>
      </c>
      <c r="H172" s="4">
        <v>11400</v>
      </c>
    </row>
    <row r="173" spans="1:8">
      <c r="A173" s="6">
        <v>55</v>
      </c>
      <c r="B173" s="3" t="s">
        <v>107</v>
      </c>
      <c r="C173" s="3">
        <v>2003</v>
      </c>
      <c r="D173" s="3">
        <v>2</v>
      </c>
      <c r="E173" s="17" t="s">
        <v>52</v>
      </c>
      <c r="F173" s="3" t="s">
        <v>50</v>
      </c>
      <c r="G173" s="3">
        <v>12</v>
      </c>
      <c r="H173" s="3">
        <v>11400</v>
      </c>
    </row>
    <row r="174" spans="1:8">
      <c r="A174" s="7">
        <v>236</v>
      </c>
      <c r="B174" s="4" t="s">
        <v>288</v>
      </c>
      <c r="C174" s="4">
        <v>2002</v>
      </c>
      <c r="D174" s="4">
        <v>1</v>
      </c>
      <c r="E174" s="18" t="s">
        <v>52</v>
      </c>
      <c r="F174" s="4" t="s">
        <v>56</v>
      </c>
      <c r="G174" s="4">
        <v>12</v>
      </c>
      <c r="H174" s="4">
        <v>11400</v>
      </c>
    </row>
    <row r="175" spans="1:8">
      <c r="A175" s="7">
        <v>174</v>
      </c>
      <c r="B175" s="4" t="s">
        <v>226</v>
      </c>
      <c r="C175" s="4">
        <v>2000</v>
      </c>
      <c r="D175" s="4">
        <v>3</v>
      </c>
      <c r="E175" s="18" t="s">
        <v>49</v>
      </c>
      <c r="F175" s="4" t="s">
        <v>56</v>
      </c>
      <c r="G175" s="4">
        <v>12</v>
      </c>
      <c r="H175" s="4">
        <v>11400</v>
      </c>
    </row>
    <row r="176" spans="1:8">
      <c r="A176" s="7">
        <v>112</v>
      </c>
      <c r="B176" s="4" t="s">
        <v>164</v>
      </c>
      <c r="C176" s="4">
        <v>2003</v>
      </c>
      <c r="D176" s="4">
        <v>2</v>
      </c>
      <c r="E176" s="18" t="s">
        <v>46</v>
      </c>
      <c r="F176" s="4" t="s">
        <v>56</v>
      </c>
      <c r="G176" s="4">
        <v>12</v>
      </c>
      <c r="H176" s="4">
        <v>11400</v>
      </c>
    </row>
    <row r="177" spans="1:8">
      <c r="A177" s="6">
        <v>1</v>
      </c>
      <c r="B177" s="3" t="s">
        <v>42</v>
      </c>
      <c r="C177" s="3">
        <v>2003</v>
      </c>
      <c r="D177" s="3">
        <v>1</v>
      </c>
      <c r="E177" s="17" t="s">
        <v>43</v>
      </c>
      <c r="F177" s="3" t="s">
        <v>44</v>
      </c>
      <c r="G177" s="3">
        <v>12</v>
      </c>
      <c r="H177" s="3">
        <v>11400</v>
      </c>
    </row>
    <row r="178" spans="1:8">
      <c r="A178" s="6">
        <v>117</v>
      </c>
      <c r="B178" s="3" t="s">
        <v>169</v>
      </c>
      <c r="C178" s="3">
        <v>2000</v>
      </c>
      <c r="D178" s="3">
        <v>2</v>
      </c>
      <c r="E178" s="17" t="s">
        <v>43</v>
      </c>
      <c r="F178" s="3" t="s">
        <v>50</v>
      </c>
      <c r="G178" s="3">
        <v>12</v>
      </c>
      <c r="H178" s="3">
        <v>11400</v>
      </c>
    </row>
    <row r="179" spans="1:8">
      <c r="A179" s="6">
        <v>187</v>
      </c>
      <c r="B179" s="3" t="s">
        <v>239</v>
      </c>
      <c r="C179" s="3">
        <v>2001</v>
      </c>
      <c r="D179" s="3">
        <v>4</v>
      </c>
      <c r="E179" s="17" t="s">
        <v>43</v>
      </c>
      <c r="F179" s="3" t="s">
        <v>44</v>
      </c>
      <c r="G179" s="3">
        <v>12</v>
      </c>
      <c r="H179" s="3">
        <v>11400</v>
      </c>
    </row>
    <row r="180" spans="1:8">
      <c r="A180" s="7">
        <v>28</v>
      </c>
      <c r="B180" s="4" t="s">
        <v>80</v>
      </c>
      <c r="C180" s="4">
        <v>2003</v>
      </c>
      <c r="D180" s="4">
        <v>2</v>
      </c>
      <c r="E180" s="18" t="s">
        <v>55</v>
      </c>
      <c r="F180" s="4" t="s">
        <v>53</v>
      </c>
      <c r="G180" s="4">
        <v>10</v>
      </c>
      <c r="H180" s="4">
        <v>9500</v>
      </c>
    </row>
    <row r="181" spans="1:8">
      <c r="A181" s="7">
        <v>242</v>
      </c>
      <c r="B181" s="4" t="s">
        <v>294</v>
      </c>
      <c r="C181" s="4">
        <v>2003</v>
      </c>
      <c r="D181" s="4">
        <v>4</v>
      </c>
      <c r="E181" s="18" t="s">
        <v>52</v>
      </c>
      <c r="F181" s="4" t="s">
        <v>53</v>
      </c>
      <c r="G181" s="4">
        <v>10</v>
      </c>
      <c r="H181" s="4">
        <v>9500</v>
      </c>
    </row>
    <row r="182" spans="1:8">
      <c r="A182" s="7">
        <v>56</v>
      </c>
      <c r="B182" s="4" t="s">
        <v>108</v>
      </c>
      <c r="C182" s="4">
        <v>2001</v>
      </c>
      <c r="D182" s="4">
        <v>3</v>
      </c>
      <c r="E182" s="18" t="s">
        <v>49</v>
      </c>
      <c r="F182" s="4" t="s">
        <v>56</v>
      </c>
      <c r="G182" s="4">
        <v>10</v>
      </c>
      <c r="H182" s="4">
        <v>9500</v>
      </c>
    </row>
    <row r="183" spans="1:8">
      <c r="A183" s="7">
        <v>90</v>
      </c>
      <c r="B183" s="4" t="s">
        <v>142</v>
      </c>
      <c r="C183" s="4">
        <v>2002</v>
      </c>
      <c r="D183" s="4">
        <v>4</v>
      </c>
      <c r="E183" s="18" t="s">
        <v>49</v>
      </c>
      <c r="F183" s="4" t="s">
        <v>47</v>
      </c>
      <c r="G183" s="4">
        <v>10</v>
      </c>
      <c r="H183" s="4">
        <v>9500</v>
      </c>
    </row>
    <row r="184" spans="1:8">
      <c r="A184" s="7">
        <v>152</v>
      </c>
      <c r="B184" s="4" t="s">
        <v>204</v>
      </c>
      <c r="C184" s="4">
        <v>2002</v>
      </c>
      <c r="D184" s="4">
        <v>3</v>
      </c>
      <c r="E184" s="18" t="s">
        <v>49</v>
      </c>
      <c r="F184" s="4" t="s">
        <v>47</v>
      </c>
      <c r="G184" s="4">
        <v>10</v>
      </c>
      <c r="H184" s="4">
        <v>9500</v>
      </c>
    </row>
    <row r="185" spans="1:8">
      <c r="A185" s="7">
        <v>118</v>
      </c>
      <c r="B185" s="4" t="s">
        <v>170</v>
      </c>
      <c r="C185" s="4">
        <v>2003</v>
      </c>
      <c r="D185" s="4">
        <v>2</v>
      </c>
      <c r="E185" s="18" t="s">
        <v>46</v>
      </c>
      <c r="F185" s="4" t="s">
        <v>53</v>
      </c>
      <c r="G185" s="4">
        <v>10</v>
      </c>
      <c r="H185" s="4">
        <v>9500</v>
      </c>
    </row>
    <row r="186" spans="1:8">
      <c r="A186" s="7">
        <v>214</v>
      </c>
      <c r="B186" s="4" t="s">
        <v>266</v>
      </c>
      <c r="C186" s="4">
        <v>2003</v>
      </c>
      <c r="D186" s="4">
        <v>4</v>
      </c>
      <c r="E186" s="18" t="s">
        <v>46</v>
      </c>
      <c r="F186" s="4" t="s">
        <v>53</v>
      </c>
      <c r="G186" s="4">
        <v>10</v>
      </c>
      <c r="H186" s="4">
        <v>9500</v>
      </c>
    </row>
    <row r="187" spans="1:8">
      <c r="A187" s="7">
        <v>180</v>
      </c>
      <c r="B187" s="4" t="s">
        <v>232</v>
      </c>
      <c r="C187" s="4">
        <v>2001</v>
      </c>
      <c r="D187" s="4">
        <v>4</v>
      </c>
      <c r="E187" s="18" t="s">
        <v>43</v>
      </c>
      <c r="F187" s="4" t="s">
        <v>47</v>
      </c>
      <c r="G187" s="4">
        <v>10</v>
      </c>
      <c r="H187" s="4">
        <v>9500</v>
      </c>
    </row>
    <row r="188" spans="1:8">
      <c r="A188" s="7">
        <v>108</v>
      </c>
      <c r="B188" s="4" t="s">
        <v>160</v>
      </c>
      <c r="C188" s="4">
        <v>2003</v>
      </c>
      <c r="D188" s="4">
        <v>2</v>
      </c>
      <c r="E188" s="18" t="s">
        <v>52</v>
      </c>
      <c r="F188" s="4" t="s">
        <v>47</v>
      </c>
      <c r="G188" s="4">
        <v>9</v>
      </c>
      <c r="H188" s="4">
        <v>8550</v>
      </c>
    </row>
    <row r="189" spans="1:8">
      <c r="A189" s="7">
        <v>170</v>
      </c>
      <c r="B189" s="4" t="s">
        <v>222</v>
      </c>
      <c r="C189" s="4">
        <v>2000</v>
      </c>
      <c r="D189" s="4">
        <v>4</v>
      </c>
      <c r="E189" s="18" t="s">
        <v>46</v>
      </c>
      <c r="F189" s="4" t="s">
        <v>56</v>
      </c>
      <c r="G189" s="4">
        <v>9</v>
      </c>
      <c r="H189" s="4">
        <v>8550</v>
      </c>
    </row>
    <row r="190" spans="1:8">
      <c r="A190" s="7">
        <v>232</v>
      </c>
      <c r="B190" s="4" t="s">
        <v>284</v>
      </c>
      <c r="C190" s="4">
        <v>2001</v>
      </c>
      <c r="D190" s="4">
        <v>2</v>
      </c>
      <c r="E190" s="18" t="s">
        <v>46</v>
      </c>
      <c r="F190" s="4" t="s">
        <v>56</v>
      </c>
      <c r="G190" s="4">
        <v>9</v>
      </c>
      <c r="H190" s="4">
        <v>8550</v>
      </c>
    </row>
    <row r="191" spans="1:8">
      <c r="A191" s="7">
        <v>46</v>
      </c>
      <c r="B191" s="4" t="s">
        <v>98</v>
      </c>
      <c r="C191" s="4">
        <v>2001</v>
      </c>
      <c r="D191" s="4">
        <v>4</v>
      </c>
      <c r="E191" s="18" t="s">
        <v>43</v>
      </c>
      <c r="F191" s="4" t="s">
        <v>44</v>
      </c>
      <c r="G191" s="4">
        <v>9</v>
      </c>
      <c r="H191" s="4">
        <v>8550</v>
      </c>
    </row>
    <row r="192" spans="1:8">
      <c r="A192" s="7">
        <v>120</v>
      </c>
      <c r="B192" s="4" t="s">
        <v>172</v>
      </c>
      <c r="C192" s="4">
        <v>2000</v>
      </c>
      <c r="D192" s="4">
        <v>4</v>
      </c>
      <c r="E192" s="18" t="s">
        <v>52</v>
      </c>
      <c r="F192" s="4" t="s">
        <v>50</v>
      </c>
      <c r="G192" s="4">
        <v>8</v>
      </c>
      <c r="H192" s="4">
        <v>7600</v>
      </c>
    </row>
    <row r="193" spans="1:8">
      <c r="A193" s="7">
        <v>58</v>
      </c>
      <c r="B193" s="4" t="s">
        <v>110</v>
      </c>
      <c r="C193" s="4">
        <v>2003</v>
      </c>
      <c r="D193" s="4">
        <v>2</v>
      </c>
      <c r="E193" s="18" t="s">
        <v>49</v>
      </c>
      <c r="F193" s="4" t="s">
        <v>47</v>
      </c>
      <c r="G193" s="4">
        <v>8</v>
      </c>
      <c r="H193" s="4">
        <v>7600</v>
      </c>
    </row>
    <row r="194" spans="1:8">
      <c r="A194" s="7">
        <v>244</v>
      </c>
      <c r="B194" s="4" t="s">
        <v>296</v>
      </c>
      <c r="C194" s="4">
        <v>2000</v>
      </c>
      <c r="D194" s="4">
        <v>2</v>
      </c>
      <c r="E194" s="18" t="s">
        <v>46</v>
      </c>
      <c r="F194" s="4" t="s">
        <v>56</v>
      </c>
      <c r="G194" s="4">
        <v>8</v>
      </c>
      <c r="H194" s="4">
        <v>7600</v>
      </c>
    </row>
    <row r="195" spans="1:8">
      <c r="A195" s="7">
        <v>182</v>
      </c>
      <c r="B195" s="4" t="s">
        <v>234</v>
      </c>
      <c r="C195" s="4">
        <v>2002</v>
      </c>
      <c r="D195" s="4">
        <v>3</v>
      </c>
      <c r="E195" s="18" t="s">
        <v>43</v>
      </c>
      <c r="F195" s="4" t="s">
        <v>47</v>
      </c>
      <c r="G195" s="4">
        <v>8</v>
      </c>
      <c r="H195" s="4">
        <v>7600</v>
      </c>
    </row>
    <row r="196" spans="1:8">
      <c r="A196" s="6">
        <v>109</v>
      </c>
      <c r="B196" s="3" t="s">
        <v>161</v>
      </c>
      <c r="C196" s="3">
        <v>2001</v>
      </c>
      <c r="D196" s="3">
        <v>1</v>
      </c>
      <c r="E196" s="17" t="s">
        <v>55</v>
      </c>
      <c r="F196" s="3" t="s">
        <v>44</v>
      </c>
      <c r="G196" s="3">
        <v>7</v>
      </c>
      <c r="H196" s="3">
        <v>6650</v>
      </c>
    </row>
    <row r="197" spans="1:8">
      <c r="A197" s="7">
        <v>194</v>
      </c>
      <c r="B197" s="4" t="s">
        <v>246</v>
      </c>
      <c r="C197" s="4">
        <v>2002</v>
      </c>
      <c r="D197" s="4">
        <v>2</v>
      </c>
      <c r="E197" s="18" t="s">
        <v>55</v>
      </c>
      <c r="F197" s="4" t="s">
        <v>44</v>
      </c>
      <c r="G197" s="4">
        <v>7</v>
      </c>
      <c r="H197" s="4">
        <v>6650</v>
      </c>
    </row>
    <row r="198" spans="1:8">
      <c r="A198" s="6">
        <v>47</v>
      </c>
      <c r="B198" s="3" t="s">
        <v>99</v>
      </c>
      <c r="C198" s="3">
        <v>2000</v>
      </c>
      <c r="D198" s="3">
        <v>3</v>
      </c>
      <c r="E198" s="17" t="s">
        <v>52</v>
      </c>
      <c r="F198" s="3" t="s">
        <v>47</v>
      </c>
      <c r="G198" s="3">
        <v>7</v>
      </c>
      <c r="H198" s="3">
        <v>6650</v>
      </c>
    </row>
    <row r="199" spans="1:8">
      <c r="A199" s="7">
        <v>70</v>
      </c>
      <c r="B199" s="4" t="s">
        <v>122</v>
      </c>
      <c r="C199" s="4">
        <v>2003</v>
      </c>
      <c r="D199" s="4">
        <v>2</v>
      </c>
      <c r="E199" s="18" t="s">
        <v>52</v>
      </c>
      <c r="F199" s="4" t="s">
        <v>53</v>
      </c>
      <c r="G199" s="4">
        <v>7</v>
      </c>
      <c r="H199" s="4">
        <v>6650</v>
      </c>
    </row>
    <row r="200" spans="1:8">
      <c r="A200" s="7">
        <v>132</v>
      </c>
      <c r="B200" s="4" t="s">
        <v>184</v>
      </c>
      <c r="C200" s="4">
        <v>2002</v>
      </c>
      <c r="D200" s="4">
        <v>4</v>
      </c>
      <c r="E200" s="18" t="s">
        <v>52</v>
      </c>
      <c r="F200" s="4" t="s">
        <v>53</v>
      </c>
      <c r="G200" s="4">
        <v>7</v>
      </c>
      <c r="H200" s="4">
        <v>6650</v>
      </c>
    </row>
    <row r="201" spans="1:8">
      <c r="A201" s="6">
        <v>171</v>
      </c>
      <c r="B201" s="3" t="s">
        <v>223</v>
      </c>
      <c r="C201" s="3">
        <v>2003</v>
      </c>
      <c r="D201" s="3">
        <v>1</v>
      </c>
      <c r="E201" s="17" t="s">
        <v>52</v>
      </c>
      <c r="F201" s="3" t="s">
        <v>50</v>
      </c>
      <c r="G201" s="3">
        <v>7</v>
      </c>
      <c r="H201" s="3">
        <v>6650</v>
      </c>
    </row>
    <row r="202" spans="1:8">
      <c r="A202" s="7">
        <v>8</v>
      </c>
      <c r="B202" s="4" t="s">
        <v>59</v>
      </c>
      <c r="C202" s="4">
        <v>2001</v>
      </c>
      <c r="D202" s="4">
        <v>3</v>
      </c>
      <c r="E202" s="18" t="s">
        <v>43</v>
      </c>
      <c r="F202" s="4" t="s">
        <v>53</v>
      </c>
      <c r="G202" s="4">
        <v>7</v>
      </c>
      <c r="H202" s="4">
        <v>6650</v>
      </c>
    </row>
    <row r="203" spans="1:8">
      <c r="A203" s="6">
        <v>233</v>
      </c>
      <c r="B203" s="3" t="s">
        <v>285</v>
      </c>
      <c r="C203" s="3">
        <v>2000</v>
      </c>
      <c r="D203" s="3">
        <v>1</v>
      </c>
      <c r="E203" s="17" t="s">
        <v>43</v>
      </c>
      <c r="F203" s="3" t="s">
        <v>44</v>
      </c>
      <c r="G203" s="3">
        <v>7</v>
      </c>
      <c r="H203" s="3">
        <v>6650</v>
      </c>
    </row>
    <row r="204" spans="1:8">
      <c r="A204" s="6">
        <v>9</v>
      </c>
      <c r="B204" s="3" t="s">
        <v>60</v>
      </c>
      <c r="C204" s="3">
        <v>2003</v>
      </c>
      <c r="D204" s="3" t="s">
        <v>61</v>
      </c>
      <c r="E204" s="17" t="s">
        <v>55</v>
      </c>
      <c r="F204" s="3" t="s">
        <v>47</v>
      </c>
      <c r="G204" s="3">
        <v>6</v>
      </c>
      <c r="H204" s="3">
        <v>5700</v>
      </c>
    </row>
    <row r="205" spans="1:8">
      <c r="A205" s="6">
        <v>57</v>
      </c>
      <c r="B205" s="3" t="s">
        <v>109</v>
      </c>
      <c r="C205" s="3">
        <v>2000</v>
      </c>
      <c r="D205" s="3">
        <v>4</v>
      </c>
      <c r="E205" s="17" t="s">
        <v>55</v>
      </c>
      <c r="F205" s="3" t="s">
        <v>44</v>
      </c>
      <c r="G205" s="3">
        <v>6</v>
      </c>
      <c r="H205" s="3">
        <v>5700</v>
      </c>
    </row>
    <row r="206" spans="1:8">
      <c r="A206" s="6">
        <v>107</v>
      </c>
      <c r="B206" s="3" t="s">
        <v>159</v>
      </c>
      <c r="C206" s="3">
        <v>2000</v>
      </c>
      <c r="D206" s="3">
        <v>3</v>
      </c>
      <c r="E206" s="17" t="s">
        <v>55</v>
      </c>
      <c r="F206" s="3" t="s">
        <v>47</v>
      </c>
      <c r="G206" s="3">
        <v>6</v>
      </c>
      <c r="H206" s="3">
        <v>5700</v>
      </c>
    </row>
    <row r="207" spans="1:8">
      <c r="A207" s="6">
        <v>223</v>
      </c>
      <c r="B207" s="3" t="s">
        <v>275</v>
      </c>
      <c r="C207" s="3">
        <v>2000</v>
      </c>
      <c r="D207" s="3">
        <v>4</v>
      </c>
      <c r="E207" s="17" t="s">
        <v>55</v>
      </c>
      <c r="F207" s="3" t="s">
        <v>50</v>
      </c>
      <c r="G207" s="3">
        <v>6</v>
      </c>
      <c r="H207" s="3">
        <v>5700</v>
      </c>
    </row>
    <row r="208" spans="1:8">
      <c r="A208" s="6">
        <v>231</v>
      </c>
      <c r="B208" s="3" t="s">
        <v>283</v>
      </c>
      <c r="C208" s="3">
        <v>2003</v>
      </c>
      <c r="D208" s="3">
        <v>3</v>
      </c>
      <c r="E208" s="17" t="s">
        <v>55</v>
      </c>
      <c r="F208" s="3" t="s">
        <v>56</v>
      </c>
      <c r="G208" s="3">
        <v>6</v>
      </c>
      <c r="H208" s="3">
        <v>5700</v>
      </c>
    </row>
    <row r="209" spans="1:8">
      <c r="A209" s="6">
        <v>243</v>
      </c>
      <c r="B209" s="3" t="s">
        <v>295</v>
      </c>
      <c r="C209" s="3">
        <v>2001</v>
      </c>
      <c r="D209" s="3">
        <v>3</v>
      </c>
      <c r="E209" s="17" t="s">
        <v>55</v>
      </c>
      <c r="F209" s="3" t="s">
        <v>56</v>
      </c>
      <c r="G209" s="3">
        <v>6</v>
      </c>
      <c r="H209" s="3">
        <v>5700</v>
      </c>
    </row>
    <row r="210" spans="1:8">
      <c r="A210" s="6">
        <v>45</v>
      </c>
      <c r="B210" s="3" t="s">
        <v>97</v>
      </c>
      <c r="C210" s="3">
        <v>2003</v>
      </c>
      <c r="D210" s="3">
        <v>3</v>
      </c>
      <c r="E210" s="17" t="s">
        <v>52</v>
      </c>
      <c r="F210" s="3" t="s">
        <v>47</v>
      </c>
      <c r="G210" s="3">
        <v>6</v>
      </c>
      <c r="H210" s="3">
        <v>5700</v>
      </c>
    </row>
    <row r="211" spans="1:8">
      <c r="A211" s="6">
        <v>99</v>
      </c>
      <c r="B211" s="3" t="s">
        <v>151</v>
      </c>
      <c r="C211" s="3">
        <v>2000</v>
      </c>
      <c r="D211" s="3">
        <v>4</v>
      </c>
      <c r="E211" s="17" t="s">
        <v>52</v>
      </c>
      <c r="F211" s="3" t="s">
        <v>47</v>
      </c>
      <c r="G211" s="3">
        <v>6</v>
      </c>
      <c r="H211" s="3">
        <v>5700</v>
      </c>
    </row>
    <row r="212" spans="1:8">
      <c r="A212" s="6">
        <v>161</v>
      </c>
      <c r="B212" s="3" t="s">
        <v>213</v>
      </c>
      <c r="C212" s="3">
        <v>2002</v>
      </c>
      <c r="D212" s="3">
        <v>3</v>
      </c>
      <c r="E212" s="17" t="s">
        <v>52</v>
      </c>
      <c r="F212" s="3" t="s">
        <v>56</v>
      </c>
      <c r="G212" s="3">
        <v>6</v>
      </c>
      <c r="H212" s="3">
        <v>5700</v>
      </c>
    </row>
    <row r="213" spans="1:8">
      <c r="A213" s="7">
        <v>166</v>
      </c>
      <c r="B213" s="4" t="s">
        <v>218</v>
      </c>
      <c r="C213" s="4">
        <v>2001</v>
      </c>
      <c r="D213" s="4">
        <v>4</v>
      </c>
      <c r="E213" s="18" t="s">
        <v>52</v>
      </c>
      <c r="F213" s="4" t="s">
        <v>44</v>
      </c>
      <c r="G213" s="4">
        <v>6</v>
      </c>
      <c r="H213" s="4">
        <v>5700</v>
      </c>
    </row>
    <row r="214" spans="1:8">
      <c r="A214" s="6">
        <v>195</v>
      </c>
      <c r="B214" s="3" t="s">
        <v>247</v>
      </c>
      <c r="C214" s="3">
        <v>2000</v>
      </c>
      <c r="D214" s="3">
        <v>3</v>
      </c>
      <c r="E214" s="17" t="s">
        <v>52</v>
      </c>
      <c r="F214" s="3" t="s">
        <v>56</v>
      </c>
      <c r="G214" s="3">
        <v>6</v>
      </c>
      <c r="H214" s="3">
        <v>5700</v>
      </c>
    </row>
    <row r="215" spans="1:8">
      <c r="A215" s="6">
        <v>119</v>
      </c>
      <c r="B215" s="3" t="s">
        <v>171</v>
      </c>
      <c r="C215" s="3">
        <v>2001</v>
      </c>
      <c r="D215" s="3">
        <v>1</v>
      </c>
      <c r="E215" s="17" t="s">
        <v>49</v>
      </c>
      <c r="F215" s="3" t="s">
        <v>53</v>
      </c>
      <c r="G215" s="3">
        <v>6</v>
      </c>
      <c r="H215" s="3">
        <v>5700</v>
      </c>
    </row>
    <row r="216" spans="1:8">
      <c r="A216" s="6">
        <v>181</v>
      </c>
      <c r="B216" s="3" t="s">
        <v>233</v>
      </c>
      <c r="C216" s="3">
        <v>2000</v>
      </c>
      <c r="D216" s="3">
        <v>1</v>
      </c>
      <c r="E216" s="17" t="s">
        <v>49</v>
      </c>
      <c r="F216" s="3" t="s">
        <v>44</v>
      </c>
      <c r="G216" s="3">
        <v>6</v>
      </c>
      <c r="H216" s="3">
        <v>5700</v>
      </c>
    </row>
    <row r="217" spans="1:8">
      <c r="A217" s="7">
        <v>228</v>
      </c>
      <c r="B217" s="4" t="s">
        <v>280</v>
      </c>
      <c r="C217" s="4">
        <v>2002</v>
      </c>
      <c r="D217" s="4">
        <v>2</v>
      </c>
      <c r="E217" s="18" t="s">
        <v>46</v>
      </c>
      <c r="F217" s="4" t="s">
        <v>50</v>
      </c>
      <c r="G217" s="4">
        <v>6</v>
      </c>
      <c r="H217" s="4">
        <v>5700</v>
      </c>
    </row>
    <row r="218" spans="1:8">
      <c r="A218" s="6">
        <v>37</v>
      </c>
      <c r="B218" s="3" t="s">
        <v>89</v>
      </c>
      <c r="C218" s="3">
        <v>2003</v>
      </c>
      <c r="D218" s="3">
        <v>4</v>
      </c>
      <c r="E218" s="17" t="s">
        <v>43</v>
      </c>
      <c r="F218" s="3" t="s">
        <v>47</v>
      </c>
      <c r="G218" s="3">
        <v>6</v>
      </c>
      <c r="H218" s="3">
        <v>5700</v>
      </c>
    </row>
    <row r="219" spans="1:8">
      <c r="A219" s="7">
        <v>42</v>
      </c>
      <c r="B219" s="4" t="s">
        <v>94</v>
      </c>
      <c r="C219" s="4">
        <v>2003</v>
      </c>
      <c r="D219" s="4">
        <v>2</v>
      </c>
      <c r="E219" s="18" t="s">
        <v>43</v>
      </c>
      <c r="F219" s="4" t="s">
        <v>53</v>
      </c>
      <c r="G219" s="4">
        <v>6</v>
      </c>
      <c r="H219" s="4">
        <v>5700</v>
      </c>
    </row>
    <row r="220" spans="1:8">
      <c r="A220" s="6">
        <v>71</v>
      </c>
      <c r="B220" s="3" t="s">
        <v>123</v>
      </c>
      <c r="C220" s="3">
        <v>2001</v>
      </c>
      <c r="D220" s="3">
        <v>3</v>
      </c>
      <c r="E220" s="17" t="s">
        <v>43</v>
      </c>
      <c r="F220" s="3" t="s">
        <v>56</v>
      </c>
      <c r="G220" s="3">
        <v>6</v>
      </c>
      <c r="H220" s="3">
        <v>5700</v>
      </c>
    </row>
    <row r="221" spans="1:8">
      <c r="A221" s="7">
        <v>104</v>
      </c>
      <c r="B221" s="4" t="s">
        <v>156</v>
      </c>
      <c r="C221" s="4">
        <v>2001</v>
      </c>
      <c r="D221" s="4">
        <v>2</v>
      </c>
      <c r="E221" s="18" t="s">
        <v>43</v>
      </c>
      <c r="F221" s="4" t="s">
        <v>44</v>
      </c>
      <c r="G221" s="4">
        <v>6</v>
      </c>
      <c r="H221" s="4">
        <v>5700</v>
      </c>
    </row>
    <row r="222" spans="1:8">
      <c r="A222" s="6">
        <v>133</v>
      </c>
      <c r="B222" s="3" t="s">
        <v>185</v>
      </c>
      <c r="C222" s="3">
        <v>2003</v>
      </c>
      <c r="D222" s="3">
        <v>1</v>
      </c>
      <c r="E222" s="17" t="s">
        <v>43</v>
      </c>
      <c r="F222" s="3" t="s">
        <v>50</v>
      </c>
      <c r="G222" s="3">
        <v>6</v>
      </c>
      <c r="H222" s="3">
        <v>5700</v>
      </c>
    </row>
    <row r="223" spans="1:8">
      <c r="A223" s="6">
        <v>169</v>
      </c>
      <c r="B223" s="3" t="s">
        <v>221</v>
      </c>
      <c r="C223" s="3">
        <v>2001</v>
      </c>
      <c r="D223" s="3">
        <v>1</v>
      </c>
      <c r="E223" s="17" t="s">
        <v>43</v>
      </c>
      <c r="F223" s="3" t="s">
        <v>53</v>
      </c>
      <c r="G223" s="3">
        <v>6</v>
      </c>
      <c r="H223" s="3">
        <v>5700</v>
      </c>
    </row>
    <row r="224" spans="1:8">
      <c r="A224" s="6">
        <v>5</v>
      </c>
      <c r="B224" s="3" t="s">
        <v>54</v>
      </c>
      <c r="C224" s="3">
        <v>2000</v>
      </c>
      <c r="D224" s="3">
        <v>2</v>
      </c>
      <c r="E224" s="17" t="s">
        <v>55</v>
      </c>
      <c r="F224" s="3" t="s">
        <v>56</v>
      </c>
      <c r="G224" s="3">
        <v>5</v>
      </c>
      <c r="H224" s="3">
        <v>4750</v>
      </c>
    </row>
    <row r="225" spans="1:8">
      <c r="A225" s="6">
        <v>67</v>
      </c>
      <c r="B225" s="3" t="s">
        <v>119</v>
      </c>
      <c r="C225" s="3">
        <v>2001</v>
      </c>
      <c r="D225" s="3">
        <v>4</v>
      </c>
      <c r="E225" s="17" t="s">
        <v>55</v>
      </c>
      <c r="F225" s="3" t="s">
        <v>56</v>
      </c>
      <c r="G225" s="3">
        <v>5</v>
      </c>
      <c r="H225" s="3">
        <v>4750</v>
      </c>
    </row>
    <row r="226" spans="1:8">
      <c r="A226" s="7">
        <v>196</v>
      </c>
      <c r="B226" s="4" t="s">
        <v>248</v>
      </c>
      <c r="C226" s="4">
        <v>2001</v>
      </c>
      <c r="D226" s="4">
        <v>4</v>
      </c>
      <c r="E226" s="18" t="s">
        <v>55</v>
      </c>
      <c r="F226" s="4" t="s">
        <v>56</v>
      </c>
      <c r="G226" s="4">
        <v>5</v>
      </c>
      <c r="H226" s="4">
        <v>4750</v>
      </c>
    </row>
    <row r="227" spans="1:8">
      <c r="A227" s="7">
        <v>10</v>
      </c>
      <c r="B227" s="4" t="s">
        <v>62</v>
      </c>
      <c r="C227" s="4">
        <v>2002</v>
      </c>
      <c r="D227" s="4">
        <v>1</v>
      </c>
      <c r="E227" s="18" t="s">
        <v>52</v>
      </c>
      <c r="F227" s="4" t="s">
        <v>50</v>
      </c>
      <c r="G227" s="4">
        <v>5</v>
      </c>
      <c r="H227" s="4">
        <v>4750</v>
      </c>
    </row>
    <row r="228" spans="1:8">
      <c r="A228" s="6">
        <v>79</v>
      </c>
      <c r="B228" s="3" t="s">
        <v>131</v>
      </c>
      <c r="C228" s="3">
        <v>2003</v>
      </c>
      <c r="D228" s="3">
        <v>1</v>
      </c>
      <c r="E228" s="17" t="s">
        <v>52</v>
      </c>
      <c r="F228" s="3" t="s">
        <v>53</v>
      </c>
      <c r="G228" s="3">
        <v>5</v>
      </c>
      <c r="H228" s="3">
        <v>4750</v>
      </c>
    </row>
    <row r="229" spans="1:8">
      <c r="A229" s="7">
        <v>134</v>
      </c>
      <c r="B229" s="4" t="s">
        <v>186</v>
      </c>
      <c r="C229" s="4">
        <v>2001</v>
      </c>
      <c r="D229" s="4">
        <v>2</v>
      </c>
      <c r="E229" s="18" t="s">
        <v>52</v>
      </c>
      <c r="F229" s="4" t="s">
        <v>56</v>
      </c>
      <c r="G229" s="4">
        <v>5</v>
      </c>
      <c r="H229" s="4">
        <v>4750</v>
      </c>
    </row>
    <row r="230" spans="1:8">
      <c r="A230" s="7">
        <v>72</v>
      </c>
      <c r="B230" s="4" t="s">
        <v>124</v>
      </c>
      <c r="C230" s="4">
        <v>2003</v>
      </c>
      <c r="D230" s="4">
        <v>4</v>
      </c>
      <c r="E230" s="18" t="s">
        <v>49</v>
      </c>
      <c r="F230" s="4" t="s">
        <v>50</v>
      </c>
      <c r="G230" s="4">
        <v>5</v>
      </c>
      <c r="H230" s="4">
        <v>4750</v>
      </c>
    </row>
    <row r="231" spans="1:8">
      <c r="A231" s="6">
        <v>203</v>
      </c>
      <c r="B231" s="3" t="s">
        <v>255</v>
      </c>
      <c r="C231" s="3">
        <v>2002</v>
      </c>
      <c r="D231" s="3">
        <v>1</v>
      </c>
      <c r="E231" s="17" t="s">
        <v>49</v>
      </c>
      <c r="F231" s="3" t="s">
        <v>53</v>
      </c>
      <c r="G231" s="3">
        <v>5</v>
      </c>
      <c r="H231" s="3">
        <v>4750</v>
      </c>
    </row>
    <row r="232" spans="1:8">
      <c r="A232" s="6">
        <v>141</v>
      </c>
      <c r="B232" s="3" t="s">
        <v>193</v>
      </c>
      <c r="C232" s="3">
        <v>2000</v>
      </c>
      <c r="D232" s="3">
        <v>1</v>
      </c>
      <c r="E232" s="17" t="s">
        <v>46</v>
      </c>
      <c r="F232" s="3" t="s">
        <v>56</v>
      </c>
      <c r="G232" s="3">
        <v>5</v>
      </c>
      <c r="H232" s="3">
        <v>4750</v>
      </c>
    </row>
    <row r="233" spans="1:8">
      <c r="A233" s="6">
        <v>17</v>
      </c>
      <c r="B233" s="3" t="s">
        <v>69</v>
      </c>
      <c r="C233" s="3">
        <v>2003</v>
      </c>
      <c r="D233" s="3">
        <v>3</v>
      </c>
      <c r="E233" s="17" t="s">
        <v>43</v>
      </c>
      <c r="F233" s="3" t="s">
        <v>47</v>
      </c>
      <c r="G233" s="3">
        <v>5</v>
      </c>
      <c r="H233" s="3">
        <v>4750</v>
      </c>
    </row>
    <row r="234" spans="1:8">
      <c r="A234" s="6">
        <v>129</v>
      </c>
      <c r="B234" s="3" t="s">
        <v>181</v>
      </c>
      <c r="C234" s="3">
        <v>2003</v>
      </c>
      <c r="D234" s="3">
        <v>4</v>
      </c>
      <c r="E234" s="17" t="s">
        <v>43</v>
      </c>
      <c r="F234" s="3" t="s">
        <v>56</v>
      </c>
      <c r="G234" s="3">
        <v>5</v>
      </c>
      <c r="H234" s="3">
        <v>4750</v>
      </c>
    </row>
    <row r="235" spans="1:8">
      <c r="A235" s="6">
        <v>191</v>
      </c>
      <c r="B235" s="3" t="s">
        <v>243</v>
      </c>
      <c r="C235" s="3">
        <v>2000</v>
      </c>
      <c r="D235" s="3">
        <v>3</v>
      </c>
      <c r="E235" s="17" t="s">
        <v>43</v>
      </c>
      <c r="F235" s="3" t="s">
        <v>56</v>
      </c>
      <c r="G235" s="3">
        <v>5</v>
      </c>
      <c r="H235" s="3">
        <v>4750</v>
      </c>
    </row>
    <row r="236" spans="1:8">
      <c r="A236" s="7">
        <v>36</v>
      </c>
      <c r="B236" s="4" t="s">
        <v>88</v>
      </c>
      <c r="C236" s="4">
        <v>2000</v>
      </c>
      <c r="D236" s="4">
        <v>2</v>
      </c>
      <c r="E236" s="18" t="s">
        <v>49</v>
      </c>
      <c r="F236" s="4" t="s">
        <v>50</v>
      </c>
      <c r="G236" s="4">
        <v>4</v>
      </c>
      <c r="H236" s="4">
        <v>3800</v>
      </c>
    </row>
    <row r="237" spans="1:8">
      <c r="A237" s="7">
        <v>98</v>
      </c>
      <c r="B237" s="4" t="s">
        <v>150</v>
      </c>
      <c r="C237" s="4">
        <v>2001</v>
      </c>
      <c r="D237" s="4">
        <v>3</v>
      </c>
      <c r="E237" s="18" t="s">
        <v>46</v>
      </c>
      <c r="F237" s="4" t="s">
        <v>53</v>
      </c>
      <c r="G237" s="4">
        <v>4</v>
      </c>
      <c r="H237" s="4">
        <v>3800</v>
      </c>
    </row>
    <row r="238" spans="1:8">
      <c r="A238" s="7">
        <v>160</v>
      </c>
      <c r="B238" s="4" t="s">
        <v>212</v>
      </c>
      <c r="C238" s="4">
        <v>2000</v>
      </c>
      <c r="D238" s="4">
        <v>1</v>
      </c>
      <c r="E238" s="18" t="s">
        <v>46</v>
      </c>
      <c r="F238" s="4" t="s">
        <v>53</v>
      </c>
      <c r="G238" s="4">
        <v>4</v>
      </c>
      <c r="H238" s="4">
        <v>3800</v>
      </c>
    </row>
    <row r="239" spans="1:8">
      <c r="A239" s="7">
        <v>222</v>
      </c>
      <c r="B239" s="4" t="s">
        <v>274</v>
      </c>
      <c r="C239" s="4">
        <v>2001</v>
      </c>
      <c r="D239" s="4">
        <v>4</v>
      </c>
      <c r="E239" s="18" t="s">
        <v>43</v>
      </c>
      <c r="F239" s="4" t="s">
        <v>53</v>
      </c>
      <c r="G239" s="4">
        <v>4</v>
      </c>
      <c r="H239" s="4">
        <v>3800</v>
      </c>
    </row>
    <row r="240" spans="1:8">
      <c r="A240" s="7">
        <v>68</v>
      </c>
      <c r="B240" s="4" t="s">
        <v>120</v>
      </c>
      <c r="C240" s="4">
        <v>2000</v>
      </c>
      <c r="D240" s="4">
        <v>3</v>
      </c>
      <c r="E240" s="18" t="s">
        <v>52</v>
      </c>
      <c r="F240" s="4" t="s">
        <v>53</v>
      </c>
      <c r="G240" s="4">
        <v>3</v>
      </c>
      <c r="H240" s="4">
        <v>2850</v>
      </c>
    </row>
    <row r="241" spans="1:8">
      <c r="A241" s="7">
        <v>192</v>
      </c>
      <c r="B241" s="4" t="s">
        <v>244</v>
      </c>
      <c r="C241" s="4">
        <v>2003</v>
      </c>
      <c r="D241" s="4">
        <v>4</v>
      </c>
      <c r="E241" s="18" t="s">
        <v>52</v>
      </c>
      <c r="F241" s="4" t="s">
        <v>44</v>
      </c>
      <c r="G241" s="4">
        <v>3</v>
      </c>
      <c r="H241" s="4">
        <v>2850</v>
      </c>
    </row>
    <row r="242" spans="1:8">
      <c r="A242" s="7">
        <v>130</v>
      </c>
      <c r="B242" s="4" t="s">
        <v>182</v>
      </c>
      <c r="C242" s="4">
        <v>2001</v>
      </c>
      <c r="D242" s="4">
        <v>1</v>
      </c>
      <c r="E242" s="18" t="s">
        <v>49</v>
      </c>
      <c r="F242" s="4" t="s">
        <v>56</v>
      </c>
      <c r="G242" s="4">
        <v>3</v>
      </c>
      <c r="H242" s="4">
        <v>2850</v>
      </c>
    </row>
    <row r="243" spans="1:8">
      <c r="A243" s="6">
        <v>143</v>
      </c>
      <c r="B243" s="3" t="s">
        <v>195</v>
      </c>
      <c r="C243" s="3">
        <v>2003</v>
      </c>
      <c r="D243" s="3">
        <v>1</v>
      </c>
      <c r="E243" s="17" t="s">
        <v>49</v>
      </c>
      <c r="F243" s="3" t="s">
        <v>53</v>
      </c>
      <c r="G243" s="3">
        <v>3</v>
      </c>
      <c r="H243" s="3">
        <v>2850</v>
      </c>
    </row>
    <row r="244" spans="1:8">
      <c r="A244" s="6">
        <v>81</v>
      </c>
      <c r="B244" s="3" t="s">
        <v>133</v>
      </c>
      <c r="C244" s="3">
        <v>2002</v>
      </c>
      <c r="D244" s="3">
        <v>1</v>
      </c>
      <c r="E244" s="17" t="s">
        <v>46</v>
      </c>
      <c r="F244" s="3" t="s">
        <v>50</v>
      </c>
      <c r="G244" s="3">
        <v>3</v>
      </c>
      <c r="H244" s="3">
        <v>2850</v>
      </c>
    </row>
    <row r="245" spans="1:8">
      <c r="A245" s="6">
        <v>205</v>
      </c>
      <c r="B245" s="3" t="s">
        <v>257</v>
      </c>
      <c r="C245" s="3">
        <v>2001</v>
      </c>
      <c r="D245" s="3">
        <v>2</v>
      </c>
      <c r="E245" s="17" t="s">
        <v>46</v>
      </c>
      <c r="F245" s="3" t="s">
        <v>53</v>
      </c>
      <c r="G245" s="3">
        <v>3</v>
      </c>
      <c r="H245" s="3">
        <v>2850</v>
      </c>
    </row>
    <row r="246" spans="1:8">
      <c r="A246" s="7">
        <v>6</v>
      </c>
      <c r="B246" s="4" t="s">
        <v>57</v>
      </c>
      <c r="C246" s="4">
        <v>2002</v>
      </c>
      <c r="D246" s="4">
        <v>2</v>
      </c>
      <c r="E246" s="18" t="s">
        <v>43</v>
      </c>
      <c r="F246" s="4" t="s">
        <v>56</v>
      </c>
      <c r="G246" s="4">
        <v>3</v>
      </c>
      <c r="H246" s="4">
        <v>2850</v>
      </c>
    </row>
    <row r="247" spans="1:8">
      <c r="A247" s="6">
        <v>19</v>
      </c>
      <c r="B247" s="3" t="s">
        <v>71</v>
      </c>
      <c r="C247" s="3">
        <v>2000</v>
      </c>
      <c r="D247" s="3">
        <v>1</v>
      </c>
      <c r="E247" s="17" t="s">
        <v>43</v>
      </c>
      <c r="F247" s="3" t="s">
        <v>44</v>
      </c>
      <c r="G247" s="3">
        <v>3</v>
      </c>
      <c r="H247" s="3">
        <v>2850</v>
      </c>
    </row>
    <row r="248" spans="1:8">
      <c r="A248" s="7">
        <v>80</v>
      </c>
      <c r="B248" s="4" t="s">
        <v>132</v>
      </c>
      <c r="C248" s="4">
        <v>2003</v>
      </c>
      <c r="D248" s="4">
        <v>2</v>
      </c>
      <c r="E248" s="18" t="s">
        <v>55</v>
      </c>
      <c r="F248" s="4" t="s">
        <v>56</v>
      </c>
      <c r="G248" s="4">
        <v>2</v>
      </c>
      <c r="H248" s="4">
        <v>1900</v>
      </c>
    </row>
    <row r="249" spans="1:8">
      <c r="A249" s="7">
        <v>18</v>
      </c>
      <c r="B249" s="4" t="s">
        <v>70</v>
      </c>
      <c r="C249" s="4">
        <v>2002</v>
      </c>
      <c r="D249" s="4">
        <v>2</v>
      </c>
      <c r="E249" s="18" t="s">
        <v>52</v>
      </c>
      <c r="F249" s="4" t="s">
        <v>47</v>
      </c>
      <c r="G249" s="4">
        <v>2</v>
      </c>
      <c r="H249" s="4">
        <v>1900</v>
      </c>
    </row>
    <row r="250" spans="1:8">
      <c r="A250" s="7">
        <v>142</v>
      </c>
      <c r="B250" s="4" t="s">
        <v>194</v>
      </c>
      <c r="C250" s="4">
        <v>2003</v>
      </c>
      <c r="D250" s="4">
        <v>2</v>
      </c>
      <c r="E250" s="18" t="s">
        <v>52</v>
      </c>
      <c r="F250" s="4" t="s">
        <v>44</v>
      </c>
      <c r="G250" s="4">
        <v>2</v>
      </c>
      <c r="H250" s="4">
        <v>1900</v>
      </c>
    </row>
    <row r="251" spans="1:8" ht="15" thickBot="1">
      <c r="A251" s="7">
        <v>204</v>
      </c>
      <c r="B251" s="4" t="s">
        <v>256</v>
      </c>
      <c r="C251" s="4">
        <v>2003</v>
      </c>
      <c r="D251" s="4">
        <v>3</v>
      </c>
      <c r="E251" s="18" t="s">
        <v>43</v>
      </c>
      <c r="F251" s="4" t="s">
        <v>44</v>
      </c>
      <c r="G251" s="4">
        <v>2</v>
      </c>
      <c r="H251" s="4">
        <v>1900</v>
      </c>
    </row>
    <row r="252" spans="1:8" ht="15" thickTop="1">
      <c r="A252" s="10" t="s">
        <v>33</v>
      </c>
      <c r="B252" s="11"/>
      <c r="C252" s="11"/>
      <c r="D252" s="11"/>
      <c r="E252" s="20"/>
      <c r="F252" s="11"/>
      <c r="G252" s="11"/>
      <c r="H252" s="11">
        <v>3326900</v>
      </c>
    </row>
    <row r="253" spans="1:8">
      <c r="A253" s="1"/>
      <c r="B253" s="1"/>
      <c r="C253" s="1"/>
      <c r="D253" s="2"/>
      <c r="E253" s="5"/>
      <c r="F253" s="1"/>
      <c r="G253" s="2"/>
      <c r="H253" s="1"/>
    </row>
    <row r="254" spans="1:8">
      <c r="A254" s="1"/>
      <c r="B254" s="1"/>
      <c r="C254" s="1"/>
      <c r="D254" s="2"/>
      <c r="E254" s="5"/>
      <c r="F254" s="1"/>
      <c r="G254" s="2"/>
      <c r="H254" s="1"/>
    </row>
    <row r="255" spans="1:8">
      <c r="A255" s="1"/>
      <c r="B255" s="1"/>
      <c r="C255" s="1"/>
      <c r="D255" s="2"/>
      <c r="E255" s="5"/>
      <c r="F255" s="1"/>
      <c r="G255" s="2"/>
      <c r="H255" s="1"/>
    </row>
    <row r="256" spans="1:8">
      <c r="A256" s="1"/>
      <c r="B256" s="1"/>
      <c r="C256" s="1"/>
      <c r="D256" s="2"/>
      <c r="E256" s="5"/>
      <c r="F256" s="1"/>
      <c r="G256" s="2"/>
      <c r="H256" s="1"/>
    </row>
    <row r="257" spans="4:7">
      <c r="D257" s="2"/>
      <c r="E257" s="5"/>
      <c r="F257" s="1"/>
      <c r="G257" s="2"/>
    </row>
    <row r="258" spans="4:7">
      <c r="D258" s="2"/>
      <c r="E258" s="5"/>
      <c r="F258" s="1"/>
      <c r="G258" s="2"/>
    </row>
    <row r="259" spans="4:7">
      <c r="D259" s="2"/>
      <c r="E259" s="5"/>
      <c r="F259" s="1"/>
      <c r="G259" s="2"/>
    </row>
    <row r="260" spans="4:7">
      <c r="D260" s="1"/>
      <c r="E260" s="5"/>
      <c r="F260" s="1"/>
      <c r="G260" s="2"/>
    </row>
    <row r="261" spans="4:7">
      <c r="D261" s="1"/>
      <c r="E261" s="5"/>
      <c r="F261" s="1"/>
      <c r="G261" s="2"/>
    </row>
    <row r="262" spans="4:7">
      <c r="D262" s="1"/>
      <c r="E262" s="5"/>
      <c r="F262" s="1"/>
      <c r="G262" s="2"/>
    </row>
    <row r="263" spans="4:7">
      <c r="D263" s="1"/>
      <c r="E263" s="5"/>
      <c r="F263" s="1"/>
      <c r="G263" s="2"/>
    </row>
    <row r="264" spans="4:7">
      <c r="D264" s="1"/>
      <c r="E264" s="5"/>
      <c r="F264" s="1"/>
      <c r="G264" s="2"/>
    </row>
    <row r="265" spans="4:7">
      <c r="D265" s="1"/>
      <c r="E265" s="5"/>
      <c r="F265" s="1"/>
      <c r="G265" s="2"/>
    </row>
    <row r="266" spans="4:7">
      <c r="D266" s="1"/>
      <c r="E266" s="5"/>
      <c r="F266" s="1"/>
      <c r="G266" s="2"/>
    </row>
    <row r="267" spans="4:7">
      <c r="D267" s="1"/>
      <c r="E267" s="5"/>
      <c r="F267" s="1"/>
      <c r="G267" s="2"/>
    </row>
    <row r="268" spans="4:7">
      <c r="D268" s="1"/>
      <c r="E268" s="5"/>
      <c r="F268" s="1"/>
      <c r="G268" s="2"/>
    </row>
    <row r="269" spans="4:7">
      <c r="D269" s="1"/>
      <c r="E269" s="5"/>
      <c r="F269" s="1"/>
      <c r="G269" s="2"/>
    </row>
    <row r="270" spans="4:7">
      <c r="D270" s="1"/>
      <c r="E270" s="5"/>
      <c r="F270" s="1"/>
      <c r="G270" s="2"/>
    </row>
    <row r="271" spans="4:7">
      <c r="D271" s="1"/>
      <c r="E271" s="5"/>
      <c r="F271" s="1"/>
      <c r="G271" s="2"/>
    </row>
    <row r="272" spans="4:7">
      <c r="D272" s="1"/>
      <c r="E272" s="5"/>
      <c r="F272" s="1"/>
      <c r="G272" s="2"/>
    </row>
    <row r="273" spans="7:7">
      <c r="G273" s="2"/>
    </row>
    <row r="274" spans="7:7">
      <c r="G274" s="2"/>
    </row>
    <row r="275" spans="7:7">
      <c r="G275" s="2"/>
    </row>
    <row r="276" spans="7:7">
      <c r="G276" s="2"/>
    </row>
    <row r="277" spans="7:7">
      <c r="G277" s="2"/>
    </row>
    <row r="278" spans="7:7">
      <c r="G278" s="2"/>
    </row>
    <row r="279" spans="7:7">
      <c r="G279" s="2"/>
    </row>
    <row r="280" spans="7:7">
      <c r="G280" s="2"/>
    </row>
    <row r="281" spans="7:7">
      <c r="G281" s="2"/>
    </row>
    <row r="282" spans="7:7">
      <c r="G282" s="2"/>
    </row>
    <row r="283" spans="7:7">
      <c r="G283" s="2"/>
    </row>
    <row r="284" spans="7:7">
      <c r="G284" s="2"/>
    </row>
    <row r="285" spans="7:7">
      <c r="G285" s="2"/>
    </row>
    <row r="286" spans="7:7">
      <c r="G286" s="2"/>
    </row>
    <row r="287" spans="7:7">
      <c r="G287" s="2"/>
    </row>
    <row r="288" spans="7:7">
      <c r="G288" s="2"/>
    </row>
    <row r="289" spans="7:7">
      <c r="G289" s="2"/>
    </row>
    <row r="290" spans="7:7">
      <c r="G290" s="2"/>
    </row>
    <row r="291" spans="7:7">
      <c r="G291" s="2"/>
    </row>
    <row r="292" spans="7:7">
      <c r="G292" s="2"/>
    </row>
    <row r="293" spans="7:7">
      <c r="G293" s="2"/>
    </row>
    <row r="294" spans="7:7">
      <c r="G294" s="2"/>
    </row>
    <row r="295" spans="7:7">
      <c r="G295" s="2"/>
    </row>
    <row r="296" spans="7:7">
      <c r="G296" s="2"/>
    </row>
    <row r="297" spans="7:7">
      <c r="G297" s="2"/>
    </row>
    <row r="298" spans="7:7">
      <c r="G298" s="2"/>
    </row>
    <row r="299" spans="7:7">
      <c r="G299" s="2"/>
    </row>
    <row r="300" spans="7:7">
      <c r="G300" s="2"/>
    </row>
    <row r="301" spans="7:7">
      <c r="G301" s="2"/>
    </row>
    <row r="302" spans="7:7">
      <c r="G302" s="2"/>
    </row>
    <row r="303" spans="7:7">
      <c r="G303" s="2"/>
    </row>
    <row r="304" spans="7:7">
      <c r="G304" s="2"/>
    </row>
    <row r="305" spans="7:7">
      <c r="G305" s="2"/>
    </row>
    <row r="306" spans="7:7">
      <c r="G306" s="2"/>
    </row>
    <row r="307" spans="7:7">
      <c r="G307" s="2"/>
    </row>
    <row r="308" spans="7:7">
      <c r="G308" s="2"/>
    </row>
    <row r="309" spans="7:7">
      <c r="G309" s="2"/>
    </row>
    <row r="310" spans="7:7">
      <c r="G310" s="2"/>
    </row>
    <row r="311" spans="7:7">
      <c r="G311" s="2"/>
    </row>
  </sheetData>
  <autoFilter ref="A1:H252" xr:uid="{88C79D1D-0301-47B9-A8C6-EE99668D9F4C}">
    <sortState xmlns:xlrd2="http://schemas.microsoft.com/office/spreadsheetml/2017/richdata2" ref="A2:H252">
      <sortCondition descending="1" ref="G2:G252"/>
      <sortCondition sortBy="cellColor" ref="E2:E252" dxfId="19"/>
      <sortCondition sortBy="cellColor" ref="E2:E252" dxfId="18"/>
      <sortCondition sortBy="cellColor" ref="E2:E252" dxfId="17"/>
      <sortCondition sortBy="cellColor" ref="E2:E252" dxfId="16"/>
      <sortCondition sortBy="cellColor" ref="E2:E252" dxfId="15"/>
    </sortState>
  </autoFilter>
  <conditionalFormatting sqref="E1:E1048576">
    <cfRule type="cellIs" dxfId="14" priority="29" operator="equal">
      <formula>$K$6</formula>
    </cfRule>
    <cfRule type="cellIs" dxfId="13" priority="30" operator="equal">
      <formula>$K$5</formula>
    </cfRule>
    <cfRule type="cellIs" dxfId="12" priority="31" operator="equal">
      <formula>$K$5</formula>
    </cfRule>
    <cfRule type="cellIs" dxfId="11" priority="32" operator="equal">
      <formula>$K$4</formula>
    </cfRule>
    <cfRule type="cellIs" dxfId="10" priority="33" operator="equal">
      <formula>$K$3</formula>
    </cfRule>
    <cfRule type="cellIs" dxfId="9" priority="34" operator="equal">
      <formula>$K$3</formula>
    </cfRule>
    <cfRule type="cellIs" dxfId="8" priority="36" operator="equal">
      <formula>"طابعه"</formula>
    </cfRule>
  </conditionalFormatting>
  <conditionalFormatting sqref="K2:K6">
    <cfRule type="cellIs" dxfId="7" priority="7" operator="equal">
      <formula>"طابعه"</formula>
    </cfRule>
  </conditionalFormatting>
  <conditionalFormatting sqref="K3:K6">
    <cfRule type="cellIs" dxfId="6" priority="1" operator="equal">
      <formula>$K$6</formula>
    </cfRule>
    <cfRule type="cellIs" dxfId="5" priority="2" operator="equal">
      <formula>$K$5</formula>
    </cfRule>
    <cfRule type="cellIs" dxfId="4" priority="3" operator="equal">
      <formula>$K$5</formula>
    </cfRule>
    <cfRule type="cellIs" dxfId="3" priority="4" operator="equal">
      <formula>$K$4</formula>
    </cfRule>
    <cfRule type="cellIs" dxfId="2" priority="5" operator="equal">
      <formula>$K$3</formula>
    </cfRule>
    <cfRule type="cellIs" dxfId="1" priority="6" operator="equal">
      <formula>$K$3</formula>
    </cfRule>
  </conditionalFormatting>
  <dataValidations disablePrompts="1" count="1">
    <dataValidation type="list" allowBlank="1" showInputMessage="1" showErrorMessage="1" sqref="C2:C251" xr:uid="{3678E83A-1D8A-4FA2-91A4-8AACB49968C5}">
      <formula1>"2000,2001,2002,2003"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26997-C093-4885-9FE0-8DD7F77D6961}">
  <sheetPr>
    <tabColor rgb="FF0070C0"/>
  </sheetPr>
  <dimension ref="A1:I41"/>
  <sheetViews>
    <sheetView workbookViewId="0">
      <selection activeCell="H5" sqref="H5"/>
    </sheetView>
  </sheetViews>
  <sheetFormatPr defaultRowHeight="14.4" outlineLevelRow="2"/>
  <cols>
    <col min="3" max="3" width="9.5546875" customWidth="1"/>
    <col min="5" max="5" width="13" customWidth="1"/>
    <col min="8" max="8" width="23.88671875" bestFit="1" customWidth="1"/>
    <col min="9" max="9" width="12.44140625" customWidth="1"/>
  </cols>
  <sheetData>
    <row r="1" spans="1:9">
      <c r="A1" s="32" t="s">
        <v>0</v>
      </c>
      <c r="B1" s="33" t="s">
        <v>1</v>
      </c>
      <c r="C1" s="33" t="s">
        <v>308</v>
      </c>
      <c r="D1" s="33" t="s">
        <v>2</v>
      </c>
      <c r="E1" s="34" t="s">
        <v>3</v>
      </c>
    </row>
    <row r="2" spans="1:9" ht="15.6" outlineLevel="2">
      <c r="A2" s="35" t="s">
        <v>17</v>
      </c>
      <c r="B2" s="36">
        <v>53</v>
      </c>
      <c r="C2" s="36" t="s">
        <v>309</v>
      </c>
      <c r="D2" s="37">
        <v>1500</v>
      </c>
      <c r="E2" s="38" t="s">
        <v>15</v>
      </c>
      <c r="H2" s="44" t="s">
        <v>317</v>
      </c>
      <c r="I2" s="45" t="s">
        <v>319</v>
      </c>
    </row>
    <row r="3" spans="1:9" ht="15.6" outlineLevel="2">
      <c r="A3" s="39" t="s">
        <v>310</v>
      </c>
      <c r="B3" s="40">
        <v>53</v>
      </c>
      <c r="C3" s="40" t="s">
        <v>309</v>
      </c>
      <c r="D3" s="41">
        <v>1500</v>
      </c>
      <c r="E3" s="42" t="s">
        <v>15</v>
      </c>
      <c r="G3" s="31"/>
      <c r="H3" s="46" t="s">
        <v>318</v>
      </c>
      <c r="I3" s="47">
        <f>COUNTIF(C1:C35,I2)</f>
        <v>7</v>
      </c>
    </row>
    <row r="4" spans="1:9" outlineLevel="2">
      <c r="A4" s="35" t="s">
        <v>311</v>
      </c>
      <c r="B4" s="36">
        <v>53</v>
      </c>
      <c r="C4" s="36" t="s">
        <v>309</v>
      </c>
      <c r="D4" s="37">
        <v>1500</v>
      </c>
      <c r="E4" s="38" t="s">
        <v>15</v>
      </c>
      <c r="G4" s="31"/>
    </row>
    <row r="5" spans="1:9" outlineLevel="2">
      <c r="A5" s="39" t="s">
        <v>16</v>
      </c>
      <c r="B5" s="40">
        <v>29</v>
      </c>
      <c r="C5" s="40" t="s">
        <v>309</v>
      </c>
      <c r="D5" s="41">
        <v>1500</v>
      </c>
      <c r="E5" s="42" t="s">
        <v>15</v>
      </c>
      <c r="G5" s="31"/>
    </row>
    <row r="6" spans="1:9" outlineLevel="2">
      <c r="A6" s="39" t="s">
        <v>18</v>
      </c>
      <c r="B6" s="40">
        <v>43</v>
      </c>
      <c r="C6" s="40" t="s">
        <v>309</v>
      </c>
      <c r="D6" s="41">
        <v>1500</v>
      </c>
      <c r="E6" s="42" t="s">
        <v>12</v>
      </c>
    </row>
    <row r="7" spans="1:9" outlineLevel="2">
      <c r="A7" s="35" t="s">
        <v>11</v>
      </c>
      <c r="B7" s="36">
        <v>57</v>
      </c>
      <c r="C7" s="36" t="s">
        <v>309</v>
      </c>
      <c r="D7" s="37">
        <v>1200</v>
      </c>
      <c r="E7" s="38" t="s">
        <v>12</v>
      </c>
    </row>
    <row r="8" spans="1:9" outlineLevel="2">
      <c r="A8" s="39" t="s">
        <v>26</v>
      </c>
      <c r="B8" s="40">
        <v>34</v>
      </c>
      <c r="C8" s="40" t="s">
        <v>309</v>
      </c>
      <c r="D8" s="41">
        <v>1800</v>
      </c>
      <c r="E8" s="42" t="s">
        <v>12</v>
      </c>
    </row>
    <row r="9" spans="1:9" outlineLevel="2">
      <c r="A9" s="35" t="s">
        <v>29</v>
      </c>
      <c r="B9" s="36">
        <v>28</v>
      </c>
      <c r="C9" s="36" t="s">
        <v>309</v>
      </c>
      <c r="D9" s="37">
        <v>1900</v>
      </c>
      <c r="E9" s="38" t="s">
        <v>7</v>
      </c>
    </row>
    <row r="10" spans="1:9" outlineLevel="2">
      <c r="A10" s="39" t="s">
        <v>23</v>
      </c>
      <c r="B10" s="40">
        <v>35</v>
      </c>
      <c r="C10" s="40" t="s">
        <v>309</v>
      </c>
      <c r="D10" s="41">
        <v>1700</v>
      </c>
      <c r="E10" s="42" t="s">
        <v>7</v>
      </c>
    </row>
    <row r="11" spans="1:9" outlineLevel="2">
      <c r="A11" s="35" t="s">
        <v>23</v>
      </c>
      <c r="B11" s="36">
        <v>35</v>
      </c>
      <c r="C11" s="36" t="s">
        <v>309</v>
      </c>
      <c r="D11" s="37">
        <v>1700</v>
      </c>
      <c r="E11" s="38" t="s">
        <v>7</v>
      </c>
    </row>
    <row r="12" spans="1:9" outlineLevel="2">
      <c r="A12" s="39" t="s">
        <v>23</v>
      </c>
      <c r="B12" s="40">
        <v>35</v>
      </c>
      <c r="C12" s="40" t="s">
        <v>309</v>
      </c>
      <c r="D12" s="41">
        <v>1700</v>
      </c>
      <c r="E12" s="42" t="s">
        <v>7</v>
      </c>
    </row>
    <row r="13" spans="1:9" outlineLevel="2">
      <c r="A13" s="35" t="s">
        <v>23</v>
      </c>
      <c r="B13" s="36">
        <v>35</v>
      </c>
      <c r="C13" s="36" t="s">
        <v>309</v>
      </c>
      <c r="D13" s="37">
        <v>1700</v>
      </c>
      <c r="E13" s="38" t="s">
        <v>7</v>
      </c>
    </row>
    <row r="14" spans="1:9" outlineLevel="2">
      <c r="A14" s="39" t="s">
        <v>6</v>
      </c>
      <c r="B14" s="40">
        <v>39</v>
      </c>
      <c r="C14" s="40" t="s">
        <v>309</v>
      </c>
      <c r="D14" s="41">
        <v>1000</v>
      </c>
      <c r="E14" s="42" t="s">
        <v>7</v>
      </c>
    </row>
    <row r="15" spans="1:9" outlineLevel="2">
      <c r="A15" s="35" t="s">
        <v>10</v>
      </c>
      <c r="B15" s="36">
        <v>29</v>
      </c>
      <c r="C15" s="36" t="s">
        <v>309</v>
      </c>
      <c r="D15" s="37">
        <v>1100</v>
      </c>
      <c r="E15" s="38" t="s">
        <v>7</v>
      </c>
    </row>
    <row r="16" spans="1:9" outlineLevel="1">
      <c r="A16" s="35"/>
      <c r="B16" s="48" t="s">
        <v>320</v>
      </c>
      <c r="C16" s="36">
        <f>SUBTOTAL(3,C2:C15)</f>
        <v>14</v>
      </c>
      <c r="D16" s="37"/>
      <c r="E16" s="38"/>
    </row>
    <row r="17" spans="1:5" outlineLevel="2">
      <c r="A17" s="35" t="s">
        <v>30</v>
      </c>
      <c r="B17" s="36">
        <v>46</v>
      </c>
      <c r="C17" s="36" t="s">
        <v>312</v>
      </c>
      <c r="D17" s="37">
        <v>1900</v>
      </c>
      <c r="E17" s="38" t="s">
        <v>15</v>
      </c>
    </row>
    <row r="18" spans="1:5" outlineLevel="2">
      <c r="A18" s="39" t="s">
        <v>27</v>
      </c>
      <c r="B18" s="40">
        <v>44</v>
      </c>
      <c r="C18" s="40" t="s">
        <v>312</v>
      </c>
      <c r="D18" s="41">
        <v>1800</v>
      </c>
      <c r="E18" s="42" t="s">
        <v>15</v>
      </c>
    </row>
    <row r="19" spans="1:5" outlineLevel="2">
      <c r="A19" s="35" t="s">
        <v>31</v>
      </c>
      <c r="B19" s="36">
        <v>28</v>
      </c>
      <c r="C19" s="36" t="s">
        <v>312</v>
      </c>
      <c r="D19" s="37">
        <v>2000</v>
      </c>
      <c r="E19" s="38" t="s">
        <v>12</v>
      </c>
    </row>
    <row r="20" spans="1:5" outlineLevel="2">
      <c r="A20" s="39" t="s">
        <v>313</v>
      </c>
      <c r="B20" s="40">
        <v>28</v>
      </c>
      <c r="C20" s="40" t="s">
        <v>312</v>
      </c>
      <c r="D20" s="41">
        <v>2000</v>
      </c>
      <c r="E20" s="42" t="s">
        <v>12</v>
      </c>
    </row>
    <row r="21" spans="1:5" outlineLevel="2">
      <c r="A21" s="35" t="s">
        <v>314</v>
      </c>
      <c r="B21" s="36">
        <v>28</v>
      </c>
      <c r="C21" s="36" t="s">
        <v>312</v>
      </c>
      <c r="D21" s="37">
        <v>2000</v>
      </c>
      <c r="E21" s="38" t="s">
        <v>12</v>
      </c>
    </row>
    <row r="22" spans="1:5" outlineLevel="2">
      <c r="A22" s="39" t="s">
        <v>315</v>
      </c>
      <c r="B22" s="40">
        <v>28</v>
      </c>
      <c r="C22" s="40" t="s">
        <v>312</v>
      </c>
      <c r="D22" s="41">
        <v>2000</v>
      </c>
      <c r="E22" s="42" t="s">
        <v>12</v>
      </c>
    </row>
    <row r="23" spans="1:5" outlineLevel="2">
      <c r="A23" s="35" t="s">
        <v>32</v>
      </c>
      <c r="B23" s="36">
        <v>36</v>
      </c>
      <c r="C23" s="36" t="s">
        <v>312</v>
      </c>
      <c r="D23" s="37">
        <v>2000</v>
      </c>
      <c r="E23" s="38" t="s">
        <v>12</v>
      </c>
    </row>
    <row r="24" spans="1:5" outlineLevel="2">
      <c r="A24" s="39" t="s">
        <v>21</v>
      </c>
      <c r="B24" s="40">
        <v>33</v>
      </c>
      <c r="C24" s="40" t="s">
        <v>312</v>
      </c>
      <c r="D24" s="41">
        <v>1600</v>
      </c>
      <c r="E24" s="42" t="s">
        <v>12</v>
      </c>
    </row>
    <row r="25" spans="1:5" outlineLevel="2">
      <c r="A25" s="35" t="s">
        <v>22</v>
      </c>
      <c r="B25" s="36">
        <v>37</v>
      </c>
      <c r="C25" s="36" t="s">
        <v>312</v>
      </c>
      <c r="D25" s="37">
        <v>1700</v>
      </c>
      <c r="E25" s="38" t="s">
        <v>12</v>
      </c>
    </row>
    <row r="26" spans="1:5" outlineLevel="2">
      <c r="A26" s="39" t="s">
        <v>8</v>
      </c>
      <c r="B26" s="40">
        <v>25</v>
      </c>
      <c r="C26" s="40" t="s">
        <v>312</v>
      </c>
      <c r="D26" s="41">
        <v>1000</v>
      </c>
      <c r="E26" s="42" t="s">
        <v>7</v>
      </c>
    </row>
    <row r="27" spans="1:5" outlineLevel="2">
      <c r="A27" s="35" t="s">
        <v>25</v>
      </c>
      <c r="B27" s="36">
        <v>24</v>
      </c>
      <c r="C27" s="36" t="s">
        <v>312</v>
      </c>
      <c r="D27" s="37">
        <v>1800</v>
      </c>
      <c r="E27" s="38" t="s">
        <v>7</v>
      </c>
    </row>
    <row r="28" spans="1:5" outlineLevel="1">
      <c r="A28" s="35"/>
      <c r="B28" s="48" t="s">
        <v>321</v>
      </c>
      <c r="C28" s="36">
        <f>SUBTOTAL(3,C17:C27)</f>
        <v>11</v>
      </c>
      <c r="D28" s="37"/>
      <c r="E28" s="38"/>
    </row>
    <row r="29" spans="1:5" outlineLevel="2">
      <c r="A29" s="35" t="s">
        <v>20</v>
      </c>
      <c r="B29" s="36">
        <v>48</v>
      </c>
      <c r="C29" s="36" t="s">
        <v>316</v>
      </c>
      <c r="D29" s="37">
        <v>1600</v>
      </c>
      <c r="E29" s="38" t="s">
        <v>15</v>
      </c>
    </row>
    <row r="30" spans="1:5" outlineLevel="2">
      <c r="A30" s="39" t="s">
        <v>14</v>
      </c>
      <c r="B30" s="40">
        <v>35</v>
      </c>
      <c r="C30" s="40" t="s">
        <v>316</v>
      </c>
      <c r="D30" s="41">
        <v>1300</v>
      </c>
      <c r="E30" s="42" t="s">
        <v>15</v>
      </c>
    </row>
    <row r="31" spans="1:5" outlineLevel="2">
      <c r="A31" s="35" t="s">
        <v>19</v>
      </c>
      <c r="B31" s="36">
        <v>48</v>
      </c>
      <c r="C31" s="36" t="s">
        <v>316</v>
      </c>
      <c r="D31" s="37">
        <v>1500</v>
      </c>
      <c r="E31" s="38" t="s">
        <v>15</v>
      </c>
    </row>
    <row r="32" spans="1:5" outlineLevel="2">
      <c r="A32" s="39" t="s">
        <v>13</v>
      </c>
      <c r="B32" s="40">
        <v>46</v>
      </c>
      <c r="C32" s="40" t="s">
        <v>316</v>
      </c>
      <c r="D32" s="41">
        <v>1300</v>
      </c>
      <c r="E32" s="42" t="s">
        <v>12</v>
      </c>
    </row>
    <row r="33" spans="1:5" outlineLevel="2">
      <c r="A33" s="39" t="s">
        <v>28</v>
      </c>
      <c r="B33" s="40">
        <v>24</v>
      </c>
      <c r="C33" s="40" t="s">
        <v>316</v>
      </c>
      <c r="D33" s="41">
        <v>1900</v>
      </c>
      <c r="E33" s="42" t="s">
        <v>7</v>
      </c>
    </row>
    <row r="34" spans="1:5" outlineLevel="2">
      <c r="A34" s="35" t="s">
        <v>9</v>
      </c>
      <c r="B34" s="36">
        <v>57</v>
      </c>
      <c r="C34" s="36" t="s">
        <v>316</v>
      </c>
      <c r="D34" s="37">
        <v>1100</v>
      </c>
      <c r="E34" s="38" t="s">
        <v>7</v>
      </c>
    </row>
    <row r="35" spans="1:5" outlineLevel="2">
      <c r="A35" s="39" t="s">
        <v>24</v>
      </c>
      <c r="B35" s="40">
        <v>38</v>
      </c>
      <c r="C35" s="40" t="s">
        <v>316</v>
      </c>
      <c r="D35" s="41">
        <v>1800</v>
      </c>
      <c r="E35" s="42" t="s">
        <v>7</v>
      </c>
    </row>
    <row r="36" spans="1:5" outlineLevel="1">
      <c r="B36" s="43" t="s">
        <v>322</v>
      </c>
      <c r="C36">
        <f>SUBTOTAL(3,C29:C35)</f>
        <v>7</v>
      </c>
      <c r="D36" s="31"/>
    </row>
    <row r="37" spans="1:5">
      <c r="B37" s="43" t="s">
        <v>323</v>
      </c>
      <c r="C37">
        <f>SUBTOTAL(3,C2:C35)</f>
        <v>32</v>
      </c>
      <c r="D37" s="31"/>
    </row>
    <row r="38" spans="1:5" outlineLevel="1">
      <c r="D38" s="31"/>
      <c r="E38" s="43"/>
    </row>
    <row r="39" spans="1:5">
      <c r="D39" s="31"/>
      <c r="E39" s="43"/>
    </row>
    <row r="40" spans="1:5" outlineLevel="1">
      <c r="D40" s="31"/>
      <c r="E40" s="43"/>
    </row>
    <row r="41" spans="1:5">
      <c r="D41" s="31"/>
      <c r="E41" s="43"/>
    </row>
  </sheetData>
  <sortState xmlns:xlrd2="http://schemas.microsoft.com/office/spreadsheetml/2017/richdata2" ref="A2:E35">
    <sortCondition ref="C2:C35"/>
  </sortState>
  <pageMargins left="0.7" right="0.7" top="0.75" bottom="0.75" header="0.3" footer="0.3"/>
  <pageSetup orientation="portrait" r:id="rId1"/>
  <rowBreaks count="3" manualBreakCount="3">
    <brk id="16" max="16383" man="1"/>
    <brk id="28" max="16383" man="1"/>
    <brk id="3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C6B60-5676-4A84-9B88-F7A482ADBBE5}">
  <dimension ref="A1:D13"/>
  <sheetViews>
    <sheetView zoomScale="120" zoomScaleNormal="120" workbookViewId="0">
      <selection activeCell="D11" sqref="D11"/>
    </sheetView>
  </sheetViews>
  <sheetFormatPr defaultRowHeight="14.4"/>
  <cols>
    <col min="1" max="1" width="12.88671875" customWidth="1"/>
    <col min="2" max="2" width="16.77734375" customWidth="1"/>
    <col min="4" max="4" width="9.44140625" bestFit="1" customWidth="1"/>
  </cols>
  <sheetData>
    <row r="1" spans="1:4">
      <c r="A1" s="68" t="s">
        <v>324</v>
      </c>
      <c r="B1" s="69" t="s">
        <v>7</v>
      </c>
      <c r="C1" s="1"/>
      <c r="D1" s="55" t="s">
        <v>325</v>
      </c>
    </row>
    <row r="2" spans="1:4">
      <c r="A2" s="70" t="s">
        <v>309</v>
      </c>
      <c r="B2" s="53">
        <v>176785.71428571438</v>
      </c>
      <c r="C2" s="1"/>
      <c r="D2" s="54">
        <v>2.714482758620692E-2</v>
      </c>
    </row>
    <row r="3" spans="1:4">
      <c r="A3" s="71" t="s">
        <v>326</v>
      </c>
      <c r="B3" s="53">
        <v>350000</v>
      </c>
      <c r="C3" s="1"/>
      <c r="D3" s="52"/>
    </row>
    <row r="4" spans="1:4" ht="15" thickBot="1">
      <c r="A4" s="71" t="s">
        <v>312</v>
      </c>
      <c r="B4" s="64">
        <v>250000</v>
      </c>
      <c r="C4" s="1"/>
      <c r="D4" s="49"/>
    </row>
    <row r="5" spans="1:4">
      <c r="A5" s="71" t="s">
        <v>327</v>
      </c>
      <c r="B5" s="104">
        <v>776785.71428571432</v>
      </c>
      <c r="C5" s="1"/>
      <c r="D5" s="52"/>
    </row>
    <row r="6" spans="1:4" ht="15" thickBot="1">
      <c r="A6" s="71" t="s">
        <v>328</v>
      </c>
      <c r="B6" s="63">
        <f>D2*B5</f>
        <v>21085.714285714304</v>
      </c>
      <c r="C6" s="1"/>
      <c r="D6" s="52"/>
    </row>
    <row r="7" spans="1:4" ht="15" thickTop="1">
      <c r="A7" s="71" t="s">
        <v>329</v>
      </c>
      <c r="B7" s="62">
        <f>B5-B6</f>
        <v>755700</v>
      </c>
      <c r="C7" s="1"/>
      <c r="D7" s="52"/>
    </row>
    <row r="8" spans="1:4">
      <c r="A8" s="1"/>
      <c r="B8" s="53"/>
      <c r="C8" s="1"/>
      <c r="D8" s="52"/>
    </row>
    <row r="10" spans="1:4">
      <c r="A10" s="147" t="s">
        <v>330</v>
      </c>
      <c r="B10" s="147"/>
      <c r="C10" s="50">
        <v>280</v>
      </c>
      <c r="D10" s="105"/>
    </row>
    <row r="11" spans="1:4">
      <c r="A11" s="147" t="s">
        <v>331</v>
      </c>
      <c r="B11" s="147"/>
      <c r="C11" s="50">
        <v>76.6666666666667</v>
      </c>
      <c r="D11" s="105"/>
    </row>
    <row r="12" spans="1:4">
      <c r="A12" s="147" t="s">
        <v>332</v>
      </c>
      <c r="B12" s="147"/>
      <c r="C12" s="50">
        <v>9</v>
      </c>
      <c r="D12" s="105"/>
    </row>
    <row r="13" spans="1:4">
      <c r="A13" s="147" t="s">
        <v>333</v>
      </c>
      <c r="B13" s="147"/>
      <c r="C13" s="50">
        <f>(C10+C11)*C12</f>
        <v>3210</v>
      </c>
      <c r="D13" s="105"/>
    </row>
  </sheetData>
  <mergeCells count="4">
    <mergeCell ref="A13:B13"/>
    <mergeCell ref="A10:B10"/>
    <mergeCell ref="A11:B11"/>
    <mergeCell ref="A12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30545-D289-4368-A1EF-80D9A581BBC1}">
  <sheetPr>
    <tabColor rgb="FF787306"/>
  </sheetPr>
  <dimension ref="A1:I21"/>
  <sheetViews>
    <sheetView workbookViewId="0">
      <selection activeCell="L12" sqref="L12"/>
    </sheetView>
  </sheetViews>
  <sheetFormatPr defaultRowHeight="14.4"/>
  <cols>
    <col min="3" max="3" width="9.88671875" bestFit="1" customWidth="1"/>
    <col min="4" max="4" width="11.109375" customWidth="1"/>
    <col min="5" max="6" width="9.44140625" bestFit="1" customWidth="1"/>
    <col min="8" max="9" width="9.44140625" bestFit="1" customWidth="1"/>
  </cols>
  <sheetData>
    <row r="1" spans="1:9">
      <c r="A1" s="85" t="s">
        <v>4</v>
      </c>
      <c r="B1" s="86">
        <v>0.1</v>
      </c>
      <c r="C1" s="60"/>
      <c r="D1" s="56"/>
      <c r="E1" s="56"/>
      <c r="F1" s="56"/>
      <c r="G1" s="56"/>
      <c r="H1" s="56"/>
      <c r="I1" s="56"/>
    </row>
    <row r="2" spans="1:9" ht="15" thickBot="1">
      <c r="A2" s="60"/>
      <c r="B2" s="60"/>
      <c r="C2" s="60"/>
      <c r="D2" s="56"/>
      <c r="E2" s="148" t="s">
        <v>4</v>
      </c>
      <c r="F2" s="148"/>
      <c r="G2" s="148"/>
      <c r="H2" s="148"/>
      <c r="I2" s="148"/>
    </row>
    <row r="3" spans="1:9" ht="15" thickBot="1">
      <c r="A3" s="76" t="s">
        <v>0</v>
      </c>
      <c r="B3" s="77" t="s">
        <v>2</v>
      </c>
      <c r="C3" s="77" t="s">
        <v>334</v>
      </c>
      <c r="D3" s="78" t="s">
        <v>335</v>
      </c>
      <c r="E3" s="74">
        <v>0.11</v>
      </c>
      <c r="F3" s="72">
        <v>0.13</v>
      </c>
      <c r="G3" s="72">
        <v>0.15</v>
      </c>
      <c r="H3" s="72">
        <v>0.17</v>
      </c>
      <c r="I3" s="73">
        <v>0.2</v>
      </c>
    </row>
    <row r="4" spans="1:9">
      <c r="A4" s="79" t="s">
        <v>28</v>
      </c>
      <c r="B4" s="80">
        <v>1500</v>
      </c>
      <c r="C4" s="80">
        <v>150</v>
      </c>
      <c r="D4" s="75">
        <f>B4+C4+B4*$B$1</f>
        <v>1800</v>
      </c>
      <c r="E4" s="75">
        <f t="dataTable" ref="E4:I20" dt2D="0" dtr="1" r1="B1"/>
        <v>1815</v>
      </c>
      <c r="F4" s="75">
        <v>1845</v>
      </c>
      <c r="G4" s="75">
        <v>1875</v>
      </c>
      <c r="H4" s="75">
        <v>1905</v>
      </c>
      <c r="I4" s="75">
        <v>1950</v>
      </c>
    </row>
    <row r="5" spans="1:9">
      <c r="A5" s="81" t="s">
        <v>22</v>
      </c>
      <c r="B5" s="82">
        <v>2000</v>
      </c>
      <c r="C5" s="82">
        <v>200</v>
      </c>
      <c r="D5" s="75">
        <f>B5+C5+B5*$B$1</f>
        <v>2400</v>
      </c>
      <c r="E5" s="75">
        <v>2420</v>
      </c>
      <c r="F5" s="75">
        <v>2460</v>
      </c>
      <c r="G5" s="75">
        <v>2500</v>
      </c>
      <c r="H5" s="75">
        <v>2540</v>
      </c>
      <c r="I5" s="75">
        <v>2600</v>
      </c>
    </row>
    <row r="6" spans="1:9">
      <c r="A6" s="81" t="s">
        <v>336</v>
      </c>
      <c r="B6" s="82">
        <v>1300</v>
      </c>
      <c r="C6" s="82">
        <v>150</v>
      </c>
      <c r="D6" s="75">
        <f>B6+C6+B6*$B$1</f>
        <v>1580</v>
      </c>
      <c r="E6" s="75">
        <v>1593</v>
      </c>
      <c r="F6" s="75">
        <v>1619</v>
      </c>
      <c r="G6" s="75">
        <v>1645</v>
      </c>
      <c r="H6" s="75">
        <v>1671</v>
      </c>
      <c r="I6" s="75">
        <v>1710</v>
      </c>
    </row>
    <row r="7" spans="1:9">
      <c r="A7" s="81" t="s">
        <v>13</v>
      </c>
      <c r="B7" s="82">
        <v>1600</v>
      </c>
      <c r="C7" s="82">
        <v>100</v>
      </c>
      <c r="D7" s="75">
        <f t="shared" ref="D7:D20" si="0">B7+C7+B7*$B$1</f>
        <v>1860</v>
      </c>
      <c r="E7" s="75">
        <v>1876</v>
      </c>
      <c r="F7" s="75">
        <v>1908</v>
      </c>
      <c r="G7" s="75">
        <v>1940</v>
      </c>
      <c r="H7" s="75">
        <v>1972</v>
      </c>
      <c r="I7" s="75">
        <v>2020</v>
      </c>
    </row>
    <row r="8" spans="1:9">
      <c r="A8" s="81"/>
      <c r="B8" s="82">
        <v>1700</v>
      </c>
      <c r="C8" s="82">
        <v>150</v>
      </c>
      <c r="D8" s="75">
        <f t="shared" si="0"/>
        <v>2020</v>
      </c>
      <c r="E8" s="75">
        <v>2037</v>
      </c>
      <c r="F8" s="75">
        <v>2071</v>
      </c>
      <c r="G8" s="75">
        <v>2105</v>
      </c>
      <c r="H8" s="75">
        <v>2139</v>
      </c>
      <c r="I8" s="75">
        <v>2190</v>
      </c>
    </row>
    <row r="9" spans="1:9">
      <c r="A9" s="81" t="s">
        <v>337</v>
      </c>
      <c r="B9" s="82">
        <v>2500</v>
      </c>
      <c r="C9" s="82">
        <v>200</v>
      </c>
      <c r="D9" s="75">
        <f t="shared" si="0"/>
        <v>2950</v>
      </c>
      <c r="E9" s="75">
        <v>2975</v>
      </c>
      <c r="F9" s="75">
        <v>3025</v>
      </c>
      <c r="G9" s="75">
        <v>3075</v>
      </c>
      <c r="H9" s="75">
        <v>3125</v>
      </c>
      <c r="I9" s="75">
        <v>3200</v>
      </c>
    </row>
    <row r="10" spans="1:9">
      <c r="A10" s="81" t="s">
        <v>338</v>
      </c>
      <c r="B10" s="82">
        <v>2200</v>
      </c>
      <c r="C10" s="82">
        <v>300</v>
      </c>
      <c r="D10" s="75">
        <f t="shared" si="0"/>
        <v>2720</v>
      </c>
      <c r="E10" s="75">
        <v>2742</v>
      </c>
      <c r="F10" s="75">
        <v>2786</v>
      </c>
      <c r="G10" s="75">
        <v>2830</v>
      </c>
      <c r="H10" s="75">
        <v>2874</v>
      </c>
      <c r="I10" s="75">
        <v>2940</v>
      </c>
    </row>
    <row r="11" spans="1:9">
      <c r="A11" s="81" t="s">
        <v>16</v>
      </c>
      <c r="B11" s="82">
        <v>2300</v>
      </c>
      <c r="C11" s="82">
        <v>150</v>
      </c>
      <c r="D11" s="75">
        <f t="shared" si="0"/>
        <v>2680</v>
      </c>
      <c r="E11" s="75">
        <v>2703</v>
      </c>
      <c r="F11" s="75">
        <v>2749</v>
      </c>
      <c r="G11" s="75">
        <v>2795</v>
      </c>
      <c r="H11" s="75">
        <v>2841</v>
      </c>
      <c r="I11" s="75">
        <v>2910</v>
      </c>
    </row>
    <row r="12" spans="1:9">
      <c r="A12" s="81" t="s">
        <v>339</v>
      </c>
      <c r="B12" s="82">
        <v>1900</v>
      </c>
      <c r="C12" s="82">
        <v>200</v>
      </c>
      <c r="D12" s="75">
        <f t="shared" si="0"/>
        <v>2290</v>
      </c>
      <c r="E12" s="75">
        <v>2309</v>
      </c>
      <c r="F12" s="75">
        <v>2347</v>
      </c>
      <c r="G12" s="75">
        <v>2385</v>
      </c>
      <c r="H12" s="75">
        <v>2423</v>
      </c>
      <c r="I12" s="75">
        <v>2480</v>
      </c>
    </row>
    <row r="13" spans="1:9">
      <c r="A13" s="81" t="s">
        <v>340</v>
      </c>
      <c r="B13" s="82">
        <v>1800</v>
      </c>
      <c r="C13" s="82">
        <v>100</v>
      </c>
      <c r="D13" s="75">
        <f t="shared" si="0"/>
        <v>2080</v>
      </c>
      <c r="E13" s="75">
        <v>2098</v>
      </c>
      <c r="F13" s="75">
        <v>2134</v>
      </c>
      <c r="G13" s="75">
        <v>2170</v>
      </c>
      <c r="H13" s="75">
        <v>2206</v>
      </c>
      <c r="I13" s="75">
        <v>2260</v>
      </c>
    </row>
    <row r="14" spans="1:9">
      <c r="A14" s="81" t="s">
        <v>32</v>
      </c>
      <c r="B14" s="82">
        <v>1700</v>
      </c>
      <c r="C14" s="82">
        <v>100</v>
      </c>
      <c r="D14" s="75">
        <f t="shared" si="0"/>
        <v>1970</v>
      </c>
      <c r="E14" s="75">
        <v>1987</v>
      </c>
      <c r="F14" s="75">
        <v>2021</v>
      </c>
      <c r="G14" s="75">
        <v>2055</v>
      </c>
      <c r="H14" s="75">
        <v>2089</v>
      </c>
      <c r="I14" s="75">
        <v>2140</v>
      </c>
    </row>
    <row r="15" spans="1:9">
      <c r="A15" s="81" t="s">
        <v>341</v>
      </c>
      <c r="B15" s="82">
        <v>1600</v>
      </c>
      <c r="C15" s="82">
        <v>200</v>
      </c>
      <c r="D15" s="75">
        <f t="shared" si="0"/>
        <v>1960</v>
      </c>
      <c r="E15" s="75">
        <v>1976</v>
      </c>
      <c r="F15" s="75">
        <v>2008</v>
      </c>
      <c r="G15" s="75">
        <v>2040</v>
      </c>
      <c r="H15" s="75">
        <v>2072</v>
      </c>
      <c r="I15" s="75">
        <v>2120</v>
      </c>
    </row>
    <row r="16" spans="1:9">
      <c r="A16" s="81" t="s">
        <v>342</v>
      </c>
      <c r="B16" s="82">
        <v>1300</v>
      </c>
      <c r="C16" s="82">
        <v>150</v>
      </c>
      <c r="D16" s="75">
        <f t="shared" si="0"/>
        <v>1580</v>
      </c>
      <c r="E16" s="75">
        <v>1593</v>
      </c>
      <c r="F16" s="75">
        <v>1619</v>
      </c>
      <c r="G16" s="75">
        <v>1645</v>
      </c>
      <c r="H16" s="75">
        <v>1671</v>
      </c>
      <c r="I16" s="75">
        <v>1710</v>
      </c>
    </row>
    <row r="17" spans="1:9">
      <c r="A17" s="81" t="s">
        <v>31</v>
      </c>
      <c r="B17" s="82">
        <v>1200</v>
      </c>
      <c r="C17" s="82">
        <v>250</v>
      </c>
      <c r="D17" s="75">
        <f t="shared" si="0"/>
        <v>1570</v>
      </c>
      <c r="E17" s="75">
        <v>1582</v>
      </c>
      <c r="F17" s="75">
        <v>1606</v>
      </c>
      <c r="G17" s="75">
        <v>1630</v>
      </c>
      <c r="H17" s="75">
        <v>1654</v>
      </c>
      <c r="I17" s="75">
        <v>1690</v>
      </c>
    </row>
    <row r="18" spans="1:9">
      <c r="A18" s="81" t="s">
        <v>343</v>
      </c>
      <c r="B18" s="82">
        <v>1800</v>
      </c>
      <c r="C18" s="82">
        <v>150</v>
      </c>
      <c r="D18" s="75">
        <f t="shared" si="0"/>
        <v>2130</v>
      </c>
      <c r="E18" s="75">
        <v>2148</v>
      </c>
      <c r="F18" s="75">
        <v>2184</v>
      </c>
      <c r="G18" s="75">
        <v>2220</v>
      </c>
      <c r="H18" s="75">
        <v>2256</v>
      </c>
      <c r="I18" s="75">
        <v>2310</v>
      </c>
    </row>
    <row r="19" spans="1:9">
      <c r="A19" s="81" t="s">
        <v>17</v>
      </c>
      <c r="B19" s="82">
        <v>2000</v>
      </c>
      <c r="C19" s="82">
        <v>200</v>
      </c>
      <c r="D19" s="75">
        <f t="shared" si="0"/>
        <v>2400</v>
      </c>
      <c r="E19" s="75">
        <v>2420</v>
      </c>
      <c r="F19" s="75">
        <v>2460</v>
      </c>
      <c r="G19" s="75">
        <v>2500</v>
      </c>
      <c r="H19" s="75">
        <v>2540</v>
      </c>
      <c r="I19" s="75">
        <v>2600</v>
      </c>
    </row>
    <row r="20" spans="1:9" ht="15" thickBot="1">
      <c r="A20" s="83" t="s">
        <v>344</v>
      </c>
      <c r="B20" s="84">
        <v>2100</v>
      </c>
      <c r="C20" s="84">
        <v>100</v>
      </c>
      <c r="D20" s="75">
        <f t="shared" si="0"/>
        <v>2410</v>
      </c>
      <c r="E20" s="75">
        <v>2431</v>
      </c>
      <c r="F20" s="75">
        <v>2473</v>
      </c>
      <c r="G20" s="75">
        <v>2515</v>
      </c>
      <c r="H20" s="75">
        <v>2557</v>
      </c>
      <c r="I20" s="75">
        <v>2620</v>
      </c>
    </row>
    <row r="21" spans="1:9">
      <c r="E21">
        <f t="shared" ref="E21:I21" si="1">SUM(E3:E20)</f>
        <v>36705.11</v>
      </c>
      <c r="F21">
        <f t="shared" si="1"/>
        <v>37315.130000000005</v>
      </c>
      <c r="G21">
        <f t="shared" si="1"/>
        <v>37925.15</v>
      </c>
      <c r="H21">
        <f t="shared" si="1"/>
        <v>38535.17</v>
      </c>
      <c r="I21">
        <f t="shared" si="1"/>
        <v>39450.199999999997</v>
      </c>
    </row>
  </sheetData>
  <mergeCells count="1">
    <mergeCell ref="E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61F0B-BBDA-40EA-A7B6-324F45E5C52A}">
  <sheetPr>
    <tabColor theme="5"/>
  </sheetPr>
  <dimension ref="A1:L6"/>
  <sheetViews>
    <sheetView workbookViewId="0">
      <selection activeCell="B9" sqref="B9"/>
    </sheetView>
  </sheetViews>
  <sheetFormatPr defaultRowHeight="14.4"/>
  <cols>
    <col min="1" max="1" width="18.88671875" customWidth="1"/>
  </cols>
  <sheetData>
    <row r="1" spans="1:12" ht="15.6">
      <c r="A1" s="160" t="s">
        <v>406</v>
      </c>
      <c r="B1" s="160" t="s">
        <v>407</v>
      </c>
      <c r="C1" s="160" t="s">
        <v>408</v>
      </c>
      <c r="D1" s="160" t="s">
        <v>409</v>
      </c>
      <c r="E1" s="160" t="s">
        <v>410</v>
      </c>
      <c r="F1" s="160" t="s">
        <v>411</v>
      </c>
      <c r="G1" s="160" t="s">
        <v>412</v>
      </c>
      <c r="H1" s="160" t="s">
        <v>413</v>
      </c>
      <c r="I1" s="160" t="s">
        <v>414</v>
      </c>
    </row>
    <row r="2" spans="1:12">
      <c r="A2" s="162" t="s">
        <v>415</v>
      </c>
      <c r="B2" s="25">
        <v>1200</v>
      </c>
      <c r="C2" s="25">
        <v>4500</v>
      </c>
      <c r="D2" s="161">
        <v>4500</v>
      </c>
      <c r="E2" s="25">
        <v>6700</v>
      </c>
      <c r="F2" s="25">
        <v>8350</v>
      </c>
      <c r="G2" s="161">
        <v>10000</v>
      </c>
      <c r="H2" s="25">
        <v>11650</v>
      </c>
      <c r="I2" s="25">
        <v>13300</v>
      </c>
      <c r="L2" s="159"/>
    </row>
    <row r="3" spans="1:12">
      <c r="A3" s="162" t="s">
        <v>416</v>
      </c>
      <c r="B3" s="25">
        <v>1300</v>
      </c>
      <c r="C3" s="25">
        <v>4800</v>
      </c>
      <c r="D3" s="25">
        <v>5000</v>
      </c>
      <c r="E3" s="25">
        <v>7400</v>
      </c>
      <c r="F3" s="25">
        <v>9250</v>
      </c>
      <c r="G3" s="25">
        <v>11100</v>
      </c>
      <c r="H3" s="25">
        <v>12950</v>
      </c>
      <c r="I3" s="25">
        <v>14800</v>
      </c>
      <c r="L3" s="159"/>
    </row>
    <row r="4" spans="1:12">
      <c r="A4" s="162" t="s">
        <v>417</v>
      </c>
      <c r="B4" s="25">
        <v>400</v>
      </c>
      <c r="C4" s="25">
        <v>5100</v>
      </c>
      <c r="D4" s="161">
        <v>5500</v>
      </c>
      <c r="E4" s="25">
        <v>8766.6666666666697</v>
      </c>
      <c r="F4" s="25">
        <v>11316.666666666701</v>
      </c>
      <c r="G4" s="161">
        <v>13866.666666666701</v>
      </c>
      <c r="H4" s="25">
        <v>16416.666666666701</v>
      </c>
      <c r="I4" s="25">
        <v>18966.666666666701</v>
      </c>
    </row>
    <row r="5" spans="1:12">
      <c r="A5" s="162" t="s">
        <v>418</v>
      </c>
      <c r="B5" s="25">
        <v>500</v>
      </c>
      <c r="C5" s="25">
        <v>5400</v>
      </c>
      <c r="D5" s="25">
        <v>6000</v>
      </c>
      <c r="E5" s="25">
        <v>9466.6666666666697</v>
      </c>
      <c r="F5" s="25">
        <v>12216.666666666701</v>
      </c>
      <c r="G5" s="25">
        <v>14966.666666666701</v>
      </c>
      <c r="H5" s="25">
        <v>17716.666666666701</v>
      </c>
      <c r="I5" s="25">
        <v>20466.666666666701</v>
      </c>
    </row>
    <row r="6" spans="1:12">
      <c r="A6" s="162" t="s">
        <v>419</v>
      </c>
      <c r="B6" s="25">
        <v>800</v>
      </c>
      <c r="C6" s="25">
        <v>5700</v>
      </c>
      <c r="D6" s="161">
        <v>6500</v>
      </c>
      <c r="E6" s="25">
        <v>10033.333333333299</v>
      </c>
      <c r="F6" s="25">
        <v>12883.333333333299</v>
      </c>
      <c r="G6" s="161">
        <v>15733.333333333299</v>
      </c>
      <c r="H6" s="25">
        <v>18583.333333333299</v>
      </c>
      <c r="I6" s="25">
        <v>21433.333333333299</v>
      </c>
    </row>
  </sheetData>
  <phoneticPr fontId="3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52CAE-B163-40B2-AF71-445A4455ACF5}">
  <sheetPr>
    <tabColor theme="5"/>
  </sheetPr>
  <dimension ref="A1:I6"/>
  <sheetViews>
    <sheetView workbookViewId="0">
      <selection sqref="A1:I6"/>
    </sheetView>
  </sheetViews>
  <sheetFormatPr defaultRowHeight="14.4"/>
  <cols>
    <col min="1" max="1" width="14.6640625" bestFit="1" customWidth="1"/>
  </cols>
  <sheetData>
    <row r="1" spans="1:9" ht="15.6">
      <c r="A1" s="160" t="s">
        <v>406</v>
      </c>
      <c r="B1" s="160" t="s">
        <v>407</v>
      </c>
      <c r="C1" s="160" t="s">
        <v>408</v>
      </c>
      <c r="D1" s="160" t="s">
        <v>409</v>
      </c>
      <c r="E1" s="160" t="s">
        <v>410</v>
      </c>
      <c r="F1" s="160" t="s">
        <v>411</v>
      </c>
      <c r="G1" s="160" t="s">
        <v>412</v>
      </c>
      <c r="H1" s="160" t="s">
        <v>413</v>
      </c>
      <c r="I1" s="160" t="s">
        <v>414</v>
      </c>
    </row>
    <row r="2" spans="1:9">
      <c r="A2" s="162" t="s">
        <v>415</v>
      </c>
      <c r="B2" s="25">
        <v>1200</v>
      </c>
      <c r="C2" s="25">
        <v>4500</v>
      </c>
      <c r="D2" s="161">
        <v>4500</v>
      </c>
      <c r="E2" s="25">
        <v>6700</v>
      </c>
      <c r="F2" s="25">
        <v>8350</v>
      </c>
      <c r="G2" s="161">
        <v>10000</v>
      </c>
      <c r="H2" s="25">
        <v>11650</v>
      </c>
      <c r="I2" s="25">
        <v>13300</v>
      </c>
    </row>
    <row r="3" spans="1:9">
      <c r="A3" s="162" t="s">
        <v>416</v>
      </c>
      <c r="B3" s="25">
        <v>1300</v>
      </c>
      <c r="C3" s="25">
        <v>4800</v>
      </c>
      <c r="D3" s="25">
        <v>5000</v>
      </c>
      <c r="E3" s="25">
        <v>7400</v>
      </c>
      <c r="F3" s="25">
        <v>9250</v>
      </c>
      <c r="G3" s="25">
        <v>11100</v>
      </c>
      <c r="H3" s="25">
        <v>12950</v>
      </c>
      <c r="I3" s="25">
        <v>14800</v>
      </c>
    </row>
    <row r="4" spans="1:9">
      <c r="A4" s="162" t="s">
        <v>417</v>
      </c>
      <c r="B4" s="25">
        <v>400</v>
      </c>
      <c r="C4" s="25">
        <v>5100</v>
      </c>
      <c r="D4" s="161">
        <v>5500</v>
      </c>
      <c r="E4" s="25">
        <v>8766.6666666666697</v>
      </c>
      <c r="F4" s="25">
        <v>11316.666666666701</v>
      </c>
      <c r="G4" s="161">
        <v>13866.666666666701</v>
      </c>
      <c r="H4" s="25">
        <v>16416.666666666701</v>
      </c>
      <c r="I4" s="25">
        <v>18966.666666666701</v>
      </c>
    </row>
    <row r="5" spans="1:9">
      <c r="A5" s="162" t="s">
        <v>418</v>
      </c>
      <c r="B5" s="25">
        <v>500</v>
      </c>
      <c r="C5" s="25">
        <v>5400</v>
      </c>
      <c r="D5" s="25">
        <v>6000</v>
      </c>
      <c r="E5" s="25">
        <v>9466.6666666666697</v>
      </c>
      <c r="F5" s="25">
        <v>12216.666666666701</v>
      </c>
      <c r="G5" s="25">
        <v>14966.666666666701</v>
      </c>
      <c r="H5" s="25">
        <v>17716.666666666701</v>
      </c>
      <c r="I5" s="25">
        <v>20466.666666666701</v>
      </c>
    </row>
    <row r="6" spans="1:9">
      <c r="A6" s="162" t="s">
        <v>419</v>
      </c>
      <c r="B6" s="25">
        <v>800</v>
      </c>
      <c r="C6" s="25">
        <v>5700</v>
      </c>
      <c r="D6" s="161">
        <v>6500</v>
      </c>
      <c r="E6" s="25">
        <v>10033.333333333299</v>
      </c>
      <c r="F6" s="25">
        <v>12883.333333333299</v>
      </c>
      <c r="G6" s="161">
        <v>15733.333333333299</v>
      </c>
      <c r="H6" s="25">
        <v>18583.333333333299</v>
      </c>
      <c r="I6" s="25">
        <v>21433.333333333299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D591-2DA9-4E9C-9190-D383E2354C72}">
  <sheetPr>
    <tabColor theme="5"/>
  </sheetPr>
  <dimension ref="A1:I6"/>
  <sheetViews>
    <sheetView workbookViewId="0">
      <selection activeCell="C12" sqref="C12"/>
    </sheetView>
  </sheetViews>
  <sheetFormatPr defaultRowHeight="14.4"/>
  <cols>
    <col min="1" max="1" width="14.6640625" bestFit="1" customWidth="1"/>
  </cols>
  <sheetData>
    <row r="1" spans="1:9" ht="15.6">
      <c r="A1" s="160" t="s">
        <v>406</v>
      </c>
      <c r="B1" s="160" t="s">
        <v>407</v>
      </c>
      <c r="C1" s="160" t="s">
        <v>408</v>
      </c>
      <c r="D1" s="160" t="s">
        <v>409</v>
      </c>
      <c r="E1" s="160" t="s">
        <v>410</v>
      </c>
      <c r="F1" s="160" t="s">
        <v>411</v>
      </c>
      <c r="G1" s="160" t="s">
        <v>412</v>
      </c>
      <c r="H1" s="160" t="s">
        <v>413</v>
      </c>
      <c r="I1" s="160" t="s">
        <v>414</v>
      </c>
    </row>
    <row r="2" spans="1:9">
      <c r="A2" s="162" t="s">
        <v>415</v>
      </c>
      <c r="B2" s="25">
        <v>1200</v>
      </c>
      <c r="C2" s="25">
        <v>4500</v>
      </c>
      <c r="D2" s="161">
        <v>4500</v>
      </c>
      <c r="E2" s="25">
        <v>6700</v>
      </c>
      <c r="F2" s="25">
        <v>8350</v>
      </c>
      <c r="G2" s="161">
        <v>10000</v>
      </c>
      <c r="H2" s="25">
        <v>11650</v>
      </c>
      <c r="I2" s="25">
        <v>13300</v>
      </c>
    </row>
    <row r="3" spans="1:9">
      <c r="A3" s="162" t="s">
        <v>416</v>
      </c>
      <c r="B3" s="25">
        <v>1300</v>
      </c>
      <c r="C3" s="25">
        <v>4800</v>
      </c>
      <c r="D3" s="25">
        <v>5000</v>
      </c>
      <c r="E3" s="25">
        <v>7400</v>
      </c>
      <c r="F3" s="25">
        <v>9250</v>
      </c>
      <c r="G3" s="25">
        <v>11100</v>
      </c>
      <c r="H3" s="25">
        <v>12950</v>
      </c>
      <c r="I3" s="25">
        <v>14800</v>
      </c>
    </row>
    <row r="4" spans="1:9">
      <c r="A4" s="162" t="s">
        <v>417</v>
      </c>
      <c r="B4" s="25">
        <v>400</v>
      </c>
      <c r="C4" s="25">
        <v>5100</v>
      </c>
      <c r="D4" s="161">
        <v>5500</v>
      </c>
      <c r="E4" s="25">
        <v>8766.6666666666697</v>
      </c>
      <c r="F4" s="25">
        <v>11316.666666666701</v>
      </c>
      <c r="G4" s="161">
        <v>13866.666666666701</v>
      </c>
      <c r="H4" s="25">
        <v>16416.666666666701</v>
      </c>
      <c r="I4" s="25">
        <v>18966.666666666701</v>
      </c>
    </row>
    <row r="5" spans="1:9">
      <c r="A5" s="162" t="s">
        <v>418</v>
      </c>
      <c r="B5" s="25">
        <v>500</v>
      </c>
      <c r="C5" s="25">
        <v>5400</v>
      </c>
      <c r="D5" s="25">
        <v>6000</v>
      </c>
      <c r="E5" s="25">
        <v>9466.6666666666697</v>
      </c>
      <c r="F5" s="25">
        <v>12216.666666666701</v>
      </c>
      <c r="G5" s="25">
        <v>14966.666666666701</v>
      </c>
      <c r="H5" s="25">
        <v>17716.666666666701</v>
      </c>
      <c r="I5" s="25">
        <v>20466.666666666701</v>
      </c>
    </row>
    <row r="6" spans="1:9">
      <c r="A6" s="162" t="s">
        <v>419</v>
      </c>
      <c r="B6" s="25">
        <v>800</v>
      </c>
      <c r="C6" s="25">
        <v>5700</v>
      </c>
      <c r="D6" s="161">
        <v>6500</v>
      </c>
      <c r="E6" s="25">
        <v>10033.333333333299</v>
      </c>
      <c r="F6" s="25">
        <v>12883.333333333299</v>
      </c>
      <c r="G6" s="161">
        <v>15733.333333333299</v>
      </c>
      <c r="H6" s="25">
        <v>18583.333333333299</v>
      </c>
      <c r="I6" s="25">
        <v>21433.333333333299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0489-9205-45E2-908F-42D4E57429D5}">
  <sheetPr>
    <tabColor theme="9"/>
  </sheetPr>
  <dimension ref="A1:I11"/>
  <sheetViews>
    <sheetView workbookViewId="0">
      <selection activeCell="I14" sqref="I14"/>
    </sheetView>
  </sheetViews>
  <sheetFormatPr defaultRowHeight="14.4"/>
  <sheetData>
    <row r="1" spans="1:9">
      <c r="A1" s="58" t="s">
        <v>4</v>
      </c>
      <c r="B1" s="61">
        <v>0.1</v>
      </c>
      <c r="C1" s="60"/>
      <c r="D1" s="56"/>
      <c r="E1" s="56"/>
      <c r="F1" s="56"/>
      <c r="G1" s="56"/>
      <c r="H1" s="56"/>
      <c r="I1" s="56"/>
    </row>
    <row r="2" spans="1:9">
      <c r="A2" s="58" t="s">
        <v>345</v>
      </c>
      <c r="B2" s="61">
        <v>0.05</v>
      </c>
      <c r="C2" s="60"/>
      <c r="D2" s="56"/>
      <c r="E2" s="56"/>
      <c r="F2" s="56"/>
      <c r="G2" s="56"/>
      <c r="H2" s="56"/>
      <c r="I2" s="56"/>
    </row>
    <row r="3" spans="1:9">
      <c r="A3" s="60"/>
      <c r="B3" s="60"/>
      <c r="C3" s="60"/>
      <c r="D3" s="56"/>
      <c r="E3" s="56"/>
      <c r="F3" s="56"/>
      <c r="G3" s="56"/>
      <c r="H3" s="56"/>
      <c r="I3" s="56"/>
    </row>
    <row r="4" spans="1:9">
      <c r="A4" s="59" t="s">
        <v>0</v>
      </c>
      <c r="B4" s="59" t="s">
        <v>2</v>
      </c>
      <c r="C4" s="59" t="s">
        <v>334</v>
      </c>
      <c r="D4" s="88" t="s">
        <v>335</v>
      </c>
      <c r="E4" s="149" t="s">
        <v>4</v>
      </c>
      <c r="F4" s="149"/>
      <c r="G4" s="149"/>
      <c r="H4" s="149"/>
      <c r="I4" s="149"/>
    </row>
    <row r="5" spans="1:9">
      <c r="A5" s="58" t="s">
        <v>28</v>
      </c>
      <c r="B5" s="57">
        <v>1500</v>
      </c>
      <c r="C5" s="57">
        <v>150</v>
      </c>
      <c r="D5" s="89">
        <f>(B5+C5)+B5*$B$1-(B5*$B$2)</f>
        <v>1725</v>
      </c>
      <c r="E5" s="90">
        <v>0.05</v>
      </c>
      <c r="F5" s="90">
        <v>7.0000000000000007E-2</v>
      </c>
      <c r="G5" s="90">
        <v>0.08</v>
      </c>
      <c r="H5" s="90">
        <v>0.09</v>
      </c>
      <c r="I5" s="90">
        <v>0.11</v>
      </c>
    </row>
    <row r="6" spans="1:9">
      <c r="A6" s="56"/>
      <c r="B6" s="56"/>
      <c r="C6" s="150" t="s">
        <v>345</v>
      </c>
      <c r="D6" s="91">
        <v>0.01</v>
      </c>
      <c r="E6" s="56">
        <f t="dataTable" ref="E6:I11" dt2D="1" dtr="1" r1="B1" r2="B2"/>
        <v>1710</v>
      </c>
      <c r="F6" s="56">
        <v>1740</v>
      </c>
      <c r="G6" s="56">
        <v>1755</v>
      </c>
      <c r="H6" s="56">
        <v>1770</v>
      </c>
      <c r="I6" s="56">
        <v>1800</v>
      </c>
    </row>
    <row r="7" spans="1:9">
      <c r="A7" s="56"/>
      <c r="B7" s="56"/>
      <c r="C7" s="151"/>
      <c r="D7" s="91">
        <v>0.02</v>
      </c>
      <c r="E7" s="56">
        <v>1695</v>
      </c>
      <c r="F7" s="56">
        <v>1725</v>
      </c>
      <c r="G7" s="56">
        <v>1740</v>
      </c>
      <c r="H7" s="56">
        <v>1755</v>
      </c>
      <c r="I7" s="56">
        <v>1785</v>
      </c>
    </row>
    <row r="8" spans="1:9">
      <c r="A8" s="56"/>
      <c r="B8" s="56"/>
      <c r="C8" s="151"/>
      <c r="D8" s="91">
        <v>0.03</v>
      </c>
      <c r="E8" s="56">
        <v>1680</v>
      </c>
      <c r="F8" s="56">
        <v>1710</v>
      </c>
      <c r="G8" s="56">
        <v>1725</v>
      </c>
      <c r="H8" s="56">
        <v>1740</v>
      </c>
      <c r="I8" s="56">
        <v>1770</v>
      </c>
    </row>
    <row r="9" spans="1:9">
      <c r="A9" s="56"/>
      <c r="B9" s="56"/>
      <c r="C9" s="151"/>
      <c r="D9" s="91">
        <v>0.04</v>
      </c>
      <c r="E9" s="56">
        <v>1665</v>
      </c>
      <c r="F9" s="56">
        <v>1695</v>
      </c>
      <c r="G9" s="56">
        <v>1710</v>
      </c>
      <c r="H9" s="56">
        <v>1725</v>
      </c>
      <c r="I9" s="56">
        <v>1755</v>
      </c>
    </row>
    <row r="10" spans="1:9">
      <c r="A10" s="56"/>
      <c r="B10" s="56"/>
      <c r="C10" s="151"/>
      <c r="D10" s="91">
        <v>0.05</v>
      </c>
      <c r="E10" s="56">
        <v>1650</v>
      </c>
      <c r="F10" s="56">
        <v>1680</v>
      </c>
      <c r="G10" s="56">
        <v>1695</v>
      </c>
      <c r="H10" s="56">
        <v>1710</v>
      </c>
      <c r="I10" s="56">
        <v>1740</v>
      </c>
    </row>
    <row r="11" spans="1:9">
      <c r="A11" s="56"/>
      <c r="B11" s="56"/>
      <c r="C11" s="152"/>
      <c r="D11" s="91">
        <v>0.06</v>
      </c>
      <c r="E11" s="56">
        <v>1635</v>
      </c>
      <c r="F11" s="56">
        <v>1665</v>
      </c>
      <c r="G11" s="56">
        <v>1680</v>
      </c>
      <c r="H11" s="56">
        <v>1695</v>
      </c>
      <c r="I11" s="56">
        <v>1725</v>
      </c>
    </row>
  </sheetData>
  <mergeCells count="2">
    <mergeCell ref="E4:I4"/>
    <mergeCell ref="C6:C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4A636-7950-4862-A69A-7091874F65EC}">
  <dimension ref="A1:I21"/>
  <sheetViews>
    <sheetView tabSelected="1" workbookViewId="0">
      <selection activeCell="H28" sqref="H28"/>
    </sheetView>
  </sheetViews>
  <sheetFormatPr defaultRowHeight="14.4" outlineLevelRow="1"/>
  <cols>
    <col min="1" max="1" width="14.6640625" customWidth="1"/>
    <col min="2" max="2" width="6.77734375" customWidth="1"/>
  </cols>
  <sheetData>
    <row r="1" spans="1:9" ht="15.6">
      <c r="A1" s="160" t="s">
        <v>406</v>
      </c>
      <c r="B1" s="160" t="s">
        <v>407</v>
      </c>
      <c r="C1" s="160" t="s">
        <v>408</v>
      </c>
      <c r="D1" s="160" t="s">
        <v>409</v>
      </c>
      <c r="E1" s="160" t="s">
        <v>410</v>
      </c>
      <c r="F1" s="160" t="s">
        <v>411</v>
      </c>
      <c r="G1" s="160" t="s">
        <v>412</v>
      </c>
      <c r="H1" s="160" t="s">
        <v>413</v>
      </c>
      <c r="I1" s="160" t="s">
        <v>414</v>
      </c>
    </row>
    <row r="2" spans="1:9" ht="15.6" hidden="1" outlineLevel="1">
      <c r="A2" s="160"/>
      <c r="B2" s="160"/>
      <c r="C2" s="160">
        <f>aswan!$C$2</f>
        <v>4500</v>
      </c>
      <c r="D2" s="160">
        <f>aswan!$D$2</f>
        <v>4500</v>
      </c>
      <c r="E2" s="160">
        <f>aswan!$E$2</f>
        <v>6700</v>
      </c>
      <c r="F2" s="160">
        <f>aswan!$F$2</f>
        <v>8350</v>
      </c>
      <c r="G2" s="160">
        <f>aswan!$G$2</f>
        <v>10000</v>
      </c>
      <c r="H2" s="160">
        <f>aswan!$H$2</f>
        <v>11650</v>
      </c>
      <c r="I2" s="160">
        <f>aswan!$I$2</f>
        <v>13300</v>
      </c>
    </row>
    <row r="3" spans="1:9" ht="15.6" hidden="1" outlineLevel="1" collapsed="1">
      <c r="A3" s="160"/>
      <c r="B3" s="160"/>
      <c r="C3" s="160">
        <f>Cairo!$C$2</f>
        <v>4500</v>
      </c>
      <c r="D3" s="160">
        <f>Cairo!$D$2</f>
        <v>4500</v>
      </c>
      <c r="E3" s="160">
        <f>Cairo!$E$2</f>
        <v>6700</v>
      </c>
      <c r="F3" s="160">
        <f>Cairo!$F$2</f>
        <v>8350</v>
      </c>
      <c r="G3" s="160">
        <f>Cairo!$G$2</f>
        <v>10000</v>
      </c>
      <c r="H3" s="160">
        <f>Cairo!$H$2</f>
        <v>11650</v>
      </c>
      <c r="I3" s="160">
        <f>Cairo!$I$2</f>
        <v>13300</v>
      </c>
    </row>
    <row r="4" spans="1:9" ht="15.6" hidden="1" outlineLevel="1" collapsed="1">
      <c r="A4" s="160"/>
      <c r="B4" s="160"/>
      <c r="C4" s="160">
        <f>Fayoum!$C$2</f>
        <v>4500</v>
      </c>
      <c r="D4" s="160">
        <f>Fayoum!$D$2</f>
        <v>4500</v>
      </c>
      <c r="E4" s="160">
        <f>Fayoum!$E$2</f>
        <v>6700</v>
      </c>
      <c r="F4" s="160">
        <f>Fayoum!$F$2</f>
        <v>8350</v>
      </c>
      <c r="G4" s="160">
        <f>Fayoum!$G$2</f>
        <v>10000</v>
      </c>
      <c r="H4" s="160">
        <f>Fayoum!$H$2</f>
        <v>11650</v>
      </c>
      <c r="I4" s="160">
        <f>Fayoum!$I$2</f>
        <v>13300</v>
      </c>
    </row>
    <row r="5" spans="1:9" collapsed="1">
      <c r="A5" s="162" t="s">
        <v>415</v>
      </c>
      <c r="B5" s="25">
        <v>1200</v>
      </c>
      <c r="C5" s="25">
        <f>SUM(C2:C4)</f>
        <v>13500</v>
      </c>
      <c r="D5" s="161">
        <f>SUM(D2:D4)</f>
        <v>13500</v>
      </c>
      <c r="E5" s="25">
        <f>SUM(E2:E4)</f>
        <v>20100</v>
      </c>
      <c r="F5" s="25">
        <f>SUM(F2:F4)</f>
        <v>25050</v>
      </c>
      <c r="G5" s="161">
        <f>SUM(G2:G4)</f>
        <v>30000</v>
      </c>
      <c r="H5" s="25">
        <f>SUM(H2:H4)</f>
        <v>34950</v>
      </c>
      <c r="I5" s="25">
        <f>SUM(I2:I4)</f>
        <v>39900</v>
      </c>
    </row>
    <row r="6" spans="1:9" hidden="1" outlineLevel="1">
      <c r="A6" s="162"/>
      <c r="B6" s="25"/>
      <c r="C6" s="25">
        <f>aswan!$C$3</f>
        <v>4800</v>
      </c>
      <c r="D6" s="161">
        <f>aswan!$D$3</f>
        <v>5000</v>
      </c>
      <c r="E6" s="25">
        <f>aswan!$E$3</f>
        <v>7400</v>
      </c>
      <c r="F6" s="25">
        <f>aswan!$F$3</f>
        <v>9250</v>
      </c>
      <c r="G6" s="161">
        <f>aswan!$G$3</f>
        <v>11100</v>
      </c>
      <c r="H6" s="25">
        <f>aswan!$H$3</f>
        <v>12950</v>
      </c>
      <c r="I6" s="25">
        <f>aswan!$I$3</f>
        <v>14800</v>
      </c>
    </row>
    <row r="7" spans="1:9" hidden="1" outlineLevel="1" collapsed="1">
      <c r="A7" s="162"/>
      <c r="B7" s="25"/>
      <c r="C7" s="25">
        <f>Cairo!$C$3</f>
        <v>4800</v>
      </c>
      <c r="D7" s="161">
        <f>Cairo!$D$3</f>
        <v>5000</v>
      </c>
      <c r="E7" s="25">
        <f>Cairo!$E$3</f>
        <v>7400</v>
      </c>
      <c r="F7" s="25">
        <f>Cairo!$F$3</f>
        <v>9250</v>
      </c>
      <c r="G7" s="161">
        <f>Cairo!$G$3</f>
        <v>11100</v>
      </c>
      <c r="H7" s="25">
        <f>Cairo!$H$3</f>
        <v>12950</v>
      </c>
      <c r="I7" s="25">
        <f>Cairo!$I$3</f>
        <v>14800</v>
      </c>
    </row>
    <row r="8" spans="1:9" hidden="1" outlineLevel="1" collapsed="1">
      <c r="A8" s="162"/>
      <c r="B8" s="25"/>
      <c r="C8" s="25">
        <f>Fayoum!$C$3</f>
        <v>4800</v>
      </c>
      <c r="D8" s="161">
        <f>Fayoum!$D$3</f>
        <v>5000</v>
      </c>
      <c r="E8" s="25">
        <f>Fayoum!$E$3</f>
        <v>7400</v>
      </c>
      <c r="F8" s="25">
        <f>Fayoum!$F$3</f>
        <v>9250</v>
      </c>
      <c r="G8" s="161">
        <f>Fayoum!$G$3</f>
        <v>11100</v>
      </c>
      <c r="H8" s="25">
        <f>Fayoum!$H$3</f>
        <v>12950</v>
      </c>
      <c r="I8" s="25">
        <f>Fayoum!$I$3</f>
        <v>14800</v>
      </c>
    </row>
    <row r="9" spans="1:9" collapsed="1">
      <c r="A9" s="162" t="s">
        <v>416</v>
      </c>
      <c r="B9" s="25">
        <v>1300</v>
      </c>
      <c r="C9" s="25">
        <f>SUM(C6:C8)</f>
        <v>14400</v>
      </c>
      <c r="D9" s="25">
        <f>SUM(D6:D8)</f>
        <v>15000</v>
      </c>
      <c r="E9" s="25">
        <f>SUM(E6:E8)</f>
        <v>22200</v>
      </c>
      <c r="F9" s="25">
        <f>SUM(F6:F8)</f>
        <v>27750</v>
      </c>
      <c r="G9" s="25">
        <f>SUM(G6:G8)</f>
        <v>33300</v>
      </c>
      <c r="H9" s="25">
        <f>SUM(H6:H8)</f>
        <v>38850</v>
      </c>
      <c r="I9" s="25">
        <f>SUM(I6:I8)</f>
        <v>44400</v>
      </c>
    </row>
    <row r="10" spans="1:9" hidden="1" outlineLevel="1">
      <c r="A10" s="162"/>
      <c r="B10" s="25"/>
      <c r="C10" s="25">
        <f>aswan!$C$4</f>
        <v>5100</v>
      </c>
      <c r="D10" s="25">
        <f>aswan!$D$4</f>
        <v>5500</v>
      </c>
      <c r="E10" s="25">
        <f>aswan!$E$4</f>
        <v>8766.6666666666697</v>
      </c>
      <c r="F10" s="25">
        <f>aswan!$F$4</f>
        <v>11316.666666666701</v>
      </c>
      <c r="G10" s="25">
        <f>aswan!$G$4</f>
        <v>13866.666666666701</v>
      </c>
      <c r="H10" s="25">
        <f>aswan!$H$4</f>
        <v>16416.666666666701</v>
      </c>
      <c r="I10" s="25">
        <f>aswan!$I$4</f>
        <v>18966.666666666701</v>
      </c>
    </row>
    <row r="11" spans="1:9" hidden="1" outlineLevel="1" collapsed="1">
      <c r="A11" s="162"/>
      <c r="B11" s="25"/>
      <c r="C11" s="25">
        <f>Cairo!$C$4</f>
        <v>5100</v>
      </c>
      <c r="D11" s="25">
        <f>Cairo!$D$4</f>
        <v>5500</v>
      </c>
      <c r="E11" s="25">
        <f>Cairo!$E$4</f>
        <v>8766.6666666666697</v>
      </c>
      <c r="F11" s="25">
        <f>Cairo!$F$4</f>
        <v>11316.666666666701</v>
      </c>
      <c r="G11" s="25">
        <f>Cairo!$G$4</f>
        <v>13866.666666666701</v>
      </c>
      <c r="H11" s="25">
        <f>Cairo!$H$4</f>
        <v>16416.666666666701</v>
      </c>
      <c r="I11" s="25">
        <f>Cairo!$I$4</f>
        <v>18966.666666666701</v>
      </c>
    </row>
    <row r="12" spans="1:9" hidden="1" outlineLevel="1" collapsed="1">
      <c r="A12" s="162"/>
      <c r="B12" s="25"/>
      <c r="C12" s="25">
        <f>Fayoum!$C$4</f>
        <v>5100</v>
      </c>
      <c r="D12" s="25">
        <f>Fayoum!$D$4</f>
        <v>5500</v>
      </c>
      <c r="E12" s="25">
        <f>Fayoum!$E$4</f>
        <v>8766.6666666666697</v>
      </c>
      <c r="F12" s="25">
        <f>Fayoum!$F$4</f>
        <v>11316.666666666701</v>
      </c>
      <c r="G12" s="25">
        <f>Fayoum!$G$4</f>
        <v>13866.666666666701</v>
      </c>
      <c r="H12" s="25">
        <f>Fayoum!$H$4</f>
        <v>16416.666666666701</v>
      </c>
      <c r="I12" s="25">
        <f>Fayoum!$I$4</f>
        <v>18966.666666666701</v>
      </c>
    </row>
    <row r="13" spans="1:9" collapsed="1">
      <c r="A13" s="162" t="s">
        <v>417</v>
      </c>
      <c r="B13" s="25">
        <v>400</v>
      </c>
      <c r="C13" s="25">
        <f>SUM(C10:C12)</f>
        <v>15300</v>
      </c>
      <c r="D13" s="161">
        <f>SUM(D10:D12)</f>
        <v>16500</v>
      </c>
      <c r="E13" s="25">
        <f>SUM(E10:E12)</f>
        <v>26300.000000000007</v>
      </c>
      <c r="F13" s="25">
        <f>SUM(F10:F12)</f>
        <v>33950.000000000102</v>
      </c>
      <c r="G13" s="161">
        <f>SUM(G10:G12)</f>
        <v>41600.000000000102</v>
      </c>
      <c r="H13" s="25">
        <f>SUM(H10:H12)</f>
        <v>49250.000000000102</v>
      </c>
      <c r="I13" s="25">
        <f>SUM(I10:I12)</f>
        <v>56900.000000000102</v>
      </c>
    </row>
    <row r="14" spans="1:9" hidden="1" outlineLevel="1">
      <c r="A14" s="162"/>
      <c r="B14" s="25"/>
      <c r="C14" s="25">
        <f>aswan!$C$5</f>
        <v>5400</v>
      </c>
      <c r="D14" s="161">
        <f>aswan!$D$5</f>
        <v>6000</v>
      </c>
      <c r="E14" s="25">
        <f>aswan!$E$5</f>
        <v>9466.6666666666697</v>
      </c>
      <c r="F14" s="25">
        <f>aswan!$F$5</f>
        <v>12216.666666666701</v>
      </c>
      <c r="G14" s="161">
        <f>aswan!$G$5</f>
        <v>14966.666666666701</v>
      </c>
      <c r="H14" s="25">
        <f>aswan!$H$5</f>
        <v>17716.666666666701</v>
      </c>
      <c r="I14" s="25">
        <f>aswan!$I$5</f>
        <v>20466.666666666701</v>
      </c>
    </row>
    <row r="15" spans="1:9" hidden="1" outlineLevel="1" collapsed="1">
      <c r="A15" s="162"/>
      <c r="B15" s="25"/>
      <c r="C15" s="25">
        <f>Cairo!$C$5</f>
        <v>5400</v>
      </c>
      <c r="D15" s="161">
        <f>Cairo!$D$5</f>
        <v>6000</v>
      </c>
      <c r="E15" s="25">
        <f>Cairo!$E$5</f>
        <v>9466.6666666666697</v>
      </c>
      <c r="F15" s="25">
        <f>Cairo!$F$5</f>
        <v>12216.666666666701</v>
      </c>
      <c r="G15" s="161">
        <f>Cairo!$G$5</f>
        <v>14966.666666666701</v>
      </c>
      <c r="H15" s="25">
        <f>Cairo!$H$5</f>
        <v>17716.666666666701</v>
      </c>
      <c r="I15" s="25">
        <f>Cairo!$I$5</f>
        <v>20466.666666666701</v>
      </c>
    </row>
    <row r="16" spans="1:9" hidden="1" outlineLevel="1" collapsed="1">
      <c r="A16" s="162"/>
      <c r="B16" s="25"/>
      <c r="C16" s="25">
        <f>Fayoum!$C$5</f>
        <v>5400</v>
      </c>
      <c r="D16" s="161">
        <f>Fayoum!$D$5</f>
        <v>6000</v>
      </c>
      <c r="E16" s="25">
        <f>Fayoum!$E$5</f>
        <v>9466.6666666666697</v>
      </c>
      <c r="F16" s="25">
        <f>Fayoum!$F$5</f>
        <v>12216.666666666701</v>
      </c>
      <c r="G16" s="161">
        <f>Fayoum!$G$5</f>
        <v>14966.666666666701</v>
      </c>
      <c r="H16" s="25">
        <f>Fayoum!$H$5</f>
        <v>17716.666666666701</v>
      </c>
      <c r="I16" s="25">
        <f>Fayoum!$I$5</f>
        <v>20466.666666666701</v>
      </c>
    </row>
    <row r="17" spans="1:9" collapsed="1">
      <c r="A17" s="162" t="s">
        <v>418</v>
      </c>
      <c r="B17" s="25">
        <v>500</v>
      </c>
      <c r="C17" s="25">
        <f>SUM(C14:C16)</f>
        <v>16200</v>
      </c>
      <c r="D17" s="25">
        <f>SUM(D14:D16)</f>
        <v>18000</v>
      </c>
      <c r="E17" s="25">
        <f>SUM(E14:E16)</f>
        <v>28400.000000000007</v>
      </c>
      <c r="F17" s="25">
        <f>SUM(F14:F16)</f>
        <v>36650.000000000102</v>
      </c>
      <c r="G17" s="25">
        <f>SUM(G14:G16)</f>
        <v>44900.000000000102</v>
      </c>
      <c r="H17" s="25">
        <f>SUM(H14:H16)</f>
        <v>53150.000000000102</v>
      </c>
      <c r="I17" s="25">
        <f>SUM(I14:I16)</f>
        <v>61400.000000000102</v>
      </c>
    </row>
    <row r="18" spans="1:9" hidden="1" outlineLevel="1">
      <c r="A18" s="162"/>
      <c r="B18" s="25"/>
      <c r="C18" s="25">
        <f>aswan!$C$6</f>
        <v>5700</v>
      </c>
      <c r="D18" s="25">
        <f>aswan!$D$6</f>
        <v>6500</v>
      </c>
      <c r="E18" s="25">
        <f>aswan!$E$6</f>
        <v>10033.333333333299</v>
      </c>
      <c r="F18" s="25">
        <f>aswan!$F$6</f>
        <v>12883.333333333299</v>
      </c>
      <c r="G18" s="25">
        <f>aswan!$G$6</f>
        <v>15733.333333333299</v>
      </c>
      <c r="H18" s="25">
        <f>aswan!$H$6</f>
        <v>18583.333333333299</v>
      </c>
      <c r="I18" s="25">
        <f>aswan!$I$6</f>
        <v>21433.333333333299</v>
      </c>
    </row>
    <row r="19" spans="1:9" hidden="1" outlineLevel="1" collapsed="1">
      <c r="A19" s="162"/>
      <c r="B19" s="25"/>
      <c r="C19" s="25">
        <f>Cairo!$C$6</f>
        <v>5700</v>
      </c>
      <c r="D19" s="25">
        <f>Cairo!$D$6</f>
        <v>6500</v>
      </c>
      <c r="E19" s="25">
        <f>Cairo!$E$6</f>
        <v>10033.333333333299</v>
      </c>
      <c r="F19" s="25">
        <f>Cairo!$F$6</f>
        <v>12883.333333333299</v>
      </c>
      <c r="G19" s="25">
        <f>Cairo!$G$6</f>
        <v>15733.333333333299</v>
      </c>
      <c r="H19" s="25">
        <f>Cairo!$H$6</f>
        <v>18583.333333333299</v>
      </c>
      <c r="I19" s="25">
        <f>Cairo!$I$6</f>
        <v>21433.333333333299</v>
      </c>
    </row>
    <row r="20" spans="1:9" hidden="1" outlineLevel="1" collapsed="1">
      <c r="A20" s="162"/>
      <c r="B20" s="25"/>
      <c r="C20" s="25">
        <f>Fayoum!$C$6</f>
        <v>5700</v>
      </c>
      <c r="D20" s="25">
        <f>Fayoum!$D$6</f>
        <v>6500</v>
      </c>
      <c r="E20" s="25">
        <f>Fayoum!$E$6</f>
        <v>10033.333333333299</v>
      </c>
      <c r="F20" s="25">
        <f>Fayoum!$F$6</f>
        <v>12883.333333333299</v>
      </c>
      <c r="G20" s="25">
        <f>Fayoum!$G$6</f>
        <v>15733.333333333299</v>
      </c>
      <c r="H20" s="25">
        <f>Fayoum!$H$6</f>
        <v>18583.333333333299</v>
      </c>
      <c r="I20" s="25">
        <f>Fayoum!$I$6</f>
        <v>21433.333333333299</v>
      </c>
    </row>
    <row r="21" spans="1:9" collapsed="1">
      <c r="A21" s="162" t="s">
        <v>419</v>
      </c>
      <c r="B21" s="25">
        <v>800</v>
      </c>
      <c r="C21" s="25">
        <f>SUM(C18:C20)</f>
        <v>17100</v>
      </c>
      <c r="D21" s="161">
        <f>SUM(D18:D20)</f>
        <v>19500</v>
      </c>
      <c r="E21" s="25">
        <f>SUM(E18:E20)</f>
        <v>30099.999999999898</v>
      </c>
      <c r="F21" s="25">
        <f>SUM(F18:F20)</f>
        <v>38649.999999999898</v>
      </c>
      <c r="G21" s="161">
        <f>SUM(G18:G20)</f>
        <v>47199.999999999898</v>
      </c>
      <c r="H21" s="25">
        <f>SUM(H18:H20)</f>
        <v>55749.999999999898</v>
      </c>
      <c r="I21" s="25">
        <f>SUM(I18:I20)</f>
        <v>64299.999999999898</v>
      </c>
    </row>
  </sheetData>
  <dataConsolidate leftLabels="1" link="1">
    <dataRefs count="3">
      <dataRef ref="B2:I6" sheet="aswan"/>
      <dataRef ref="B2:I6" sheet="Cairo"/>
      <dataRef ref="B2:I6" sheet="Fayoum"/>
    </dataRefs>
  </dataConsolid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6EA-09C0-437D-B5F1-6B88C2A40C39}">
  <dimension ref="A1:G8"/>
  <sheetViews>
    <sheetView workbookViewId="0">
      <selection activeCell="F12" sqref="F12"/>
    </sheetView>
  </sheetViews>
  <sheetFormatPr defaultRowHeight="14.4"/>
  <cols>
    <col min="1" max="1" width="8.88671875" customWidth="1"/>
    <col min="2" max="2" width="12.109375" customWidth="1"/>
    <col min="3" max="3" width="11.88671875" customWidth="1"/>
    <col min="5" max="5" width="9.77734375" customWidth="1"/>
  </cols>
  <sheetData>
    <row r="1" spans="1:7">
      <c r="A1" s="106" t="s">
        <v>379</v>
      </c>
      <c r="B1" s="107">
        <v>0.1</v>
      </c>
    </row>
    <row r="2" spans="1:7">
      <c r="A2" s="108" t="s">
        <v>371</v>
      </c>
      <c r="B2" s="108" t="s">
        <v>372</v>
      </c>
      <c r="C2" s="108" t="s">
        <v>378</v>
      </c>
      <c r="D2" s="109">
        <v>0.08</v>
      </c>
      <c r="E2" s="109">
        <v>7.0000000000000007E-2</v>
      </c>
      <c r="F2" s="109">
        <v>0.09</v>
      </c>
      <c r="G2" s="109">
        <v>9.5000000000000001E-2</v>
      </c>
    </row>
    <row r="3" spans="1:7">
      <c r="A3" s="110" t="s">
        <v>373</v>
      </c>
      <c r="B3" s="110">
        <v>360</v>
      </c>
      <c r="C3" s="110">
        <f>B3+B3*$B$1</f>
        <v>396</v>
      </c>
      <c r="D3" s="111">
        <f t="dataTable" ref="D3:G7" dt2D="0" dtr="1" r1="B1"/>
        <v>388.8</v>
      </c>
      <c r="E3" s="111">
        <v>385.2</v>
      </c>
      <c r="F3" s="111">
        <v>392.4</v>
      </c>
      <c r="G3" s="111">
        <v>394.2</v>
      </c>
    </row>
    <row r="4" spans="1:7">
      <c r="A4" s="111" t="s">
        <v>374</v>
      </c>
      <c r="B4" s="111">
        <v>350</v>
      </c>
      <c r="C4" s="111">
        <f t="shared" ref="C4:C7" si="0">B4+B4*$B$1</f>
        <v>385</v>
      </c>
      <c r="D4" s="111">
        <v>378</v>
      </c>
      <c r="E4" s="111">
        <v>374.5</v>
      </c>
      <c r="F4" s="111">
        <v>381.5</v>
      </c>
      <c r="G4" s="111">
        <v>383.25</v>
      </c>
    </row>
    <row r="5" spans="1:7">
      <c r="A5" s="111" t="s">
        <v>375</v>
      </c>
      <c r="B5" s="111">
        <v>250</v>
      </c>
      <c r="C5" s="111">
        <f t="shared" si="0"/>
        <v>275</v>
      </c>
      <c r="D5" s="111">
        <v>270</v>
      </c>
      <c r="E5" s="111">
        <v>267.5</v>
      </c>
      <c r="F5" s="111">
        <v>272.5</v>
      </c>
      <c r="G5" s="111">
        <v>273.75</v>
      </c>
    </row>
    <row r="6" spans="1:7">
      <c r="A6" s="111" t="s">
        <v>376</v>
      </c>
      <c r="B6" s="111">
        <v>160</v>
      </c>
      <c r="C6" s="111">
        <f t="shared" si="0"/>
        <v>176</v>
      </c>
      <c r="D6" s="111">
        <v>172.8</v>
      </c>
      <c r="E6" s="111">
        <v>171.2</v>
      </c>
      <c r="F6" s="111">
        <v>174.4</v>
      </c>
      <c r="G6" s="111">
        <v>175.2</v>
      </c>
    </row>
    <row r="7" spans="1:7">
      <c r="A7" s="111" t="s">
        <v>377</v>
      </c>
      <c r="B7" s="111">
        <v>170</v>
      </c>
      <c r="C7" s="111">
        <f t="shared" si="0"/>
        <v>187</v>
      </c>
      <c r="D7" s="111">
        <v>183.6</v>
      </c>
      <c r="E7" s="111">
        <v>181.9</v>
      </c>
      <c r="F7" s="111">
        <v>185.3</v>
      </c>
      <c r="G7" s="111">
        <v>186.15</v>
      </c>
    </row>
    <row r="8" spans="1:7">
      <c r="A8" s="112" t="s">
        <v>33</v>
      </c>
      <c r="B8" s="112">
        <f>SUM(B3:B7)</f>
        <v>1290</v>
      </c>
      <c r="C8" s="112">
        <f>SUM(C3:C7)</f>
        <v>1419</v>
      </c>
      <c r="D8" s="112">
        <f t="shared" ref="D8:G8" si="1">SUM(D2:D7)</f>
        <v>1393.28</v>
      </c>
      <c r="E8" s="112">
        <f t="shared" si="1"/>
        <v>1380.3700000000001</v>
      </c>
      <c r="F8" s="112">
        <f t="shared" si="1"/>
        <v>1406.19</v>
      </c>
      <c r="G8" s="112">
        <f t="shared" si="1"/>
        <v>1412.6450000000002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A1DC-3E2D-461D-8643-9472D011FA16}">
  <sheetPr>
    <outlinePr summaryBelow="0"/>
  </sheetPr>
  <dimension ref="B1:I12"/>
  <sheetViews>
    <sheetView showGridLines="0" workbookViewId="0">
      <selection activeCell="H16" sqref="H16"/>
    </sheetView>
  </sheetViews>
  <sheetFormatPr defaultRowHeight="14.4" outlineLevelRow="1" outlineLevelCol="1"/>
  <cols>
    <col min="3" max="3" width="12.44140625" bestFit="1" customWidth="1"/>
    <col min="4" max="9" width="13.109375" bestFit="1" customWidth="1" outlineLevel="1"/>
  </cols>
  <sheetData>
    <row r="1" spans="2:9" ht="15" thickBot="1"/>
    <row r="2" spans="2:9" ht="15.6">
      <c r="B2" s="116" t="s">
        <v>389</v>
      </c>
      <c r="C2" s="116"/>
      <c r="D2" s="121"/>
      <c r="E2" s="121"/>
      <c r="F2" s="121"/>
      <c r="G2" s="121"/>
      <c r="H2" s="121"/>
      <c r="I2" s="121"/>
    </row>
    <row r="3" spans="2:9" ht="15.6" collapsed="1">
      <c r="B3" s="115"/>
      <c r="C3" s="115"/>
      <c r="D3" s="122" t="s">
        <v>391</v>
      </c>
      <c r="E3" s="122" t="s">
        <v>383</v>
      </c>
      <c r="F3" s="122" t="s">
        <v>385</v>
      </c>
      <c r="G3" s="122" t="s">
        <v>386</v>
      </c>
      <c r="H3" s="122" t="s">
        <v>387</v>
      </c>
      <c r="I3" s="122" t="s">
        <v>388</v>
      </c>
    </row>
    <row r="4" spans="2:9" ht="40.799999999999997" hidden="1" outlineLevel="1">
      <c r="B4" s="118"/>
      <c r="C4" s="118"/>
      <c r="E4" s="124" t="s">
        <v>384</v>
      </c>
      <c r="F4" s="124" t="s">
        <v>396</v>
      </c>
      <c r="G4" s="124" t="s">
        <v>396</v>
      </c>
      <c r="H4" s="124" t="s">
        <v>396</v>
      </c>
      <c r="I4" s="124" t="s">
        <v>396</v>
      </c>
    </row>
    <row r="5" spans="2:9">
      <c r="B5" s="119" t="s">
        <v>390</v>
      </c>
      <c r="C5" s="119"/>
      <c r="D5" s="117"/>
      <c r="E5" s="117"/>
      <c r="F5" s="117"/>
      <c r="G5" s="117"/>
      <c r="H5" s="117"/>
      <c r="I5" s="117"/>
    </row>
    <row r="6" spans="2:9" outlineLevel="1">
      <c r="B6" s="118"/>
      <c r="C6" s="118" t="s">
        <v>381</v>
      </c>
      <c r="D6">
        <v>41</v>
      </c>
      <c r="E6" s="123">
        <v>37</v>
      </c>
      <c r="F6" s="123">
        <v>41</v>
      </c>
      <c r="G6" s="123">
        <v>41</v>
      </c>
      <c r="H6" s="123">
        <v>43</v>
      </c>
      <c r="I6" s="123">
        <v>41</v>
      </c>
    </row>
    <row r="7" spans="2:9" outlineLevel="1">
      <c r="B7" s="118"/>
      <c r="C7" s="118" t="s">
        <v>382</v>
      </c>
      <c r="D7">
        <v>51</v>
      </c>
      <c r="E7" s="123">
        <v>57</v>
      </c>
      <c r="F7" s="123">
        <v>64</v>
      </c>
      <c r="G7" s="123">
        <v>51</v>
      </c>
      <c r="H7" s="123">
        <v>47</v>
      </c>
      <c r="I7" s="123">
        <v>47</v>
      </c>
    </row>
    <row r="8" spans="2:9">
      <c r="B8" s="119" t="s">
        <v>392</v>
      </c>
      <c r="C8" s="119"/>
      <c r="D8" s="117"/>
      <c r="E8" s="117"/>
      <c r="F8" s="117"/>
      <c r="G8" s="117"/>
      <c r="H8" s="117"/>
      <c r="I8" s="117"/>
    </row>
    <row r="9" spans="2:9" ht="15" outlineLevel="1" thickBot="1">
      <c r="B9" s="120"/>
      <c r="C9" s="120" t="s">
        <v>397</v>
      </c>
      <c r="D9" s="114">
        <v>10572</v>
      </c>
      <c r="E9" s="114">
        <v>11184</v>
      </c>
      <c r="F9" s="114">
        <v>3474</v>
      </c>
      <c r="G9" s="114">
        <v>10572</v>
      </c>
      <c r="H9" s="114">
        <v>10812</v>
      </c>
      <c r="I9" s="114">
        <v>12756</v>
      </c>
    </row>
    <row r="10" spans="2:9">
      <c r="B10" t="s">
        <v>393</v>
      </c>
    </row>
    <row r="11" spans="2:9">
      <c r="B11" t="s">
        <v>394</v>
      </c>
    </row>
    <row r="12" spans="2:9">
      <c r="B12" t="s">
        <v>395</v>
      </c>
    </row>
  </sheetData>
  <conditionalFormatting sqref="D9:I9">
    <cfRule type="top10" dxfId="0" priority="1" rank="1"/>
    <cfRule type="expression" priority="2">
      <formula>"max($D$9:$I$9)"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05BB-4B42-41F0-A2F2-DDBDA2A918B0}">
  <dimension ref="A1:M21"/>
  <sheetViews>
    <sheetView workbookViewId="0">
      <selection activeCell="G6" sqref="G6"/>
    </sheetView>
  </sheetViews>
  <sheetFormatPr defaultRowHeight="14.4"/>
  <cols>
    <col min="1" max="1" width="34.33203125" customWidth="1"/>
    <col min="2" max="2" width="23.21875" customWidth="1"/>
  </cols>
  <sheetData>
    <row r="1" spans="1:13" ht="23.4">
      <c r="A1" s="153" t="s">
        <v>346</v>
      </c>
      <c r="B1" s="154"/>
      <c r="G1" s="156" t="s">
        <v>380</v>
      </c>
      <c r="H1" s="156"/>
      <c r="I1" s="156"/>
      <c r="J1" s="156"/>
      <c r="K1" s="156"/>
      <c r="L1" s="156"/>
      <c r="M1" s="156"/>
    </row>
    <row r="2" spans="1:13" ht="16.8">
      <c r="A2" s="92" t="s">
        <v>347</v>
      </c>
      <c r="B2" s="93">
        <v>41</v>
      </c>
      <c r="G2" s="113">
        <v>41</v>
      </c>
      <c r="H2" s="113"/>
      <c r="I2" s="113">
        <v>41</v>
      </c>
      <c r="J2" s="113"/>
      <c r="K2" s="113">
        <v>43</v>
      </c>
      <c r="L2" s="113"/>
      <c r="M2" s="113">
        <v>41</v>
      </c>
    </row>
    <row r="3" spans="1:13" ht="16.8">
      <c r="A3" s="92" t="s">
        <v>348</v>
      </c>
      <c r="B3" s="93">
        <v>51</v>
      </c>
      <c r="G3" s="113">
        <v>64</v>
      </c>
      <c r="H3" s="113"/>
      <c r="I3" s="113">
        <v>51</v>
      </c>
      <c r="J3" s="113"/>
      <c r="K3" s="113">
        <v>47</v>
      </c>
      <c r="L3" s="113"/>
      <c r="M3" s="113">
        <v>47</v>
      </c>
    </row>
    <row r="5" spans="1:13" ht="16.8">
      <c r="A5" s="155" t="s">
        <v>349</v>
      </c>
      <c r="B5" s="155"/>
      <c r="C5" s="155"/>
      <c r="D5" s="155"/>
    </row>
    <row r="6" spans="1:13" ht="16.8">
      <c r="A6" s="94" t="s">
        <v>350</v>
      </c>
      <c r="B6" s="94" t="s">
        <v>351</v>
      </c>
      <c r="C6" s="94" t="s">
        <v>352</v>
      </c>
      <c r="D6" s="94" t="s">
        <v>353</v>
      </c>
    </row>
    <row r="7" spans="1:13" ht="16.8">
      <c r="A7" s="95" t="s">
        <v>354</v>
      </c>
      <c r="B7" s="96">
        <v>12</v>
      </c>
      <c r="C7" s="96">
        <v>14</v>
      </c>
      <c r="D7" s="96">
        <v>24</v>
      </c>
    </row>
    <row r="8" spans="1:13" ht="16.8">
      <c r="A8" s="95" t="s">
        <v>355</v>
      </c>
      <c r="B8" s="96">
        <v>6</v>
      </c>
      <c r="C8" s="96">
        <v>9</v>
      </c>
      <c r="D8" s="96">
        <v>14</v>
      </c>
    </row>
    <row r="9" spans="1:13" ht="16.8">
      <c r="A9" s="95" t="s">
        <v>356</v>
      </c>
      <c r="B9" s="96">
        <f>(B2*B7)+(B3*B8)</f>
        <v>798</v>
      </c>
      <c r="C9" s="96">
        <f>(B2*C7)+(B3*C8)</f>
        <v>1033</v>
      </c>
      <c r="D9" s="96">
        <f>(B2*D7)+(B3*D8)</f>
        <v>1698</v>
      </c>
    </row>
    <row r="10" spans="1:13" ht="16.8">
      <c r="A10" s="95" t="s">
        <v>357</v>
      </c>
      <c r="B10" s="96">
        <v>795</v>
      </c>
      <c r="C10" s="96">
        <v>1295</v>
      </c>
      <c r="D10" s="96">
        <v>2195</v>
      </c>
    </row>
    <row r="11" spans="1:13" ht="16.8">
      <c r="A11" s="95" t="s">
        <v>358</v>
      </c>
      <c r="B11" s="96">
        <f>B10-B9</f>
        <v>-3</v>
      </c>
      <c r="C11" s="96">
        <f>C10-C9</f>
        <v>262</v>
      </c>
      <c r="D11" s="96">
        <f>D10-D9</f>
        <v>497</v>
      </c>
    </row>
    <row r="12" spans="1:13" ht="16.8">
      <c r="A12" s="95" t="s">
        <v>359</v>
      </c>
      <c r="B12" s="96">
        <v>36</v>
      </c>
      <c r="C12" s="96">
        <v>18</v>
      </c>
      <c r="D12" s="96">
        <v>12</v>
      </c>
    </row>
    <row r="13" spans="1:13" ht="16.8">
      <c r="A13" s="97" t="s">
        <v>360</v>
      </c>
      <c r="B13" s="94">
        <f>B11*B12</f>
        <v>-108</v>
      </c>
      <c r="C13" s="94">
        <f>C11*C12</f>
        <v>4716</v>
      </c>
      <c r="D13" s="94">
        <f>D11*D12</f>
        <v>5964</v>
      </c>
    </row>
    <row r="14" spans="1:13">
      <c r="A14" s="51"/>
      <c r="B14" s="87"/>
      <c r="C14" s="87"/>
      <c r="D14" s="87"/>
    </row>
    <row r="15" spans="1:13" ht="19.2">
      <c r="A15" s="98" t="s">
        <v>361</v>
      </c>
      <c r="B15" s="99">
        <f>SUM(B13:D13)</f>
        <v>10572</v>
      </c>
      <c r="C15" s="100"/>
      <c r="D15" s="100"/>
    </row>
    <row r="16" spans="1:13">
      <c r="A16" s="51"/>
      <c r="B16" s="87"/>
      <c r="C16" s="87"/>
      <c r="D16" s="87"/>
    </row>
    <row r="17" spans="1:4">
      <c r="A17" s="51"/>
      <c r="B17" s="87"/>
      <c r="C17" s="87"/>
      <c r="D17" s="87"/>
    </row>
    <row r="18" spans="1:4">
      <c r="A18" s="101" t="s">
        <v>350</v>
      </c>
      <c r="B18" s="101" t="s">
        <v>362</v>
      </c>
      <c r="C18" s="101" t="s">
        <v>363</v>
      </c>
      <c r="D18" s="101" t="s">
        <v>364</v>
      </c>
    </row>
    <row r="19" spans="1:4">
      <c r="A19" s="102" t="s">
        <v>365</v>
      </c>
      <c r="B19" s="103" t="s">
        <v>366</v>
      </c>
      <c r="C19" s="103">
        <v>30</v>
      </c>
      <c r="D19" s="103">
        <v>57</v>
      </c>
    </row>
    <row r="20" spans="1:4">
      <c r="A20" s="102" t="s">
        <v>367</v>
      </c>
      <c r="B20" s="103" t="s">
        <v>368</v>
      </c>
      <c r="C20" s="103">
        <v>38</v>
      </c>
      <c r="D20" s="103">
        <v>62</v>
      </c>
    </row>
    <row r="21" spans="1:4">
      <c r="A21" s="102" t="s">
        <v>369</v>
      </c>
      <c r="B21" s="103" t="s">
        <v>370</v>
      </c>
      <c r="C21" s="103">
        <v>34</v>
      </c>
      <c r="D21" s="103">
        <v>59</v>
      </c>
    </row>
  </sheetData>
  <scenarios current="2" show="2" sqref="B15">
    <scenario name="current" locked="1" count="2" user="Odoo" comment="Created by Odoo on 5/3/2024">
      <inputCells r="B2" val="37"/>
      <inputCells r="B3" val="57"/>
    </scenario>
    <scenario name="41-64" locked="1" count="2" user="Odoo" comment="Created by Odoo on 5/3/2024_x000a_Modified by Odoo on 5/3/2024">
      <inputCells r="B2" val="41"/>
      <inputCells r="B3" val="64"/>
    </scenario>
    <scenario name="41-51" locked="1" count="2" user="Odoo" comment="Created by Odoo on 5/3/2024_x000a_Modified by Odoo on 5/3/2024">
      <inputCells r="B2" val="41"/>
      <inputCells r="B3" val="51"/>
    </scenario>
    <scenario name="43-47" locked="1" count="2" user="Odoo" comment="Created by Odoo on 5/3/2024_x000a_Modified by Odoo on 5/3/2024">
      <inputCells r="B2" val="43"/>
      <inputCells r="B3" val="47"/>
    </scenario>
    <scenario name="41-47" locked="1" count="2" user="Odoo" comment="Created by Odoo on 5/3/2024_x000a_Modified by Odoo on 5/3/2024">
      <inputCells r="B2" val="41"/>
      <inputCells r="B3" val="47"/>
    </scenario>
  </scenarios>
  <mergeCells count="3">
    <mergeCell ref="A1:B1"/>
    <mergeCell ref="A5:D5"/>
    <mergeCell ref="G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17680-0DAE-496E-A892-D7C9B62DB392}">
  <sheetPr>
    <tabColor rgb="FFFEAEAE"/>
  </sheetPr>
  <dimension ref="A1:E6"/>
  <sheetViews>
    <sheetView workbookViewId="0">
      <selection activeCell="D2" sqref="D2"/>
    </sheetView>
  </sheetViews>
  <sheetFormatPr defaultRowHeight="14.4"/>
  <cols>
    <col min="5" max="5" width="20.109375" customWidth="1"/>
  </cols>
  <sheetData>
    <row r="1" spans="1:5" ht="16.2" thickBot="1">
      <c r="A1" s="125" t="s">
        <v>398</v>
      </c>
      <c r="B1" s="126" t="s">
        <v>399</v>
      </c>
      <c r="C1" s="126" t="s">
        <v>400</v>
      </c>
      <c r="D1" s="127" t="s">
        <v>401</v>
      </c>
      <c r="E1" s="128" t="s">
        <v>7</v>
      </c>
    </row>
    <row r="2" spans="1:5" ht="15.6">
      <c r="A2" s="129" t="s">
        <v>402</v>
      </c>
      <c r="B2" s="65">
        <v>85000</v>
      </c>
      <c r="C2" s="130">
        <v>11</v>
      </c>
      <c r="D2" s="131">
        <v>3</v>
      </c>
      <c r="E2" s="132">
        <f>D2*B2</f>
        <v>255000</v>
      </c>
    </row>
    <row r="3" spans="1:5" ht="15.6">
      <c r="A3" s="133" t="s">
        <v>403</v>
      </c>
      <c r="B3" s="66">
        <v>82000</v>
      </c>
      <c r="C3" s="134">
        <v>14</v>
      </c>
      <c r="D3" s="135">
        <v>4</v>
      </c>
      <c r="E3" s="132">
        <f>D3*B3</f>
        <v>328000</v>
      </c>
    </row>
    <row r="4" spans="1:5" ht="15.6">
      <c r="A4" s="133" t="s">
        <v>404</v>
      </c>
      <c r="B4" s="66">
        <v>149000</v>
      </c>
      <c r="C4" s="134">
        <v>6</v>
      </c>
      <c r="D4" s="135">
        <v>1</v>
      </c>
      <c r="E4" s="132">
        <f>D4*B4</f>
        <v>149000</v>
      </c>
    </row>
    <row r="5" spans="1:5" ht="16.2" thickBot="1">
      <c r="A5" s="136" t="s">
        <v>405</v>
      </c>
      <c r="B5" s="67">
        <v>165000</v>
      </c>
      <c r="C5" s="137">
        <v>9</v>
      </c>
      <c r="D5" s="138">
        <v>2</v>
      </c>
      <c r="E5" s="139">
        <f>D5*B5</f>
        <v>330000</v>
      </c>
    </row>
    <row r="6" spans="1:5" ht="16.2" thickBot="1">
      <c r="A6" s="157" t="s">
        <v>327</v>
      </c>
      <c r="B6" s="157"/>
      <c r="C6" s="157"/>
      <c r="D6" s="158"/>
      <c r="E6" s="140">
        <f>SUM(E2:E5)</f>
        <v>1062000</v>
      </c>
    </row>
  </sheetData>
  <scenarios current="0" show="0" sqref="A9:B11">
    <scenario name="cars" count="4" user="Odoo" comment="Created by Odoo on 5/3/2024">
      <inputCells r="D2" val="1"/>
      <inputCells r="D3" val="9"/>
      <inputCells r="D4" val="3"/>
      <inputCells r="D5" val="2"/>
    </scenario>
  </scenarios>
  <dataConsolidate/>
  <mergeCells count="1">
    <mergeCell ref="A6:D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CE2E49-C30C-4DCB-BA97-A33BADE79E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Sort &amp; filter</vt:lpstr>
      <vt:lpstr>sort &amp; condational format</vt:lpstr>
      <vt:lpstr>Subtota</vt:lpstr>
      <vt:lpstr>Goal Seek</vt:lpstr>
      <vt:lpstr>Data Table(1 input)</vt:lpstr>
      <vt:lpstr>Fayoum</vt:lpstr>
      <vt:lpstr>Cairo</vt:lpstr>
      <vt:lpstr>aswan</vt:lpstr>
      <vt:lpstr>Data Table(2 input)</vt:lpstr>
      <vt:lpstr>Consalidate</vt:lpstr>
      <vt:lpstr>Sheet8</vt:lpstr>
      <vt:lpstr>Scenario Summary 2</vt:lpstr>
      <vt:lpstr>Scenario Summary</vt:lpstr>
      <vt:lpstr>Solver</vt:lpstr>
      <vt:lpstr>cost_material</vt:lpstr>
      <vt:lpstr>'Sort &amp; filter'!Criteria</vt:lpstr>
      <vt:lpstr>'Sort &amp; filter'!Extract</vt:lpstr>
      <vt:lpstr>Subtota!Print_Titles</vt:lpstr>
      <vt:lpstr>salary_per_hr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Odoo</dc:creator>
  <cp:lastModifiedBy>MOHAMED AMR SALEH ELSAYED SALEH</cp:lastModifiedBy>
  <cp:lastPrinted>2024-05-03T06:55:09Z</cp:lastPrinted>
  <dcterms:created xsi:type="dcterms:W3CDTF">2015-06-05T18:17:20Z</dcterms:created>
  <dcterms:modified xsi:type="dcterms:W3CDTF">2024-05-04T09:10:02Z</dcterms:modified>
</cp:coreProperties>
</file>