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AC70949C-9BBF-4020-A2C2-A16315979021}" xr6:coauthVersionLast="44" xr6:coauthVersionMax="44" xr10:uidLastSave="{00000000-0000-0000-0000-000000000000}"/>
  <bookViews>
    <workbookView xWindow="-110" yWindow="-110" windowWidth="22780" windowHeight="14660" activeTab="1" xr2:uid="{00000000-000D-0000-FFFF-FFFF00000000}"/>
  </bookViews>
  <sheets>
    <sheet name="Sheet1 (4)" sheetId="8" r:id="rId1"/>
    <sheet name="Sheet1 (3)" sheetId="7" r:id="rId2"/>
  </sheets>
  <definedNames>
    <definedName name="solver_adj" localSheetId="1" hidden="1">'Sheet1 (3)'!$W$3:$W$5</definedName>
    <definedName name="solver_adj" localSheetId="0" hidden="1">'Sheet1 (4)'!$W$4:$W$5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'Sheet1 (3)'!$Q$3</definedName>
    <definedName name="solver_opt" localSheetId="0" hidden="1">'Sheet1 (4)'!$Q$3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7" l="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1" i="7"/>
  <c r="H4" i="8"/>
  <c r="H8" i="8"/>
  <c r="H9" i="8"/>
  <c r="Y142" i="8"/>
  <c r="C142" i="8"/>
  <c r="D142" i="8"/>
  <c r="F142" i="8"/>
  <c r="E142" i="8"/>
  <c r="G142" i="8"/>
  <c r="H142" i="8"/>
  <c r="I142" i="8"/>
  <c r="S142" i="8"/>
  <c r="T142" i="8"/>
  <c r="U142" i="8"/>
  <c r="J142" i="8"/>
  <c r="Y141" i="8"/>
  <c r="C141" i="8"/>
  <c r="D141" i="8"/>
  <c r="F141" i="8"/>
  <c r="E141" i="8"/>
  <c r="G141" i="8"/>
  <c r="H141" i="8"/>
  <c r="I141" i="8"/>
  <c r="S141" i="8"/>
  <c r="T141" i="8"/>
  <c r="U141" i="8"/>
  <c r="J141" i="8"/>
  <c r="Y140" i="8"/>
  <c r="C140" i="8"/>
  <c r="D140" i="8"/>
  <c r="F140" i="8"/>
  <c r="E140" i="8"/>
  <c r="G140" i="8"/>
  <c r="H140" i="8"/>
  <c r="I140" i="8"/>
  <c r="S140" i="8"/>
  <c r="T140" i="8"/>
  <c r="U140" i="8"/>
  <c r="J140" i="8"/>
  <c r="Y139" i="8"/>
  <c r="C139" i="8"/>
  <c r="D139" i="8"/>
  <c r="F139" i="8"/>
  <c r="E139" i="8"/>
  <c r="G139" i="8"/>
  <c r="H139" i="8"/>
  <c r="I139" i="8"/>
  <c r="S139" i="8"/>
  <c r="T139" i="8"/>
  <c r="U139" i="8"/>
  <c r="J139" i="8"/>
  <c r="Y138" i="8"/>
  <c r="C138" i="8"/>
  <c r="D138" i="8"/>
  <c r="F138" i="8"/>
  <c r="E138" i="8"/>
  <c r="G138" i="8"/>
  <c r="H138" i="8"/>
  <c r="I138" i="8"/>
  <c r="S138" i="8"/>
  <c r="T138" i="8"/>
  <c r="U138" i="8"/>
  <c r="J138" i="8"/>
  <c r="Y137" i="8"/>
  <c r="C137" i="8"/>
  <c r="D137" i="8"/>
  <c r="F137" i="8"/>
  <c r="E137" i="8"/>
  <c r="G137" i="8"/>
  <c r="H137" i="8"/>
  <c r="I137" i="8"/>
  <c r="S137" i="8"/>
  <c r="T137" i="8"/>
  <c r="U137" i="8"/>
  <c r="J137" i="8"/>
  <c r="Y136" i="8"/>
  <c r="C136" i="8"/>
  <c r="D136" i="8"/>
  <c r="F136" i="8"/>
  <c r="E136" i="8"/>
  <c r="G136" i="8"/>
  <c r="H136" i="8"/>
  <c r="I136" i="8"/>
  <c r="S136" i="8"/>
  <c r="T136" i="8"/>
  <c r="U136" i="8"/>
  <c r="J136" i="8"/>
  <c r="Y135" i="8"/>
  <c r="C135" i="8"/>
  <c r="D135" i="8"/>
  <c r="F135" i="8"/>
  <c r="E135" i="8"/>
  <c r="G135" i="8"/>
  <c r="H135" i="8"/>
  <c r="I135" i="8"/>
  <c r="S135" i="8"/>
  <c r="T135" i="8"/>
  <c r="U135" i="8"/>
  <c r="J135" i="8"/>
  <c r="Y134" i="8"/>
  <c r="C134" i="8"/>
  <c r="D134" i="8"/>
  <c r="F134" i="8"/>
  <c r="E134" i="8"/>
  <c r="G134" i="8"/>
  <c r="H134" i="8"/>
  <c r="I134" i="8"/>
  <c r="S134" i="8"/>
  <c r="T134" i="8"/>
  <c r="U134" i="8"/>
  <c r="J134" i="8"/>
  <c r="Y133" i="8"/>
  <c r="C133" i="8"/>
  <c r="D133" i="8"/>
  <c r="F133" i="8"/>
  <c r="E133" i="8"/>
  <c r="G133" i="8"/>
  <c r="H133" i="8"/>
  <c r="I133" i="8"/>
  <c r="S133" i="8"/>
  <c r="T133" i="8"/>
  <c r="U133" i="8"/>
  <c r="J133" i="8"/>
  <c r="Y132" i="8"/>
  <c r="C132" i="8"/>
  <c r="D132" i="8"/>
  <c r="F132" i="8"/>
  <c r="E132" i="8"/>
  <c r="G132" i="8"/>
  <c r="H132" i="8"/>
  <c r="I132" i="8"/>
  <c r="S132" i="8"/>
  <c r="T132" i="8"/>
  <c r="U132" i="8"/>
  <c r="J132" i="8"/>
  <c r="Y131" i="8"/>
  <c r="C131" i="8"/>
  <c r="D131" i="8"/>
  <c r="F131" i="8"/>
  <c r="E131" i="8"/>
  <c r="G131" i="8"/>
  <c r="H131" i="8"/>
  <c r="I131" i="8"/>
  <c r="S131" i="8"/>
  <c r="T131" i="8"/>
  <c r="U131" i="8"/>
  <c r="J131" i="8"/>
  <c r="Y130" i="8"/>
  <c r="C130" i="8"/>
  <c r="D130" i="8"/>
  <c r="F130" i="8"/>
  <c r="E130" i="8"/>
  <c r="G130" i="8"/>
  <c r="H130" i="8"/>
  <c r="I130" i="8"/>
  <c r="S130" i="8"/>
  <c r="T130" i="8"/>
  <c r="U130" i="8"/>
  <c r="J130" i="8"/>
  <c r="Y129" i="8"/>
  <c r="C129" i="8"/>
  <c r="D129" i="8"/>
  <c r="F129" i="8"/>
  <c r="E129" i="8"/>
  <c r="G129" i="8"/>
  <c r="H129" i="8"/>
  <c r="I129" i="8"/>
  <c r="S129" i="8"/>
  <c r="T129" i="8"/>
  <c r="U129" i="8"/>
  <c r="J129" i="8"/>
  <c r="Y128" i="8"/>
  <c r="C128" i="8"/>
  <c r="D128" i="8"/>
  <c r="F128" i="8"/>
  <c r="E128" i="8"/>
  <c r="G128" i="8"/>
  <c r="H128" i="8"/>
  <c r="I128" i="8"/>
  <c r="S128" i="8"/>
  <c r="T128" i="8"/>
  <c r="U128" i="8"/>
  <c r="J128" i="8"/>
  <c r="Y127" i="8"/>
  <c r="C127" i="8"/>
  <c r="D127" i="8"/>
  <c r="F127" i="8"/>
  <c r="E127" i="8"/>
  <c r="G127" i="8"/>
  <c r="H127" i="8"/>
  <c r="I127" i="8"/>
  <c r="S127" i="8"/>
  <c r="T127" i="8"/>
  <c r="U127" i="8"/>
  <c r="J127" i="8"/>
  <c r="Y126" i="8"/>
  <c r="C126" i="8"/>
  <c r="D126" i="8"/>
  <c r="F126" i="8"/>
  <c r="E126" i="8"/>
  <c r="G126" i="8"/>
  <c r="H126" i="8"/>
  <c r="I126" i="8"/>
  <c r="S126" i="8"/>
  <c r="T126" i="8"/>
  <c r="U126" i="8"/>
  <c r="J126" i="8"/>
  <c r="Y125" i="8"/>
  <c r="C125" i="8"/>
  <c r="D125" i="8"/>
  <c r="F125" i="8"/>
  <c r="E125" i="8"/>
  <c r="G125" i="8"/>
  <c r="H125" i="8"/>
  <c r="I125" i="8"/>
  <c r="S125" i="8"/>
  <c r="T125" i="8"/>
  <c r="U125" i="8"/>
  <c r="J125" i="8"/>
  <c r="Y124" i="8"/>
  <c r="C124" i="8"/>
  <c r="D124" i="8"/>
  <c r="F124" i="8"/>
  <c r="E124" i="8"/>
  <c r="G124" i="8"/>
  <c r="H124" i="8"/>
  <c r="I124" i="8"/>
  <c r="S124" i="8"/>
  <c r="T124" i="8"/>
  <c r="U124" i="8"/>
  <c r="J124" i="8"/>
  <c r="Y123" i="8"/>
  <c r="C123" i="8"/>
  <c r="D123" i="8"/>
  <c r="F123" i="8"/>
  <c r="E123" i="8"/>
  <c r="G123" i="8"/>
  <c r="H123" i="8"/>
  <c r="I123" i="8"/>
  <c r="S123" i="8"/>
  <c r="T123" i="8"/>
  <c r="U123" i="8"/>
  <c r="J123" i="8"/>
  <c r="Y122" i="8"/>
  <c r="C122" i="8"/>
  <c r="D122" i="8"/>
  <c r="F122" i="8"/>
  <c r="E122" i="8"/>
  <c r="G122" i="8"/>
  <c r="H122" i="8"/>
  <c r="I122" i="8"/>
  <c r="S122" i="8"/>
  <c r="T122" i="8"/>
  <c r="U122" i="8"/>
  <c r="J122" i="8"/>
  <c r="Y121" i="8"/>
  <c r="C121" i="8"/>
  <c r="D121" i="8"/>
  <c r="F121" i="8"/>
  <c r="E121" i="8"/>
  <c r="G121" i="8"/>
  <c r="H121" i="8"/>
  <c r="I121" i="8"/>
  <c r="S121" i="8"/>
  <c r="T121" i="8"/>
  <c r="U121" i="8"/>
  <c r="J121" i="8"/>
  <c r="Y120" i="8"/>
  <c r="C120" i="8"/>
  <c r="D120" i="8"/>
  <c r="F120" i="8"/>
  <c r="E120" i="8"/>
  <c r="G120" i="8"/>
  <c r="H120" i="8"/>
  <c r="I120" i="8"/>
  <c r="S120" i="8"/>
  <c r="T120" i="8"/>
  <c r="U120" i="8"/>
  <c r="J120" i="8"/>
  <c r="Y119" i="8"/>
  <c r="C119" i="8"/>
  <c r="D119" i="8"/>
  <c r="F119" i="8"/>
  <c r="E119" i="8"/>
  <c r="G119" i="8"/>
  <c r="H119" i="8"/>
  <c r="I119" i="8"/>
  <c r="S119" i="8"/>
  <c r="T119" i="8"/>
  <c r="U119" i="8"/>
  <c r="J119" i="8"/>
  <c r="Y118" i="8"/>
  <c r="C118" i="8"/>
  <c r="D118" i="8"/>
  <c r="F118" i="8"/>
  <c r="E118" i="8"/>
  <c r="G118" i="8"/>
  <c r="H118" i="8"/>
  <c r="I118" i="8"/>
  <c r="S118" i="8"/>
  <c r="T118" i="8"/>
  <c r="U118" i="8"/>
  <c r="J118" i="8"/>
  <c r="Y117" i="8"/>
  <c r="C117" i="8"/>
  <c r="D117" i="8"/>
  <c r="F117" i="8"/>
  <c r="E117" i="8"/>
  <c r="G117" i="8"/>
  <c r="H117" i="8"/>
  <c r="I117" i="8"/>
  <c r="S117" i="8"/>
  <c r="T117" i="8"/>
  <c r="U117" i="8"/>
  <c r="J117" i="8"/>
  <c r="Y116" i="8"/>
  <c r="C116" i="8"/>
  <c r="D116" i="8"/>
  <c r="F116" i="8"/>
  <c r="E116" i="8"/>
  <c r="G116" i="8"/>
  <c r="H116" i="8"/>
  <c r="I116" i="8"/>
  <c r="S116" i="8"/>
  <c r="T116" i="8"/>
  <c r="U116" i="8"/>
  <c r="J116" i="8"/>
  <c r="Y115" i="8"/>
  <c r="C115" i="8"/>
  <c r="D115" i="8"/>
  <c r="F115" i="8"/>
  <c r="E115" i="8"/>
  <c r="G115" i="8"/>
  <c r="H115" i="8"/>
  <c r="I115" i="8"/>
  <c r="S115" i="8"/>
  <c r="T115" i="8"/>
  <c r="U115" i="8"/>
  <c r="J115" i="8"/>
  <c r="Y114" i="8"/>
  <c r="C114" i="8"/>
  <c r="D114" i="8"/>
  <c r="F114" i="8"/>
  <c r="E114" i="8"/>
  <c r="G114" i="8"/>
  <c r="H114" i="8"/>
  <c r="I114" i="8"/>
  <c r="S114" i="8"/>
  <c r="T114" i="8"/>
  <c r="U114" i="8"/>
  <c r="J114" i="8"/>
  <c r="Y113" i="8"/>
  <c r="C113" i="8"/>
  <c r="D113" i="8"/>
  <c r="F113" i="8"/>
  <c r="E113" i="8"/>
  <c r="G113" i="8"/>
  <c r="H113" i="8"/>
  <c r="I113" i="8"/>
  <c r="S113" i="8"/>
  <c r="T113" i="8"/>
  <c r="U113" i="8"/>
  <c r="J113" i="8"/>
  <c r="Y112" i="8"/>
  <c r="C112" i="8"/>
  <c r="D112" i="8"/>
  <c r="F112" i="8"/>
  <c r="E112" i="8"/>
  <c r="G112" i="8"/>
  <c r="H112" i="8"/>
  <c r="I112" i="8"/>
  <c r="S112" i="8"/>
  <c r="T112" i="8"/>
  <c r="U112" i="8"/>
  <c r="J112" i="8"/>
  <c r="Y111" i="8"/>
  <c r="C111" i="8"/>
  <c r="D111" i="8"/>
  <c r="F111" i="8"/>
  <c r="E111" i="8"/>
  <c r="G111" i="8"/>
  <c r="H111" i="8"/>
  <c r="I111" i="8"/>
  <c r="S111" i="8"/>
  <c r="T111" i="8"/>
  <c r="U111" i="8"/>
  <c r="J111" i="8"/>
  <c r="Y110" i="8"/>
  <c r="C110" i="8"/>
  <c r="D110" i="8"/>
  <c r="F110" i="8"/>
  <c r="E110" i="8"/>
  <c r="G110" i="8"/>
  <c r="H110" i="8"/>
  <c r="I110" i="8"/>
  <c r="S110" i="8"/>
  <c r="T110" i="8"/>
  <c r="U110" i="8"/>
  <c r="J110" i="8"/>
  <c r="Y109" i="8"/>
  <c r="C109" i="8"/>
  <c r="D109" i="8"/>
  <c r="F109" i="8"/>
  <c r="E109" i="8"/>
  <c r="G109" i="8"/>
  <c r="H109" i="8"/>
  <c r="I109" i="8"/>
  <c r="S109" i="8"/>
  <c r="T109" i="8"/>
  <c r="U109" i="8"/>
  <c r="J109" i="8"/>
  <c r="Y108" i="8"/>
  <c r="C108" i="8"/>
  <c r="D108" i="8"/>
  <c r="F108" i="8"/>
  <c r="E108" i="8"/>
  <c r="G108" i="8"/>
  <c r="H108" i="8"/>
  <c r="I108" i="8"/>
  <c r="S108" i="8"/>
  <c r="T108" i="8"/>
  <c r="U108" i="8"/>
  <c r="J108" i="8"/>
  <c r="Y107" i="8"/>
  <c r="C107" i="8"/>
  <c r="D107" i="8"/>
  <c r="F107" i="8"/>
  <c r="E107" i="8"/>
  <c r="G107" i="8"/>
  <c r="H107" i="8"/>
  <c r="I107" i="8"/>
  <c r="S107" i="8"/>
  <c r="T107" i="8"/>
  <c r="U107" i="8"/>
  <c r="J107" i="8"/>
  <c r="Y106" i="8"/>
  <c r="C106" i="8"/>
  <c r="D106" i="8"/>
  <c r="F106" i="8"/>
  <c r="E106" i="8"/>
  <c r="G106" i="8"/>
  <c r="H106" i="8"/>
  <c r="I106" i="8"/>
  <c r="S106" i="8"/>
  <c r="T106" i="8"/>
  <c r="U106" i="8"/>
  <c r="J106" i="8"/>
  <c r="Y105" i="8"/>
  <c r="C105" i="8"/>
  <c r="D105" i="8"/>
  <c r="F105" i="8"/>
  <c r="E105" i="8"/>
  <c r="G105" i="8"/>
  <c r="H105" i="8"/>
  <c r="I105" i="8"/>
  <c r="S105" i="8"/>
  <c r="T105" i="8"/>
  <c r="U105" i="8"/>
  <c r="J105" i="8"/>
  <c r="Y104" i="8"/>
  <c r="C104" i="8"/>
  <c r="D104" i="8"/>
  <c r="F104" i="8"/>
  <c r="E104" i="8"/>
  <c r="G104" i="8"/>
  <c r="H104" i="8"/>
  <c r="I104" i="8"/>
  <c r="S104" i="8"/>
  <c r="T104" i="8"/>
  <c r="U104" i="8"/>
  <c r="J104" i="8"/>
  <c r="Y103" i="8"/>
  <c r="C103" i="8"/>
  <c r="D103" i="8"/>
  <c r="F103" i="8"/>
  <c r="E103" i="8"/>
  <c r="G103" i="8"/>
  <c r="H103" i="8"/>
  <c r="I103" i="8"/>
  <c r="S103" i="8"/>
  <c r="T103" i="8"/>
  <c r="U103" i="8"/>
  <c r="J103" i="8"/>
  <c r="Y102" i="8"/>
  <c r="C102" i="8"/>
  <c r="D102" i="8"/>
  <c r="F102" i="8"/>
  <c r="E102" i="8"/>
  <c r="G102" i="8"/>
  <c r="H102" i="8"/>
  <c r="I102" i="8"/>
  <c r="S102" i="8"/>
  <c r="T102" i="8"/>
  <c r="U102" i="8"/>
  <c r="J102" i="8"/>
  <c r="Y101" i="8"/>
  <c r="C101" i="8"/>
  <c r="D101" i="8"/>
  <c r="F101" i="8"/>
  <c r="E101" i="8"/>
  <c r="G101" i="8"/>
  <c r="H101" i="8"/>
  <c r="I101" i="8"/>
  <c r="S101" i="8"/>
  <c r="T101" i="8"/>
  <c r="U101" i="8"/>
  <c r="J101" i="8"/>
  <c r="Y100" i="8"/>
  <c r="C100" i="8"/>
  <c r="D100" i="8"/>
  <c r="F100" i="8"/>
  <c r="E100" i="8"/>
  <c r="G100" i="8"/>
  <c r="H100" i="8"/>
  <c r="I100" i="8"/>
  <c r="S100" i="8"/>
  <c r="T100" i="8"/>
  <c r="U100" i="8"/>
  <c r="J100" i="8"/>
  <c r="Y99" i="8"/>
  <c r="C99" i="8"/>
  <c r="D99" i="8"/>
  <c r="F99" i="8"/>
  <c r="E99" i="8"/>
  <c r="G99" i="8"/>
  <c r="H99" i="8"/>
  <c r="I99" i="8"/>
  <c r="S99" i="8"/>
  <c r="T99" i="8"/>
  <c r="U99" i="8"/>
  <c r="J99" i="8"/>
  <c r="Y98" i="8"/>
  <c r="C98" i="8"/>
  <c r="D98" i="8"/>
  <c r="F98" i="8"/>
  <c r="E98" i="8"/>
  <c r="G98" i="8"/>
  <c r="H98" i="8"/>
  <c r="I98" i="8"/>
  <c r="S98" i="8"/>
  <c r="T98" i="8"/>
  <c r="U98" i="8"/>
  <c r="J98" i="8"/>
  <c r="Y97" i="8"/>
  <c r="C97" i="8"/>
  <c r="D97" i="8"/>
  <c r="F97" i="8"/>
  <c r="E97" i="8"/>
  <c r="G97" i="8"/>
  <c r="H97" i="8"/>
  <c r="I97" i="8"/>
  <c r="S97" i="8"/>
  <c r="T97" i="8"/>
  <c r="U97" i="8"/>
  <c r="J97" i="8"/>
  <c r="Y96" i="8"/>
  <c r="C96" i="8"/>
  <c r="D96" i="8"/>
  <c r="F96" i="8"/>
  <c r="E96" i="8"/>
  <c r="G96" i="8"/>
  <c r="H96" i="8"/>
  <c r="I96" i="8"/>
  <c r="S96" i="8"/>
  <c r="T96" i="8"/>
  <c r="U96" i="8"/>
  <c r="J96" i="8"/>
  <c r="Y95" i="8"/>
  <c r="C95" i="8"/>
  <c r="D95" i="8"/>
  <c r="F95" i="8"/>
  <c r="E95" i="8"/>
  <c r="G95" i="8"/>
  <c r="H95" i="8"/>
  <c r="I95" i="8"/>
  <c r="S95" i="8"/>
  <c r="T95" i="8"/>
  <c r="U95" i="8"/>
  <c r="J95" i="8"/>
  <c r="Y94" i="8"/>
  <c r="C94" i="8"/>
  <c r="D94" i="8"/>
  <c r="F94" i="8"/>
  <c r="E94" i="8"/>
  <c r="G94" i="8"/>
  <c r="H94" i="8"/>
  <c r="I94" i="8"/>
  <c r="S94" i="8"/>
  <c r="T94" i="8"/>
  <c r="U94" i="8"/>
  <c r="J94" i="8"/>
  <c r="Y93" i="8"/>
  <c r="C93" i="8"/>
  <c r="D93" i="8"/>
  <c r="F93" i="8"/>
  <c r="E93" i="8"/>
  <c r="G93" i="8"/>
  <c r="H93" i="8"/>
  <c r="I93" i="8"/>
  <c r="S93" i="8"/>
  <c r="T93" i="8"/>
  <c r="U93" i="8"/>
  <c r="J93" i="8"/>
  <c r="Y92" i="8"/>
  <c r="C92" i="8"/>
  <c r="D92" i="8"/>
  <c r="F92" i="8"/>
  <c r="E92" i="8"/>
  <c r="G92" i="8"/>
  <c r="H92" i="8"/>
  <c r="I92" i="8"/>
  <c r="S92" i="8"/>
  <c r="T92" i="8"/>
  <c r="U92" i="8"/>
  <c r="J92" i="8"/>
  <c r="Y91" i="8"/>
  <c r="C91" i="8"/>
  <c r="D91" i="8"/>
  <c r="F91" i="8"/>
  <c r="E91" i="8"/>
  <c r="G91" i="8"/>
  <c r="H91" i="8"/>
  <c r="I91" i="8"/>
  <c r="S91" i="8"/>
  <c r="T91" i="8"/>
  <c r="U91" i="8"/>
  <c r="J91" i="8"/>
  <c r="Y90" i="8"/>
  <c r="C90" i="8"/>
  <c r="D90" i="8"/>
  <c r="F90" i="8"/>
  <c r="E90" i="8"/>
  <c r="G90" i="8"/>
  <c r="H90" i="8"/>
  <c r="I90" i="8"/>
  <c r="S90" i="8"/>
  <c r="T90" i="8"/>
  <c r="U90" i="8"/>
  <c r="J90" i="8"/>
  <c r="Y89" i="8"/>
  <c r="C89" i="8"/>
  <c r="D89" i="8"/>
  <c r="F89" i="8"/>
  <c r="E89" i="8"/>
  <c r="G89" i="8"/>
  <c r="H89" i="8"/>
  <c r="I89" i="8"/>
  <c r="S89" i="8"/>
  <c r="T89" i="8"/>
  <c r="U89" i="8"/>
  <c r="J89" i="8"/>
  <c r="Y88" i="8"/>
  <c r="C88" i="8"/>
  <c r="D88" i="8"/>
  <c r="F88" i="8"/>
  <c r="E88" i="8"/>
  <c r="G88" i="8"/>
  <c r="H88" i="8"/>
  <c r="I88" i="8"/>
  <c r="S88" i="8"/>
  <c r="T88" i="8"/>
  <c r="U88" i="8"/>
  <c r="J88" i="8"/>
  <c r="Y87" i="8"/>
  <c r="C87" i="8"/>
  <c r="D87" i="8"/>
  <c r="F87" i="8"/>
  <c r="E87" i="8"/>
  <c r="G87" i="8"/>
  <c r="H87" i="8"/>
  <c r="I87" i="8"/>
  <c r="S87" i="8"/>
  <c r="T87" i="8"/>
  <c r="U87" i="8"/>
  <c r="J87" i="8"/>
  <c r="Y86" i="8"/>
  <c r="C86" i="8"/>
  <c r="D86" i="8"/>
  <c r="F86" i="8"/>
  <c r="E86" i="8"/>
  <c r="G86" i="8"/>
  <c r="H86" i="8"/>
  <c r="I86" i="8"/>
  <c r="S86" i="8"/>
  <c r="T86" i="8"/>
  <c r="U86" i="8"/>
  <c r="J86" i="8"/>
  <c r="Y85" i="8"/>
  <c r="C85" i="8"/>
  <c r="D85" i="8"/>
  <c r="F85" i="8"/>
  <c r="E85" i="8"/>
  <c r="G85" i="8"/>
  <c r="H85" i="8"/>
  <c r="I85" i="8"/>
  <c r="S85" i="8"/>
  <c r="T85" i="8"/>
  <c r="U85" i="8"/>
  <c r="J85" i="8"/>
  <c r="Y84" i="8"/>
  <c r="C84" i="8"/>
  <c r="D84" i="8"/>
  <c r="F84" i="8"/>
  <c r="E84" i="8"/>
  <c r="G84" i="8"/>
  <c r="H84" i="8"/>
  <c r="I84" i="8"/>
  <c r="S84" i="8"/>
  <c r="T84" i="8"/>
  <c r="U84" i="8"/>
  <c r="J84" i="8"/>
  <c r="Y83" i="8"/>
  <c r="C83" i="8"/>
  <c r="D83" i="8"/>
  <c r="F83" i="8"/>
  <c r="E83" i="8"/>
  <c r="G83" i="8"/>
  <c r="H83" i="8"/>
  <c r="I83" i="8"/>
  <c r="S83" i="8"/>
  <c r="T83" i="8"/>
  <c r="U83" i="8"/>
  <c r="J83" i="8"/>
  <c r="Y82" i="8"/>
  <c r="C82" i="8"/>
  <c r="D82" i="8"/>
  <c r="F82" i="8"/>
  <c r="E82" i="8"/>
  <c r="G82" i="8"/>
  <c r="H82" i="8"/>
  <c r="I82" i="8"/>
  <c r="S82" i="8"/>
  <c r="T82" i="8"/>
  <c r="U82" i="8"/>
  <c r="J82" i="8"/>
  <c r="Y81" i="8"/>
  <c r="C81" i="8"/>
  <c r="D81" i="8"/>
  <c r="F81" i="8"/>
  <c r="E81" i="8"/>
  <c r="G81" i="8"/>
  <c r="H81" i="8"/>
  <c r="I81" i="8"/>
  <c r="S81" i="8"/>
  <c r="T81" i="8"/>
  <c r="U81" i="8"/>
  <c r="J81" i="8"/>
  <c r="Y80" i="8"/>
  <c r="C80" i="8"/>
  <c r="D80" i="8"/>
  <c r="F80" i="8"/>
  <c r="E80" i="8"/>
  <c r="G80" i="8"/>
  <c r="H80" i="8"/>
  <c r="I80" i="8"/>
  <c r="S80" i="8"/>
  <c r="T80" i="8"/>
  <c r="U80" i="8"/>
  <c r="J80" i="8"/>
  <c r="Y79" i="8"/>
  <c r="C79" i="8"/>
  <c r="D79" i="8"/>
  <c r="F79" i="8"/>
  <c r="E79" i="8"/>
  <c r="G79" i="8"/>
  <c r="H79" i="8"/>
  <c r="I79" i="8"/>
  <c r="S79" i="8"/>
  <c r="T79" i="8"/>
  <c r="U79" i="8"/>
  <c r="J79" i="8"/>
  <c r="Y78" i="8"/>
  <c r="C78" i="8"/>
  <c r="D78" i="8"/>
  <c r="F78" i="8"/>
  <c r="E78" i="8"/>
  <c r="G78" i="8"/>
  <c r="H78" i="8"/>
  <c r="I78" i="8"/>
  <c r="S78" i="8"/>
  <c r="T78" i="8"/>
  <c r="U78" i="8"/>
  <c r="J78" i="8"/>
  <c r="Y77" i="8"/>
  <c r="C77" i="8"/>
  <c r="D77" i="8"/>
  <c r="F77" i="8"/>
  <c r="E77" i="8"/>
  <c r="G77" i="8"/>
  <c r="H77" i="8"/>
  <c r="I77" i="8"/>
  <c r="S77" i="8"/>
  <c r="T77" i="8"/>
  <c r="U77" i="8"/>
  <c r="J77" i="8"/>
  <c r="Y76" i="8"/>
  <c r="C76" i="8"/>
  <c r="D76" i="8"/>
  <c r="F76" i="8"/>
  <c r="E76" i="8"/>
  <c r="G76" i="8"/>
  <c r="H76" i="8"/>
  <c r="I76" i="8"/>
  <c r="S76" i="8"/>
  <c r="T76" i="8"/>
  <c r="U76" i="8"/>
  <c r="J76" i="8"/>
  <c r="Y75" i="8"/>
  <c r="C75" i="8"/>
  <c r="D75" i="8"/>
  <c r="F75" i="8"/>
  <c r="E75" i="8"/>
  <c r="G75" i="8"/>
  <c r="H75" i="8"/>
  <c r="I75" i="8"/>
  <c r="S75" i="8"/>
  <c r="T75" i="8"/>
  <c r="U75" i="8"/>
  <c r="J75" i="8"/>
  <c r="Y74" i="8"/>
  <c r="C74" i="8"/>
  <c r="D74" i="8"/>
  <c r="F74" i="8"/>
  <c r="E74" i="8"/>
  <c r="G74" i="8"/>
  <c r="H74" i="8"/>
  <c r="I74" i="8"/>
  <c r="S74" i="8"/>
  <c r="T74" i="8"/>
  <c r="U74" i="8"/>
  <c r="J74" i="8"/>
  <c r="Y73" i="8"/>
  <c r="C73" i="8"/>
  <c r="D73" i="8"/>
  <c r="F73" i="8"/>
  <c r="E73" i="8"/>
  <c r="G73" i="8"/>
  <c r="H73" i="8"/>
  <c r="I73" i="8"/>
  <c r="S73" i="8"/>
  <c r="T73" i="8"/>
  <c r="U73" i="8"/>
  <c r="J73" i="8"/>
  <c r="Y72" i="8"/>
  <c r="C72" i="8"/>
  <c r="D72" i="8"/>
  <c r="F72" i="8"/>
  <c r="E72" i="8"/>
  <c r="G72" i="8"/>
  <c r="H72" i="8"/>
  <c r="I72" i="8"/>
  <c r="S72" i="8"/>
  <c r="T72" i="8"/>
  <c r="U72" i="8"/>
  <c r="J72" i="8"/>
  <c r="Y71" i="8"/>
  <c r="C71" i="8"/>
  <c r="D71" i="8"/>
  <c r="F71" i="8"/>
  <c r="E71" i="8"/>
  <c r="G71" i="8"/>
  <c r="H71" i="8"/>
  <c r="I71" i="8"/>
  <c r="S71" i="8"/>
  <c r="T71" i="8"/>
  <c r="U71" i="8"/>
  <c r="J71" i="8"/>
  <c r="Y70" i="8"/>
  <c r="C70" i="8"/>
  <c r="D70" i="8"/>
  <c r="F70" i="8"/>
  <c r="E70" i="8"/>
  <c r="G70" i="8"/>
  <c r="H70" i="8"/>
  <c r="I70" i="8"/>
  <c r="S70" i="8"/>
  <c r="T70" i="8"/>
  <c r="U70" i="8"/>
  <c r="J70" i="8"/>
  <c r="Y69" i="8"/>
  <c r="C69" i="8"/>
  <c r="D69" i="8"/>
  <c r="F69" i="8"/>
  <c r="E69" i="8"/>
  <c r="G69" i="8"/>
  <c r="H69" i="8"/>
  <c r="I69" i="8"/>
  <c r="S69" i="8"/>
  <c r="T69" i="8"/>
  <c r="U69" i="8"/>
  <c r="J69" i="8"/>
  <c r="Y68" i="8"/>
  <c r="C68" i="8"/>
  <c r="D68" i="8"/>
  <c r="F68" i="8"/>
  <c r="E68" i="8"/>
  <c r="G68" i="8"/>
  <c r="H68" i="8"/>
  <c r="I68" i="8"/>
  <c r="S68" i="8"/>
  <c r="T68" i="8"/>
  <c r="U68" i="8"/>
  <c r="J68" i="8"/>
  <c r="Y67" i="8"/>
  <c r="C67" i="8"/>
  <c r="D67" i="8"/>
  <c r="F67" i="8"/>
  <c r="E67" i="8"/>
  <c r="G67" i="8"/>
  <c r="H67" i="8"/>
  <c r="I67" i="8"/>
  <c r="S67" i="8"/>
  <c r="T67" i="8"/>
  <c r="U67" i="8"/>
  <c r="J67" i="8"/>
  <c r="Y66" i="8"/>
  <c r="C66" i="8"/>
  <c r="D66" i="8"/>
  <c r="F66" i="8"/>
  <c r="E66" i="8"/>
  <c r="G66" i="8"/>
  <c r="H66" i="8"/>
  <c r="I66" i="8"/>
  <c r="S66" i="8"/>
  <c r="T66" i="8"/>
  <c r="U66" i="8"/>
  <c r="J66" i="8"/>
  <c r="Y65" i="8"/>
  <c r="C65" i="8"/>
  <c r="D65" i="8"/>
  <c r="F65" i="8"/>
  <c r="E65" i="8"/>
  <c r="G65" i="8"/>
  <c r="H65" i="8"/>
  <c r="I65" i="8"/>
  <c r="S65" i="8"/>
  <c r="T65" i="8"/>
  <c r="U65" i="8"/>
  <c r="J65" i="8"/>
  <c r="Y64" i="8"/>
  <c r="C64" i="8"/>
  <c r="D64" i="8"/>
  <c r="F64" i="8"/>
  <c r="E64" i="8"/>
  <c r="G64" i="8"/>
  <c r="H64" i="8"/>
  <c r="I64" i="8"/>
  <c r="S64" i="8"/>
  <c r="T64" i="8"/>
  <c r="U64" i="8"/>
  <c r="J64" i="8"/>
  <c r="Y63" i="8"/>
  <c r="C63" i="8"/>
  <c r="D63" i="8"/>
  <c r="F63" i="8"/>
  <c r="E63" i="8"/>
  <c r="G63" i="8"/>
  <c r="H63" i="8"/>
  <c r="I63" i="8"/>
  <c r="S63" i="8"/>
  <c r="T63" i="8"/>
  <c r="U63" i="8"/>
  <c r="J63" i="8"/>
  <c r="Y62" i="8"/>
  <c r="C62" i="8"/>
  <c r="D62" i="8"/>
  <c r="F62" i="8"/>
  <c r="E62" i="8"/>
  <c r="G62" i="8"/>
  <c r="H62" i="8"/>
  <c r="I62" i="8"/>
  <c r="S62" i="8"/>
  <c r="T62" i="8"/>
  <c r="U62" i="8"/>
  <c r="J62" i="8"/>
  <c r="Y61" i="8"/>
  <c r="C61" i="8"/>
  <c r="D61" i="8"/>
  <c r="F61" i="8"/>
  <c r="E61" i="8"/>
  <c r="G61" i="8"/>
  <c r="H61" i="8"/>
  <c r="I61" i="8"/>
  <c r="S61" i="8"/>
  <c r="T61" i="8"/>
  <c r="U61" i="8"/>
  <c r="J61" i="8"/>
  <c r="Y60" i="8"/>
  <c r="C60" i="8"/>
  <c r="D60" i="8"/>
  <c r="F60" i="8"/>
  <c r="E60" i="8"/>
  <c r="G60" i="8"/>
  <c r="H60" i="8"/>
  <c r="I60" i="8"/>
  <c r="S60" i="8"/>
  <c r="T60" i="8"/>
  <c r="U60" i="8"/>
  <c r="J60" i="8"/>
  <c r="Y59" i="8"/>
  <c r="C59" i="8"/>
  <c r="D59" i="8"/>
  <c r="F59" i="8"/>
  <c r="E59" i="8"/>
  <c r="G59" i="8"/>
  <c r="H59" i="8"/>
  <c r="I59" i="8"/>
  <c r="S59" i="8"/>
  <c r="T59" i="8"/>
  <c r="U59" i="8"/>
  <c r="J59" i="8"/>
  <c r="Y58" i="8"/>
  <c r="C58" i="8"/>
  <c r="D58" i="8"/>
  <c r="F58" i="8"/>
  <c r="E58" i="8"/>
  <c r="G58" i="8"/>
  <c r="H58" i="8"/>
  <c r="I58" i="8"/>
  <c r="S58" i="8"/>
  <c r="T58" i="8"/>
  <c r="U58" i="8"/>
  <c r="J58" i="8"/>
  <c r="Y57" i="8"/>
  <c r="C57" i="8"/>
  <c r="D57" i="8"/>
  <c r="F57" i="8"/>
  <c r="E57" i="8"/>
  <c r="G57" i="8"/>
  <c r="H57" i="8"/>
  <c r="I57" i="8"/>
  <c r="S57" i="8"/>
  <c r="T57" i="8"/>
  <c r="U57" i="8"/>
  <c r="J57" i="8"/>
  <c r="Y56" i="8"/>
  <c r="C56" i="8"/>
  <c r="D56" i="8"/>
  <c r="F56" i="8"/>
  <c r="E56" i="8"/>
  <c r="G56" i="8"/>
  <c r="H56" i="8"/>
  <c r="I56" i="8"/>
  <c r="S56" i="8"/>
  <c r="T56" i="8"/>
  <c r="U56" i="8"/>
  <c r="J56" i="8"/>
  <c r="Y55" i="8"/>
  <c r="C55" i="8"/>
  <c r="D55" i="8"/>
  <c r="F55" i="8"/>
  <c r="E55" i="8"/>
  <c r="G55" i="8"/>
  <c r="H55" i="8"/>
  <c r="I55" i="8"/>
  <c r="S55" i="8"/>
  <c r="T55" i="8"/>
  <c r="U55" i="8"/>
  <c r="J55" i="8"/>
  <c r="Y54" i="8"/>
  <c r="C54" i="8"/>
  <c r="D54" i="8"/>
  <c r="F54" i="8"/>
  <c r="E54" i="8"/>
  <c r="G54" i="8"/>
  <c r="H54" i="8"/>
  <c r="I54" i="8"/>
  <c r="S54" i="8"/>
  <c r="T54" i="8"/>
  <c r="U54" i="8"/>
  <c r="J54" i="8"/>
  <c r="Y53" i="8"/>
  <c r="C53" i="8"/>
  <c r="D53" i="8"/>
  <c r="F53" i="8"/>
  <c r="E53" i="8"/>
  <c r="G53" i="8"/>
  <c r="H53" i="8"/>
  <c r="I53" i="8"/>
  <c r="S53" i="8"/>
  <c r="T53" i="8"/>
  <c r="U53" i="8"/>
  <c r="J53" i="8"/>
  <c r="Y52" i="8"/>
  <c r="C52" i="8"/>
  <c r="D52" i="8"/>
  <c r="F52" i="8"/>
  <c r="E52" i="8"/>
  <c r="G52" i="8"/>
  <c r="H52" i="8"/>
  <c r="I52" i="8"/>
  <c r="S52" i="8"/>
  <c r="T52" i="8"/>
  <c r="U52" i="8"/>
  <c r="J52" i="8"/>
  <c r="Y51" i="8"/>
  <c r="C51" i="8"/>
  <c r="D51" i="8"/>
  <c r="F51" i="8"/>
  <c r="E51" i="8"/>
  <c r="G51" i="8"/>
  <c r="H51" i="8"/>
  <c r="I51" i="8"/>
  <c r="S51" i="8"/>
  <c r="T51" i="8"/>
  <c r="U51" i="8"/>
  <c r="J51" i="8"/>
  <c r="Y50" i="8"/>
  <c r="C50" i="8"/>
  <c r="D50" i="8"/>
  <c r="F50" i="8"/>
  <c r="E50" i="8"/>
  <c r="G50" i="8"/>
  <c r="H50" i="8"/>
  <c r="I50" i="8"/>
  <c r="S50" i="8"/>
  <c r="T50" i="8"/>
  <c r="U50" i="8"/>
  <c r="J50" i="8"/>
  <c r="Y49" i="8"/>
  <c r="C49" i="8"/>
  <c r="D49" i="8"/>
  <c r="F49" i="8"/>
  <c r="E49" i="8"/>
  <c r="G49" i="8"/>
  <c r="H49" i="8"/>
  <c r="I49" i="8"/>
  <c r="S49" i="8"/>
  <c r="T49" i="8"/>
  <c r="U49" i="8"/>
  <c r="J49" i="8"/>
  <c r="Y48" i="8"/>
  <c r="C48" i="8"/>
  <c r="D48" i="8"/>
  <c r="F48" i="8"/>
  <c r="E48" i="8"/>
  <c r="G48" i="8"/>
  <c r="H48" i="8"/>
  <c r="I48" i="8"/>
  <c r="S48" i="8"/>
  <c r="T48" i="8"/>
  <c r="U48" i="8"/>
  <c r="J48" i="8"/>
  <c r="Y47" i="8"/>
  <c r="C47" i="8"/>
  <c r="D47" i="8"/>
  <c r="F47" i="8"/>
  <c r="E47" i="8"/>
  <c r="G47" i="8"/>
  <c r="H47" i="8"/>
  <c r="S47" i="8"/>
  <c r="T47" i="8"/>
  <c r="U47" i="8"/>
  <c r="J47" i="8"/>
  <c r="Y46" i="8"/>
  <c r="C46" i="8"/>
  <c r="D46" i="8"/>
  <c r="F46" i="8"/>
  <c r="E46" i="8"/>
  <c r="G46" i="8"/>
  <c r="H46" i="8"/>
  <c r="I46" i="8"/>
  <c r="S46" i="8"/>
  <c r="T46" i="8"/>
  <c r="U46" i="8"/>
  <c r="J46" i="8"/>
  <c r="Y45" i="8"/>
  <c r="C45" i="8"/>
  <c r="D45" i="8"/>
  <c r="F45" i="8"/>
  <c r="E45" i="8"/>
  <c r="G45" i="8"/>
  <c r="H45" i="8"/>
  <c r="I45" i="8"/>
  <c r="S45" i="8"/>
  <c r="T45" i="8"/>
  <c r="U45" i="8"/>
  <c r="J45" i="8"/>
  <c r="Y44" i="8"/>
  <c r="C44" i="8"/>
  <c r="D44" i="8"/>
  <c r="F44" i="8"/>
  <c r="E44" i="8"/>
  <c r="G44" i="8"/>
  <c r="H44" i="8"/>
  <c r="I44" i="8"/>
  <c r="S44" i="8"/>
  <c r="T44" i="8"/>
  <c r="U44" i="8"/>
  <c r="J44" i="8"/>
  <c r="Y43" i="8"/>
  <c r="C43" i="8"/>
  <c r="D43" i="8"/>
  <c r="F43" i="8"/>
  <c r="E43" i="8"/>
  <c r="G43" i="8"/>
  <c r="H43" i="8"/>
  <c r="S43" i="8"/>
  <c r="T43" i="8"/>
  <c r="U43" i="8"/>
  <c r="J43" i="8"/>
  <c r="Y42" i="8"/>
  <c r="C42" i="8"/>
  <c r="D42" i="8"/>
  <c r="F42" i="8"/>
  <c r="E42" i="8"/>
  <c r="G42" i="8"/>
  <c r="H42" i="8"/>
  <c r="S42" i="8"/>
  <c r="T42" i="8"/>
  <c r="U42" i="8"/>
  <c r="J42" i="8"/>
  <c r="Y41" i="8"/>
  <c r="C41" i="8"/>
  <c r="D41" i="8"/>
  <c r="F41" i="8"/>
  <c r="E41" i="8"/>
  <c r="G41" i="8"/>
  <c r="H41" i="8"/>
  <c r="S41" i="8"/>
  <c r="T41" i="8"/>
  <c r="U41" i="8"/>
  <c r="J41" i="8"/>
  <c r="Y40" i="8"/>
  <c r="C40" i="8"/>
  <c r="D40" i="8"/>
  <c r="F40" i="8"/>
  <c r="E40" i="8"/>
  <c r="G40" i="8"/>
  <c r="H40" i="8"/>
  <c r="S40" i="8"/>
  <c r="T40" i="8"/>
  <c r="U40" i="8"/>
  <c r="J40" i="8"/>
  <c r="Y39" i="8"/>
  <c r="C39" i="8"/>
  <c r="D39" i="8"/>
  <c r="F39" i="8"/>
  <c r="E39" i="8"/>
  <c r="G39" i="8"/>
  <c r="H39" i="8"/>
  <c r="S39" i="8"/>
  <c r="T39" i="8"/>
  <c r="U39" i="8"/>
  <c r="J39" i="8"/>
  <c r="Y38" i="8"/>
  <c r="C38" i="8"/>
  <c r="D38" i="8"/>
  <c r="F38" i="8"/>
  <c r="E38" i="8"/>
  <c r="G38" i="8"/>
  <c r="H38" i="8"/>
  <c r="S38" i="8"/>
  <c r="T38" i="8"/>
  <c r="U38" i="8"/>
  <c r="J38" i="8"/>
  <c r="Y37" i="8"/>
  <c r="C37" i="8"/>
  <c r="D37" i="8"/>
  <c r="F37" i="8"/>
  <c r="E37" i="8"/>
  <c r="G37" i="8"/>
  <c r="H37" i="8"/>
  <c r="I37" i="8"/>
  <c r="S37" i="8"/>
  <c r="T37" i="8"/>
  <c r="U37" i="8"/>
  <c r="J37" i="8"/>
  <c r="Y36" i="8"/>
  <c r="C36" i="8"/>
  <c r="D36" i="8"/>
  <c r="F36" i="8"/>
  <c r="E36" i="8"/>
  <c r="G36" i="8"/>
  <c r="H36" i="8"/>
  <c r="S36" i="8"/>
  <c r="T36" i="8"/>
  <c r="U36" i="8"/>
  <c r="J36" i="8"/>
  <c r="Y35" i="8"/>
  <c r="C35" i="8"/>
  <c r="D35" i="8"/>
  <c r="F35" i="8"/>
  <c r="E35" i="8"/>
  <c r="G35" i="8"/>
  <c r="H35" i="8"/>
  <c r="S35" i="8"/>
  <c r="T35" i="8"/>
  <c r="U35" i="8"/>
  <c r="J35" i="8"/>
  <c r="Y34" i="8"/>
  <c r="C34" i="8"/>
  <c r="D34" i="8"/>
  <c r="F34" i="8"/>
  <c r="E34" i="8"/>
  <c r="G34" i="8"/>
  <c r="H34" i="8"/>
  <c r="I34" i="8"/>
  <c r="S34" i="8"/>
  <c r="T34" i="8"/>
  <c r="U34" i="8"/>
  <c r="J34" i="8"/>
  <c r="Y33" i="8"/>
  <c r="C33" i="8"/>
  <c r="D33" i="8"/>
  <c r="F33" i="8"/>
  <c r="E33" i="8"/>
  <c r="G33" i="8"/>
  <c r="H33" i="8"/>
  <c r="I33" i="8"/>
  <c r="S33" i="8"/>
  <c r="T33" i="8"/>
  <c r="U33" i="8"/>
  <c r="J33" i="8"/>
  <c r="Y32" i="8"/>
  <c r="C32" i="8"/>
  <c r="D32" i="8"/>
  <c r="F32" i="8"/>
  <c r="E32" i="8"/>
  <c r="G32" i="8"/>
  <c r="H32" i="8"/>
  <c r="S32" i="8"/>
  <c r="T32" i="8"/>
  <c r="U32" i="8"/>
  <c r="J32" i="8"/>
  <c r="Y31" i="8"/>
  <c r="C31" i="8"/>
  <c r="D31" i="8"/>
  <c r="F31" i="8"/>
  <c r="E31" i="8"/>
  <c r="G31" i="8"/>
  <c r="H31" i="8"/>
  <c r="I31" i="8"/>
  <c r="S31" i="8"/>
  <c r="T31" i="8"/>
  <c r="U31" i="8"/>
  <c r="J31" i="8"/>
  <c r="Y30" i="8"/>
  <c r="C30" i="8"/>
  <c r="D30" i="8"/>
  <c r="F30" i="8"/>
  <c r="E30" i="8"/>
  <c r="G30" i="8"/>
  <c r="H30" i="8"/>
  <c r="I30" i="8"/>
  <c r="S30" i="8"/>
  <c r="T30" i="8"/>
  <c r="U30" i="8"/>
  <c r="J30" i="8"/>
  <c r="Y29" i="8"/>
  <c r="C29" i="8"/>
  <c r="D29" i="8"/>
  <c r="F29" i="8"/>
  <c r="E29" i="8"/>
  <c r="G29" i="8"/>
  <c r="H29" i="8"/>
  <c r="S29" i="8"/>
  <c r="T29" i="8"/>
  <c r="U29" i="8"/>
  <c r="J29" i="8"/>
  <c r="Y28" i="8"/>
  <c r="C28" i="8"/>
  <c r="D28" i="8"/>
  <c r="F28" i="8"/>
  <c r="E28" i="8"/>
  <c r="G28" i="8"/>
  <c r="H28" i="8"/>
  <c r="I28" i="8"/>
  <c r="S28" i="8"/>
  <c r="T28" i="8"/>
  <c r="U28" i="8"/>
  <c r="J28" i="8"/>
  <c r="Y27" i="8"/>
  <c r="C27" i="8"/>
  <c r="D27" i="8"/>
  <c r="F27" i="8"/>
  <c r="E27" i="8"/>
  <c r="G27" i="8"/>
  <c r="H27" i="8"/>
  <c r="I27" i="8"/>
  <c r="S27" i="8"/>
  <c r="T27" i="8"/>
  <c r="U27" i="8"/>
  <c r="J27" i="8"/>
  <c r="Y26" i="8"/>
  <c r="C26" i="8"/>
  <c r="D26" i="8"/>
  <c r="F26" i="8"/>
  <c r="E26" i="8"/>
  <c r="G26" i="8"/>
  <c r="H26" i="8"/>
  <c r="S26" i="8"/>
  <c r="T26" i="8"/>
  <c r="U26" i="8"/>
  <c r="J26" i="8"/>
  <c r="Y25" i="8"/>
  <c r="C25" i="8"/>
  <c r="D25" i="8"/>
  <c r="F25" i="8"/>
  <c r="E25" i="8"/>
  <c r="G25" i="8"/>
  <c r="H25" i="8"/>
  <c r="S25" i="8"/>
  <c r="T25" i="8"/>
  <c r="U25" i="8"/>
  <c r="J25" i="8"/>
  <c r="Y24" i="8"/>
  <c r="C24" i="8"/>
  <c r="D24" i="8"/>
  <c r="F24" i="8"/>
  <c r="E24" i="8"/>
  <c r="G24" i="8"/>
  <c r="H24" i="8"/>
  <c r="S24" i="8"/>
  <c r="T24" i="8"/>
  <c r="U24" i="8"/>
  <c r="J24" i="8"/>
  <c r="Y23" i="8"/>
  <c r="C23" i="8"/>
  <c r="D23" i="8"/>
  <c r="F23" i="8"/>
  <c r="E23" i="8"/>
  <c r="G23" i="8"/>
  <c r="H23" i="8"/>
  <c r="I23" i="8"/>
  <c r="S23" i="8"/>
  <c r="T23" i="8"/>
  <c r="U23" i="8"/>
  <c r="J23" i="8"/>
  <c r="Y22" i="8"/>
  <c r="C22" i="8"/>
  <c r="D22" i="8"/>
  <c r="F22" i="8"/>
  <c r="E22" i="8"/>
  <c r="G22" i="8"/>
  <c r="H22" i="8"/>
  <c r="I22" i="8"/>
  <c r="S22" i="8"/>
  <c r="T22" i="8"/>
  <c r="U22" i="8"/>
  <c r="J22" i="8"/>
  <c r="Y21" i="8"/>
  <c r="C21" i="8"/>
  <c r="D21" i="8"/>
  <c r="F21" i="8"/>
  <c r="E21" i="8"/>
  <c r="G21" i="8"/>
  <c r="H21" i="8"/>
  <c r="S21" i="8"/>
  <c r="T21" i="8"/>
  <c r="U21" i="8"/>
  <c r="J21" i="8"/>
  <c r="Y20" i="8"/>
  <c r="C20" i="8"/>
  <c r="D20" i="8"/>
  <c r="F20" i="8"/>
  <c r="E20" i="8"/>
  <c r="G20" i="8"/>
  <c r="H20" i="8"/>
  <c r="I20" i="8"/>
  <c r="S20" i="8"/>
  <c r="T20" i="8"/>
  <c r="U20" i="8"/>
  <c r="J20" i="8"/>
  <c r="Y19" i="8"/>
  <c r="C19" i="8"/>
  <c r="D19" i="8"/>
  <c r="F19" i="8"/>
  <c r="E19" i="8"/>
  <c r="G19" i="8"/>
  <c r="H19" i="8"/>
  <c r="S19" i="8"/>
  <c r="T19" i="8"/>
  <c r="U19" i="8"/>
  <c r="J19" i="8"/>
  <c r="Y18" i="8"/>
  <c r="C18" i="8"/>
  <c r="D18" i="8"/>
  <c r="F18" i="8"/>
  <c r="E18" i="8"/>
  <c r="G18" i="8"/>
  <c r="H18" i="8"/>
  <c r="I18" i="8"/>
  <c r="S18" i="8"/>
  <c r="T18" i="8"/>
  <c r="U18" i="8"/>
  <c r="J18" i="8"/>
  <c r="Y17" i="8"/>
  <c r="C17" i="8"/>
  <c r="D17" i="8"/>
  <c r="F17" i="8"/>
  <c r="E17" i="8"/>
  <c r="G17" i="8"/>
  <c r="H17" i="8"/>
  <c r="S17" i="8"/>
  <c r="T17" i="8"/>
  <c r="U17" i="8"/>
  <c r="J17" i="8"/>
  <c r="Y16" i="8"/>
  <c r="C16" i="8"/>
  <c r="D16" i="8"/>
  <c r="F16" i="8"/>
  <c r="E16" i="8"/>
  <c r="G16" i="8"/>
  <c r="H16" i="8"/>
  <c r="I16" i="8"/>
  <c r="S16" i="8"/>
  <c r="T16" i="8"/>
  <c r="U16" i="8"/>
  <c r="J16" i="8"/>
  <c r="Y15" i="8"/>
  <c r="C15" i="8"/>
  <c r="D15" i="8"/>
  <c r="F15" i="8"/>
  <c r="E15" i="8"/>
  <c r="G15" i="8"/>
  <c r="H15" i="8"/>
  <c r="S15" i="8"/>
  <c r="T15" i="8"/>
  <c r="U15" i="8"/>
  <c r="J15" i="8"/>
  <c r="Y14" i="8"/>
  <c r="C14" i="8"/>
  <c r="D14" i="8"/>
  <c r="F14" i="8"/>
  <c r="E14" i="8"/>
  <c r="G14" i="8"/>
  <c r="H14" i="8"/>
  <c r="I14" i="8"/>
  <c r="S14" i="8"/>
  <c r="T14" i="8"/>
  <c r="U14" i="8"/>
  <c r="J14" i="8"/>
  <c r="Y13" i="8"/>
  <c r="C13" i="8"/>
  <c r="D13" i="8"/>
  <c r="F13" i="8"/>
  <c r="E13" i="8"/>
  <c r="G13" i="8"/>
  <c r="H13" i="8"/>
  <c r="S13" i="8"/>
  <c r="T13" i="8"/>
  <c r="U13" i="8"/>
  <c r="J13" i="8"/>
  <c r="Y12" i="8"/>
  <c r="C2" i="8"/>
  <c r="D2" i="8"/>
  <c r="F2" i="8"/>
  <c r="E2" i="8"/>
  <c r="G2" i="8"/>
  <c r="H2" i="8"/>
  <c r="I2" i="8"/>
  <c r="S2" i="8"/>
  <c r="T2" i="8"/>
  <c r="U2" i="8"/>
  <c r="C3" i="8"/>
  <c r="D3" i="8"/>
  <c r="F3" i="8"/>
  <c r="E3" i="8"/>
  <c r="G3" i="8"/>
  <c r="H3" i="8"/>
  <c r="I3" i="8"/>
  <c r="S3" i="8"/>
  <c r="T3" i="8"/>
  <c r="U3" i="8"/>
  <c r="C4" i="8"/>
  <c r="D4" i="8"/>
  <c r="F4" i="8"/>
  <c r="E4" i="8"/>
  <c r="G4" i="8"/>
  <c r="S4" i="8"/>
  <c r="T4" i="8"/>
  <c r="U4" i="8"/>
  <c r="S8" i="8"/>
  <c r="T8" i="8"/>
  <c r="U8" i="8"/>
  <c r="S9" i="8"/>
  <c r="T9" i="8"/>
  <c r="U9" i="8"/>
  <c r="S12" i="8"/>
  <c r="T12" i="8"/>
  <c r="U12" i="8"/>
  <c r="S5" i="8"/>
  <c r="T5" i="8"/>
  <c r="U5" i="8"/>
  <c r="S6" i="8"/>
  <c r="T6" i="8"/>
  <c r="U6" i="8"/>
  <c r="S7" i="8"/>
  <c r="T7" i="8"/>
  <c r="U7" i="8"/>
  <c r="S10" i="8"/>
  <c r="T10" i="8"/>
  <c r="U10" i="8"/>
  <c r="S11" i="8"/>
  <c r="T11" i="8"/>
  <c r="U11" i="8"/>
  <c r="V12" i="8"/>
  <c r="C12" i="8"/>
  <c r="D12" i="8"/>
  <c r="F12" i="8"/>
  <c r="E12" i="8"/>
  <c r="G12" i="8"/>
  <c r="H12" i="8"/>
  <c r="J12" i="8"/>
  <c r="Y11" i="8"/>
  <c r="C11" i="8"/>
  <c r="D11" i="8"/>
  <c r="F11" i="8"/>
  <c r="E11" i="8"/>
  <c r="G11" i="8"/>
  <c r="H11" i="8"/>
  <c r="I11" i="8"/>
  <c r="J11" i="8"/>
  <c r="Y10" i="8"/>
  <c r="C10" i="8"/>
  <c r="D10" i="8"/>
  <c r="F10" i="8"/>
  <c r="E10" i="8"/>
  <c r="G10" i="8"/>
  <c r="H10" i="8"/>
  <c r="I10" i="8"/>
  <c r="J10" i="8"/>
  <c r="Y9" i="8"/>
  <c r="C9" i="8"/>
  <c r="D9" i="8"/>
  <c r="F9" i="8"/>
  <c r="E9" i="8"/>
  <c r="G9" i="8"/>
  <c r="J9" i="8"/>
  <c r="Y8" i="8"/>
  <c r="C8" i="8"/>
  <c r="D8" i="8"/>
  <c r="F8" i="8"/>
  <c r="E8" i="8"/>
  <c r="G8" i="8"/>
  <c r="J8" i="8"/>
  <c r="Y7" i="8"/>
  <c r="C7" i="8"/>
  <c r="D7" i="8"/>
  <c r="F7" i="8"/>
  <c r="E7" i="8"/>
  <c r="G7" i="8"/>
  <c r="H7" i="8"/>
  <c r="I7" i="8"/>
  <c r="J7" i="8"/>
  <c r="Y6" i="8"/>
  <c r="C6" i="8"/>
  <c r="D6" i="8"/>
  <c r="F6" i="8"/>
  <c r="E6" i="8"/>
  <c r="G6" i="8"/>
  <c r="H6" i="8"/>
  <c r="I6" i="8"/>
  <c r="J6" i="8"/>
  <c r="Y5" i="8"/>
  <c r="C5" i="8"/>
  <c r="D5" i="8"/>
  <c r="F5" i="8"/>
  <c r="E5" i="8"/>
  <c r="G5" i="8"/>
  <c r="H5" i="8"/>
  <c r="I5" i="8"/>
  <c r="J5" i="8"/>
  <c r="Y4" i="8"/>
  <c r="J4" i="8"/>
  <c r="Y3" i="8"/>
  <c r="Q3" i="8"/>
  <c r="J3" i="8"/>
  <c r="Y2" i="8"/>
  <c r="J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2" i="7"/>
  <c r="F3" i="7"/>
  <c r="E3" i="7"/>
  <c r="G3" i="7"/>
  <c r="H3" i="7"/>
  <c r="I3" i="7"/>
  <c r="F4" i="7"/>
  <c r="E4" i="7"/>
  <c r="G4" i="7"/>
  <c r="H4" i="7"/>
  <c r="F5" i="7"/>
  <c r="E5" i="7"/>
  <c r="G5" i="7"/>
  <c r="H5" i="7"/>
  <c r="I5" i="7"/>
  <c r="F6" i="7"/>
  <c r="E6" i="7"/>
  <c r="G6" i="7"/>
  <c r="H6" i="7"/>
  <c r="I6" i="7"/>
  <c r="F7" i="7"/>
  <c r="E7" i="7"/>
  <c r="G7" i="7"/>
  <c r="H7" i="7"/>
  <c r="I7" i="7"/>
  <c r="F8" i="7"/>
  <c r="E8" i="7"/>
  <c r="G8" i="7"/>
  <c r="H8" i="7"/>
  <c r="F9" i="7"/>
  <c r="E9" i="7"/>
  <c r="G9" i="7"/>
  <c r="H9" i="7"/>
  <c r="F10" i="7"/>
  <c r="E10" i="7"/>
  <c r="G10" i="7"/>
  <c r="H10" i="7"/>
  <c r="I10" i="7"/>
  <c r="F11" i="7"/>
  <c r="E11" i="7"/>
  <c r="G11" i="7"/>
  <c r="H11" i="7"/>
  <c r="I11" i="7"/>
  <c r="F12" i="7"/>
  <c r="E12" i="7"/>
  <c r="G12" i="7"/>
  <c r="H12" i="7"/>
  <c r="F13" i="7"/>
  <c r="E13" i="7"/>
  <c r="G13" i="7"/>
  <c r="H13" i="7"/>
  <c r="F14" i="7"/>
  <c r="E14" i="7"/>
  <c r="G14" i="7"/>
  <c r="H14" i="7"/>
  <c r="I14" i="7"/>
  <c r="F15" i="7"/>
  <c r="E15" i="7"/>
  <c r="G15" i="7"/>
  <c r="H15" i="7"/>
  <c r="F16" i="7"/>
  <c r="E16" i="7"/>
  <c r="G16" i="7"/>
  <c r="H16" i="7"/>
  <c r="I16" i="7"/>
  <c r="F17" i="7"/>
  <c r="E17" i="7"/>
  <c r="G17" i="7"/>
  <c r="H17" i="7"/>
  <c r="F18" i="7"/>
  <c r="E18" i="7"/>
  <c r="G18" i="7"/>
  <c r="H18" i="7"/>
  <c r="I18" i="7"/>
  <c r="F19" i="7"/>
  <c r="E19" i="7"/>
  <c r="G19" i="7"/>
  <c r="H19" i="7"/>
  <c r="F20" i="7"/>
  <c r="E20" i="7"/>
  <c r="G20" i="7"/>
  <c r="H20" i="7"/>
  <c r="I20" i="7"/>
  <c r="F21" i="7"/>
  <c r="E21" i="7"/>
  <c r="G21" i="7"/>
  <c r="H21" i="7"/>
  <c r="F22" i="7"/>
  <c r="E22" i="7"/>
  <c r="G22" i="7"/>
  <c r="H22" i="7"/>
  <c r="I22" i="7"/>
  <c r="F23" i="7"/>
  <c r="E23" i="7"/>
  <c r="G23" i="7"/>
  <c r="H23" i="7"/>
  <c r="I23" i="7"/>
  <c r="F24" i="7"/>
  <c r="E24" i="7"/>
  <c r="G24" i="7"/>
  <c r="H24" i="7"/>
  <c r="F25" i="7"/>
  <c r="E25" i="7"/>
  <c r="G25" i="7"/>
  <c r="H25" i="7"/>
  <c r="F26" i="7"/>
  <c r="E26" i="7"/>
  <c r="G26" i="7"/>
  <c r="H26" i="7"/>
  <c r="F27" i="7"/>
  <c r="E27" i="7"/>
  <c r="G27" i="7"/>
  <c r="H27" i="7"/>
  <c r="I27" i="7"/>
  <c r="F28" i="7"/>
  <c r="E28" i="7"/>
  <c r="G28" i="7"/>
  <c r="H28" i="7"/>
  <c r="I28" i="7"/>
  <c r="F29" i="7"/>
  <c r="E29" i="7"/>
  <c r="G29" i="7"/>
  <c r="H29" i="7"/>
  <c r="F30" i="7"/>
  <c r="E30" i="7"/>
  <c r="G30" i="7"/>
  <c r="H30" i="7"/>
  <c r="I30" i="7"/>
  <c r="F31" i="7"/>
  <c r="E31" i="7"/>
  <c r="G31" i="7"/>
  <c r="H31" i="7"/>
  <c r="I31" i="7"/>
  <c r="F32" i="7"/>
  <c r="E32" i="7"/>
  <c r="G32" i="7"/>
  <c r="H32" i="7"/>
  <c r="F33" i="7"/>
  <c r="E33" i="7"/>
  <c r="G33" i="7"/>
  <c r="H33" i="7"/>
  <c r="I33" i="7"/>
  <c r="F34" i="7"/>
  <c r="E34" i="7"/>
  <c r="G34" i="7"/>
  <c r="H34" i="7"/>
  <c r="I34" i="7"/>
  <c r="F35" i="7"/>
  <c r="E35" i="7"/>
  <c r="G35" i="7"/>
  <c r="H35" i="7"/>
  <c r="F36" i="7"/>
  <c r="E36" i="7"/>
  <c r="G36" i="7"/>
  <c r="H36" i="7"/>
  <c r="F37" i="7"/>
  <c r="E37" i="7"/>
  <c r="G37" i="7"/>
  <c r="H37" i="7"/>
  <c r="I37" i="7"/>
  <c r="F38" i="7"/>
  <c r="E38" i="7"/>
  <c r="G38" i="7"/>
  <c r="H38" i="7"/>
  <c r="F39" i="7"/>
  <c r="E39" i="7"/>
  <c r="G39" i="7"/>
  <c r="H39" i="7"/>
  <c r="F40" i="7"/>
  <c r="E40" i="7"/>
  <c r="G40" i="7"/>
  <c r="H40" i="7"/>
  <c r="F41" i="7"/>
  <c r="E41" i="7"/>
  <c r="G41" i="7"/>
  <c r="H41" i="7"/>
  <c r="F42" i="7"/>
  <c r="E42" i="7"/>
  <c r="G42" i="7"/>
  <c r="H42" i="7"/>
  <c r="F43" i="7"/>
  <c r="E43" i="7"/>
  <c r="G43" i="7"/>
  <c r="H43" i="7"/>
  <c r="F44" i="7"/>
  <c r="E44" i="7"/>
  <c r="G44" i="7"/>
  <c r="H44" i="7"/>
  <c r="I44" i="7"/>
  <c r="F45" i="7"/>
  <c r="E45" i="7"/>
  <c r="G45" i="7"/>
  <c r="H45" i="7"/>
  <c r="I45" i="7"/>
  <c r="F46" i="7"/>
  <c r="E46" i="7"/>
  <c r="G46" i="7"/>
  <c r="H46" i="7"/>
  <c r="I46" i="7"/>
  <c r="F47" i="7"/>
  <c r="E47" i="7"/>
  <c r="G47" i="7"/>
  <c r="H47" i="7"/>
  <c r="F48" i="7"/>
  <c r="E48" i="7"/>
  <c r="G48" i="7"/>
  <c r="H48" i="7"/>
  <c r="I48" i="7"/>
  <c r="F49" i="7"/>
  <c r="E49" i="7"/>
  <c r="G49" i="7"/>
  <c r="H49" i="7"/>
  <c r="I49" i="7"/>
  <c r="F50" i="7"/>
  <c r="E50" i="7"/>
  <c r="G50" i="7"/>
  <c r="H50" i="7"/>
  <c r="I50" i="7"/>
  <c r="F51" i="7"/>
  <c r="E51" i="7"/>
  <c r="G51" i="7"/>
  <c r="H51" i="7"/>
  <c r="I51" i="7"/>
  <c r="F52" i="7"/>
  <c r="E52" i="7"/>
  <c r="G52" i="7"/>
  <c r="H52" i="7"/>
  <c r="I52" i="7"/>
  <c r="F53" i="7"/>
  <c r="E53" i="7"/>
  <c r="G53" i="7"/>
  <c r="H53" i="7"/>
  <c r="I53" i="7"/>
  <c r="F54" i="7"/>
  <c r="E54" i="7"/>
  <c r="G54" i="7"/>
  <c r="H54" i="7"/>
  <c r="I54" i="7"/>
  <c r="F55" i="7"/>
  <c r="E55" i="7"/>
  <c r="G55" i="7"/>
  <c r="H55" i="7"/>
  <c r="I55" i="7"/>
  <c r="F56" i="7"/>
  <c r="E56" i="7"/>
  <c r="G56" i="7"/>
  <c r="H56" i="7"/>
  <c r="I56" i="7"/>
  <c r="F57" i="7"/>
  <c r="E57" i="7"/>
  <c r="G57" i="7"/>
  <c r="H57" i="7"/>
  <c r="I57" i="7"/>
  <c r="F58" i="7"/>
  <c r="E58" i="7"/>
  <c r="G58" i="7"/>
  <c r="H58" i="7"/>
  <c r="I58" i="7"/>
  <c r="F59" i="7"/>
  <c r="E59" i="7"/>
  <c r="G59" i="7"/>
  <c r="H59" i="7"/>
  <c r="I59" i="7"/>
  <c r="F60" i="7"/>
  <c r="E60" i="7"/>
  <c r="G60" i="7"/>
  <c r="H60" i="7"/>
  <c r="I60" i="7"/>
  <c r="F61" i="7"/>
  <c r="E61" i="7"/>
  <c r="G61" i="7"/>
  <c r="H61" i="7"/>
  <c r="I61" i="7"/>
  <c r="F62" i="7"/>
  <c r="E62" i="7"/>
  <c r="G62" i="7"/>
  <c r="H62" i="7"/>
  <c r="I62" i="7"/>
  <c r="F63" i="7"/>
  <c r="E63" i="7"/>
  <c r="G63" i="7"/>
  <c r="H63" i="7"/>
  <c r="I63" i="7"/>
  <c r="F64" i="7"/>
  <c r="E64" i="7"/>
  <c r="G64" i="7"/>
  <c r="H64" i="7"/>
  <c r="I64" i="7"/>
  <c r="F65" i="7"/>
  <c r="E65" i="7"/>
  <c r="G65" i="7"/>
  <c r="H65" i="7"/>
  <c r="I65" i="7"/>
  <c r="F66" i="7"/>
  <c r="E66" i="7"/>
  <c r="G66" i="7"/>
  <c r="H66" i="7"/>
  <c r="I66" i="7"/>
  <c r="F67" i="7"/>
  <c r="E67" i="7"/>
  <c r="G67" i="7"/>
  <c r="H67" i="7"/>
  <c r="I67" i="7"/>
  <c r="F68" i="7"/>
  <c r="E68" i="7"/>
  <c r="G68" i="7"/>
  <c r="H68" i="7"/>
  <c r="I68" i="7"/>
  <c r="F69" i="7"/>
  <c r="E69" i="7"/>
  <c r="G69" i="7"/>
  <c r="H69" i="7"/>
  <c r="I69" i="7"/>
  <c r="F70" i="7"/>
  <c r="E70" i="7"/>
  <c r="G70" i="7"/>
  <c r="H70" i="7"/>
  <c r="I70" i="7"/>
  <c r="F71" i="7"/>
  <c r="E71" i="7"/>
  <c r="G71" i="7"/>
  <c r="H71" i="7"/>
  <c r="I71" i="7"/>
  <c r="F72" i="7"/>
  <c r="E72" i="7"/>
  <c r="G72" i="7"/>
  <c r="H72" i="7"/>
  <c r="I72" i="7"/>
  <c r="F73" i="7"/>
  <c r="E73" i="7"/>
  <c r="G73" i="7"/>
  <c r="H73" i="7"/>
  <c r="I73" i="7"/>
  <c r="F74" i="7"/>
  <c r="E74" i="7"/>
  <c r="G74" i="7"/>
  <c r="H74" i="7"/>
  <c r="I74" i="7"/>
  <c r="F75" i="7"/>
  <c r="E75" i="7"/>
  <c r="G75" i="7"/>
  <c r="H75" i="7"/>
  <c r="I75" i="7"/>
  <c r="F76" i="7"/>
  <c r="E76" i="7"/>
  <c r="G76" i="7"/>
  <c r="H76" i="7"/>
  <c r="I76" i="7"/>
  <c r="F77" i="7"/>
  <c r="E77" i="7"/>
  <c r="G77" i="7"/>
  <c r="H77" i="7"/>
  <c r="I77" i="7"/>
  <c r="F78" i="7"/>
  <c r="E78" i="7"/>
  <c r="G78" i="7"/>
  <c r="H78" i="7"/>
  <c r="I78" i="7"/>
  <c r="F79" i="7"/>
  <c r="E79" i="7"/>
  <c r="G79" i="7"/>
  <c r="H79" i="7"/>
  <c r="I79" i="7"/>
  <c r="F80" i="7"/>
  <c r="E80" i="7"/>
  <c r="G80" i="7"/>
  <c r="H80" i="7"/>
  <c r="I80" i="7"/>
  <c r="F81" i="7"/>
  <c r="E81" i="7"/>
  <c r="G81" i="7"/>
  <c r="H81" i="7"/>
  <c r="I81" i="7"/>
  <c r="F82" i="7"/>
  <c r="E82" i="7"/>
  <c r="G82" i="7"/>
  <c r="H82" i="7"/>
  <c r="I82" i="7"/>
  <c r="F83" i="7"/>
  <c r="E83" i="7"/>
  <c r="G83" i="7"/>
  <c r="H83" i="7"/>
  <c r="I83" i="7"/>
  <c r="F84" i="7"/>
  <c r="E84" i="7"/>
  <c r="G84" i="7"/>
  <c r="H84" i="7"/>
  <c r="I84" i="7"/>
  <c r="F85" i="7"/>
  <c r="E85" i="7"/>
  <c r="G85" i="7"/>
  <c r="H85" i="7"/>
  <c r="I85" i="7"/>
  <c r="F86" i="7"/>
  <c r="E86" i="7"/>
  <c r="G86" i="7"/>
  <c r="H86" i="7"/>
  <c r="I86" i="7"/>
  <c r="F87" i="7"/>
  <c r="E87" i="7"/>
  <c r="G87" i="7"/>
  <c r="H87" i="7"/>
  <c r="I87" i="7"/>
  <c r="F88" i="7"/>
  <c r="E88" i="7"/>
  <c r="G88" i="7"/>
  <c r="H88" i="7"/>
  <c r="I88" i="7"/>
  <c r="F89" i="7"/>
  <c r="E89" i="7"/>
  <c r="G89" i="7"/>
  <c r="H89" i="7"/>
  <c r="I89" i="7"/>
  <c r="F90" i="7"/>
  <c r="E90" i="7"/>
  <c r="G90" i="7"/>
  <c r="H90" i="7"/>
  <c r="I90" i="7"/>
  <c r="F91" i="7"/>
  <c r="E91" i="7"/>
  <c r="G91" i="7"/>
  <c r="H91" i="7"/>
  <c r="I91" i="7"/>
  <c r="F92" i="7"/>
  <c r="E92" i="7"/>
  <c r="G92" i="7"/>
  <c r="H92" i="7"/>
  <c r="I92" i="7"/>
  <c r="F93" i="7"/>
  <c r="E93" i="7"/>
  <c r="G93" i="7"/>
  <c r="H93" i="7"/>
  <c r="I93" i="7"/>
  <c r="F94" i="7"/>
  <c r="E94" i="7"/>
  <c r="G94" i="7"/>
  <c r="H94" i="7"/>
  <c r="I94" i="7"/>
  <c r="F95" i="7"/>
  <c r="E95" i="7"/>
  <c r="G95" i="7"/>
  <c r="H95" i="7"/>
  <c r="I95" i="7"/>
  <c r="F96" i="7"/>
  <c r="E96" i="7"/>
  <c r="G96" i="7"/>
  <c r="H96" i="7"/>
  <c r="I96" i="7"/>
  <c r="F97" i="7"/>
  <c r="E97" i="7"/>
  <c r="G97" i="7"/>
  <c r="H97" i="7"/>
  <c r="I97" i="7"/>
  <c r="F98" i="7"/>
  <c r="E98" i="7"/>
  <c r="G98" i="7"/>
  <c r="H98" i="7"/>
  <c r="I98" i="7"/>
  <c r="F99" i="7"/>
  <c r="E99" i="7"/>
  <c r="G99" i="7"/>
  <c r="H99" i="7"/>
  <c r="I99" i="7"/>
  <c r="F100" i="7"/>
  <c r="E100" i="7"/>
  <c r="G100" i="7"/>
  <c r="H100" i="7"/>
  <c r="I100" i="7"/>
  <c r="F101" i="7"/>
  <c r="E101" i="7"/>
  <c r="G101" i="7"/>
  <c r="H101" i="7"/>
  <c r="I101" i="7"/>
  <c r="F102" i="7"/>
  <c r="E102" i="7"/>
  <c r="G102" i="7"/>
  <c r="H102" i="7"/>
  <c r="I102" i="7"/>
  <c r="F103" i="7"/>
  <c r="E103" i="7"/>
  <c r="G103" i="7"/>
  <c r="H103" i="7"/>
  <c r="I103" i="7"/>
  <c r="F104" i="7"/>
  <c r="E104" i="7"/>
  <c r="G104" i="7"/>
  <c r="H104" i="7"/>
  <c r="I104" i="7"/>
  <c r="F105" i="7"/>
  <c r="E105" i="7"/>
  <c r="G105" i="7"/>
  <c r="H105" i="7"/>
  <c r="I105" i="7"/>
  <c r="F106" i="7"/>
  <c r="E106" i="7"/>
  <c r="G106" i="7"/>
  <c r="H106" i="7"/>
  <c r="I106" i="7"/>
  <c r="F107" i="7"/>
  <c r="E107" i="7"/>
  <c r="G107" i="7"/>
  <c r="H107" i="7"/>
  <c r="I107" i="7"/>
  <c r="F108" i="7"/>
  <c r="E108" i="7"/>
  <c r="G108" i="7"/>
  <c r="H108" i="7"/>
  <c r="I108" i="7"/>
  <c r="F109" i="7"/>
  <c r="E109" i="7"/>
  <c r="G109" i="7"/>
  <c r="H109" i="7"/>
  <c r="I109" i="7"/>
  <c r="F110" i="7"/>
  <c r="E110" i="7"/>
  <c r="G110" i="7"/>
  <c r="H110" i="7"/>
  <c r="I110" i="7"/>
  <c r="F111" i="7"/>
  <c r="E111" i="7"/>
  <c r="G111" i="7"/>
  <c r="H111" i="7"/>
  <c r="I111" i="7"/>
  <c r="F112" i="7"/>
  <c r="E112" i="7"/>
  <c r="G112" i="7"/>
  <c r="H112" i="7"/>
  <c r="I112" i="7"/>
  <c r="F113" i="7"/>
  <c r="E113" i="7"/>
  <c r="G113" i="7"/>
  <c r="H113" i="7"/>
  <c r="I113" i="7"/>
  <c r="F114" i="7"/>
  <c r="E114" i="7"/>
  <c r="G114" i="7"/>
  <c r="H114" i="7"/>
  <c r="I114" i="7"/>
  <c r="F115" i="7"/>
  <c r="E115" i="7"/>
  <c r="G115" i="7"/>
  <c r="H115" i="7"/>
  <c r="I115" i="7"/>
  <c r="F116" i="7"/>
  <c r="E116" i="7"/>
  <c r="G116" i="7"/>
  <c r="H116" i="7"/>
  <c r="I116" i="7"/>
  <c r="F117" i="7"/>
  <c r="E117" i="7"/>
  <c r="G117" i="7"/>
  <c r="H117" i="7"/>
  <c r="I117" i="7"/>
  <c r="F118" i="7"/>
  <c r="E118" i="7"/>
  <c r="G118" i="7"/>
  <c r="H118" i="7"/>
  <c r="I118" i="7"/>
  <c r="F119" i="7"/>
  <c r="E119" i="7"/>
  <c r="G119" i="7"/>
  <c r="H119" i="7"/>
  <c r="I119" i="7"/>
  <c r="F120" i="7"/>
  <c r="E120" i="7"/>
  <c r="G120" i="7"/>
  <c r="H120" i="7"/>
  <c r="I120" i="7"/>
  <c r="F121" i="7"/>
  <c r="E121" i="7"/>
  <c r="G121" i="7"/>
  <c r="H121" i="7"/>
  <c r="I121" i="7"/>
  <c r="F122" i="7"/>
  <c r="E122" i="7"/>
  <c r="G122" i="7"/>
  <c r="H122" i="7"/>
  <c r="I122" i="7"/>
  <c r="F123" i="7"/>
  <c r="E123" i="7"/>
  <c r="G123" i="7"/>
  <c r="H123" i="7"/>
  <c r="I123" i="7"/>
  <c r="F124" i="7"/>
  <c r="E124" i="7"/>
  <c r="G124" i="7"/>
  <c r="H124" i="7"/>
  <c r="I124" i="7"/>
  <c r="F125" i="7"/>
  <c r="E125" i="7"/>
  <c r="G125" i="7"/>
  <c r="H125" i="7"/>
  <c r="I125" i="7"/>
  <c r="F126" i="7"/>
  <c r="E126" i="7"/>
  <c r="G126" i="7"/>
  <c r="H126" i="7"/>
  <c r="I126" i="7"/>
  <c r="F127" i="7"/>
  <c r="E127" i="7"/>
  <c r="G127" i="7"/>
  <c r="H127" i="7"/>
  <c r="I127" i="7"/>
  <c r="F128" i="7"/>
  <c r="E128" i="7"/>
  <c r="G128" i="7"/>
  <c r="H128" i="7"/>
  <c r="I128" i="7"/>
  <c r="F129" i="7"/>
  <c r="E129" i="7"/>
  <c r="G129" i="7"/>
  <c r="H129" i="7"/>
  <c r="I129" i="7"/>
  <c r="F130" i="7"/>
  <c r="E130" i="7"/>
  <c r="G130" i="7"/>
  <c r="H130" i="7"/>
  <c r="I130" i="7"/>
  <c r="F131" i="7"/>
  <c r="E131" i="7"/>
  <c r="G131" i="7"/>
  <c r="H131" i="7"/>
  <c r="I131" i="7"/>
  <c r="F132" i="7"/>
  <c r="E132" i="7"/>
  <c r="G132" i="7"/>
  <c r="H132" i="7"/>
  <c r="I132" i="7"/>
  <c r="F133" i="7"/>
  <c r="E133" i="7"/>
  <c r="G133" i="7"/>
  <c r="H133" i="7"/>
  <c r="I133" i="7"/>
  <c r="F134" i="7"/>
  <c r="E134" i="7"/>
  <c r="G134" i="7"/>
  <c r="H134" i="7"/>
  <c r="I134" i="7"/>
  <c r="F135" i="7"/>
  <c r="E135" i="7"/>
  <c r="G135" i="7"/>
  <c r="H135" i="7"/>
  <c r="I135" i="7"/>
  <c r="F136" i="7"/>
  <c r="E136" i="7"/>
  <c r="G136" i="7"/>
  <c r="H136" i="7"/>
  <c r="I136" i="7"/>
  <c r="F137" i="7"/>
  <c r="E137" i="7"/>
  <c r="G137" i="7"/>
  <c r="H137" i="7"/>
  <c r="I137" i="7"/>
  <c r="F138" i="7"/>
  <c r="E138" i="7"/>
  <c r="G138" i="7"/>
  <c r="H138" i="7"/>
  <c r="I138" i="7"/>
  <c r="F139" i="7"/>
  <c r="E139" i="7"/>
  <c r="G139" i="7"/>
  <c r="H139" i="7"/>
  <c r="I139" i="7"/>
  <c r="F140" i="7"/>
  <c r="E140" i="7"/>
  <c r="G140" i="7"/>
  <c r="H140" i="7"/>
  <c r="I140" i="7"/>
  <c r="F141" i="7"/>
  <c r="E141" i="7"/>
  <c r="G141" i="7"/>
  <c r="H141" i="7"/>
  <c r="I141" i="7"/>
  <c r="F142" i="7"/>
  <c r="E142" i="7"/>
  <c r="G142" i="7"/>
  <c r="H142" i="7"/>
  <c r="I142" i="7"/>
  <c r="F2" i="7"/>
  <c r="E2" i="7"/>
  <c r="G2" i="7"/>
  <c r="H2" i="7"/>
  <c r="I2" i="7"/>
  <c r="S2" i="7"/>
  <c r="T2" i="7"/>
  <c r="U2" i="7"/>
  <c r="S3" i="7"/>
  <c r="T3" i="7"/>
  <c r="U3" i="7"/>
  <c r="S5" i="7"/>
  <c r="T5" i="7"/>
  <c r="U5" i="7"/>
  <c r="S6" i="7"/>
  <c r="T6" i="7"/>
  <c r="U6" i="7"/>
  <c r="S7" i="7"/>
  <c r="T7" i="7"/>
  <c r="U7" i="7"/>
  <c r="S10" i="7"/>
  <c r="T10" i="7"/>
  <c r="U10" i="7"/>
  <c r="S11" i="7"/>
  <c r="T11" i="7"/>
  <c r="U11" i="7"/>
  <c r="S14" i="7"/>
  <c r="T14" i="7"/>
  <c r="U14" i="7"/>
  <c r="S16" i="7"/>
  <c r="T16" i="7"/>
  <c r="U16" i="7"/>
  <c r="S18" i="7"/>
  <c r="T18" i="7"/>
  <c r="U18" i="7"/>
  <c r="S20" i="7"/>
  <c r="T20" i="7"/>
  <c r="U20" i="7"/>
  <c r="S22" i="7"/>
  <c r="T22" i="7"/>
  <c r="U22" i="7"/>
  <c r="S23" i="7"/>
  <c r="T23" i="7"/>
  <c r="U23" i="7"/>
  <c r="S27" i="7"/>
  <c r="T27" i="7"/>
  <c r="U27" i="7"/>
  <c r="S28" i="7"/>
  <c r="T28" i="7"/>
  <c r="U28" i="7"/>
  <c r="S30" i="7"/>
  <c r="T30" i="7"/>
  <c r="U30" i="7"/>
  <c r="S31" i="7"/>
  <c r="T31" i="7"/>
  <c r="U31" i="7"/>
  <c r="S33" i="7"/>
  <c r="T33" i="7"/>
  <c r="U33" i="7"/>
  <c r="S34" i="7"/>
  <c r="T34" i="7"/>
  <c r="U34" i="7"/>
  <c r="S37" i="7"/>
  <c r="T37" i="7"/>
  <c r="U37" i="7"/>
  <c r="S44" i="7"/>
  <c r="T44" i="7"/>
  <c r="U44" i="7"/>
  <c r="S45" i="7"/>
  <c r="T45" i="7"/>
  <c r="U45" i="7"/>
  <c r="S46" i="7"/>
  <c r="T46" i="7"/>
  <c r="U46" i="7"/>
  <c r="S48" i="7"/>
  <c r="T48" i="7"/>
  <c r="U48" i="7"/>
  <c r="S49" i="7"/>
  <c r="T49" i="7"/>
  <c r="U49" i="7"/>
  <c r="S50" i="7"/>
  <c r="T50" i="7"/>
  <c r="U50" i="7"/>
  <c r="S51" i="7"/>
  <c r="T51" i="7"/>
  <c r="U51" i="7"/>
  <c r="S52" i="7"/>
  <c r="T52" i="7"/>
  <c r="U52" i="7"/>
  <c r="S53" i="7"/>
  <c r="T53" i="7"/>
  <c r="U53" i="7"/>
  <c r="S54" i="7"/>
  <c r="T54" i="7"/>
  <c r="U54" i="7"/>
  <c r="S55" i="7"/>
  <c r="T55" i="7"/>
  <c r="U55" i="7"/>
  <c r="S56" i="7"/>
  <c r="T56" i="7"/>
  <c r="U56" i="7"/>
  <c r="S57" i="7"/>
  <c r="T57" i="7"/>
  <c r="U57" i="7"/>
  <c r="S58" i="7"/>
  <c r="T58" i="7"/>
  <c r="U58" i="7"/>
  <c r="S59" i="7"/>
  <c r="T59" i="7"/>
  <c r="U59" i="7"/>
  <c r="S60" i="7"/>
  <c r="T60" i="7"/>
  <c r="U60" i="7"/>
  <c r="S61" i="7"/>
  <c r="T61" i="7"/>
  <c r="U61" i="7"/>
  <c r="S62" i="7"/>
  <c r="T62" i="7"/>
  <c r="U62" i="7"/>
  <c r="S63" i="7"/>
  <c r="T63" i="7"/>
  <c r="U63" i="7"/>
  <c r="S64" i="7"/>
  <c r="T64" i="7"/>
  <c r="U64" i="7"/>
  <c r="S65" i="7"/>
  <c r="T65" i="7"/>
  <c r="U65" i="7"/>
  <c r="S66" i="7"/>
  <c r="T66" i="7"/>
  <c r="U66" i="7"/>
  <c r="S67" i="7"/>
  <c r="T67" i="7"/>
  <c r="U67" i="7"/>
  <c r="S68" i="7"/>
  <c r="T68" i="7"/>
  <c r="U68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S74" i="7"/>
  <c r="T74" i="7"/>
  <c r="U74" i="7"/>
  <c r="S75" i="7"/>
  <c r="T75" i="7"/>
  <c r="U75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S83" i="7"/>
  <c r="T83" i="7"/>
  <c r="U83" i="7"/>
  <c r="S84" i="7"/>
  <c r="T84" i="7"/>
  <c r="U84" i="7"/>
  <c r="S85" i="7"/>
  <c r="T85" i="7"/>
  <c r="U85" i="7"/>
  <c r="S86" i="7"/>
  <c r="T86" i="7"/>
  <c r="U86" i="7"/>
  <c r="S87" i="7"/>
  <c r="T87" i="7"/>
  <c r="U87" i="7"/>
  <c r="S88" i="7"/>
  <c r="T88" i="7"/>
  <c r="U88" i="7"/>
  <c r="S89" i="7"/>
  <c r="T89" i="7"/>
  <c r="U89" i="7"/>
  <c r="S90" i="7"/>
  <c r="T90" i="7"/>
  <c r="U90" i="7"/>
  <c r="S91" i="7"/>
  <c r="T91" i="7"/>
  <c r="U91" i="7"/>
  <c r="S92" i="7"/>
  <c r="T92" i="7"/>
  <c r="U92" i="7"/>
  <c r="S93" i="7"/>
  <c r="T93" i="7"/>
  <c r="U93" i="7"/>
  <c r="S94" i="7"/>
  <c r="T94" i="7"/>
  <c r="U94" i="7"/>
  <c r="S95" i="7"/>
  <c r="T95" i="7"/>
  <c r="U95" i="7"/>
  <c r="S96" i="7"/>
  <c r="T96" i="7"/>
  <c r="U96" i="7"/>
  <c r="S97" i="7"/>
  <c r="T97" i="7"/>
  <c r="U97" i="7"/>
  <c r="S98" i="7"/>
  <c r="T98" i="7"/>
  <c r="U98" i="7"/>
  <c r="S99" i="7"/>
  <c r="T99" i="7"/>
  <c r="U99" i="7"/>
  <c r="S100" i="7"/>
  <c r="T100" i="7"/>
  <c r="U100" i="7"/>
  <c r="S101" i="7"/>
  <c r="T101" i="7"/>
  <c r="U101" i="7"/>
  <c r="S102" i="7"/>
  <c r="T102" i="7"/>
  <c r="U102" i="7"/>
  <c r="S103" i="7"/>
  <c r="T103" i="7"/>
  <c r="U103" i="7"/>
  <c r="S104" i="7"/>
  <c r="T104" i="7"/>
  <c r="U104" i="7"/>
  <c r="S105" i="7"/>
  <c r="T105" i="7"/>
  <c r="U105" i="7"/>
  <c r="S106" i="7"/>
  <c r="T106" i="7"/>
  <c r="U106" i="7"/>
  <c r="S107" i="7"/>
  <c r="T107" i="7"/>
  <c r="U107" i="7"/>
  <c r="S108" i="7"/>
  <c r="T108" i="7"/>
  <c r="U108" i="7"/>
  <c r="S109" i="7"/>
  <c r="T109" i="7"/>
  <c r="U109" i="7"/>
  <c r="S110" i="7"/>
  <c r="T110" i="7"/>
  <c r="U110" i="7"/>
  <c r="S111" i="7"/>
  <c r="T111" i="7"/>
  <c r="U111" i="7"/>
  <c r="S112" i="7"/>
  <c r="T112" i="7"/>
  <c r="U112" i="7"/>
  <c r="S113" i="7"/>
  <c r="T113" i="7"/>
  <c r="U113" i="7"/>
  <c r="S114" i="7"/>
  <c r="T114" i="7"/>
  <c r="U114" i="7"/>
  <c r="S115" i="7"/>
  <c r="T115" i="7"/>
  <c r="U115" i="7"/>
  <c r="S116" i="7"/>
  <c r="T116" i="7"/>
  <c r="U116" i="7"/>
  <c r="S117" i="7"/>
  <c r="T117" i="7"/>
  <c r="U117" i="7"/>
  <c r="S118" i="7"/>
  <c r="T118" i="7"/>
  <c r="U118" i="7"/>
  <c r="S119" i="7"/>
  <c r="T119" i="7"/>
  <c r="U119" i="7"/>
  <c r="S120" i="7"/>
  <c r="T120" i="7"/>
  <c r="U120" i="7"/>
  <c r="S121" i="7"/>
  <c r="T121" i="7"/>
  <c r="U121" i="7"/>
  <c r="S122" i="7"/>
  <c r="T122" i="7"/>
  <c r="U122" i="7"/>
  <c r="S123" i="7"/>
  <c r="T123" i="7"/>
  <c r="U123" i="7"/>
  <c r="S124" i="7"/>
  <c r="T124" i="7"/>
  <c r="U124" i="7"/>
  <c r="S125" i="7"/>
  <c r="T125" i="7"/>
  <c r="U125" i="7"/>
  <c r="S127" i="7"/>
  <c r="T127" i="7"/>
  <c r="U127" i="7"/>
  <c r="S128" i="7"/>
  <c r="T128" i="7"/>
  <c r="U128" i="7"/>
  <c r="S130" i="7"/>
  <c r="T130" i="7"/>
  <c r="U130" i="7"/>
  <c r="S132" i="7"/>
  <c r="T132" i="7"/>
  <c r="U132" i="7"/>
  <c r="S135" i="7"/>
  <c r="T135" i="7"/>
  <c r="U135" i="7"/>
  <c r="S136" i="7"/>
  <c r="T136" i="7"/>
  <c r="U136" i="7"/>
  <c r="S137" i="7"/>
  <c r="T137" i="7"/>
  <c r="U137" i="7"/>
  <c r="S138" i="7"/>
  <c r="T138" i="7"/>
  <c r="U138" i="7"/>
  <c r="S139" i="7"/>
  <c r="T139" i="7"/>
  <c r="U139" i="7"/>
  <c r="S140" i="7"/>
  <c r="T140" i="7"/>
  <c r="U140" i="7"/>
  <c r="S141" i="7"/>
  <c r="T141" i="7"/>
  <c r="U141" i="7"/>
  <c r="S142" i="7"/>
  <c r="T142" i="7"/>
  <c r="U142" i="7"/>
  <c r="S4" i="7"/>
  <c r="T4" i="7"/>
  <c r="U4" i="7"/>
  <c r="S8" i="7"/>
  <c r="T8" i="7"/>
  <c r="U8" i="7"/>
  <c r="S9" i="7"/>
  <c r="T9" i="7"/>
  <c r="U9" i="7"/>
  <c r="S12" i="7"/>
  <c r="T12" i="7"/>
  <c r="U12" i="7"/>
  <c r="S13" i="7"/>
  <c r="T13" i="7"/>
  <c r="U13" i="7"/>
  <c r="S15" i="7"/>
  <c r="T15" i="7"/>
  <c r="U15" i="7"/>
  <c r="S17" i="7"/>
  <c r="T17" i="7"/>
  <c r="U17" i="7"/>
  <c r="S19" i="7"/>
  <c r="T19" i="7"/>
  <c r="U19" i="7"/>
  <c r="S21" i="7"/>
  <c r="T21" i="7"/>
  <c r="U21" i="7"/>
  <c r="S24" i="7"/>
  <c r="T24" i="7"/>
  <c r="U24" i="7"/>
  <c r="S25" i="7"/>
  <c r="T25" i="7"/>
  <c r="U25" i="7"/>
  <c r="S26" i="7"/>
  <c r="T26" i="7"/>
  <c r="U26" i="7"/>
  <c r="S29" i="7"/>
  <c r="T29" i="7"/>
  <c r="U29" i="7"/>
  <c r="S32" i="7"/>
  <c r="T32" i="7"/>
  <c r="U32" i="7"/>
  <c r="S35" i="7"/>
  <c r="T35" i="7"/>
  <c r="U35" i="7"/>
  <c r="S36" i="7"/>
  <c r="T36" i="7"/>
  <c r="U36" i="7"/>
  <c r="S38" i="7"/>
  <c r="T38" i="7"/>
  <c r="U38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S47" i="7"/>
  <c r="T47" i="7"/>
  <c r="U47" i="7"/>
  <c r="S126" i="7"/>
  <c r="T126" i="7"/>
  <c r="U126" i="7"/>
  <c r="S129" i="7"/>
  <c r="T129" i="7"/>
  <c r="U129" i="7"/>
  <c r="S131" i="7"/>
  <c r="T131" i="7"/>
  <c r="U131" i="7"/>
  <c r="S133" i="7"/>
  <c r="T133" i="7"/>
  <c r="U133" i="7"/>
  <c r="S134" i="7"/>
  <c r="T134" i="7"/>
  <c r="U134" i="7"/>
  <c r="V1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2" i="7"/>
  <c r="Q3" i="7"/>
</calcChain>
</file>

<file path=xl/sharedStrings.xml><?xml version="1.0" encoding="utf-8"?>
<sst xmlns="http://schemas.openxmlformats.org/spreadsheetml/2006/main" count="46" uniqueCount="23">
  <si>
    <t>Sf</t>
  </si>
  <si>
    <t>Su</t>
  </si>
  <si>
    <t>θf</t>
  </si>
  <si>
    <t>θu</t>
  </si>
  <si>
    <t>lnK</t>
  </si>
  <si>
    <t>T inverse</t>
  </si>
  <si>
    <t>ΔCp= -0.16026Mr+672.8</t>
  </si>
  <si>
    <t>Mr for S17 is 13178 DA</t>
  </si>
  <si>
    <t>residual^2</t>
  </si>
  <si>
    <t>sum residuals</t>
  </si>
  <si>
    <t>Keq</t>
  </si>
  <si>
    <t>ΔG Exp j/mol</t>
  </si>
  <si>
    <t>ΔG Model j/mol</t>
  </si>
  <si>
    <r>
      <t xml:space="preserve">ΔH= 27358*8.13 </t>
    </r>
    <r>
      <rPr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222420 KJ/mol or 53.15 kcal/mol</t>
    </r>
  </si>
  <si>
    <t>Δcp=  1.43568 kcal/mole</t>
  </si>
  <si>
    <t>temp</t>
  </si>
  <si>
    <t>Signal</t>
  </si>
  <si>
    <t>(sum of residuals)^2</t>
  </si>
  <si>
    <r>
      <t>T</t>
    </r>
    <r>
      <rPr>
        <sz val="9"/>
        <color theme="1"/>
        <rFont val="Calibri"/>
        <family val="2"/>
        <scheme val="minor"/>
      </rPr>
      <t>m</t>
    </r>
  </si>
  <si>
    <t>Tm= 68.035 c</t>
  </si>
  <si>
    <t>T kelvin</t>
  </si>
  <si>
    <t>chi squared</t>
  </si>
  <si>
    <t>chi squared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</si>
</sst>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3" borderId="0" xfId="0" applyFont="1" applyFill="1"/>
    <xf numFmtId="0" fontId="0" fillId="0" borderId="0" xfId="0" applyFont="1" applyFill="1"/>
    <xf numFmtId="0" fontId="5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'Sheet1 (4)'!$A$2:$A$142</c:f>
              <c:numCache>
                <c:formatCode>General</c:formatCode>
                <c:ptCount val="141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  <c:pt idx="52">
                  <c:v>46.034999999999997</c:v>
                </c:pt>
                <c:pt idx="53">
                  <c:v>46.532499999999999</c:v>
                </c:pt>
                <c:pt idx="54">
                  <c:v>47.047499999999999</c:v>
                </c:pt>
                <c:pt idx="55">
                  <c:v>47.535000000000004</c:v>
                </c:pt>
                <c:pt idx="56">
                  <c:v>48.035000000000004</c:v>
                </c:pt>
                <c:pt idx="57">
                  <c:v>48.534999999999997</c:v>
                </c:pt>
                <c:pt idx="58">
                  <c:v>49.05</c:v>
                </c:pt>
                <c:pt idx="59">
                  <c:v>49.534999999999997</c:v>
                </c:pt>
                <c:pt idx="60">
                  <c:v>50.04</c:v>
                </c:pt>
                <c:pt idx="61">
                  <c:v>50.54</c:v>
                </c:pt>
                <c:pt idx="62">
                  <c:v>51.042499999999997</c:v>
                </c:pt>
                <c:pt idx="63">
                  <c:v>51.532499999999999</c:v>
                </c:pt>
                <c:pt idx="64">
                  <c:v>52.037500000000001</c:v>
                </c:pt>
                <c:pt idx="65">
                  <c:v>52.537499999999994</c:v>
                </c:pt>
                <c:pt idx="66">
                  <c:v>53.037500000000001</c:v>
                </c:pt>
                <c:pt idx="67">
                  <c:v>53.532499999999999</c:v>
                </c:pt>
                <c:pt idx="68">
                  <c:v>54.037500000000001</c:v>
                </c:pt>
                <c:pt idx="69">
                  <c:v>54.532499999999999</c:v>
                </c:pt>
                <c:pt idx="70">
                  <c:v>55.04</c:v>
                </c:pt>
                <c:pt idx="71">
                  <c:v>55.544999999999995</c:v>
                </c:pt>
                <c:pt idx="72">
                  <c:v>56.042499999999997</c:v>
                </c:pt>
                <c:pt idx="73">
                  <c:v>56.537500000000001</c:v>
                </c:pt>
                <c:pt idx="74">
                  <c:v>57.034999999999997</c:v>
                </c:pt>
                <c:pt idx="75">
                  <c:v>57.542500000000004</c:v>
                </c:pt>
                <c:pt idx="76">
                  <c:v>58.042500000000004</c:v>
                </c:pt>
                <c:pt idx="77">
                  <c:v>58.537500000000001</c:v>
                </c:pt>
                <c:pt idx="78">
                  <c:v>59.04</c:v>
                </c:pt>
                <c:pt idx="79">
                  <c:v>59.547499999999999</c:v>
                </c:pt>
                <c:pt idx="80">
                  <c:v>60.042500000000004</c:v>
                </c:pt>
                <c:pt idx="81">
                  <c:v>60.54</c:v>
                </c:pt>
                <c:pt idx="82">
                  <c:v>61.034999999999997</c:v>
                </c:pt>
                <c:pt idx="83">
                  <c:v>61.532499999999999</c:v>
                </c:pt>
                <c:pt idx="84">
                  <c:v>62.04</c:v>
                </c:pt>
                <c:pt idx="85">
                  <c:v>62.534999999999997</c:v>
                </c:pt>
                <c:pt idx="86">
                  <c:v>63.037500000000001</c:v>
                </c:pt>
                <c:pt idx="87">
                  <c:v>63.537499999999994</c:v>
                </c:pt>
                <c:pt idx="88">
                  <c:v>64.037500000000009</c:v>
                </c:pt>
                <c:pt idx="89">
                  <c:v>64.537499999999994</c:v>
                </c:pt>
                <c:pt idx="90">
                  <c:v>65.037499999999994</c:v>
                </c:pt>
                <c:pt idx="91">
                  <c:v>65.534999999999997</c:v>
                </c:pt>
                <c:pt idx="92">
                  <c:v>66.034999999999997</c:v>
                </c:pt>
                <c:pt idx="93">
                  <c:v>66.542500000000004</c:v>
                </c:pt>
                <c:pt idx="94">
                  <c:v>67.037500000000009</c:v>
                </c:pt>
                <c:pt idx="95">
                  <c:v>67.534999999999997</c:v>
                </c:pt>
                <c:pt idx="96">
                  <c:v>68.034999999999997</c:v>
                </c:pt>
                <c:pt idx="97">
                  <c:v>68.547499999999999</c:v>
                </c:pt>
                <c:pt idx="98">
                  <c:v>69.039999999999992</c:v>
                </c:pt>
                <c:pt idx="99">
                  <c:v>69.534999999999997</c:v>
                </c:pt>
                <c:pt idx="100">
                  <c:v>70.034999999999997</c:v>
                </c:pt>
                <c:pt idx="101">
                  <c:v>70.537499999999994</c:v>
                </c:pt>
                <c:pt idx="102">
                  <c:v>71.039999999999992</c:v>
                </c:pt>
                <c:pt idx="103">
                  <c:v>71.537499999999994</c:v>
                </c:pt>
                <c:pt idx="104">
                  <c:v>72.034999999999997</c:v>
                </c:pt>
                <c:pt idx="105">
                  <c:v>72.537500000000009</c:v>
                </c:pt>
                <c:pt idx="106">
                  <c:v>73.037500000000009</c:v>
                </c:pt>
                <c:pt idx="107">
                  <c:v>73.537499999999994</c:v>
                </c:pt>
                <c:pt idx="108">
                  <c:v>74.03</c:v>
                </c:pt>
                <c:pt idx="109">
                  <c:v>74.540000000000006</c:v>
                </c:pt>
                <c:pt idx="110">
                  <c:v>75.045000000000002</c:v>
                </c:pt>
                <c:pt idx="111">
                  <c:v>75.532499999999999</c:v>
                </c:pt>
                <c:pt idx="112">
                  <c:v>76.032499999999999</c:v>
                </c:pt>
                <c:pt idx="113">
                  <c:v>76.537500000000009</c:v>
                </c:pt>
                <c:pt idx="114">
                  <c:v>77.037500000000009</c:v>
                </c:pt>
                <c:pt idx="115">
                  <c:v>77.537499999999994</c:v>
                </c:pt>
                <c:pt idx="116">
                  <c:v>78.037500000000009</c:v>
                </c:pt>
                <c:pt idx="117">
                  <c:v>78.537500000000009</c:v>
                </c:pt>
                <c:pt idx="118">
                  <c:v>79.042500000000004</c:v>
                </c:pt>
                <c:pt idx="119">
                  <c:v>79.545000000000002</c:v>
                </c:pt>
                <c:pt idx="120">
                  <c:v>80.039999999999992</c:v>
                </c:pt>
                <c:pt idx="121">
                  <c:v>80.534999999999997</c:v>
                </c:pt>
                <c:pt idx="122">
                  <c:v>81.040000000000006</c:v>
                </c:pt>
                <c:pt idx="123">
                  <c:v>81.547499999999999</c:v>
                </c:pt>
                <c:pt idx="124">
                  <c:v>82.035000000000011</c:v>
                </c:pt>
                <c:pt idx="125">
                  <c:v>82.532499999999999</c:v>
                </c:pt>
                <c:pt idx="126">
                  <c:v>83.034999999999997</c:v>
                </c:pt>
                <c:pt idx="127">
                  <c:v>83.542500000000004</c:v>
                </c:pt>
                <c:pt idx="128">
                  <c:v>84.03</c:v>
                </c:pt>
                <c:pt idx="129">
                  <c:v>84.542500000000004</c:v>
                </c:pt>
                <c:pt idx="130">
                  <c:v>85.037499999999994</c:v>
                </c:pt>
                <c:pt idx="131">
                  <c:v>85.534999999999997</c:v>
                </c:pt>
                <c:pt idx="132">
                  <c:v>86.037500000000009</c:v>
                </c:pt>
                <c:pt idx="133">
                  <c:v>86.537499999999994</c:v>
                </c:pt>
                <c:pt idx="134">
                  <c:v>87.037500000000009</c:v>
                </c:pt>
                <c:pt idx="135">
                  <c:v>87.535000000000011</c:v>
                </c:pt>
                <c:pt idx="136">
                  <c:v>88.045000000000002</c:v>
                </c:pt>
                <c:pt idx="137">
                  <c:v>88.545000000000002</c:v>
                </c:pt>
                <c:pt idx="138">
                  <c:v>89.035000000000011</c:v>
                </c:pt>
                <c:pt idx="139">
                  <c:v>89.535000000000011</c:v>
                </c:pt>
                <c:pt idx="140">
                  <c:v>90.04</c:v>
                </c:pt>
              </c:numCache>
            </c:numRef>
          </c:xVal>
          <c:yVal>
            <c:numRef>
              <c:f>'Sheet1 (4)'!$B$2:$B$142</c:f>
              <c:numCache>
                <c:formatCode>General</c:formatCode>
                <c:ptCount val="141"/>
                <c:pt idx="0">
                  <c:v>9.1485051012170152E-3</c:v>
                </c:pt>
                <c:pt idx="1">
                  <c:v>4.2364255948739186E-3</c:v>
                </c:pt>
                <c:pt idx="2">
                  <c:v>4.3293654909677048E-3</c:v>
                </c:pt>
                <c:pt idx="3">
                  <c:v>1.243275592422092E-2</c:v>
                </c:pt>
                <c:pt idx="4">
                  <c:v>1.6826608685195071E-2</c:v>
                </c:pt>
                <c:pt idx="5">
                  <c:v>1.8080984982407042E-2</c:v>
                </c:pt>
                <c:pt idx="6">
                  <c:v>8.2085495363810219E-3</c:v>
                </c:pt>
                <c:pt idx="7">
                  <c:v>1.4841896556645808E-2</c:v>
                </c:pt>
                <c:pt idx="8">
                  <c:v>2.1071280310227997E-2</c:v>
                </c:pt>
                <c:pt idx="9">
                  <c:v>2.3310517487098316E-2</c:v>
                </c:pt>
                <c:pt idx="10">
                  <c:v>2.1551096974724713E-2</c:v>
                </c:pt>
                <c:pt idx="11">
                  <c:v>2.0937830756493934E-2</c:v>
                </c:pt>
                <c:pt idx="12">
                  <c:v>2.9005669396177297E-2</c:v>
                </c:pt>
                <c:pt idx="13">
                  <c:v>2.8623888778167142E-2</c:v>
                </c:pt>
                <c:pt idx="14">
                  <c:v>3.787683594359649E-2</c:v>
                </c:pt>
                <c:pt idx="15">
                  <c:v>2.9279386274576411E-2</c:v>
                </c:pt>
                <c:pt idx="16">
                  <c:v>4.0374717114600646E-2</c:v>
                </c:pt>
                <c:pt idx="17">
                  <c:v>3.6240541764920059E-2</c:v>
                </c:pt>
                <c:pt idx="18">
                  <c:v>4.3729693763189664E-2</c:v>
                </c:pt>
                <c:pt idx="19">
                  <c:v>3.9246031884314254E-2</c:v>
                </c:pt>
                <c:pt idx="20">
                  <c:v>4.7668520904103694E-2</c:v>
                </c:pt>
                <c:pt idx="21">
                  <c:v>4.9667465778754111E-2</c:v>
                </c:pt>
                <c:pt idx="22">
                  <c:v>5.0240515107861046E-2</c:v>
                </c:pt>
                <c:pt idx="23">
                  <c:v>4.7295252471448383E-2</c:v>
                </c:pt>
                <c:pt idx="24">
                  <c:v>5.4212255745786531E-2</c:v>
                </c:pt>
                <c:pt idx="25">
                  <c:v>6.0473880978179934E-2</c:v>
                </c:pt>
                <c:pt idx="26">
                  <c:v>6.4230241759539883E-2</c:v>
                </c:pt>
                <c:pt idx="27">
                  <c:v>6.1292016042361445E-2</c:v>
                </c:pt>
                <c:pt idx="28">
                  <c:v>6.8778526630313377E-2</c:v>
                </c:pt>
                <c:pt idx="29">
                  <c:v>7.2948360017293545E-2</c:v>
                </c:pt>
                <c:pt idx="30">
                  <c:v>6.6719751748453404E-2</c:v>
                </c:pt>
                <c:pt idx="31">
                  <c:v>7.5346715133079847E-2</c:v>
                </c:pt>
                <c:pt idx="32">
                  <c:v>7.9277073052535965E-2</c:v>
                </c:pt>
                <c:pt idx="33">
                  <c:v>7.3313342076843382E-2</c:v>
                </c:pt>
                <c:pt idx="34">
                  <c:v>7.7216970983274652E-2</c:v>
                </c:pt>
                <c:pt idx="35">
                  <c:v>8.5416165884038789E-2</c:v>
                </c:pt>
                <c:pt idx="36">
                  <c:v>8.3973050124523427E-2</c:v>
                </c:pt>
                <c:pt idx="37">
                  <c:v>7.8320061150428374E-2</c:v>
                </c:pt>
                <c:pt idx="38">
                  <c:v>8.6810582263634098E-2</c:v>
                </c:pt>
                <c:pt idx="39">
                  <c:v>9.0010317635296988E-2</c:v>
                </c:pt>
                <c:pt idx="40">
                  <c:v>8.6795829497585117E-2</c:v>
                </c:pt>
                <c:pt idx="41">
                  <c:v>9.4567117668801048E-2</c:v>
                </c:pt>
                <c:pt idx="42">
                  <c:v>0.10253974020995035</c:v>
                </c:pt>
                <c:pt idx="43">
                  <c:v>0.10545705707498754</c:v>
                </c:pt>
                <c:pt idx="44">
                  <c:v>0.10943819163054828</c:v>
                </c:pt>
                <c:pt idx="45">
                  <c:v>0.10154108411759087</c:v>
                </c:pt>
                <c:pt idx="46">
                  <c:v>0.1119822589621239</c:v>
                </c:pt>
                <c:pt idx="47">
                  <c:v>0.11779038632050054</c:v>
                </c:pt>
                <c:pt idx="48">
                  <c:v>0.11644290560269699</c:v>
                </c:pt>
                <c:pt idx="49">
                  <c:v>0.12120924493200555</c:v>
                </c:pt>
                <c:pt idx="50">
                  <c:v>0.12169560912834906</c:v>
                </c:pt>
                <c:pt idx="51">
                  <c:v>0.12310488245323876</c:v>
                </c:pt>
                <c:pt idx="52">
                  <c:v>0.12829239220069744</c:v>
                </c:pt>
                <c:pt idx="53">
                  <c:v>0.13614052079347666</c:v>
                </c:pt>
                <c:pt idx="54">
                  <c:v>0.13903967832131608</c:v>
                </c:pt>
                <c:pt idx="55">
                  <c:v>0.15219754566786448</c:v>
                </c:pt>
                <c:pt idx="56">
                  <c:v>0.1544618966903859</c:v>
                </c:pt>
                <c:pt idx="57">
                  <c:v>0.16690284249311887</c:v>
                </c:pt>
                <c:pt idx="58">
                  <c:v>0.16987563070239997</c:v>
                </c:pt>
                <c:pt idx="59">
                  <c:v>0.17914287796931153</c:v>
                </c:pt>
                <c:pt idx="60">
                  <c:v>0.18584063726249941</c:v>
                </c:pt>
                <c:pt idx="61">
                  <c:v>0.18646212794663183</c:v>
                </c:pt>
                <c:pt idx="62">
                  <c:v>0.19055420545716834</c:v>
                </c:pt>
                <c:pt idx="63">
                  <c:v>0.19650393485857837</c:v>
                </c:pt>
                <c:pt idx="64">
                  <c:v>0.19353775747403629</c:v>
                </c:pt>
                <c:pt idx="65">
                  <c:v>0.20327702679472043</c:v>
                </c:pt>
                <c:pt idx="66">
                  <c:v>0.20185966914125028</c:v>
                </c:pt>
                <c:pt idx="67">
                  <c:v>0.21326891988064972</c:v>
                </c:pt>
                <c:pt idx="68">
                  <c:v>0.21822593319074218</c:v>
                </c:pt>
                <c:pt idx="69">
                  <c:v>0.2140783009006455</c:v>
                </c:pt>
                <c:pt idx="70">
                  <c:v>0.23334104978674688</c:v>
                </c:pt>
                <c:pt idx="71">
                  <c:v>0.22741158543369763</c:v>
                </c:pt>
                <c:pt idx="72">
                  <c:v>0.22535775198560282</c:v>
                </c:pt>
                <c:pt idx="73">
                  <c:v>0.23006681762780662</c:v>
                </c:pt>
                <c:pt idx="74">
                  <c:v>0.23699223857790433</c:v>
                </c:pt>
                <c:pt idx="75">
                  <c:v>0.24246079189010897</c:v>
                </c:pt>
                <c:pt idx="76">
                  <c:v>0.24690446745813008</c:v>
                </c:pt>
                <c:pt idx="77">
                  <c:v>0.26535596882099438</c:v>
                </c:pt>
                <c:pt idx="78">
                  <c:v>0.26478823230841869</c:v>
                </c:pt>
                <c:pt idx="79">
                  <c:v>0.26692780032457269</c:v>
                </c:pt>
                <c:pt idx="80">
                  <c:v>0.27872264995785873</c:v>
                </c:pt>
                <c:pt idx="81">
                  <c:v>0.29067106632781048</c:v>
                </c:pt>
                <c:pt idx="82">
                  <c:v>0.30650718915997283</c:v>
                </c:pt>
                <c:pt idx="83">
                  <c:v>0.31170246945049535</c:v>
                </c:pt>
                <c:pt idx="84">
                  <c:v>0.32507558056479979</c:v>
                </c:pt>
                <c:pt idx="85">
                  <c:v>0.33587170673237143</c:v>
                </c:pt>
                <c:pt idx="86">
                  <c:v>0.3562904070029741</c:v>
                </c:pt>
                <c:pt idx="87">
                  <c:v>0.3750788797289199</c:v>
                </c:pt>
                <c:pt idx="88">
                  <c:v>0.38921347964805958</c:v>
                </c:pt>
                <c:pt idx="89">
                  <c:v>0.40180981423801154</c:v>
                </c:pt>
                <c:pt idx="90">
                  <c:v>0.42975610758310118</c:v>
                </c:pt>
                <c:pt idx="91">
                  <c:v>0.44334844872813234</c:v>
                </c:pt>
                <c:pt idx="92">
                  <c:v>0.46686893816985675</c:v>
                </c:pt>
                <c:pt idx="93">
                  <c:v>0.49462550368484148</c:v>
                </c:pt>
                <c:pt idx="94">
                  <c:v>0.51127142538297443</c:v>
                </c:pt>
                <c:pt idx="95">
                  <c:v>0.54050377594484256</c:v>
                </c:pt>
                <c:pt idx="96">
                  <c:v>0.5667318996726356</c:v>
                </c:pt>
                <c:pt idx="97">
                  <c:v>0.59517887112689416</c:v>
                </c:pt>
                <c:pt idx="98">
                  <c:v>0.62074810404377023</c:v>
                </c:pt>
                <c:pt idx="99">
                  <c:v>0.64291502455478777</c:v>
                </c:pt>
                <c:pt idx="100">
                  <c:v>0.66046693688396807</c:v>
                </c:pt>
                <c:pt idx="101">
                  <c:v>0.68938289028694189</c:v>
                </c:pt>
                <c:pt idx="102">
                  <c:v>0.71865069367658607</c:v>
                </c:pt>
                <c:pt idx="103">
                  <c:v>0.73808927527454404</c:v>
                </c:pt>
                <c:pt idx="104">
                  <c:v>0.76740225436274068</c:v>
                </c:pt>
                <c:pt idx="105">
                  <c:v>0.78869725725639561</c:v>
                </c:pt>
                <c:pt idx="106">
                  <c:v>0.80611534001668061</c:v>
                </c:pt>
                <c:pt idx="107">
                  <c:v>0.81804502606897378</c:v>
                </c:pt>
                <c:pt idx="108">
                  <c:v>0.84139191449640238</c:v>
                </c:pt>
                <c:pt idx="109">
                  <c:v>0.84819931793594538</c:v>
                </c:pt>
                <c:pt idx="110">
                  <c:v>0.86359246188861727</c:v>
                </c:pt>
                <c:pt idx="111">
                  <c:v>0.87654842776808239</c:v>
                </c:pt>
                <c:pt idx="112">
                  <c:v>0.89777118519771337</c:v>
                </c:pt>
                <c:pt idx="113">
                  <c:v>0.89800726600197434</c:v>
                </c:pt>
                <c:pt idx="114">
                  <c:v>0.90616469778074227</c:v>
                </c:pt>
                <c:pt idx="115">
                  <c:v>0.92752323285284022</c:v>
                </c:pt>
                <c:pt idx="116">
                  <c:v>0.9277084695710569</c:v>
                </c:pt>
                <c:pt idx="117">
                  <c:v>0.92892778026426215</c:v>
                </c:pt>
                <c:pt idx="118">
                  <c:v>0.93797527082268284</c:v>
                </c:pt>
                <c:pt idx="119">
                  <c:v>0.94911549706660681</c:v>
                </c:pt>
                <c:pt idx="120">
                  <c:v>0.95157732827543351</c:v>
                </c:pt>
                <c:pt idx="121">
                  <c:v>0.95139422342221636</c:v>
                </c:pt>
                <c:pt idx="122">
                  <c:v>0.95750646116678073</c:v>
                </c:pt>
                <c:pt idx="123">
                  <c:v>0.96017051629837513</c:v>
                </c:pt>
                <c:pt idx="124">
                  <c:v>0.97058494804473283</c:v>
                </c:pt>
                <c:pt idx="125">
                  <c:v>0.96242108010362293</c:v>
                </c:pt>
                <c:pt idx="126">
                  <c:v>0.96375588986919536</c:v>
                </c:pt>
                <c:pt idx="127">
                  <c:v>0.97484799311526094</c:v>
                </c:pt>
                <c:pt idx="128">
                  <c:v>0.97166270102548713</c:v>
                </c:pt>
                <c:pt idx="129">
                  <c:v>0.98669424301762065</c:v>
                </c:pt>
                <c:pt idx="130">
                  <c:v>0.97151851965600589</c:v>
                </c:pt>
                <c:pt idx="131">
                  <c:v>0.98399327565532768</c:v>
                </c:pt>
                <c:pt idx="132">
                  <c:v>0.98310222314270213</c:v>
                </c:pt>
                <c:pt idx="133">
                  <c:v>0.97411251654549869</c:v>
                </c:pt>
                <c:pt idx="134">
                  <c:v>0.98137106997270274</c:v>
                </c:pt>
                <c:pt idx="135">
                  <c:v>0.97507037825545473</c:v>
                </c:pt>
                <c:pt idx="136">
                  <c:v>0.98268643341112683</c:v>
                </c:pt>
                <c:pt idx="137">
                  <c:v>0.98979150678285444</c:v>
                </c:pt>
                <c:pt idx="138">
                  <c:v>0.9843801515449313</c:v>
                </c:pt>
                <c:pt idx="139">
                  <c:v>0.99298987473280786</c:v>
                </c:pt>
                <c:pt idx="140">
                  <c:v>0.99173252152741886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E-4E88-82E5-29ADC705A832}"/>
            </c:ext>
          </c:extLst>
        </c:ser>
        <c:ser>
          <c:idx val="1"/>
          <c:order val="1"/>
          <c:tx>
            <c:v>unfolded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-0.20388773780882885"/>
                  <c:y val="-2.3125094000416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(4)'!$A$119:$A$142</c:f>
              <c:numCache>
                <c:formatCode>General</c:formatCode>
                <c:ptCount val="24"/>
                <c:pt idx="0">
                  <c:v>78.537500000000009</c:v>
                </c:pt>
                <c:pt idx="1">
                  <c:v>79.042500000000004</c:v>
                </c:pt>
                <c:pt idx="2">
                  <c:v>79.545000000000002</c:v>
                </c:pt>
                <c:pt idx="3">
                  <c:v>80.039999999999992</c:v>
                </c:pt>
                <c:pt idx="4">
                  <c:v>80.534999999999997</c:v>
                </c:pt>
                <c:pt idx="5">
                  <c:v>81.040000000000006</c:v>
                </c:pt>
                <c:pt idx="6">
                  <c:v>81.547499999999999</c:v>
                </c:pt>
                <c:pt idx="7">
                  <c:v>82.035000000000011</c:v>
                </c:pt>
                <c:pt idx="8">
                  <c:v>82.532499999999999</c:v>
                </c:pt>
                <c:pt idx="9">
                  <c:v>83.034999999999997</c:v>
                </c:pt>
                <c:pt idx="10">
                  <c:v>83.542500000000004</c:v>
                </c:pt>
                <c:pt idx="11">
                  <c:v>84.03</c:v>
                </c:pt>
                <c:pt idx="12">
                  <c:v>84.542500000000004</c:v>
                </c:pt>
                <c:pt idx="13">
                  <c:v>85.037499999999994</c:v>
                </c:pt>
                <c:pt idx="14">
                  <c:v>85.534999999999997</c:v>
                </c:pt>
                <c:pt idx="15">
                  <c:v>86.037500000000009</c:v>
                </c:pt>
                <c:pt idx="16">
                  <c:v>86.537499999999994</c:v>
                </c:pt>
                <c:pt idx="17">
                  <c:v>87.037500000000009</c:v>
                </c:pt>
                <c:pt idx="18">
                  <c:v>87.535000000000011</c:v>
                </c:pt>
                <c:pt idx="19">
                  <c:v>88.045000000000002</c:v>
                </c:pt>
                <c:pt idx="20">
                  <c:v>88.545000000000002</c:v>
                </c:pt>
                <c:pt idx="21">
                  <c:v>89.035000000000011</c:v>
                </c:pt>
                <c:pt idx="22">
                  <c:v>89.535000000000011</c:v>
                </c:pt>
                <c:pt idx="23">
                  <c:v>90.04</c:v>
                </c:pt>
              </c:numCache>
            </c:numRef>
          </c:xVal>
          <c:yVal>
            <c:numRef>
              <c:f>'Sheet1 (4)'!$B$119:$B$142</c:f>
              <c:numCache>
                <c:formatCode>General</c:formatCode>
                <c:ptCount val="24"/>
                <c:pt idx="0">
                  <c:v>0.92892778026426215</c:v>
                </c:pt>
                <c:pt idx="1">
                  <c:v>0.93797527082268284</c:v>
                </c:pt>
                <c:pt idx="2">
                  <c:v>0.94911549706660681</c:v>
                </c:pt>
                <c:pt idx="3">
                  <c:v>0.95157732827543351</c:v>
                </c:pt>
                <c:pt idx="4">
                  <c:v>0.95139422342221636</c:v>
                </c:pt>
                <c:pt idx="5">
                  <c:v>0.95750646116678073</c:v>
                </c:pt>
                <c:pt idx="6">
                  <c:v>0.96017051629837513</c:v>
                </c:pt>
                <c:pt idx="7">
                  <c:v>0.97058494804473283</c:v>
                </c:pt>
                <c:pt idx="8">
                  <c:v>0.96242108010362293</c:v>
                </c:pt>
                <c:pt idx="9">
                  <c:v>0.96375588986919536</c:v>
                </c:pt>
                <c:pt idx="10">
                  <c:v>0.97484799311526094</c:v>
                </c:pt>
                <c:pt idx="11">
                  <c:v>0.97166270102548713</c:v>
                </c:pt>
                <c:pt idx="12">
                  <c:v>0.98669424301762065</c:v>
                </c:pt>
                <c:pt idx="13">
                  <c:v>0.97151851965600589</c:v>
                </c:pt>
                <c:pt idx="14">
                  <c:v>0.98399327565532768</c:v>
                </c:pt>
                <c:pt idx="15">
                  <c:v>0.98310222314270213</c:v>
                </c:pt>
                <c:pt idx="16">
                  <c:v>0.97411251654549869</c:v>
                </c:pt>
                <c:pt idx="17">
                  <c:v>0.98137106997270274</c:v>
                </c:pt>
                <c:pt idx="18">
                  <c:v>0.97507037825545473</c:v>
                </c:pt>
                <c:pt idx="19">
                  <c:v>0.98268643341112683</c:v>
                </c:pt>
                <c:pt idx="20">
                  <c:v>0.98979150678285444</c:v>
                </c:pt>
                <c:pt idx="21">
                  <c:v>0.9843801515449313</c:v>
                </c:pt>
                <c:pt idx="22">
                  <c:v>0.99298987473280786</c:v>
                </c:pt>
                <c:pt idx="23">
                  <c:v>0.99173252152741886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E-4E88-82E5-29ADC705A832}"/>
            </c:ext>
          </c:extLst>
        </c:ser>
        <c:ser>
          <c:idx val="2"/>
          <c:order val="2"/>
          <c:tx>
            <c:v>folded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-6.0580152031894215E-2"/>
                  <c:y val="-5.3652960046660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(4)'!$A$2:$A$53</c:f>
              <c:numCache>
                <c:formatCode>General</c:formatCode>
                <c:ptCount val="52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</c:numCache>
            </c:numRef>
          </c:xVal>
          <c:yVal>
            <c:numRef>
              <c:f>'Sheet1 (4)'!$B$2:$B$53</c:f>
              <c:numCache>
                <c:formatCode>General</c:formatCode>
                <c:ptCount val="52"/>
                <c:pt idx="0">
                  <c:v>9.1485051012170152E-3</c:v>
                </c:pt>
                <c:pt idx="1">
                  <c:v>4.2364255948739186E-3</c:v>
                </c:pt>
                <c:pt idx="2">
                  <c:v>4.3293654909677048E-3</c:v>
                </c:pt>
                <c:pt idx="3">
                  <c:v>1.243275592422092E-2</c:v>
                </c:pt>
                <c:pt idx="4">
                  <c:v>1.6826608685195071E-2</c:v>
                </c:pt>
                <c:pt idx="5">
                  <c:v>1.8080984982407042E-2</c:v>
                </c:pt>
                <c:pt idx="6">
                  <c:v>8.2085495363810219E-3</c:v>
                </c:pt>
                <c:pt idx="7">
                  <c:v>1.4841896556645808E-2</c:v>
                </c:pt>
                <c:pt idx="8">
                  <c:v>2.1071280310227997E-2</c:v>
                </c:pt>
                <c:pt idx="9">
                  <c:v>2.3310517487098316E-2</c:v>
                </c:pt>
                <c:pt idx="10">
                  <c:v>2.1551096974724713E-2</c:v>
                </c:pt>
                <c:pt idx="11">
                  <c:v>2.0937830756493934E-2</c:v>
                </c:pt>
                <c:pt idx="12">
                  <c:v>2.9005669396177297E-2</c:v>
                </c:pt>
                <c:pt idx="13">
                  <c:v>2.8623888778167142E-2</c:v>
                </c:pt>
                <c:pt idx="14">
                  <c:v>3.787683594359649E-2</c:v>
                </c:pt>
                <c:pt idx="15">
                  <c:v>2.9279386274576411E-2</c:v>
                </c:pt>
                <c:pt idx="16">
                  <c:v>4.0374717114600646E-2</c:v>
                </c:pt>
                <c:pt idx="17">
                  <c:v>3.6240541764920059E-2</c:v>
                </c:pt>
                <c:pt idx="18">
                  <c:v>4.3729693763189664E-2</c:v>
                </c:pt>
                <c:pt idx="19">
                  <c:v>3.9246031884314254E-2</c:v>
                </c:pt>
                <c:pt idx="20">
                  <c:v>4.7668520904103694E-2</c:v>
                </c:pt>
                <c:pt idx="21">
                  <c:v>4.9667465778754111E-2</c:v>
                </c:pt>
                <c:pt idx="22">
                  <c:v>5.0240515107861046E-2</c:v>
                </c:pt>
                <c:pt idx="23">
                  <c:v>4.7295252471448383E-2</c:v>
                </c:pt>
                <c:pt idx="24">
                  <c:v>5.4212255745786531E-2</c:v>
                </c:pt>
                <c:pt idx="25">
                  <c:v>6.0473880978179934E-2</c:v>
                </c:pt>
                <c:pt idx="26">
                  <c:v>6.4230241759539883E-2</c:v>
                </c:pt>
                <c:pt idx="27">
                  <c:v>6.1292016042361445E-2</c:v>
                </c:pt>
                <c:pt idx="28">
                  <c:v>6.8778526630313377E-2</c:v>
                </c:pt>
                <c:pt idx="29">
                  <c:v>7.2948360017293545E-2</c:v>
                </c:pt>
                <c:pt idx="30">
                  <c:v>6.6719751748453404E-2</c:v>
                </c:pt>
                <c:pt idx="31">
                  <c:v>7.5346715133079847E-2</c:v>
                </c:pt>
                <c:pt idx="32">
                  <c:v>7.9277073052535965E-2</c:v>
                </c:pt>
                <c:pt idx="33">
                  <c:v>7.3313342076843382E-2</c:v>
                </c:pt>
                <c:pt idx="34">
                  <c:v>7.7216970983274652E-2</c:v>
                </c:pt>
                <c:pt idx="35">
                  <c:v>8.5416165884038789E-2</c:v>
                </c:pt>
                <c:pt idx="36">
                  <c:v>8.3973050124523427E-2</c:v>
                </c:pt>
                <c:pt idx="37">
                  <c:v>7.8320061150428374E-2</c:v>
                </c:pt>
                <c:pt idx="38">
                  <c:v>8.6810582263634098E-2</c:v>
                </c:pt>
                <c:pt idx="39">
                  <c:v>9.0010317635296988E-2</c:v>
                </c:pt>
                <c:pt idx="40">
                  <c:v>8.6795829497585117E-2</c:v>
                </c:pt>
                <c:pt idx="41">
                  <c:v>9.4567117668801048E-2</c:v>
                </c:pt>
                <c:pt idx="42">
                  <c:v>0.10253974020995035</c:v>
                </c:pt>
                <c:pt idx="43">
                  <c:v>0.10545705707498754</c:v>
                </c:pt>
                <c:pt idx="44">
                  <c:v>0.10943819163054828</c:v>
                </c:pt>
                <c:pt idx="45">
                  <c:v>0.10154108411759087</c:v>
                </c:pt>
                <c:pt idx="46">
                  <c:v>0.1119822589621239</c:v>
                </c:pt>
                <c:pt idx="47">
                  <c:v>0.11779038632050054</c:v>
                </c:pt>
                <c:pt idx="48">
                  <c:v>0.11644290560269699</c:v>
                </c:pt>
                <c:pt idx="49">
                  <c:v>0.12120924493200555</c:v>
                </c:pt>
                <c:pt idx="50">
                  <c:v>0.12169560912834906</c:v>
                </c:pt>
                <c:pt idx="51">
                  <c:v>0.12310488245323876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3E-4E88-82E5-29ADC705A832}"/>
            </c:ext>
          </c:extLst>
        </c:ser>
        <c:ser>
          <c:idx val="3"/>
          <c:order val="3"/>
          <c:tx>
            <c:v>unfolded2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'Sheet1 (4)'!$A$62:$A$81</c:f>
              <c:numCache>
                <c:formatCode>General</c:formatCode>
                <c:ptCount val="20"/>
                <c:pt idx="0">
                  <c:v>50.04</c:v>
                </c:pt>
                <c:pt idx="1">
                  <c:v>50.54</c:v>
                </c:pt>
                <c:pt idx="2">
                  <c:v>51.042499999999997</c:v>
                </c:pt>
                <c:pt idx="3">
                  <c:v>51.532499999999999</c:v>
                </c:pt>
                <c:pt idx="4">
                  <c:v>52.037500000000001</c:v>
                </c:pt>
                <c:pt idx="5">
                  <c:v>52.537499999999994</c:v>
                </c:pt>
                <c:pt idx="6">
                  <c:v>53.037500000000001</c:v>
                </c:pt>
                <c:pt idx="7">
                  <c:v>53.532499999999999</c:v>
                </c:pt>
                <c:pt idx="8">
                  <c:v>54.037500000000001</c:v>
                </c:pt>
                <c:pt idx="9">
                  <c:v>54.532499999999999</c:v>
                </c:pt>
                <c:pt idx="10">
                  <c:v>55.04</c:v>
                </c:pt>
                <c:pt idx="11">
                  <c:v>55.544999999999995</c:v>
                </c:pt>
                <c:pt idx="12">
                  <c:v>56.042499999999997</c:v>
                </c:pt>
                <c:pt idx="13">
                  <c:v>56.537500000000001</c:v>
                </c:pt>
                <c:pt idx="14">
                  <c:v>57.034999999999997</c:v>
                </c:pt>
                <c:pt idx="15">
                  <c:v>57.542500000000004</c:v>
                </c:pt>
                <c:pt idx="16">
                  <c:v>58.042500000000004</c:v>
                </c:pt>
                <c:pt idx="17">
                  <c:v>58.537500000000001</c:v>
                </c:pt>
                <c:pt idx="18">
                  <c:v>59.04</c:v>
                </c:pt>
                <c:pt idx="19">
                  <c:v>59.547499999999999</c:v>
                </c:pt>
              </c:numCache>
            </c:numRef>
          </c:xVal>
          <c:yVal>
            <c:numRef>
              <c:f>'Sheet1 (4)'!$B$62:$B$81</c:f>
              <c:numCache>
                <c:formatCode>General</c:formatCode>
                <c:ptCount val="20"/>
                <c:pt idx="0">
                  <c:v>0.18584063726249941</c:v>
                </c:pt>
                <c:pt idx="1">
                  <c:v>0.18646212794663183</c:v>
                </c:pt>
                <c:pt idx="2">
                  <c:v>0.19055420545716834</c:v>
                </c:pt>
                <c:pt idx="3">
                  <c:v>0.19650393485857837</c:v>
                </c:pt>
                <c:pt idx="4">
                  <c:v>0.19353775747403629</c:v>
                </c:pt>
                <c:pt idx="5">
                  <c:v>0.20327702679472043</c:v>
                </c:pt>
                <c:pt idx="6">
                  <c:v>0.20185966914125028</c:v>
                </c:pt>
                <c:pt idx="7">
                  <c:v>0.21326891988064972</c:v>
                </c:pt>
                <c:pt idx="8">
                  <c:v>0.21822593319074218</c:v>
                </c:pt>
                <c:pt idx="9">
                  <c:v>0.2140783009006455</c:v>
                </c:pt>
                <c:pt idx="10">
                  <c:v>0.23334104978674688</c:v>
                </c:pt>
                <c:pt idx="11">
                  <c:v>0.22741158543369763</c:v>
                </c:pt>
                <c:pt idx="12">
                  <c:v>0.22535775198560282</c:v>
                </c:pt>
                <c:pt idx="13">
                  <c:v>0.23006681762780662</c:v>
                </c:pt>
                <c:pt idx="14">
                  <c:v>0.23699223857790433</c:v>
                </c:pt>
                <c:pt idx="15">
                  <c:v>0.24246079189010897</c:v>
                </c:pt>
                <c:pt idx="16">
                  <c:v>0.24690446745813008</c:v>
                </c:pt>
                <c:pt idx="17">
                  <c:v>0.26535596882099438</c:v>
                </c:pt>
                <c:pt idx="18">
                  <c:v>0.26478823230841869</c:v>
                </c:pt>
                <c:pt idx="19">
                  <c:v>0.26692780032457269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3E-4E88-82E5-29ADC705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38544"/>
        <c:axId val="384535920"/>
      </c:scatterChart>
      <c:valAx>
        <c:axId val="3845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5920"/>
        <c:crosses val="autoZero"/>
        <c:crossBetween val="midCat"/>
      </c:valAx>
      <c:valAx>
        <c:axId val="384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Van't</a:t>
            </a:r>
            <a:r>
              <a:rPr lang="en-US" baseline="0"/>
              <a:t> Hoff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LnKvs1/T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(4)'!$J$2:$J$142</c:f>
              <c:numCache>
                <c:formatCode>General</c:formatCode>
                <c:ptCount val="141"/>
                <c:pt idx="0">
                  <c:v>0.05</c:v>
                </c:pt>
                <c:pt idx="1">
                  <c:v>4.8649963512527365E-2</c:v>
                </c:pt>
                <c:pt idx="2">
                  <c:v>4.7494656851104253E-2</c:v>
                </c:pt>
                <c:pt idx="3">
                  <c:v>4.6409096182851842E-2</c:v>
                </c:pt>
                <c:pt idx="4">
                  <c:v>4.5382346267302018E-2</c:v>
                </c:pt>
                <c:pt idx="5">
                  <c:v>4.4375416019525181E-2</c:v>
                </c:pt>
                <c:pt idx="6">
                  <c:v>4.3393360815795187E-2</c:v>
                </c:pt>
                <c:pt idx="7">
                  <c:v>4.2485395645246941E-2</c:v>
                </c:pt>
                <c:pt idx="8">
                  <c:v>4.15973377703827E-2</c:v>
                </c:pt>
                <c:pt idx="9">
                  <c:v>4.0753948038716251E-2</c:v>
                </c:pt>
                <c:pt idx="10">
                  <c:v>3.9932115403813521E-2</c:v>
                </c:pt>
                <c:pt idx="11">
                  <c:v>3.9154267815191858E-2</c:v>
                </c:pt>
                <c:pt idx="12">
                  <c:v>3.8413521559588978E-2</c:v>
                </c:pt>
                <c:pt idx="13">
                  <c:v>3.7678975131876416E-2</c:v>
                </c:pt>
                <c:pt idx="14">
                  <c:v>3.6978829620042529E-2</c:v>
                </c:pt>
                <c:pt idx="15">
                  <c:v>3.6314117113027684E-2</c:v>
                </c:pt>
                <c:pt idx="16">
                  <c:v>3.5666518056174767E-2</c:v>
                </c:pt>
                <c:pt idx="17">
                  <c:v>3.5047752562866907E-2</c:v>
                </c:pt>
                <c:pt idx="18">
                  <c:v>3.4429333792391117E-2</c:v>
                </c:pt>
                <c:pt idx="19">
                  <c:v>3.3852403520649964E-2</c:v>
                </c:pt>
                <c:pt idx="20">
                  <c:v>3.3291718684977108E-2</c:v>
                </c:pt>
                <c:pt idx="21">
                  <c:v>3.2749304077288356E-2</c:v>
                </c:pt>
                <c:pt idx="22">
                  <c:v>3.2213900297978576E-2</c:v>
                </c:pt>
                <c:pt idx="23">
                  <c:v>3.1703257509709128E-2</c:v>
                </c:pt>
                <c:pt idx="24">
                  <c:v>3.1215857655689093E-2</c:v>
                </c:pt>
                <c:pt idx="25">
                  <c:v>3.0733768728390325E-2</c:v>
                </c:pt>
                <c:pt idx="26">
                  <c:v>3.0270924776751931E-2</c:v>
                </c:pt>
                <c:pt idx="27">
                  <c:v>2.9812923902511741E-2</c:v>
                </c:pt>
                <c:pt idx="28">
                  <c:v>2.9379360998898273E-2</c:v>
                </c:pt>
                <c:pt idx="29">
                  <c:v>2.8954035468693455E-2</c:v>
                </c:pt>
                <c:pt idx="30">
                  <c:v>2.8540849090260435E-2</c:v>
                </c:pt>
                <c:pt idx="31">
                  <c:v>2.8139289482940553E-2</c:v>
                </c:pt>
                <c:pt idx="32">
                  <c:v>2.774694783573807E-2</c:v>
                </c:pt>
                <c:pt idx="33">
                  <c:v>2.737101409607226E-2</c:v>
                </c:pt>
                <c:pt idx="34">
                  <c:v>2.6999662504218695E-2</c:v>
                </c:pt>
                <c:pt idx="35">
                  <c:v>2.6641800985746637E-2</c:v>
                </c:pt>
                <c:pt idx="36">
                  <c:v>2.6286390221462841E-2</c:v>
                </c:pt>
                <c:pt idx="37">
                  <c:v>2.5953802232026993E-2</c:v>
                </c:pt>
                <c:pt idx="38">
                  <c:v>2.5616394492475183E-2</c:v>
                </c:pt>
                <c:pt idx="39">
                  <c:v>2.5292443882390138E-2</c:v>
                </c:pt>
                <c:pt idx="40">
                  <c:v>2.4978144123891596E-2</c:v>
                </c:pt>
                <c:pt idx="41">
                  <c:v>2.4668516805427077E-2</c:v>
                </c:pt>
                <c:pt idx="42">
                  <c:v>2.4367956137678951E-2</c:v>
                </c:pt>
                <c:pt idx="43">
                  <c:v>2.4077529645458378E-2</c:v>
                </c:pt>
                <c:pt idx="44">
                  <c:v>2.3785455194148781E-2</c:v>
                </c:pt>
                <c:pt idx="45">
                  <c:v>2.3505905858847036E-2</c:v>
                </c:pt>
                <c:pt idx="46">
                  <c:v>2.3236900197513649E-2</c:v>
                </c:pt>
                <c:pt idx="47">
                  <c:v>2.2968705139247779E-2</c:v>
                </c:pt>
                <c:pt idx="48">
                  <c:v>2.2709208584080844E-2</c:v>
                </c:pt>
                <c:pt idx="49">
                  <c:v>2.2450468653533145E-2</c:v>
                </c:pt>
                <c:pt idx="50">
                  <c:v>2.2202486678507993E-2</c:v>
                </c:pt>
                <c:pt idx="51">
                  <c:v>2.1961128802020426E-2</c:v>
                </c:pt>
                <c:pt idx="52">
                  <c:v>2.172260236776366E-2</c:v>
                </c:pt>
                <c:pt idx="53">
                  <c:v>2.1490356202654059E-2</c:v>
                </c:pt>
                <c:pt idx="54">
                  <c:v>2.1255114511929435E-2</c:v>
                </c:pt>
                <c:pt idx="55">
                  <c:v>2.1037130535394969E-2</c:v>
                </c:pt>
                <c:pt idx="56">
                  <c:v>2.0818153429790775E-2</c:v>
                </c:pt>
                <c:pt idx="57">
                  <c:v>2.0603688060162769E-2</c:v>
                </c:pt>
                <c:pt idx="58">
                  <c:v>2.0387359836901122E-2</c:v>
                </c:pt>
                <c:pt idx="59">
                  <c:v>2.018774603815484E-2</c:v>
                </c:pt>
                <c:pt idx="60">
                  <c:v>1.9984012789768187E-2</c:v>
                </c:pt>
                <c:pt idx="61">
                  <c:v>1.9786307874950535E-2</c:v>
                </c:pt>
                <c:pt idx="62">
                  <c:v>1.9591516873193909E-2</c:v>
                </c:pt>
                <c:pt idx="63">
                  <c:v>1.9405229709406686E-2</c:v>
                </c:pt>
                <c:pt idx="64">
                  <c:v>1.9216910881575785E-2</c:v>
                </c:pt>
                <c:pt idx="65">
                  <c:v>1.9034023316678566E-2</c:v>
                </c:pt>
                <c:pt idx="66">
                  <c:v>1.8854584020740042E-2</c:v>
                </c:pt>
                <c:pt idx="67">
                  <c:v>1.8680240975108578E-2</c:v>
                </c:pt>
                <c:pt idx="68">
                  <c:v>1.8505667360629193E-2</c:v>
                </c:pt>
                <c:pt idx="69">
                  <c:v>1.8337688534360245E-2</c:v>
                </c:pt>
                <c:pt idx="70">
                  <c:v>1.8168604651162792E-2</c:v>
                </c:pt>
                <c:pt idx="71">
                  <c:v>1.8003420649923486E-2</c:v>
                </c:pt>
                <c:pt idx="72">
                  <c:v>1.7843600838649241E-2</c:v>
                </c:pt>
                <c:pt idx="73">
                  <c:v>1.7687375635640063E-2</c:v>
                </c:pt>
                <c:pt idx="74">
                  <c:v>1.7533093714385904E-2</c:v>
                </c:pt>
                <c:pt idx="75">
                  <c:v>1.7378459399574227E-2</c:v>
                </c:pt>
                <c:pt idx="76">
                  <c:v>1.7228754791747427E-2</c:v>
                </c:pt>
                <c:pt idx="77">
                  <c:v>1.7083066410420671E-2</c:v>
                </c:pt>
                <c:pt idx="78">
                  <c:v>1.6937669376693769E-2</c:v>
                </c:pt>
                <c:pt idx="79">
                  <c:v>1.679331626012847E-2</c:v>
                </c:pt>
                <c:pt idx="80">
                  <c:v>1.6654869467460549E-2</c:v>
                </c:pt>
                <c:pt idx="81">
                  <c:v>1.6518004625041296E-2</c:v>
                </c:pt>
                <c:pt idx="82">
                  <c:v>1.6384041943147375E-2</c:v>
                </c:pt>
                <c:pt idx="83">
                  <c:v>1.6251574371267216E-2</c:v>
                </c:pt>
                <c:pt idx="84">
                  <c:v>1.6118633139909737E-2</c:v>
                </c:pt>
                <c:pt idx="85">
                  <c:v>1.5991045014791719E-2</c:v>
                </c:pt>
                <c:pt idx="86">
                  <c:v>1.5863573269879042E-2</c:v>
                </c:pt>
                <c:pt idx="87">
                  <c:v>1.5738736966358451E-2</c:v>
                </c:pt>
                <c:pt idx="88">
                  <c:v>1.5615850087839155E-2</c:v>
                </c:pt>
                <c:pt idx="89">
                  <c:v>1.5494867325198529E-2</c:v>
                </c:pt>
                <c:pt idx="90">
                  <c:v>1.5375744762636942E-2</c:v>
                </c:pt>
                <c:pt idx="91">
                  <c:v>1.5259021896696423E-2</c:v>
                </c:pt>
                <c:pt idx="92">
                  <c:v>1.5143484515787084E-2</c:v>
                </c:pt>
                <c:pt idx="93">
                  <c:v>1.5027989630687154E-2</c:v>
                </c:pt>
                <c:pt idx="94">
                  <c:v>1.4917024053701284E-2</c:v>
                </c:pt>
                <c:pt idx="95">
                  <c:v>1.4807137040053306E-2</c:v>
                </c:pt>
                <c:pt idx="96">
                  <c:v>1.4698317042698611E-2</c:v>
                </c:pt>
                <c:pt idx="97">
                  <c:v>1.4588424085488166E-2</c:v>
                </c:pt>
                <c:pt idx="98">
                  <c:v>1.4484356894553883E-2</c:v>
                </c:pt>
                <c:pt idx="99">
                  <c:v>1.4381246854102251E-2</c:v>
                </c:pt>
                <c:pt idx="100">
                  <c:v>1.4278574998215179E-2</c:v>
                </c:pt>
                <c:pt idx="101">
                  <c:v>1.417685628211944E-2</c:v>
                </c:pt>
                <c:pt idx="102">
                  <c:v>1.4076576576576579E-2</c:v>
                </c:pt>
                <c:pt idx="103">
                  <c:v>1.3978682509173512E-2</c:v>
                </c:pt>
                <c:pt idx="104">
                  <c:v>1.3882140626084543E-2</c:v>
                </c:pt>
                <c:pt idx="105">
                  <c:v>1.3785972772703773E-2</c:v>
                </c:pt>
                <c:pt idx="106">
                  <c:v>1.3691596782474754E-2</c:v>
                </c:pt>
                <c:pt idx="107">
                  <c:v>1.3598504164541902E-2</c:v>
                </c:pt>
                <c:pt idx="108">
                  <c:v>1.3508037282182899E-2</c:v>
                </c:pt>
                <c:pt idx="109">
                  <c:v>1.3415615776764152E-2</c:v>
                </c:pt>
                <c:pt idx="110">
                  <c:v>1.3325338130455061E-2</c:v>
                </c:pt>
                <c:pt idx="111">
                  <c:v>1.3239334061496707E-2</c:v>
                </c:pt>
                <c:pt idx="112">
                  <c:v>1.3152270410679644E-2</c:v>
                </c:pt>
                <c:pt idx="113">
                  <c:v>1.306549077249714E-2</c:v>
                </c:pt>
                <c:pt idx="114">
                  <c:v>1.2980691221807559E-2</c:v>
                </c:pt>
                <c:pt idx="115">
                  <c:v>1.2896985329679188E-2</c:v>
                </c:pt>
                <c:pt idx="116">
                  <c:v>1.2814352074323241E-2</c:v>
                </c:pt>
                <c:pt idx="117">
                  <c:v>1.2732770969282188E-2</c:v>
                </c:pt>
                <c:pt idx="118">
                  <c:v>1.2651421703513932E-2</c:v>
                </c:pt>
                <c:pt idx="119">
                  <c:v>1.2571500408573763E-2</c:v>
                </c:pt>
                <c:pt idx="120">
                  <c:v>1.2493753123438282E-2</c:v>
                </c:pt>
                <c:pt idx="121">
                  <c:v>1.2416961569503943E-2</c:v>
                </c:pt>
                <c:pt idx="122">
                  <c:v>1.2339585389930897E-2</c:v>
                </c:pt>
                <c:pt idx="123">
                  <c:v>1.226279162451332E-2</c:v>
                </c:pt>
                <c:pt idx="124">
                  <c:v>1.2189918937039067E-2</c:v>
                </c:pt>
                <c:pt idx="125">
                  <c:v>1.2116438978584195E-2</c:v>
                </c:pt>
                <c:pt idx="126">
                  <c:v>1.2043114349370748E-2</c:v>
                </c:pt>
                <c:pt idx="127">
                  <c:v>1.1969955411916091E-2</c:v>
                </c:pt>
                <c:pt idx="128">
                  <c:v>1.1900511722004046E-2</c:v>
                </c:pt>
                <c:pt idx="129">
                  <c:v>1.1828370346275541E-2</c:v>
                </c:pt>
                <c:pt idx="130">
                  <c:v>1.1759517859767751E-2</c:v>
                </c:pt>
                <c:pt idx="131">
                  <c:v>1.1691120593908927E-2</c:v>
                </c:pt>
                <c:pt idx="132">
                  <c:v>1.1622838878396047E-2</c:v>
                </c:pt>
                <c:pt idx="133">
                  <c:v>1.1555683952043913E-2</c:v>
                </c:pt>
                <c:pt idx="134">
                  <c:v>1.1489300588826653E-2</c:v>
                </c:pt>
                <c:pt idx="135">
                  <c:v>1.1424001827840291E-2</c:v>
                </c:pt>
                <c:pt idx="136">
                  <c:v>1.135782838321313E-2</c:v>
                </c:pt>
                <c:pt idx="137">
                  <c:v>1.1293692472753967E-2</c:v>
                </c:pt>
                <c:pt idx="138">
                  <c:v>1.1231538159150895E-2</c:v>
                </c:pt>
                <c:pt idx="139">
                  <c:v>1.116881666387446E-2</c:v>
                </c:pt>
                <c:pt idx="140">
                  <c:v>1.1106175033318524E-2</c:v>
                </c:pt>
              </c:numCache>
            </c:numRef>
          </c:xVal>
          <c:yVal>
            <c:numRef>
              <c:f>'Sheet1 (4)'!$H$2:$H$125</c:f>
              <c:numCache>
                <c:formatCode>General</c:formatCode>
                <c:ptCount val="124"/>
                <c:pt idx="0">
                  <c:v>-4.2837117815810464</c:v>
                </c:pt>
                <c:pt idx="1">
                  <c:v>-5.9267800959299572</c:v>
                </c:pt>
                <c:pt idx="2">
                  <c:v>0</c:v>
                </c:pt>
                <c:pt idx="3">
                  <c:v>-4.8459239583180294</c:v>
                </c:pt>
                <c:pt idx="4">
                  <c:v>-4.5118692300658383</c:v>
                </c:pt>
                <c:pt idx="5">
                  <c:v>-4.672270295739132</c:v>
                </c:pt>
                <c:pt idx="6">
                  <c:v>0</c:v>
                </c:pt>
                <c:pt idx="7">
                  <c:v>0</c:v>
                </c:pt>
                <c:pt idx="8">
                  <c:v>-5.7036841122374708</c:v>
                </c:pt>
                <c:pt idx="9">
                  <c:v>-5.7481612790098726</c:v>
                </c:pt>
                <c:pt idx="10">
                  <c:v>0</c:v>
                </c:pt>
                <c:pt idx="11">
                  <c:v>0</c:v>
                </c:pt>
                <c:pt idx="12">
                  <c:v>-6.6904736786512071</c:v>
                </c:pt>
                <c:pt idx="13">
                  <c:v>0</c:v>
                </c:pt>
                <c:pt idx="14">
                  <c:v>-4.9205118900135156</c:v>
                </c:pt>
                <c:pt idx="15">
                  <c:v>0</c:v>
                </c:pt>
                <c:pt idx="16">
                  <c:v>-5.4994729735667347</c:v>
                </c:pt>
                <c:pt idx="17">
                  <c:v>0</c:v>
                </c:pt>
                <c:pt idx="18">
                  <c:v>-6.1811754462381607</c:v>
                </c:pt>
                <c:pt idx="19">
                  <c:v>0</c:v>
                </c:pt>
                <c:pt idx="20">
                  <c:v>-6.8993954038963397</c:v>
                </c:pt>
                <c:pt idx="21">
                  <c:v>-7.5734957806070629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-5.9718178689662125</c:v>
                </c:pt>
                <c:pt idx="26">
                  <c:v>-5.3756206101740727</c:v>
                </c:pt>
                <c:pt idx="27">
                  <c:v>0</c:v>
                </c:pt>
                <c:pt idx="28">
                  <c:v>-5.4288760674661614</c:v>
                </c:pt>
                <c:pt idx="29">
                  <c:v>-4.9523720000792713</c:v>
                </c:pt>
                <c:pt idx="30">
                  <c:v>0</c:v>
                </c:pt>
                <c:pt idx="31">
                  <c:v>-5.6045074353733337</c:v>
                </c:pt>
                <c:pt idx="32">
                  <c:v>-5.1183389508800055</c:v>
                </c:pt>
                <c:pt idx="33">
                  <c:v>0</c:v>
                </c:pt>
                <c:pt idx="34">
                  <c:v>0</c:v>
                </c:pt>
                <c:pt idx="35">
                  <c:v>-5.3642842190081197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-5.1754164575231352</c:v>
                </c:pt>
                <c:pt idx="43">
                  <c:v>-5.0322509418100765</c:v>
                </c:pt>
                <c:pt idx="44">
                  <c:v>-4.725653544503305</c:v>
                </c:pt>
                <c:pt idx="45">
                  <c:v>0</c:v>
                </c:pt>
                <c:pt idx="46">
                  <c:v>-5.1613882144684391</c:v>
                </c:pt>
                <c:pt idx="47">
                  <c:v>-4.5252296171462358</c:v>
                </c:pt>
                <c:pt idx="48">
                  <c:v>-5.2247788513562847</c:v>
                </c:pt>
                <c:pt idx="49">
                  <c:v>-4.7221421544995348</c:v>
                </c:pt>
                <c:pt idx="50">
                  <c:v>-5.0895891353931182</c:v>
                </c:pt>
                <c:pt idx="51">
                  <c:v>-5.3368219655958757</c:v>
                </c:pt>
                <c:pt idx="52">
                  <c:v>-4.7108173446983548</c:v>
                </c:pt>
                <c:pt idx="53">
                  <c:v>-4.0612893649603556</c:v>
                </c:pt>
                <c:pt idx="54">
                  <c:v>-4.0202742488531165</c:v>
                </c:pt>
                <c:pt idx="55">
                  <c:v>-3.3638520353322447</c:v>
                </c:pt>
                <c:pt idx="56">
                  <c:v>-3.3677145510845414</c:v>
                </c:pt>
                <c:pt idx="57">
                  <c:v>-2.9872766931582291</c:v>
                </c:pt>
                <c:pt idx="58">
                  <c:v>-2.9698288130168033</c:v>
                </c:pt>
                <c:pt idx="59">
                  <c:v>-2.7698362069502265</c:v>
                </c:pt>
                <c:pt idx="60">
                  <c:v>-2.6617468322064619</c:v>
                </c:pt>
                <c:pt idx="61">
                  <c:v>-2.7037338792926366</c:v>
                </c:pt>
                <c:pt idx="62">
                  <c:v>-2.6617034654027965</c:v>
                </c:pt>
                <c:pt idx="63">
                  <c:v>-2.5778447777372935</c:v>
                </c:pt>
                <c:pt idx="64">
                  <c:v>-2.7028094279685408</c:v>
                </c:pt>
                <c:pt idx="65">
                  <c:v>-2.5332405216829685</c:v>
                </c:pt>
                <c:pt idx="66">
                  <c:v>-2.6165900239032602</c:v>
                </c:pt>
                <c:pt idx="67">
                  <c:v>-2.4248757649722772</c:v>
                </c:pt>
                <c:pt idx="68">
                  <c:v>-2.3755679575575144</c:v>
                </c:pt>
                <c:pt idx="69">
                  <c:v>-2.5032049665609764</c:v>
                </c:pt>
                <c:pt idx="70">
                  <c:v>-2.1950751877417494</c:v>
                </c:pt>
                <c:pt idx="71">
                  <c:v>-2.3369171537642717</c:v>
                </c:pt>
                <c:pt idx="72">
                  <c:v>-2.4192032362886078</c:v>
                </c:pt>
                <c:pt idx="73">
                  <c:v>-2.3738696894716425</c:v>
                </c:pt>
                <c:pt idx="74">
                  <c:v>-2.2911058951589265</c:v>
                </c:pt>
                <c:pt idx="75">
                  <c:v>-2.2384660559968017</c:v>
                </c:pt>
                <c:pt idx="76">
                  <c:v>-2.2039572525326472</c:v>
                </c:pt>
                <c:pt idx="77">
                  <c:v>-1.9656167058865601</c:v>
                </c:pt>
                <c:pt idx="78">
                  <c:v>-2.0057785597969326</c:v>
                </c:pt>
                <c:pt idx="79">
                  <c:v>-2.0092031413438667</c:v>
                </c:pt>
                <c:pt idx="80">
                  <c:v>-1.883231044765461</c:v>
                </c:pt>
                <c:pt idx="81">
                  <c:v>-1.7663027904339281</c:v>
                </c:pt>
                <c:pt idx="82">
                  <c:v>-1.6166915257182748</c:v>
                </c:pt>
                <c:pt idx="83">
                  <c:v>-1.5869095257963095</c:v>
                </c:pt>
                <c:pt idx="84">
                  <c:v>-1.4774792213570176</c:v>
                </c:pt>
                <c:pt idx="85">
                  <c:v>-1.3980023208528092</c:v>
                </c:pt>
                <c:pt idx="86">
                  <c:v>-1.2401525965590892</c:v>
                </c:pt>
                <c:pt idx="87">
                  <c:v>-1.1075369130282551</c:v>
                </c:pt>
                <c:pt idx="88">
                  <c:v>-1.0176823904982051</c:v>
                </c:pt>
                <c:pt idx="89">
                  <c:v>-0.9425311078268328</c:v>
                </c:pt>
                <c:pt idx="90">
                  <c:v>-0.76465449204885072</c:v>
                </c:pt>
                <c:pt idx="91">
                  <c:v>-0.69008882916143055</c:v>
                </c:pt>
                <c:pt idx="92">
                  <c:v>-0.55450349948116151</c:v>
                </c:pt>
                <c:pt idx="93">
                  <c:v>-0.3982201733522226</c:v>
                </c:pt>
                <c:pt idx="94">
                  <c:v>-0.31220186503222841</c:v>
                </c:pt>
                <c:pt idx="95">
                  <c:v>-0.15344779001029185</c:v>
                </c:pt>
                <c:pt idx="96">
                  <c:v>-1.4159726260124541E-2</c:v>
                </c:pt>
                <c:pt idx="97">
                  <c:v>0.13761853709100125</c:v>
                </c:pt>
                <c:pt idx="98">
                  <c:v>0.27446981381930807</c:v>
                </c:pt>
                <c:pt idx="99">
                  <c:v>0.39323534212214734</c:v>
                </c:pt>
                <c:pt idx="100">
                  <c:v>0.48608117735729411</c:v>
                </c:pt>
                <c:pt idx="101">
                  <c:v>0.65361211287413434</c:v>
                </c:pt>
                <c:pt idx="102">
                  <c:v>0.83294438545290672</c:v>
                </c:pt>
                <c:pt idx="103">
                  <c:v>0.95371266955799283</c:v>
                </c:pt>
                <c:pt idx="104">
                  <c:v>1.158798408080522</c:v>
                </c:pt>
                <c:pt idx="105">
                  <c:v>1.3169007508609007</c:v>
                </c:pt>
                <c:pt idx="106">
                  <c:v>1.4538639628745795</c:v>
                </c:pt>
                <c:pt idx="107">
                  <c:v>1.547363141610465</c:v>
                </c:pt>
                <c:pt idx="108">
                  <c:v>1.775482244604321</c:v>
                </c:pt>
                <c:pt idx="109">
                  <c:v>1.8282745688021316</c:v>
                </c:pt>
                <c:pt idx="110">
                  <c:v>1.9971923915066476</c:v>
                </c:pt>
                <c:pt idx="111">
                  <c:v>2.1537756218717887</c:v>
                </c:pt>
                <c:pt idx="112">
                  <c:v>2.4906583495663028</c:v>
                </c:pt>
                <c:pt idx="113">
                  <c:v>2.4474395000707334</c:v>
                </c:pt>
                <c:pt idx="114">
                  <c:v>2.5687766833989611</c:v>
                </c:pt>
                <c:pt idx="115">
                  <c:v>3.0901765618082191</c:v>
                </c:pt>
                <c:pt idx="116">
                  <c:v>3.0169852760927092</c:v>
                </c:pt>
                <c:pt idx="117">
                  <c:v>2.9806059087449635</c:v>
                </c:pt>
                <c:pt idx="118">
                  <c:v>3.2151947788378328</c:v>
                </c:pt>
                <c:pt idx="119">
                  <c:v>3.6303021466859438</c:v>
                </c:pt>
                <c:pt idx="120">
                  <c:v>3.6381595153100759</c:v>
                </c:pt>
                <c:pt idx="121">
                  <c:v>3.5011814725959023</c:v>
                </c:pt>
                <c:pt idx="122">
                  <c:v>3.7123435308153114</c:v>
                </c:pt>
                <c:pt idx="123">
                  <c:v>3.7299250309831611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6-4B66-B84C-7154235FD31B}"/>
            </c:ext>
          </c:extLst>
        </c:ser>
        <c:ser>
          <c:idx val="1"/>
          <c:order val="1"/>
          <c:tx>
            <c:v>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506915515984117E-2"/>
                  <c:y val="-0.26297142508162524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(4)'!$J$59:$J$142</c:f>
              <c:numCache>
                <c:formatCode>General</c:formatCode>
                <c:ptCount val="84"/>
                <c:pt idx="0">
                  <c:v>2.0603688060162769E-2</c:v>
                </c:pt>
                <c:pt idx="1">
                  <c:v>2.0387359836901122E-2</c:v>
                </c:pt>
                <c:pt idx="2">
                  <c:v>2.018774603815484E-2</c:v>
                </c:pt>
                <c:pt idx="3">
                  <c:v>1.9984012789768187E-2</c:v>
                </c:pt>
                <c:pt idx="4">
                  <c:v>1.9786307874950535E-2</c:v>
                </c:pt>
                <c:pt idx="5">
                  <c:v>1.9591516873193909E-2</c:v>
                </c:pt>
                <c:pt idx="6">
                  <c:v>1.9405229709406686E-2</c:v>
                </c:pt>
                <c:pt idx="7">
                  <c:v>1.9216910881575785E-2</c:v>
                </c:pt>
                <c:pt idx="8">
                  <c:v>1.9034023316678566E-2</c:v>
                </c:pt>
                <c:pt idx="9">
                  <c:v>1.8854584020740042E-2</c:v>
                </c:pt>
                <c:pt idx="10">
                  <c:v>1.8680240975108578E-2</c:v>
                </c:pt>
                <c:pt idx="11">
                  <c:v>1.8505667360629193E-2</c:v>
                </c:pt>
                <c:pt idx="12">
                  <c:v>1.8337688534360245E-2</c:v>
                </c:pt>
                <c:pt idx="13">
                  <c:v>1.8168604651162792E-2</c:v>
                </c:pt>
                <c:pt idx="14">
                  <c:v>1.8003420649923486E-2</c:v>
                </c:pt>
                <c:pt idx="15">
                  <c:v>1.7843600838649241E-2</c:v>
                </c:pt>
                <c:pt idx="16">
                  <c:v>1.7687375635640063E-2</c:v>
                </c:pt>
                <c:pt idx="17">
                  <c:v>1.7533093714385904E-2</c:v>
                </c:pt>
                <c:pt idx="18">
                  <c:v>1.7378459399574227E-2</c:v>
                </c:pt>
                <c:pt idx="19">
                  <c:v>1.7228754791747427E-2</c:v>
                </c:pt>
                <c:pt idx="20">
                  <c:v>1.7083066410420671E-2</c:v>
                </c:pt>
                <c:pt idx="21">
                  <c:v>1.6937669376693769E-2</c:v>
                </c:pt>
                <c:pt idx="22">
                  <c:v>1.679331626012847E-2</c:v>
                </c:pt>
                <c:pt idx="23">
                  <c:v>1.6654869467460549E-2</c:v>
                </c:pt>
                <c:pt idx="24">
                  <c:v>1.6518004625041296E-2</c:v>
                </c:pt>
                <c:pt idx="25">
                  <c:v>1.6384041943147375E-2</c:v>
                </c:pt>
                <c:pt idx="26">
                  <c:v>1.6251574371267216E-2</c:v>
                </c:pt>
                <c:pt idx="27">
                  <c:v>1.6118633139909737E-2</c:v>
                </c:pt>
                <c:pt idx="28">
                  <c:v>1.5991045014791719E-2</c:v>
                </c:pt>
                <c:pt idx="29">
                  <c:v>1.5863573269879042E-2</c:v>
                </c:pt>
                <c:pt idx="30">
                  <c:v>1.5738736966358451E-2</c:v>
                </c:pt>
                <c:pt idx="31">
                  <c:v>1.5615850087839155E-2</c:v>
                </c:pt>
                <c:pt idx="32">
                  <c:v>1.5494867325198529E-2</c:v>
                </c:pt>
                <c:pt idx="33">
                  <c:v>1.5375744762636942E-2</c:v>
                </c:pt>
                <c:pt idx="34">
                  <c:v>1.5259021896696423E-2</c:v>
                </c:pt>
                <c:pt idx="35">
                  <c:v>1.5143484515787084E-2</c:v>
                </c:pt>
                <c:pt idx="36">
                  <c:v>1.5027989630687154E-2</c:v>
                </c:pt>
                <c:pt idx="37">
                  <c:v>1.4917024053701284E-2</c:v>
                </c:pt>
                <c:pt idx="38">
                  <c:v>1.4807137040053306E-2</c:v>
                </c:pt>
                <c:pt idx="39">
                  <c:v>1.4698317042698611E-2</c:v>
                </c:pt>
                <c:pt idx="40">
                  <c:v>1.4588424085488166E-2</c:v>
                </c:pt>
                <c:pt idx="41">
                  <c:v>1.4484356894553883E-2</c:v>
                </c:pt>
                <c:pt idx="42">
                  <c:v>1.4381246854102251E-2</c:v>
                </c:pt>
                <c:pt idx="43">
                  <c:v>1.4278574998215179E-2</c:v>
                </c:pt>
                <c:pt idx="44">
                  <c:v>1.417685628211944E-2</c:v>
                </c:pt>
                <c:pt idx="45">
                  <c:v>1.4076576576576579E-2</c:v>
                </c:pt>
                <c:pt idx="46">
                  <c:v>1.3978682509173512E-2</c:v>
                </c:pt>
                <c:pt idx="47">
                  <c:v>1.3882140626084543E-2</c:v>
                </c:pt>
                <c:pt idx="48">
                  <c:v>1.3785972772703773E-2</c:v>
                </c:pt>
                <c:pt idx="49">
                  <c:v>1.3691596782474754E-2</c:v>
                </c:pt>
                <c:pt idx="50">
                  <c:v>1.3598504164541902E-2</c:v>
                </c:pt>
                <c:pt idx="51">
                  <c:v>1.3508037282182899E-2</c:v>
                </c:pt>
                <c:pt idx="52">
                  <c:v>1.3415615776764152E-2</c:v>
                </c:pt>
                <c:pt idx="53">
                  <c:v>1.3325338130455061E-2</c:v>
                </c:pt>
                <c:pt idx="54">
                  <c:v>1.3239334061496707E-2</c:v>
                </c:pt>
                <c:pt idx="55">
                  <c:v>1.3152270410679644E-2</c:v>
                </c:pt>
                <c:pt idx="56">
                  <c:v>1.306549077249714E-2</c:v>
                </c:pt>
                <c:pt idx="57">
                  <c:v>1.2980691221807559E-2</c:v>
                </c:pt>
                <c:pt idx="58">
                  <c:v>1.2896985329679188E-2</c:v>
                </c:pt>
                <c:pt idx="59">
                  <c:v>1.2814352074323241E-2</c:v>
                </c:pt>
                <c:pt idx="60">
                  <c:v>1.2732770969282188E-2</c:v>
                </c:pt>
                <c:pt idx="61">
                  <c:v>1.2651421703513932E-2</c:v>
                </c:pt>
                <c:pt idx="62">
                  <c:v>1.2571500408573763E-2</c:v>
                </c:pt>
                <c:pt idx="63">
                  <c:v>1.2493753123438282E-2</c:v>
                </c:pt>
                <c:pt idx="64">
                  <c:v>1.2416961569503943E-2</c:v>
                </c:pt>
                <c:pt idx="65">
                  <c:v>1.2339585389930897E-2</c:v>
                </c:pt>
                <c:pt idx="66">
                  <c:v>1.226279162451332E-2</c:v>
                </c:pt>
                <c:pt idx="67">
                  <c:v>1.2189918937039067E-2</c:v>
                </c:pt>
                <c:pt idx="68">
                  <c:v>1.2116438978584195E-2</c:v>
                </c:pt>
                <c:pt idx="69">
                  <c:v>1.2043114349370748E-2</c:v>
                </c:pt>
                <c:pt idx="70">
                  <c:v>1.1969955411916091E-2</c:v>
                </c:pt>
                <c:pt idx="71">
                  <c:v>1.1900511722004046E-2</c:v>
                </c:pt>
                <c:pt idx="72">
                  <c:v>1.1828370346275541E-2</c:v>
                </c:pt>
                <c:pt idx="73">
                  <c:v>1.1759517859767751E-2</c:v>
                </c:pt>
                <c:pt idx="74">
                  <c:v>1.1691120593908927E-2</c:v>
                </c:pt>
                <c:pt idx="75">
                  <c:v>1.1622838878396047E-2</c:v>
                </c:pt>
                <c:pt idx="76">
                  <c:v>1.1555683952043913E-2</c:v>
                </c:pt>
                <c:pt idx="77">
                  <c:v>1.1489300588826653E-2</c:v>
                </c:pt>
                <c:pt idx="78">
                  <c:v>1.1424001827840291E-2</c:v>
                </c:pt>
                <c:pt idx="79">
                  <c:v>1.135782838321313E-2</c:v>
                </c:pt>
                <c:pt idx="80">
                  <c:v>1.1293692472753967E-2</c:v>
                </c:pt>
                <c:pt idx="81">
                  <c:v>1.1231538159150895E-2</c:v>
                </c:pt>
                <c:pt idx="82">
                  <c:v>1.116881666387446E-2</c:v>
                </c:pt>
                <c:pt idx="83">
                  <c:v>1.1106175033318524E-2</c:v>
                </c:pt>
              </c:numCache>
            </c:numRef>
          </c:xVal>
          <c:yVal>
            <c:numRef>
              <c:f>'Sheet1 (4)'!$H$59:$H$142</c:f>
              <c:numCache>
                <c:formatCode>General</c:formatCode>
                <c:ptCount val="84"/>
                <c:pt idx="0">
                  <c:v>-2.9872766931582291</c:v>
                </c:pt>
                <c:pt idx="1">
                  <c:v>-2.9698288130168033</c:v>
                </c:pt>
                <c:pt idx="2">
                  <c:v>-2.7698362069502265</c:v>
                </c:pt>
                <c:pt idx="3">
                  <c:v>-2.6617468322064619</c:v>
                </c:pt>
                <c:pt idx="4">
                  <c:v>-2.7037338792926366</c:v>
                </c:pt>
                <c:pt idx="5">
                  <c:v>-2.6617034654027965</c:v>
                </c:pt>
                <c:pt idx="6">
                  <c:v>-2.5778447777372935</c:v>
                </c:pt>
                <c:pt idx="7">
                  <c:v>-2.7028094279685408</c:v>
                </c:pt>
                <c:pt idx="8">
                  <c:v>-2.5332405216829685</c:v>
                </c:pt>
                <c:pt idx="9">
                  <c:v>-2.6165900239032602</c:v>
                </c:pt>
                <c:pt idx="10">
                  <c:v>-2.4248757649722772</c:v>
                </c:pt>
                <c:pt idx="11">
                  <c:v>-2.3755679575575144</c:v>
                </c:pt>
                <c:pt idx="12">
                  <c:v>-2.5032049665609764</c:v>
                </c:pt>
                <c:pt idx="13">
                  <c:v>-2.1950751877417494</c:v>
                </c:pt>
                <c:pt idx="14">
                  <c:v>-2.3369171537642717</c:v>
                </c:pt>
                <c:pt idx="15">
                  <c:v>-2.4192032362886078</c:v>
                </c:pt>
                <c:pt idx="16">
                  <c:v>-2.3738696894716425</c:v>
                </c:pt>
                <c:pt idx="17">
                  <c:v>-2.2911058951589265</c:v>
                </c:pt>
                <c:pt idx="18">
                  <c:v>-2.2384660559968017</c:v>
                </c:pt>
                <c:pt idx="19">
                  <c:v>-2.2039572525326472</c:v>
                </c:pt>
                <c:pt idx="20">
                  <c:v>-1.9656167058865601</c:v>
                </c:pt>
                <c:pt idx="21">
                  <c:v>-2.0057785597969326</c:v>
                </c:pt>
                <c:pt idx="22">
                  <c:v>-2.0092031413438667</c:v>
                </c:pt>
                <c:pt idx="23">
                  <c:v>-1.883231044765461</c:v>
                </c:pt>
                <c:pt idx="24">
                  <c:v>-1.7663027904339281</c:v>
                </c:pt>
                <c:pt idx="25">
                  <c:v>-1.6166915257182748</c:v>
                </c:pt>
                <c:pt idx="26">
                  <c:v>-1.5869095257963095</c:v>
                </c:pt>
                <c:pt idx="27">
                  <c:v>-1.4774792213570176</c:v>
                </c:pt>
                <c:pt idx="28">
                  <c:v>-1.3980023208528092</c:v>
                </c:pt>
                <c:pt idx="29">
                  <c:v>-1.2401525965590892</c:v>
                </c:pt>
                <c:pt idx="30">
                  <c:v>-1.1075369130282551</c:v>
                </c:pt>
                <c:pt idx="31">
                  <c:v>-1.0176823904982051</c:v>
                </c:pt>
                <c:pt idx="32">
                  <c:v>-0.9425311078268328</c:v>
                </c:pt>
                <c:pt idx="33">
                  <c:v>-0.76465449204885072</c:v>
                </c:pt>
                <c:pt idx="34">
                  <c:v>-0.69008882916143055</c:v>
                </c:pt>
                <c:pt idx="35">
                  <c:v>-0.55450349948116151</c:v>
                </c:pt>
                <c:pt idx="36">
                  <c:v>-0.3982201733522226</c:v>
                </c:pt>
                <c:pt idx="37">
                  <c:v>-0.31220186503222841</c:v>
                </c:pt>
                <c:pt idx="38">
                  <c:v>-0.15344779001029185</c:v>
                </c:pt>
                <c:pt idx="39">
                  <c:v>-1.4159726260124541E-2</c:v>
                </c:pt>
                <c:pt idx="40">
                  <c:v>0.13761853709100125</c:v>
                </c:pt>
                <c:pt idx="41">
                  <c:v>0.27446981381930807</c:v>
                </c:pt>
                <c:pt idx="42">
                  <c:v>0.39323534212214734</c:v>
                </c:pt>
                <c:pt idx="43">
                  <c:v>0.48608117735729411</c:v>
                </c:pt>
                <c:pt idx="44">
                  <c:v>0.65361211287413434</c:v>
                </c:pt>
                <c:pt idx="45">
                  <c:v>0.83294438545290672</c:v>
                </c:pt>
                <c:pt idx="46">
                  <c:v>0.95371266955799283</c:v>
                </c:pt>
                <c:pt idx="47">
                  <c:v>1.158798408080522</c:v>
                </c:pt>
                <c:pt idx="48">
                  <c:v>1.3169007508609007</c:v>
                </c:pt>
                <c:pt idx="49">
                  <c:v>1.4538639628745795</c:v>
                </c:pt>
                <c:pt idx="50">
                  <c:v>1.547363141610465</c:v>
                </c:pt>
                <c:pt idx="51">
                  <c:v>1.775482244604321</c:v>
                </c:pt>
                <c:pt idx="52">
                  <c:v>1.8282745688021316</c:v>
                </c:pt>
                <c:pt idx="53">
                  <c:v>1.9971923915066476</c:v>
                </c:pt>
                <c:pt idx="54">
                  <c:v>2.1537756218717887</c:v>
                </c:pt>
                <c:pt idx="55">
                  <c:v>2.4906583495663028</c:v>
                </c:pt>
                <c:pt idx="56">
                  <c:v>2.4474395000707334</c:v>
                </c:pt>
                <c:pt idx="57">
                  <c:v>2.5687766833989611</c:v>
                </c:pt>
                <c:pt idx="58">
                  <c:v>3.0901765618082191</c:v>
                </c:pt>
                <c:pt idx="59">
                  <c:v>3.0169852760927092</c:v>
                </c:pt>
                <c:pt idx="60">
                  <c:v>2.9806059087449635</c:v>
                </c:pt>
                <c:pt idx="61">
                  <c:v>3.2151947788378328</c:v>
                </c:pt>
                <c:pt idx="62">
                  <c:v>3.6303021466859438</c:v>
                </c:pt>
                <c:pt idx="63">
                  <c:v>3.6381595153100759</c:v>
                </c:pt>
                <c:pt idx="64">
                  <c:v>3.5011814725959023</c:v>
                </c:pt>
                <c:pt idx="65">
                  <c:v>3.7123435308153114</c:v>
                </c:pt>
                <c:pt idx="66">
                  <c:v>3.7299250309831611</c:v>
                </c:pt>
                <c:pt idx="67">
                  <c:v>4.4440634766879006</c:v>
                </c:pt>
                <c:pt idx="68">
                  <c:v>3.5885835157452743</c:v>
                </c:pt>
                <c:pt idx="69">
                  <c:v>3.5329701622852596</c:v>
                </c:pt>
                <c:pt idx="70">
                  <c:v>4.1370732242030703</c:v>
                </c:pt>
                <c:pt idx="71">
                  <c:v>3.7188195706655982</c:v>
                </c:pt>
                <c:pt idx="72">
                  <c:v>5.2310569570496028</c:v>
                </c:pt>
                <c:pt idx="73">
                  <c:v>3.4493477968671762</c:v>
                </c:pt>
                <c:pt idx="74">
                  <c:v>4.1166346024971388</c:v>
                </c:pt>
                <c:pt idx="75">
                  <c:v>3.8531937461636527</c:v>
                </c:pt>
                <c:pt idx="76">
                  <c:v>3.2515117148448174</c:v>
                </c:pt>
                <c:pt idx="77">
                  <c:v>3.4716484557742171</c:v>
                </c:pt>
                <c:pt idx="78">
                  <c:v>3.1098936323888431</c:v>
                </c:pt>
                <c:pt idx="79">
                  <c:v>3.3136365981538414</c:v>
                </c:pt>
                <c:pt idx="80">
                  <c:v>3.5403085330412374</c:v>
                </c:pt>
                <c:pt idx="81">
                  <c:v>3.1934590360258408</c:v>
                </c:pt>
                <c:pt idx="82">
                  <c:v>3.4657169439695226</c:v>
                </c:pt>
                <c:pt idx="83">
                  <c:v>3.2995353196322075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A6-4B66-B84C-7154235F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16688"/>
        <c:axId val="469517016"/>
      </c:scatterChart>
      <c:valAx>
        <c:axId val="46951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17016"/>
        <c:crosses val="autoZero"/>
        <c:crossBetween val="midCat"/>
      </c:valAx>
      <c:valAx>
        <c:axId val="4695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1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4159428010054E-2"/>
          <c:y val="3.124024417593602E-2"/>
          <c:w val="0.9269980432204683"/>
          <c:h val="0.95836521632876281"/>
        </c:manualLayout>
      </c:layout>
      <c:scatterChart>
        <c:scatterStyle val="lineMarker"/>
        <c:varyColors val="0"/>
        <c:ser>
          <c:idx val="0"/>
          <c:order val="0"/>
          <c:tx>
            <c:v>exp gibbs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(4)'!$A$2:$A$142</c:f>
              <c:numCache>
                <c:formatCode>General</c:formatCode>
                <c:ptCount val="141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  <c:pt idx="52">
                  <c:v>46.034999999999997</c:v>
                </c:pt>
                <c:pt idx="53">
                  <c:v>46.532499999999999</c:v>
                </c:pt>
                <c:pt idx="54">
                  <c:v>47.047499999999999</c:v>
                </c:pt>
                <c:pt idx="55">
                  <c:v>47.535000000000004</c:v>
                </c:pt>
                <c:pt idx="56">
                  <c:v>48.035000000000004</c:v>
                </c:pt>
                <c:pt idx="57">
                  <c:v>48.534999999999997</c:v>
                </c:pt>
                <c:pt idx="58">
                  <c:v>49.05</c:v>
                </c:pt>
                <c:pt idx="59">
                  <c:v>49.534999999999997</c:v>
                </c:pt>
                <c:pt idx="60">
                  <c:v>50.04</c:v>
                </c:pt>
                <c:pt idx="61">
                  <c:v>50.54</c:v>
                </c:pt>
                <c:pt idx="62">
                  <c:v>51.042499999999997</c:v>
                </c:pt>
                <c:pt idx="63">
                  <c:v>51.532499999999999</c:v>
                </c:pt>
                <c:pt idx="64">
                  <c:v>52.037500000000001</c:v>
                </c:pt>
                <c:pt idx="65">
                  <c:v>52.537499999999994</c:v>
                </c:pt>
                <c:pt idx="66">
                  <c:v>53.037500000000001</c:v>
                </c:pt>
                <c:pt idx="67">
                  <c:v>53.532499999999999</c:v>
                </c:pt>
                <c:pt idx="68">
                  <c:v>54.037500000000001</c:v>
                </c:pt>
                <c:pt idx="69">
                  <c:v>54.532499999999999</c:v>
                </c:pt>
                <c:pt idx="70">
                  <c:v>55.04</c:v>
                </c:pt>
                <c:pt idx="71">
                  <c:v>55.544999999999995</c:v>
                </c:pt>
                <c:pt idx="72">
                  <c:v>56.042499999999997</c:v>
                </c:pt>
                <c:pt idx="73">
                  <c:v>56.537500000000001</c:v>
                </c:pt>
                <c:pt idx="74">
                  <c:v>57.034999999999997</c:v>
                </c:pt>
                <c:pt idx="75">
                  <c:v>57.542500000000004</c:v>
                </c:pt>
                <c:pt idx="76">
                  <c:v>58.042500000000004</c:v>
                </c:pt>
                <c:pt idx="77">
                  <c:v>58.537500000000001</c:v>
                </c:pt>
                <c:pt idx="78">
                  <c:v>59.04</c:v>
                </c:pt>
                <c:pt idx="79">
                  <c:v>59.547499999999999</c:v>
                </c:pt>
                <c:pt idx="80">
                  <c:v>60.042500000000004</c:v>
                </c:pt>
                <c:pt idx="81">
                  <c:v>60.54</c:v>
                </c:pt>
                <c:pt idx="82">
                  <c:v>61.034999999999997</c:v>
                </c:pt>
                <c:pt idx="83">
                  <c:v>61.532499999999999</c:v>
                </c:pt>
                <c:pt idx="84">
                  <c:v>62.04</c:v>
                </c:pt>
                <c:pt idx="85">
                  <c:v>62.534999999999997</c:v>
                </c:pt>
                <c:pt idx="86">
                  <c:v>63.037500000000001</c:v>
                </c:pt>
                <c:pt idx="87">
                  <c:v>63.537499999999994</c:v>
                </c:pt>
                <c:pt idx="88">
                  <c:v>64.037500000000009</c:v>
                </c:pt>
                <c:pt idx="89">
                  <c:v>64.537499999999994</c:v>
                </c:pt>
                <c:pt idx="90">
                  <c:v>65.037499999999994</c:v>
                </c:pt>
                <c:pt idx="91">
                  <c:v>65.534999999999997</c:v>
                </c:pt>
                <c:pt idx="92">
                  <c:v>66.034999999999997</c:v>
                </c:pt>
                <c:pt idx="93">
                  <c:v>66.542500000000004</c:v>
                </c:pt>
                <c:pt idx="94">
                  <c:v>67.037500000000009</c:v>
                </c:pt>
                <c:pt idx="95">
                  <c:v>67.534999999999997</c:v>
                </c:pt>
                <c:pt idx="96">
                  <c:v>68.034999999999997</c:v>
                </c:pt>
                <c:pt idx="97">
                  <c:v>68.547499999999999</c:v>
                </c:pt>
                <c:pt idx="98">
                  <c:v>69.039999999999992</c:v>
                </c:pt>
                <c:pt idx="99">
                  <c:v>69.534999999999997</c:v>
                </c:pt>
                <c:pt idx="100">
                  <c:v>70.034999999999997</c:v>
                </c:pt>
                <c:pt idx="101">
                  <c:v>70.537499999999994</c:v>
                </c:pt>
                <c:pt idx="102">
                  <c:v>71.039999999999992</c:v>
                </c:pt>
                <c:pt idx="103">
                  <c:v>71.537499999999994</c:v>
                </c:pt>
                <c:pt idx="104">
                  <c:v>72.034999999999997</c:v>
                </c:pt>
                <c:pt idx="105">
                  <c:v>72.537500000000009</c:v>
                </c:pt>
                <c:pt idx="106">
                  <c:v>73.037500000000009</c:v>
                </c:pt>
                <c:pt idx="107">
                  <c:v>73.537499999999994</c:v>
                </c:pt>
                <c:pt idx="108">
                  <c:v>74.03</c:v>
                </c:pt>
                <c:pt idx="109">
                  <c:v>74.540000000000006</c:v>
                </c:pt>
                <c:pt idx="110">
                  <c:v>75.045000000000002</c:v>
                </c:pt>
                <c:pt idx="111">
                  <c:v>75.532499999999999</c:v>
                </c:pt>
                <c:pt idx="112">
                  <c:v>76.032499999999999</c:v>
                </c:pt>
                <c:pt idx="113">
                  <c:v>76.537500000000009</c:v>
                </c:pt>
                <c:pt idx="114">
                  <c:v>77.037500000000009</c:v>
                </c:pt>
                <c:pt idx="115">
                  <c:v>77.537499999999994</c:v>
                </c:pt>
                <c:pt idx="116">
                  <c:v>78.037500000000009</c:v>
                </c:pt>
                <c:pt idx="117">
                  <c:v>78.537500000000009</c:v>
                </c:pt>
                <c:pt idx="118">
                  <c:v>79.042500000000004</c:v>
                </c:pt>
                <c:pt idx="119">
                  <c:v>79.545000000000002</c:v>
                </c:pt>
                <c:pt idx="120">
                  <c:v>80.039999999999992</c:v>
                </c:pt>
                <c:pt idx="121">
                  <c:v>80.534999999999997</c:v>
                </c:pt>
                <c:pt idx="122">
                  <c:v>81.040000000000006</c:v>
                </c:pt>
                <c:pt idx="123">
                  <c:v>81.547499999999999</c:v>
                </c:pt>
                <c:pt idx="124">
                  <c:v>82.035000000000011</c:v>
                </c:pt>
                <c:pt idx="125">
                  <c:v>82.532499999999999</c:v>
                </c:pt>
                <c:pt idx="126">
                  <c:v>83.034999999999997</c:v>
                </c:pt>
                <c:pt idx="127">
                  <c:v>83.542500000000004</c:v>
                </c:pt>
                <c:pt idx="128">
                  <c:v>84.03</c:v>
                </c:pt>
                <c:pt idx="129">
                  <c:v>84.542500000000004</c:v>
                </c:pt>
                <c:pt idx="130">
                  <c:v>85.037499999999994</c:v>
                </c:pt>
                <c:pt idx="131">
                  <c:v>85.534999999999997</c:v>
                </c:pt>
                <c:pt idx="132">
                  <c:v>86.037500000000009</c:v>
                </c:pt>
                <c:pt idx="133">
                  <c:v>86.537499999999994</c:v>
                </c:pt>
                <c:pt idx="134">
                  <c:v>87.037500000000009</c:v>
                </c:pt>
                <c:pt idx="135">
                  <c:v>87.535000000000011</c:v>
                </c:pt>
                <c:pt idx="136">
                  <c:v>88.045000000000002</c:v>
                </c:pt>
                <c:pt idx="137">
                  <c:v>88.545000000000002</c:v>
                </c:pt>
                <c:pt idx="138">
                  <c:v>89.035000000000011</c:v>
                </c:pt>
                <c:pt idx="139">
                  <c:v>89.535000000000011</c:v>
                </c:pt>
                <c:pt idx="140">
                  <c:v>90.04</c:v>
                </c:pt>
              </c:numCache>
            </c:numRef>
          </c:xVal>
          <c:yVal>
            <c:numRef>
              <c:f>'Sheet1 (4)'!$I$2:$I$142</c:f>
              <c:numCache>
                <c:formatCode>General</c:formatCode>
                <c:ptCount val="141"/>
                <c:pt idx="0">
                  <c:v>711.95289809876999</c:v>
                </c:pt>
                <c:pt idx="1">
                  <c:v>1012.3654580849926</c:v>
                </c:pt>
                <c:pt idx="3">
                  <c:v>867.7098113473379</c:v>
                </c:pt>
                <c:pt idx="4">
                  <c:v>826.17220980620118</c:v>
                </c:pt>
                <c:pt idx="5">
                  <c:v>874.95666836133989</c:v>
                </c:pt>
                <c:pt idx="8">
                  <c:v>1139.438663943549</c:v>
                </c:pt>
                <c:pt idx="9">
                  <c:v>1172.0881663585865</c:v>
                </c:pt>
                <c:pt idx="12">
                  <c:v>1447.3506726881415</c:v>
                </c:pt>
                <c:pt idx="14">
                  <c:v>1105.7530545490881</c:v>
                </c:pt>
                <c:pt idx="16">
                  <c:v>1281.3311447548956</c:v>
                </c:pt>
                <c:pt idx="18">
                  <c:v>1491.9129213470551</c:v>
                </c:pt>
                <c:pt idx="20">
                  <c:v>1722.1692982840968</c:v>
                </c:pt>
                <c:pt idx="21">
                  <c:v>1921.7431243215528</c:v>
                </c:pt>
                <c:pt idx="25">
                  <c:v>1614.6996787044664</c:v>
                </c:pt>
                <c:pt idx="26">
                  <c:v>1475.719939182505</c:v>
                </c:pt>
                <c:pt idx="28">
                  <c:v>1535.5664176064136</c:v>
                </c:pt>
                <c:pt idx="29">
                  <c:v>1421.3635734872514</c:v>
                </c:pt>
                <c:pt idx="31">
                  <c:v>1655.1042206018587</c:v>
                </c:pt>
                <c:pt idx="32">
                  <c:v>1532.903616412535</c:v>
                </c:pt>
                <c:pt idx="35">
                  <c:v>1673.2052718135037</c:v>
                </c:pt>
                <c:pt idx="42">
                  <c:v>1764.9289303962832</c:v>
                </c:pt>
                <c:pt idx="43">
                  <c:v>1736.8063062204415</c:v>
                </c:pt>
                <c:pt idx="44">
                  <c:v>1651.0165827931235</c:v>
                </c:pt>
                <c:pt idx="46">
                  <c:v>1845.820040438186</c:v>
                </c:pt>
                <c:pt idx="47">
                  <c:v>1637.2128028335501</c:v>
                </c:pt>
                <c:pt idx="48">
                  <c:v>1911.9077661388294</c:v>
                </c:pt>
                <c:pt idx="49">
                  <c:v>1747.8923005785707</c:v>
                </c:pt>
                <c:pt idx="50">
                  <c:v>1904.9436366088612</c:v>
                </c:pt>
                <c:pt idx="51">
                  <c:v>2019.4312839703221</c:v>
                </c:pt>
                <c:pt idx="52">
                  <c:v>1802.1271794090985</c:v>
                </c:pt>
                <c:pt idx="53">
                  <c:v>1570.4399826863976</c:v>
                </c:pt>
                <c:pt idx="54">
                  <c:v>1571.7854161274404</c:v>
                </c:pt>
                <c:pt idx="55">
                  <c:v>1328.7748710109968</c:v>
                </c:pt>
                <c:pt idx="56">
                  <c:v>1344.2934799137849</c:v>
                </c:pt>
                <c:pt idx="57">
                  <c:v>1204.845911453232</c:v>
                </c:pt>
                <c:pt idx="58">
                  <c:v>1210.5185582441206</c:v>
                </c:pt>
                <c:pt idx="59">
                  <c:v>1140.1638814087323</c:v>
                </c:pt>
                <c:pt idx="60">
                  <c:v>1106.8405734288103</c:v>
                </c:pt>
                <c:pt idx="61">
                  <c:v>1135.5341622560284</c:v>
                </c:pt>
                <c:pt idx="62">
                  <c:v>1128.9965927937528</c:v>
                </c:pt>
                <c:pt idx="63">
                  <c:v>1103.9235517326881</c:v>
                </c:pt>
                <c:pt idx="64">
                  <c:v>1168.7802730017568</c:v>
                </c:pt>
                <c:pt idx="65">
                  <c:v>1105.9789296748065</c:v>
                </c:pt>
                <c:pt idx="66">
                  <c:v>1153.2401390939119</c:v>
                </c:pt>
                <c:pt idx="67">
                  <c:v>1078.7182902924249</c:v>
                </c:pt>
                <c:pt idx="68">
                  <c:v>1066.7526516391331</c:v>
                </c:pt>
                <c:pt idx="69">
                  <c:v>1134.3650664119773</c:v>
                </c:pt>
                <c:pt idx="70">
                  <c:v>1003.9887575497719</c:v>
                </c:pt>
                <c:pt idx="71">
                  <c:v>1078.671766071501</c:v>
                </c:pt>
                <c:pt idx="72">
                  <c:v>1126.6548201422427</c:v>
                </c:pt>
                <c:pt idx="73">
                  <c:v>1115.3071843942598</c:v>
                </c:pt>
                <c:pt idx="74">
                  <c:v>1085.8944975095358</c:v>
                </c:pt>
                <c:pt idx="75">
                  <c:v>1070.3856134559985</c:v>
                </c:pt>
                <c:pt idx="76">
                  <c:v>1063.0416991783486</c:v>
                </c:pt>
                <c:pt idx="77">
                  <c:v>956.16761262213493</c:v>
                </c:pt>
                <c:pt idx="78">
                  <c:v>984.07989087611463</c:v>
                </c:pt>
                <c:pt idx="79">
                  <c:v>994.23352993173523</c:v>
                </c:pt>
                <c:pt idx="80">
                  <c:v>939.64410904429394</c:v>
                </c:pt>
                <c:pt idx="81">
                  <c:v>888.60467845214976</c:v>
                </c:pt>
                <c:pt idx="82">
                  <c:v>819.98731603210581</c:v>
                </c:pt>
                <c:pt idx="83">
                  <c:v>811.44250139127041</c:v>
                </c:pt>
                <c:pt idx="84">
                  <c:v>761.71795852074172</c:v>
                </c:pt>
                <c:pt idx="85">
                  <c:v>726.49406436794777</c:v>
                </c:pt>
                <c:pt idx="86">
                  <c:v>649.64355142948273</c:v>
                </c:pt>
                <c:pt idx="87">
                  <c:v>584.77575214183719</c:v>
                </c:pt>
                <c:pt idx="88">
                  <c:v>541.56133783750442</c:v>
                </c:pt>
                <c:pt idx="89">
                  <c:v>505.48567739611974</c:v>
                </c:pt>
                <c:pt idx="90">
                  <c:v>413.26640933627147</c:v>
                </c:pt>
                <c:pt idx="91">
                  <c:v>375.81951249267411</c:v>
                </c:pt>
                <c:pt idx="92">
                  <c:v>304.28426666826192</c:v>
                </c:pt>
                <c:pt idx="93">
                  <c:v>220.2030825067622</c:v>
                </c:pt>
                <c:pt idx="94">
                  <c:v>173.92192230018452</c:v>
                </c:pt>
                <c:pt idx="95">
                  <c:v>86.117331901247454</c:v>
                </c:pt>
                <c:pt idx="96">
                  <c:v>8.0054964714539327</c:v>
                </c:pt>
                <c:pt idx="97">
                  <c:v>-78.391609438049343</c:v>
                </c:pt>
                <c:pt idx="98">
                  <c:v>-157.46948031196658</c:v>
                </c:pt>
                <c:pt idx="99">
                  <c:v>-227.22547816519182</c:v>
                </c:pt>
                <c:pt idx="100">
                  <c:v>-282.89479757917235</c:v>
                </c:pt>
                <c:pt idx="101">
                  <c:v>-383.12560626255032</c:v>
                </c:pt>
                <c:pt idx="102">
                  <c:v>-491.72238757479403</c:v>
                </c:pt>
                <c:pt idx="103">
                  <c:v>-566.95988901857584</c:v>
                </c:pt>
                <c:pt idx="104">
                  <c:v>-693.66930003972823</c:v>
                </c:pt>
                <c:pt idx="105">
                  <c:v>-793.81015907140829</c:v>
                </c:pt>
                <c:pt idx="106">
                  <c:v>-882.41055615603716</c:v>
                </c:pt>
                <c:pt idx="107">
                  <c:v>-945.58839348755225</c:v>
                </c:pt>
                <c:pt idx="108">
                  <c:v>-1092.2576792205609</c:v>
                </c:pt>
                <c:pt idx="109">
                  <c:v>-1132.4833626392256</c:v>
                </c:pt>
                <c:pt idx="110">
                  <c:v>-1245.4970081013221</c:v>
                </c:pt>
                <c:pt idx="111">
                  <c:v>-1351.8712749915467</c:v>
                </c:pt>
                <c:pt idx="112">
                  <c:v>-1573.6728518058535</c:v>
                </c:pt>
                <c:pt idx="113">
                  <c:v>-1556.636685121676</c:v>
                </c:pt>
                <c:pt idx="114">
                  <c:v>-1644.4836314404577</c:v>
                </c:pt>
                <c:pt idx="115">
                  <c:v>-1991.1139364896119</c:v>
                </c:pt>
                <c:pt idx="116">
                  <c:v>-1956.4896842944349</c:v>
                </c:pt>
                <c:pt idx="117">
                  <c:v>-1945.2823867974587</c:v>
                </c:pt>
                <c:pt idx="118">
                  <c:v>-2111.878746775265</c:v>
                </c:pt>
                <c:pt idx="119">
                  <c:v>-2399.6985131850884</c:v>
                </c:pt>
                <c:pt idx="120">
                  <c:v>-2419.8577700010273</c:v>
                </c:pt>
                <c:pt idx="121">
                  <c:v>-2343.1511706316965</c:v>
                </c:pt>
                <c:pt idx="122">
                  <c:v>-2500.0495370167378</c:v>
                </c:pt>
                <c:pt idx="123">
                  <c:v>-2527.6199707666651</c:v>
                </c:pt>
                <c:pt idx="124">
                  <c:v>-3029.5662901468645</c:v>
                </c:pt>
                <c:pt idx="125">
                  <c:v>-2461.2123305000814</c:v>
                </c:pt>
                <c:pt idx="126">
                  <c:v>-2437.8230744047128</c:v>
                </c:pt>
                <c:pt idx="127">
                  <c:v>-2872.1141650121058</c:v>
                </c:pt>
                <c:pt idx="128">
                  <c:v>-2596.8119148263813</c:v>
                </c:pt>
                <c:pt idx="129">
                  <c:v>-3675.0695184962524</c:v>
                </c:pt>
                <c:pt idx="130">
                  <c:v>-2437.5217193243284</c:v>
                </c:pt>
                <c:pt idx="131">
                  <c:v>-2926.0867914213659</c:v>
                </c:pt>
                <c:pt idx="132">
                  <c:v>-2754.9241941344649</c:v>
                </c:pt>
                <c:pt idx="133">
                  <c:v>-2338.2486456443157</c:v>
                </c:pt>
                <c:pt idx="134">
                  <c:v>-2510.9795365211166</c:v>
                </c:pt>
                <c:pt idx="135">
                  <c:v>-2262.1859200137183</c:v>
                </c:pt>
                <c:pt idx="136">
                  <c:v>-2424.4353059038208</c:v>
                </c:pt>
                <c:pt idx="137">
                  <c:v>-2604.9907043731137</c:v>
                </c:pt>
                <c:pt idx="138">
                  <c:v>-2362.77918601498</c:v>
                </c:pt>
                <c:pt idx="139">
                  <c:v>-2578.6176522657665</c:v>
                </c:pt>
                <c:pt idx="140">
                  <c:v>-2468.819231093174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1-412A-93F3-2371FB74D1E4}"/>
            </c:ext>
          </c:extLst>
        </c:ser>
        <c:ser>
          <c:idx val="1"/>
          <c:order val="1"/>
          <c:tx>
            <c:v>model gibbs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(4)'!$A$2:$A$142</c:f>
              <c:numCache>
                <c:formatCode>General</c:formatCode>
                <c:ptCount val="141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  <c:pt idx="52">
                  <c:v>46.034999999999997</c:v>
                </c:pt>
                <c:pt idx="53">
                  <c:v>46.532499999999999</c:v>
                </c:pt>
                <c:pt idx="54">
                  <c:v>47.047499999999999</c:v>
                </c:pt>
                <c:pt idx="55">
                  <c:v>47.535000000000004</c:v>
                </c:pt>
                <c:pt idx="56">
                  <c:v>48.035000000000004</c:v>
                </c:pt>
                <c:pt idx="57">
                  <c:v>48.534999999999997</c:v>
                </c:pt>
                <c:pt idx="58">
                  <c:v>49.05</c:v>
                </c:pt>
                <c:pt idx="59">
                  <c:v>49.534999999999997</c:v>
                </c:pt>
                <c:pt idx="60">
                  <c:v>50.04</c:v>
                </c:pt>
                <c:pt idx="61">
                  <c:v>50.54</c:v>
                </c:pt>
                <c:pt idx="62">
                  <c:v>51.042499999999997</c:v>
                </c:pt>
                <c:pt idx="63">
                  <c:v>51.532499999999999</c:v>
                </c:pt>
                <c:pt idx="64">
                  <c:v>52.037500000000001</c:v>
                </c:pt>
                <c:pt idx="65">
                  <c:v>52.537499999999994</c:v>
                </c:pt>
                <c:pt idx="66">
                  <c:v>53.037500000000001</c:v>
                </c:pt>
                <c:pt idx="67">
                  <c:v>53.532499999999999</c:v>
                </c:pt>
                <c:pt idx="68">
                  <c:v>54.037500000000001</c:v>
                </c:pt>
                <c:pt idx="69">
                  <c:v>54.532499999999999</c:v>
                </c:pt>
                <c:pt idx="70">
                  <c:v>55.04</c:v>
                </c:pt>
                <c:pt idx="71">
                  <c:v>55.544999999999995</c:v>
                </c:pt>
                <c:pt idx="72">
                  <c:v>56.042499999999997</c:v>
                </c:pt>
                <c:pt idx="73">
                  <c:v>56.537500000000001</c:v>
                </c:pt>
                <c:pt idx="74">
                  <c:v>57.034999999999997</c:v>
                </c:pt>
                <c:pt idx="75">
                  <c:v>57.542500000000004</c:v>
                </c:pt>
                <c:pt idx="76">
                  <c:v>58.042500000000004</c:v>
                </c:pt>
                <c:pt idx="77">
                  <c:v>58.537500000000001</c:v>
                </c:pt>
                <c:pt idx="78">
                  <c:v>59.04</c:v>
                </c:pt>
                <c:pt idx="79">
                  <c:v>59.547499999999999</c:v>
                </c:pt>
                <c:pt idx="80">
                  <c:v>60.042500000000004</c:v>
                </c:pt>
                <c:pt idx="81">
                  <c:v>60.54</c:v>
                </c:pt>
                <c:pt idx="82">
                  <c:v>61.034999999999997</c:v>
                </c:pt>
                <c:pt idx="83">
                  <c:v>61.532499999999999</c:v>
                </c:pt>
                <c:pt idx="84">
                  <c:v>62.04</c:v>
                </c:pt>
                <c:pt idx="85">
                  <c:v>62.534999999999997</c:v>
                </c:pt>
                <c:pt idx="86">
                  <c:v>63.037500000000001</c:v>
                </c:pt>
                <c:pt idx="87">
                  <c:v>63.537499999999994</c:v>
                </c:pt>
                <c:pt idx="88">
                  <c:v>64.037500000000009</c:v>
                </c:pt>
                <c:pt idx="89">
                  <c:v>64.537499999999994</c:v>
                </c:pt>
                <c:pt idx="90">
                  <c:v>65.037499999999994</c:v>
                </c:pt>
                <c:pt idx="91">
                  <c:v>65.534999999999997</c:v>
                </c:pt>
                <c:pt idx="92">
                  <c:v>66.034999999999997</c:v>
                </c:pt>
                <c:pt idx="93">
                  <c:v>66.542500000000004</c:v>
                </c:pt>
                <c:pt idx="94">
                  <c:v>67.037500000000009</c:v>
                </c:pt>
                <c:pt idx="95">
                  <c:v>67.534999999999997</c:v>
                </c:pt>
                <c:pt idx="96">
                  <c:v>68.034999999999997</c:v>
                </c:pt>
                <c:pt idx="97">
                  <c:v>68.547499999999999</c:v>
                </c:pt>
                <c:pt idx="98">
                  <c:v>69.039999999999992</c:v>
                </c:pt>
                <c:pt idx="99">
                  <c:v>69.534999999999997</c:v>
                </c:pt>
                <c:pt idx="100">
                  <c:v>70.034999999999997</c:v>
                </c:pt>
                <c:pt idx="101">
                  <c:v>70.537499999999994</c:v>
                </c:pt>
                <c:pt idx="102">
                  <c:v>71.039999999999992</c:v>
                </c:pt>
                <c:pt idx="103">
                  <c:v>71.537499999999994</c:v>
                </c:pt>
                <c:pt idx="104">
                  <c:v>72.034999999999997</c:v>
                </c:pt>
                <c:pt idx="105">
                  <c:v>72.537500000000009</c:v>
                </c:pt>
                <c:pt idx="106">
                  <c:v>73.037500000000009</c:v>
                </c:pt>
                <c:pt idx="107">
                  <c:v>73.537499999999994</c:v>
                </c:pt>
                <c:pt idx="108">
                  <c:v>74.03</c:v>
                </c:pt>
                <c:pt idx="109">
                  <c:v>74.540000000000006</c:v>
                </c:pt>
                <c:pt idx="110">
                  <c:v>75.045000000000002</c:v>
                </c:pt>
                <c:pt idx="111">
                  <c:v>75.532499999999999</c:v>
                </c:pt>
                <c:pt idx="112">
                  <c:v>76.032499999999999</c:v>
                </c:pt>
                <c:pt idx="113">
                  <c:v>76.537500000000009</c:v>
                </c:pt>
                <c:pt idx="114">
                  <c:v>77.037500000000009</c:v>
                </c:pt>
                <c:pt idx="115">
                  <c:v>77.537499999999994</c:v>
                </c:pt>
                <c:pt idx="116">
                  <c:v>78.037500000000009</c:v>
                </c:pt>
                <c:pt idx="117">
                  <c:v>78.537500000000009</c:v>
                </c:pt>
                <c:pt idx="118">
                  <c:v>79.042500000000004</c:v>
                </c:pt>
                <c:pt idx="119">
                  <c:v>79.545000000000002</c:v>
                </c:pt>
                <c:pt idx="120">
                  <c:v>80.039999999999992</c:v>
                </c:pt>
                <c:pt idx="121">
                  <c:v>80.534999999999997</c:v>
                </c:pt>
                <c:pt idx="122">
                  <c:v>81.040000000000006</c:v>
                </c:pt>
                <c:pt idx="123">
                  <c:v>81.547499999999999</c:v>
                </c:pt>
                <c:pt idx="124">
                  <c:v>82.035000000000011</c:v>
                </c:pt>
                <c:pt idx="125">
                  <c:v>82.532499999999999</c:v>
                </c:pt>
                <c:pt idx="126">
                  <c:v>83.034999999999997</c:v>
                </c:pt>
                <c:pt idx="127">
                  <c:v>83.542500000000004</c:v>
                </c:pt>
                <c:pt idx="128">
                  <c:v>84.03</c:v>
                </c:pt>
                <c:pt idx="129">
                  <c:v>84.542500000000004</c:v>
                </c:pt>
                <c:pt idx="130">
                  <c:v>85.037499999999994</c:v>
                </c:pt>
                <c:pt idx="131">
                  <c:v>85.534999999999997</c:v>
                </c:pt>
                <c:pt idx="132">
                  <c:v>86.037500000000009</c:v>
                </c:pt>
                <c:pt idx="133">
                  <c:v>86.537499999999994</c:v>
                </c:pt>
                <c:pt idx="134">
                  <c:v>87.037500000000009</c:v>
                </c:pt>
                <c:pt idx="135">
                  <c:v>87.535000000000011</c:v>
                </c:pt>
                <c:pt idx="136">
                  <c:v>88.045000000000002</c:v>
                </c:pt>
                <c:pt idx="137">
                  <c:v>88.545000000000002</c:v>
                </c:pt>
                <c:pt idx="138">
                  <c:v>89.035000000000011</c:v>
                </c:pt>
                <c:pt idx="139">
                  <c:v>89.535000000000011</c:v>
                </c:pt>
                <c:pt idx="140">
                  <c:v>90.04</c:v>
                </c:pt>
              </c:numCache>
            </c:numRef>
          </c:xVal>
          <c:yVal>
            <c:numRef>
              <c:f>'Sheet1 (4)'!$S$2:$S$142</c:f>
              <c:numCache>
                <c:formatCode>General</c:formatCode>
                <c:ptCount val="141"/>
                <c:pt idx="0">
                  <c:v>-129.70608986171555</c:v>
                </c:pt>
                <c:pt idx="1">
                  <c:v>-44.95329252234842</c:v>
                </c:pt>
                <c:pt idx="2">
                  <c:v>28.63822388535209</c:v>
                </c:pt>
                <c:pt idx="3">
                  <c:v>98.628902509994987</c:v>
                </c:pt>
                <c:pt idx="4">
                  <c:v>165.5244243097286</c:v>
                </c:pt>
                <c:pt idx="5">
                  <c:v>231.72593504124234</c:v>
                </c:pt>
                <c:pt idx="6">
                  <c:v>296.79368327207612</c:v>
                </c:pt>
                <c:pt idx="7">
                  <c:v>357.32410549621727</c:v>
                </c:pt>
                <c:pt idx="8">
                  <c:v>416.79950501838675</c:v>
                </c:pt>
                <c:pt idx="9">
                  <c:v>473.45744751769962</c:v>
                </c:pt>
                <c:pt idx="10">
                  <c:v>528.7509730107372</c:v>
                </c:pt>
                <c:pt idx="11">
                  <c:v>581.081347756784</c:v>
                </c:pt>
                <c:pt idx="12">
                  <c:v>630.83266483347916</c:v>
                </c:pt>
                <c:pt idx="13">
                  <c:v>680.00319573635352</c:v>
                </c:pt>
                <c:pt idx="14">
                  <c:v>726.6326910566404</c:v>
                </c:pt>
                <c:pt idx="15">
                  <c:v>770.60252347227424</c:v>
                </c:pt>
                <c:pt idx="16">
                  <c:v>813.07379859687762</c:v>
                </c:pt>
                <c:pt idx="17">
                  <c:v>853.23116607368638</c:v>
                </c:pt>
                <c:pt idx="18">
                  <c:v>892.86255570109824</c:v>
                </c:pt>
                <c:pt idx="19">
                  <c:v>929.29384781145563</c:v>
                </c:pt>
                <c:pt idx="20">
                  <c:v>964.11167134226662</c:v>
                </c:pt>
                <c:pt idx="21">
                  <c:v>997.15730031955673</c:v>
                </c:pt>
                <c:pt idx="22">
                  <c:v>1029.0711249914953</c:v>
                </c:pt>
                <c:pt idx="23">
                  <c:v>1058.7680912001701</c:v>
                </c:pt>
                <c:pt idx="24">
                  <c:v>1086.3529999875955</c:v>
                </c:pt>
                <c:pt idx="25">
                  <c:v>1112.8198002285944</c:v>
                </c:pt>
                <c:pt idx="26">
                  <c:v>1137.3789251906355</c:v>
                </c:pt>
                <c:pt idx="27">
                  <c:v>1160.7715793805551</c:v>
                </c:pt>
                <c:pt idx="28">
                  <c:v>1181.9969379984711</c:v>
                </c:pt>
                <c:pt idx="29">
                  <c:v>1201.8649973160641</c:v>
                </c:pt>
                <c:pt idx="30">
                  <c:v>1220.1762544381756</c:v>
                </c:pt>
                <c:pt idx="31">
                  <c:v>1236.9529271122592</c:v>
                </c:pt>
                <c:pt idx="32">
                  <c:v>1252.2891603383036</c:v>
                </c:pt>
                <c:pt idx="33">
                  <c:v>1265.9231087900621</c:v>
                </c:pt>
                <c:pt idx="34">
                  <c:v>1278.2883918511495</c:v>
                </c:pt>
                <c:pt idx="35">
                  <c:v>1289.0861180801626</c:v>
                </c:pt>
                <c:pt idx="36">
                  <c:v>1298.6397863542791</c:v>
                </c:pt>
                <c:pt idx="37">
                  <c:v>1306.44558012835</c:v>
                </c:pt>
                <c:pt idx="38">
                  <c:v>1313.1625298035704</c:v>
                </c:pt>
                <c:pt idx="39">
                  <c:v>1318.3924614863483</c:v>
                </c:pt>
                <c:pt idx="40">
                  <c:v>1322.2464833191787</c:v>
                </c:pt>
                <c:pt idx="41">
                  <c:v>1324.7895659122025</c:v>
                </c:pt>
                <c:pt idx="42">
                  <c:v>1325.9902874464069</c:v>
                </c:pt>
                <c:pt idx="43">
                  <c:v>1325.8883329412772</c:v>
                </c:pt>
                <c:pt idx="44">
                  <c:v>1324.4563661713221</c:v>
                </c:pt>
                <c:pt idx="45">
                  <c:v>1321.7607021562565</c:v>
                </c:pt>
                <c:pt idx="46">
                  <c:v>1317.8698435866386</c:v>
                </c:pt>
                <c:pt idx="47">
                  <c:v>1312.6507236832347</c:v>
                </c:pt>
                <c:pt idx="48">
                  <c:v>1306.2546964831499</c:v>
                </c:pt>
                <c:pt idx="49">
                  <c:v>1298.484674507461</c:v>
                </c:pt>
                <c:pt idx="50">
                  <c:v>1289.6605947573637</c:v>
                </c:pt>
                <c:pt idx="51">
                  <c:v>1279.7078698073246</c:v>
                </c:pt>
                <c:pt idx="52">
                  <c:v>1268.4797697892177</c:v>
                </c:pt>
                <c:pt idx="53">
                  <c:v>1256.1485702708105</c:v>
                </c:pt>
                <c:pt idx="54">
                  <c:v>1242.1787428297166</c:v>
                </c:pt>
                <c:pt idx="55">
                  <c:v>1227.8376165183795</c:v>
                </c:pt>
                <c:pt idx="56">
                  <c:v>1212.0118993163035</c:v>
                </c:pt>
                <c:pt idx="57">
                  <c:v>1195.0668493664461</c:v>
                </c:pt>
                <c:pt idx="58">
                  <c:v>1176.4554158932315</c:v>
                </c:pt>
                <c:pt idx="59">
                  <c:v>1157.8646424460626</c:v>
                </c:pt>
                <c:pt idx="60">
                  <c:v>1137.4220577587012</c:v>
                </c:pt>
                <c:pt idx="61">
                  <c:v>1116.1019844809348</c:v>
                </c:pt>
                <c:pt idx="62">
                  <c:v>1093.6034847412459</c:v>
                </c:pt>
                <c:pt idx="63">
                  <c:v>1070.6399978324562</c:v>
                </c:pt>
                <c:pt idx="64">
                  <c:v>1045.9251228939672</c:v>
                </c:pt>
                <c:pt idx="65">
                  <c:v>1020.416514346156</c:v>
                </c:pt>
                <c:pt idx="66">
                  <c:v>993.88450367145538</c:v>
                </c:pt>
                <c:pt idx="67">
                  <c:v>966.61918356073238</c:v>
                </c:pt>
                <c:pt idx="68">
                  <c:v>937.78868851117045</c:v>
                </c:pt>
                <c:pt idx="69">
                  <c:v>908.54399032067579</c:v>
                </c:pt>
                <c:pt idx="70">
                  <c:v>877.5576137038961</c:v>
                </c:pt>
                <c:pt idx="71">
                  <c:v>845.72489232418684</c:v>
                </c:pt>
                <c:pt idx="72">
                  <c:v>813.39933449152431</c:v>
                </c:pt>
                <c:pt idx="73">
                  <c:v>780.29352533434508</c:v>
                </c:pt>
                <c:pt idx="74">
                  <c:v>746.08138594543868</c:v>
                </c:pt>
                <c:pt idx="75">
                  <c:v>710.21999724058719</c:v>
                </c:pt>
                <c:pt idx="76">
                  <c:v>673.94714573510259</c:v>
                </c:pt>
                <c:pt idx="77">
                  <c:v>637.12450962663729</c:v>
                </c:pt>
                <c:pt idx="78">
                  <c:v>598.82320704351105</c:v>
                </c:pt>
                <c:pt idx="79">
                  <c:v>559.20723475845557</c:v>
                </c:pt>
                <c:pt idx="80">
                  <c:v>519.67083403546872</c:v>
                </c:pt>
                <c:pt idx="81">
                  <c:v>479.05044783545424</c:v>
                </c:pt>
                <c:pt idx="82">
                  <c:v>437.76152774038104</c:v>
                </c:pt>
                <c:pt idx="83">
                  <c:v>395.39415103743289</c:v>
                </c:pt>
                <c:pt idx="84">
                  <c:v>351.28388088089775</c:v>
                </c:pt>
                <c:pt idx="85">
                  <c:v>307.39988760348172</c:v>
                </c:pt>
                <c:pt idx="86">
                  <c:v>261.98909459411533</c:v>
                </c:pt>
                <c:pt idx="87">
                  <c:v>215.94914960638295</c:v>
                </c:pt>
                <c:pt idx="88">
                  <c:v>169.06298415792594</c:v>
                </c:pt>
                <c:pt idx="89">
                  <c:v>121.33720560947779</c:v>
                </c:pt>
                <c:pt idx="90">
                  <c:v>72.778318938490202</c:v>
                </c:pt>
                <c:pt idx="91">
                  <c:v>23.641703000487876</c:v>
                </c:pt>
                <c:pt idx="92">
                  <c:v>-26.560196331867687</c:v>
                </c:pt>
                <c:pt idx="93">
                  <c:v>-78.347719248133089</c:v>
                </c:pt>
                <c:pt idx="94">
                  <c:v>-129.66166259290137</c:v>
                </c:pt>
                <c:pt idx="95">
                  <c:v>-182.02680070402229</c:v>
                </c:pt>
                <c:pt idx="96">
                  <c:v>-235.4492104838256</c:v>
                </c:pt>
                <c:pt idx="97">
                  <c:v>-291.02729234637815</c:v>
                </c:pt>
                <c:pt idx="98">
                  <c:v>-345.21301726888942</c:v>
                </c:pt>
                <c:pt idx="99">
                  <c:v>-400.43513749255385</c:v>
                </c:pt>
                <c:pt idx="100">
                  <c:v>-456.98440358254743</c:v>
                </c:pt>
                <c:pt idx="101">
                  <c:v>-514.58988518127001</c:v>
                </c:pt>
                <c:pt idx="102">
                  <c:v>-572.96525007394314</c:v>
                </c:pt>
                <c:pt idx="103">
                  <c:v>-631.51284894811454</c:v>
                </c:pt>
                <c:pt idx="104">
                  <c:v>-690.80453713253144</c:v>
                </c:pt>
                <c:pt idx="105">
                  <c:v>-751.44223193475989</c:v>
                </c:pt>
                <c:pt idx="106">
                  <c:v>-812.52133322206782</c:v>
                </c:pt>
                <c:pt idx="107">
                  <c:v>-874.33658508334713</c:v>
                </c:pt>
                <c:pt idx="108">
                  <c:v>-935.93940909510854</c:v>
                </c:pt>
                <c:pt idx="109">
                  <c:v>-1000.473766143718</c:v>
                </c:pt>
                <c:pt idx="110">
                  <c:v>-1065.1149029003543</c:v>
                </c:pt>
                <c:pt idx="111">
                  <c:v>-1128.2093613395236</c:v>
                </c:pt>
                <c:pt idx="112">
                  <c:v>-1193.6245231680168</c:v>
                </c:pt>
                <c:pt idx="113">
                  <c:v>-1260.411615979426</c:v>
                </c:pt>
                <c:pt idx="114">
                  <c:v>-1327.243464797089</c:v>
                </c:pt>
                <c:pt idx="115">
                  <c:v>-1394.7732406641194</c:v>
                </c:pt>
                <c:pt idx="116">
                  <c:v>-1462.9964429404868</c:v>
                </c:pt>
                <c:pt idx="117">
                  <c:v>-1531.9086286601075</c:v>
                </c:pt>
                <c:pt idx="118">
                  <c:v>-1602.2048217726147</c:v>
                </c:pt>
                <c:pt idx="119">
                  <c:v>-1672.8417726797688</c:v>
                </c:pt>
                <c:pt idx="120">
                  <c:v>-1743.0919554931743</c:v>
                </c:pt>
                <c:pt idx="121">
                  <c:v>-1814.0005161996683</c:v>
                </c:pt>
                <c:pt idx="122">
                  <c:v>-1887.0158381921749</c:v>
                </c:pt>
                <c:pt idx="123">
                  <c:v>-1961.0744412741146</c:v>
                </c:pt>
                <c:pt idx="124">
                  <c:v>-2032.8541611263649</c:v>
                </c:pt>
                <c:pt idx="125">
                  <c:v>-2106.7486096419339</c:v>
                </c:pt>
                <c:pt idx="126">
                  <c:v>-2182.0404185979914</c:v>
                </c:pt>
                <c:pt idx="127">
                  <c:v>-2258.7451877081526</c:v>
                </c:pt>
                <c:pt idx="128">
                  <c:v>-2333.0515141266287</c:v>
                </c:pt>
                <c:pt idx="129">
                  <c:v>-2411.8242013749073</c:v>
                </c:pt>
                <c:pt idx="130">
                  <c:v>-2488.5414657196839</c:v>
                </c:pt>
                <c:pt idx="131">
                  <c:v>-2566.2705731520109</c:v>
                </c:pt>
                <c:pt idx="132">
                  <c:v>-2645.4125987327038</c:v>
                </c:pt>
                <c:pt idx="133">
                  <c:v>-2724.7873704128215</c:v>
                </c:pt>
                <c:pt idx="134">
                  <c:v>-2804.7834505053002</c:v>
                </c:pt>
                <c:pt idx="135">
                  <c:v>-2884.992669902198</c:v>
                </c:pt>
                <c:pt idx="136">
                  <c:v>-2967.8483779884718</c:v>
                </c:pt>
                <c:pt idx="137">
                  <c:v>-3049.6962647695173</c:v>
                </c:pt>
                <c:pt idx="138">
                  <c:v>-3130.4963426213626</c:v>
                </c:pt>
                <c:pt idx="139">
                  <c:v>-3213.5432204584822</c:v>
                </c:pt>
                <c:pt idx="140">
                  <c:v>-3298.0301011015581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1-412A-93F3-2371FB74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174752"/>
        <c:axId val="702195808"/>
      </c:scatterChart>
      <c:valAx>
        <c:axId val="15171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5808"/>
        <c:crosses val="autoZero"/>
        <c:crossBetween val="midCat"/>
      </c:valAx>
      <c:valAx>
        <c:axId val="7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thetaf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(4)'!$A$2:$A$142</c:f>
              <c:numCache>
                <c:formatCode>General</c:formatCode>
                <c:ptCount val="141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  <c:pt idx="52">
                  <c:v>46.034999999999997</c:v>
                </c:pt>
                <c:pt idx="53">
                  <c:v>46.532499999999999</c:v>
                </c:pt>
                <c:pt idx="54">
                  <c:v>47.047499999999999</c:v>
                </c:pt>
                <c:pt idx="55">
                  <c:v>47.535000000000004</c:v>
                </c:pt>
                <c:pt idx="56">
                  <c:v>48.035000000000004</c:v>
                </c:pt>
                <c:pt idx="57">
                  <c:v>48.534999999999997</c:v>
                </c:pt>
                <c:pt idx="58">
                  <c:v>49.05</c:v>
                </c:pt>
                <c:pt idx="59">
                  <c:v>49.534999999999997</c:v>
                </c:pt>
                <c:pt idx="60">
                  <c:v>50.04</c:v>
                </c:pt>
                <c:pt idx="61">
                  <c:v>50.54</c:v>
                </c:pt>
                <c:pt idx="62">
                  <c:v>51.042499999999997</c:v>
                </c:pt>
                <c:pt idx="63">
                  <c:v>51.532499999999999</c:v>
                </c:pt>
                <c:pt idx="64">
                  <c:v>52.037500000000001</c:v>
                </c:pt>
                <c:pt idx="65">
                  <c:v>52.537499999999994</c:v>
                </c:pt>
                <c:pt idx="66">
                  <c:v>53.037500000000001</c:v>
                </c:pt>
                <c:pt idx="67">
                  <c:v>53.532499999999999</c:v>
                </c:pt>
                <c:pt idx="68">
                  <c:v>54.037500000000001</c:v>
                </c:pt>
                <c:pt idx="69">
                  <c:v>54.532499999999999</c:v>
                </c:pt>
                <c:pt idx="70">
                  <c:v>55.04</c:v>
                </c:pt>
                <c:pt idx="71">
                  <c:v>55.544999999999995</c:v>
                </c:pt>
                <c:pt idx="72">
                  <c:v>56.042499999999997</c:v>
                </c:pt>
                <c:pt idx="73">
                  <c:v>56.537500000000001</c:v>
                </c:pt>
                <c:pt idx="74">
                  <c:v>57.034999999999997</c:v>
                </c:pt>
                <c:pt idx="75">
                  <c:v>57.542500000000004</c:v>
                </c:pt>
                <c:pt idx="76">
                  <c:v>58.042500000000004</c:v>
                </c:pt>
                <c:pt idx="77">
                  <c:v>58.537500000000001</c:v>
                </c:pt>
                <c:pt idx="78">
                  <c:v>59.04</c:v>
                </c:pt>
                <c:pt idx="79">
                  <c:v>59.547499999999999</c:v>
                </c:pt>
                <c:pt idx="80">
                  <c:v>60.042500000000004</c:v>
                </c:pt>
                <c:pt idx="81">
                  <c:v>60.54</c:v>
                </c:pt>
                <c:pt idx="82">
                  <c:v>61.034999999999997</c:v>
                </c:pt>
                <c:pt idx="83">
                  <c:v>61.532499999999999</c:v>
                </c:pt>
                <c:pt idx="84">
                  <c:v>62.04</c:v>
                </c:pt>
                <c:pt idx="85">
                  <c:v>62.534999999999997</c:v>
                </c:pt>
                <c:pt idx="86">
                  <c:v>63.037500000000001</c:v>
                </c:pt>
                <c:pt idx="87">
                  <c:v>63.537499999999994</c:v>
                </c:pt>
                <c:pt idx="88">
                  <c:v>64.037500000000009</c:v>
                </c:pt>
                <c:pt idx="89">
                  <c:v>64.537499999999994</c:v>
                </c:pt>
                <c:pt idx="90">
                  <c:v>65.037499999999994</c:v>
                </c:pt>
                <c:pt idx="91">
                  <c:v>65.534999999999997</c:v>
                </c:pt>
                <c:pt idx="92">
                  <c:v>66.034999999999997</c:v>
                </c:pt>
                <c:pt idx="93">
                  <c:v>66.542500000000004</c:v>
                </c:pt>
                <c:pt idx="94">
                  <c:v>67.037500000000009</c:v>
                </c:pt>
                <c:pt idx="95">
                  <c:v>67.534999999999997</c:v>
                </c:pt>
                <c:pt idx="96">
                  <c:v>68.034999999999997</c:v>
                </c:pt>
                <c:pt idx="97">
                  <c:v>68.547499999999999</c:v>
                </c:pt>
                <c:pt idx="98">
                  <c:v>69.039999999999992</c:v>
                </c:pt>
                <c:pt idx="99">
                  <c:v>69.534999999999997</c:v>
                </c:pt>
                <c:pt idx="100">
                  <c:v>70.034999999999997</c:v>
                </c:pt>
                <c:pt idx="101">
                  <c:v>70.537499999999994</c:v>
                </c:pt>
                <c:pt idx="102">
                  <c:v>71.039999999999992</c:v>
                </c:pt>
                <c:pt idx="103">
                  <c:v>71.537499999999994</c:v>
                </c:pt>
                <c:pt idx="104">
                  <c:v>72.034999999999997</c:v>
                </c:pt>
                <c:pt idx="105">
                  <c:v>72.537500000000009</c:v>
                </c:pt>
                <c:pt idx="106">
                  <c:v>73.037500000000009</c:v>
                </c:pt>
                <c:pt idx="107">
                  <c:v>73.537499999999994</c:v>
                </c:pt>
                <c:pt idx="108">
                  <c:v>74.03</c:v>
                </c:pt>
                <c:pt idx="109">
                  <c:v>74.540000000000006</c:v>
                </c:pt>
                <c:pt idx="110">
                  <c:v>75.045000000000002</c:v>
                </c:pt>
                <c:pt idx="111">
                  <c:v>75.532499999999999</c:v>
                </c:pt>
                <c:pt idx="112">
                  <c:v>76.032499999999999</c:v>
                </c:pt>
                <c:pt idx="113">
                  <c:v>76.537500000000009</c:v>
                </c:pt>
                <c:pt idx="114">
                  <c:v>77.037500000000009</c:v>
                </c:pt>
                <c:pt idx="115">
                  <c:v>77.537499999999994</c:v>
                </c:pt>
                <c:pt idx="116">
                  <c:v>78.037500000000009</c:v>
                </c:pt>
                <c:pt idx="117">
                  <c:v>78.537500000000009</c:v>
                </c:pt>
                <c:pt idx="118">
                  <c:v>79.042500000000004</c:v>
                </c:pt>
                <c:pt idx="119">
                  <c:v>79.545000000000002</c:v>
                </c:pt>
                <c:pt idx="120">
                  <c:v>80.039999999999992</c:v>
                </c:pt>
                <c:pt idx="121">
                  <c:v>80.534999999999997</c:v>
                </c:pt>
                <c:pt idx="122">
                  <c:v>81.040000000000006</c:v>
                </c:pt>
                <c:pt idx="123">
                  <c:v>81.547499999999999</c:v>
                </c:pt>
                <c:pt idx="124">
                  <c:v>82.035000000000011</c:v>
                </c:pt>
                <c:pt idx="125">
                  <c:v>82.532499999999999</c:v>
                </c:pt>
                <c:pt idx="126">
                  <c:v>83.034999999999997</c:v>
                </c:pt>
                <c:pt idx="127">
                  <c:v>83.542500000000004</c:v>
                </c:pt>
                <c:pt idx="128">
                  <c:v>84.03</c:v>
                </c:pt>
                <c:pt idx="129">
                  <c:v>84.542500000000004</c:v>
                </c:pt>
                <c:pt idx="130">
                  <c:v>85.037499999999994</c:v>
                </c:pt>
                <c:pt idx="131">
                  <c:v>85.534999999999997</c:v>
                </c:pt>
                <c:pt idx="132">
                  <c:v>86.037500000000009</c:v>
                </c:pt>
                <c:pt idx="133">
                  <c:v>86.537499999999994</c:v>
                </c:pt>
                <c:pt idx="134">
                  <c:v>87.037500000000009</c:v>
                </c:pt>
                <c:pt idx="135">
                  <c:v>87.535000000000011</c:v>
                </c:pt>
                <c:pt idx="136">
                  <c:v>88.045000000000002</c:v>
                </c:pt>
                <c:pt idx="137">
                  <c:v>88.545000000000002</c:v>
                </c:pt>
                <c:pt idx="138">
                  <c:v>89.035000000000011</c:v>
                </c:pt>
                <c:pt idx="139">
                  <c:v>89.535000000000011</c:v>
                </c:pt>
                <c:pt idx="140">
                  <c:v>90.04</c:v>
                </c:pt>
              </c:numCache>
            </c:numRef>
          </c:xVal>
          <c:yVal>
            <c:numRef>
              <c:f>'Sheet1 (4)'!$E$2:$E$142</c:f>
              <c:numCache>
                <c:formatCode>General</c:formatCode>
                <c:ptCount val="141"/>
                <c:pt idx="0">
                  <c:v>0.98639623821126743</c:v>
                </c:pt>
                <c:pt idx="1">
                  <c:v>0.99734003842422314</c:v>
                </c:pt>
                <c:pt idx="2">
                  <c:v>1.0006244681446919</c:v>
                </c:pt>
                <c:pt idx="3">
                  <c:v>0.99220095179828161</c:v>
                </c:pt>
                <c:pt idx="4">
                  <c:v>0.98914128538242863</c:v>
                </c:pt>
                <c:pt idx="5">
                  <c:v>0.99073561556692791</c:v>
                </c:pt>
                <c:pt idx="6">
                  <c:v>1.0085898580669659</c:v>
                </c:pt>
                <c:pt idx="7">
                  <c:v>1.0023055201445783</c:v>
                </c:pt>
                <c:pt idx="8">
                  <c:v>0.99667741514809671</c:v>
                </c:pt>
                <c:pt idx="9">
                  <c:v>0.99682149667185926</c:v>
                </c:pt>
                <c:pt idx="10">
                  <c:v>1.0028356417713551</c:v>
                </c:pt>
                <c:pt idx="11">
                  <c:v>1.007130630447477</c:v>
                </c:pt>
                <c:pt idx="12">
                  <c:v>0.99875884837576057</c:v>
                </c:pt>
                <c:pt idx="13">
                  <c:v>1.0027853772145414</c:v>
                </c:pt>
                <c:pt idx="14">
                  <c:v>0.99275744187485959</c:v>
                </c:pt>
                <c:pt idx="15">
                  <c:v>1.0086537597867049</c:v>
                </c:pt>
                <c:pt idx="16">
                  <c:v>0.995927725386204</c:v>
                </c:pt>
                <c:pt idx="17">
                  <c:v>1.0053291737995924</c:v>
                </c:pt>
                <c:pt idx="18">
                  <c:v>0.99793627217230829</c:v>
                </c:pt>
                <c:pt idx="19">
                  <c:v>1.0078462865478546</c:v>
                </c:pt>
                <c:pt idx="20">
                  <c:v>0.99899262091952312</c:v>
                </c:pt>
                <c:pt idx="21">
                  <c:v>0.99948637110192939</c:v>
                </c:pt>
                <c:pt idx="22">
                  <c:v>1.0021234500758713</c:v>
                </c:pt>
                <c:pt idx="23">
                  <c:v>1.0098290127016176</c:v>
                </c:pt>
                <c:pt idx="24">
                  <c:v>1.003131903745945</c:v>
                </c:pt>
                <c:pt idx="25">
                  <c:v>0.99745688158006407</c:v>
                </c:pt>
                <c:pt idx="26">
                  <c:v>0.9953932745059082</c:v>
                </c:pt>
                <c:pt idx="27">
                  <c:v>1.0031398922550037</c:v>
                </c:pt>
                <c:pt idx="28">
                  <c:v>0.99563114576496892</c:v>
                </c:pt>
                <c:pt idx="29">
                  <c:v>0.99298295981185447</c:v>
                </c:pt>
                <c:pt idx="30">
                  <c:v>1.0054663827874659</c:v>
                </c:pt>
                <c:pt idx="31">
                  <c:v>0.99633226843265443</c:v>
                </c:pt>
                <c:pt idx="32">
                  <c:v>0.9940496608665077</c:v>
                </c:pt>
                <c:pt idx="33">
                  <c:v>1.0061134428451055</c:v>
                </c:pt>
                <c:pt idx="34">
                  <c:v>1.0038697308159565</c:v>
                </c:pt>
                <c:pt idx="35">
                  <c:v>0.99534099842252788</c:v>
                </c:pt>
                <c:pt idx="36">
                  <c:v>1.0009119614020323</c:v>
                </c:pt>
                <c:pt idx="37">
                  <c:v>1.0124722625866875</c:v>
                </c:pt>
                <c:pt idx="38">
                  <c:v>1.0035879914673542</c:v>
                </c:pt>
                <c:pt idx="39">
                  <c:v>1.0023514731733163</c:v>
                </c:pt>
                <c:pt idx="40">
                  <c:v>1.0104317091129436</c:v>
                </c:pt>
                <c:pt idx="41">
                  <c:v>1.0025598549639101</c:v>
                </c:pt>
                <c:pt idx="42">
                  <c:v>0.99437792460717356</c:v>
                </c:pt>
                <c:pt idx="43">
                  <c:v>0.9935181794601462</c:v>
                </c:pt>
                <c:pt idx="44">
                  <c:v>0.99121297783680407</c:v>
                </c:pt>
                <c:pt idx="45">
                  <c:v>1.0061243682805721</c:v>
                </c:pt>
                <c:pt idx="46">
                  <c:v>0.99429895378037858</c:v>
                </c:pt>
                <c:pt idx="47">
                  <c:v>0.98928385285142517</c:v>
                </c:pt>
                <c:pt idx="48">
                  <c:v>0.99464725610783333</c:v>
                </c:pt>
                <c:pt idx="49">
                  <c:v>0.99118234148427586</c:v>
                </c:pt>
                <c:pt idx="50">
                  <c:v>0.99387716948726856</c:v>
                </c:pt>
                <c:pt idx="51">
                  <c:v>0.99521189980611335</c:v>
                </c:pt>
                <c:pt idx="52">
                  <c:v>0.99108281111656371</c:v>
                </c:pt>
                <c:pt idx="53">
                  <c:v>0.98306494354849139</c:v>
                </c:pt>
                <c:pt idx="54">
                  <c:v>0.98236841047538381</c:v>
                </c:pt>
                <c:pt idx="55">
                  <c:v>0.96655552143791545</c:v>
                </c:pt>
                <c:pt idx="56">
                  <c:v>0.9666801561548517</c:v>
                </c:pt>
                <c:pt idx="57">
                  <c:v>0.95199600917764993</c:v>
                </c:pt>
                <c:pt idx="58">
                  <c:v>0.95119233017694993</c:v>
                </c:pt>
                <c:pt idx="59">
                  <c:v>0.94102389701788192</c:v>
                </c:pt>
                <c:pt idx="60">
                  <c:v>0.9347313194666772</c:v>
                </c:pt>
                <c:pt idx="61">
                  <c:v>0.93724661241759033</c:v>
                </c:pt>
                <c:pt idx="62">
                  <c:v>0.93472867366535473</c:v>
                </c:pt>
                <c:pt idx="63">
                  <c:v>0.92942202436178933</c:v>
                </c:pt>
                <c:pt idx="64">
                  <c:v>0.93719221846036616</c:v>
                </c:pt>
                <c:pt idx="65">
                  <c:v>0.92643949826146621</c:v>
                </c:pt>
                <c:pt idx="66">
                  <c:v>0.93192168343822712</c:v>
                </c:pt>
                <c:pt idx="67">
                  <c:v>0.91870464219928738</c:v>
                </c:pt>
                <c:pt idx="68">
                  <c:v>0.91494516415782567</c:v>
                </c:pt>
                <c:pt idx="69">
                  <c:v>0.92436619484772187</c:v>
                </c:pt>
                <c:pt idx="70">
                  <c:v>0.89980638855246375</c:v>
                </c:pt>
                <c:pt idx="71">
                  <c:v>0.91188869989275656</c:v>
                </c:pt>
                <c:pt idx="72">
                  <c:v>0.91827997382770254</c:v>
                </c:pt>
                <c:pt idx="73">
                  <c:v>0.91481291090249317</c:v>
                </c:pt>
                <c:pt idx="74">
                  <c:v>0.90813774945008097</c:v>
                </c:pt>
                <c:pt idx="75">
                  <c:v>0.9036509867722512</c:v>
                </c:pt>
                <c:pt idx="76">
                  <c:v>0.90060431103298866</c:v>
                </c:pt>
                <c:pt idx="77">
                  <c:v>0.8771395244164808</c:v>
                </c:pt>
                <c:pt idx="78">
                  <c:v>0.88140245589578181</c:v>
                </c:pt>
                <c:pt idx="79">
                  <c:v>0.88175996751371832</c:v>
                </c:pt>
                <c:pt idx="80">
                  <c:v>0.86798181030579336</c:v>
                </c:pt>
                <c:pt idx="81">
                  <c:v>0.85399728415627107</c:v>
                </c:pt>
                <c:pt idx="82">
                  <c:v>0.83433834522704764</c:v>
                </c:pt>
                <c:pt idx="83">
                  <c:v>0.83018085062500691</c:v>
                </c:pt>
                <c:pt idx="84">
                  <c:v>0.81419153002793976</c:v>
                </c:pt>
                <c:pt idx="85">
                  <c:v>0.80186669567466329</c:v>
                </c:pt>
                <c:pt idx="86">
                  <c:v>0.77559057479194682</c:v>
                </c:pt>
                <c:pt idx="87">
                  <c:v>0.75166963077863802</c:v>
                </c:pt>
                <c:pt idx="88">
                  <c:v>0.73452091145509368</c:v>
                </c:pt>
                <c:pt idx="89">
                  <c:v>0.71961064575376665</c:v>
                </c:pt>
                <c:pt idx="90">
                  <c:v>0.68236342028070252</c:v>
                </c:pt>
                <c:pt idx="91">
                  <c:v>0.66598668694974905</c:v>
                </c:pt>
                <c:pt idx="92">
                  <c:v>0.63517980475864844</c:v>
                </c:pt>
                <c:pt idx="93">
                  <c:v>0.598259962623921</c:v>
                </c:pt>
                <c:pt idx="94">
                  <c:v>0.57742262022267987</c:v>
                </c:pt>
                <c:pt idx="95">
                  <c:v>0.53828685106978669</c:v>
                </c:pt>
                <c:pt idx="96">
                  <c:v>0.50353987242049525</c:v>
                </c:pt>
                <c:pt idx="97">
                  <c:v>0.46564956180603301</c:v>
                </c:pt>
                <c:pt idx="98">
                  <c:v>0.43181009306785467</c:v>
                </c:pt>
                <c:pt idx="99">
                  <c:v>0.40293870117172903</c:v>
                </c:pt>
                <c:pt idx="100">
                  <c:v>0.38081717566360862</c:v>
                </c:pt>
                <c:pt idx="101">
                  <c:v>0.34217601820875743</c:v>
                </c:pt>
                <c:pt idx="102">
                  <c:v>0.30302285553465347</c:v>
                </c:pt>
                <c:pt idx="103">
                  <c:v>0.27813878743518028</c:v>
                </c:pt>
                <c:pt idx="104">
                  <c:v>0.23888568922767645</c:v>
                </c:pt>
                <c:pt idx="105">
                  <c:v>0.21133438990629286</c:v>
                </c:pt>
                <c:pt idx="106">
                  <c:v>0.18940761056944036</c:v>
                </c:pt>
                <c:pt idx="107">
                  <c:v>0.17546743878205212</c:v>
                </c:pt>
                <c:pt idx="108">
                  <c:v>0.14486188228113742</c:v>
                </c:pt>
                <c:pt idx="109">
                  <c:v>0.13844394945293165</c:v>
                </c:pt>
                <c:pt idx="110">
                  <c:v>0.1194980182063195</c:v>
                </c:pt>
                <c:pt idx="111">
                  <c:v>0.10397893223503726</c:v>
                </c:pt>
                <c:pt idx="112">
                  <c:v>7.6515664729753477E-2</c:v>
                </c:pt>
                <c:pt idx="113">
                  <c:v>7.962599534054958E-2</c:v>
                </c:pt>
                <c:pt idx="114">
                  <c:v>7.1175134195660364E-2</c:v>
                </c:pt>
                <c:pt idx="115">
                  <c:v>4.3514285720546726E-2</c:v>
                </c:pt>
                <c:pt idx="116">
                  <c:v>4.6664406910569119E-2</c:v>
                </c:pt>
                <c:pt idx="117">
                  <c:v>4.8309763876219325E-2</c:v>
                </c:pt>
                <c:pt idx="118">
                  <c:v>3.8597903343010984E-2</c:v>
                </c:pt>
                <c:pt idx="119">
                  <c:v>2.5823636399000632E-2</c:v>
                </c:pt>
                <c:pt idx="120">
                  <c:v>2.5626705070672915E-2</c:v>
                </c:pt>
                <c:pt idx="121">
                  <c:v>2.9278632971163548E-2</c:v>
                </c:pt>
                <c:pt idx="122">
                  <c:v>2.3838094926104999E-2</c:v>
                </c:pt>
                <c:pt idx="123">
                  <c:v>2.3432383151374924E-2</c:v>
                </c:pt>
                <c:pt idx="124">
                  <c:v>1.1611687944218898E-2</c:v>
                </c:pt>
                <c:pt idx="125">
                  <c:v>2.6894164575636082E-2</c:v>
                </c:pt>
                <c:pt idx="126">
                  <c:v>2.8388547920262842E-2</c:v>
                </c:pt>
                <c:pt idx="127">
                  <c:v>1.5718505361960209E-2</c:v>
                </c:pt>
                <c:pt idx="128">
                  <c:v>2.3687862302841721E-2</c:v>
                </c:pt>
                <c:pt idx="129">
                  <c:v>5.3194222677231881E-3</c:v>
                </c:pt>
                <c:pt idx="130">
                  <c:v>3.0788315401621136E-2</c:v>
                </c:pt>
                <c:pt idx="131">
                  <c:v>1.6037870117392654E-2</c:v>
                </c:pt>
                <c:pt idx="132">
                  <c:v>2.0771284716673385E-2</c:v>
                </c:pt>
                <c:pt idx="133">
                  <c:v>3.7272603979192728E-2</c:v>
                </c:pt>
                <c:pt idx="134">
                  <c:v>3.0129773031573433E-2</c:v>
                </c:pt>
                <c:pt idx="135">
                  <c:v>4.2700992061328963E-2</c:v>
                </c:pt>
                <c:pt idx="136">
                  <c:v>3.5106325071119243E-2</c:v>
                </c:pt>
                <c:pt idx="137">
                  <c:v>2.8186835298523876E-2</c:v>
                </c:pt>
                <c:pt idx="138">
                  <c:v>3.9412614166281563E-2</c:v>
                </c:pt>
                <c:pt idx="139">
                  <c:v>3.0303587408603314E-2</c:v>
                </c:pt>
                <c:pt idx="140">
                  <c:v>3.5587133982219479E-2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C-4337-9239-DB50ADCCDADC}"/>
            </c:ext>
          </c:extLst>
        </c:ser>
        <c:ser>
          <c:idx val="1"/>
          <c:order val="1"/>
          <c:tx>
            <c:v>thetau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(4)'!$A$2:$A$142</c:f>
              <c:numCache>
                <c:formatCode>General</c:formatCode>
                <c:ptCount val="141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  <c:pt idx="52">
                  <c:v>46.034999999999997</c:v>
                </c:pt>
                <c:pt idx="53">
                  <c:v>46.532499999999999</c:v>
                </c:pt>
                <c:pt idx="54">
                  <c:v>47.047499999999999</c:v>
                </c:pt>
                <c:pt idx="55">
                  <c:v>47.535000000000004</c:v>
                </c:pt>
                <c:pt idx="56">
                  <c:v>48.035000000000004</c:v>
                </c:pt>
                <c:pt idx="57">
                  <c:v>48.534999999999997</c:v>
                </c:pt>
                <c:pt idx="58">
                  <c:v>49.05</c:v>
                </c:pt>
                <c:pt idx="59">
                  <c:v>49.534999999999997</c:v>
                </c:pt>
                <c:pt idx="60">
                  <c:v>50.04</c:v>
                </c:pt>
                <c:pt idx="61">
                  <c:v>50.54</c:v>
                </c:pt>
                <c:pt idx="62">
                  <c:v>51.042499999999997</c:v>
                </c:pt>
                <c:pt idx="63">
                  <c:v>51.532499999999999</c:v>
                </c:pt>
                <c:pt idx="64">
                  <c:v>52.037500000000001</c:v>
                </c:pt>
                <c:pt idx="65">
                  <c:v>52.537499999999994</c:v>
                </c:pt>
                <c:pt idx="66">
                  <c:v>53.037500000000001</c:v>
                </c:pt>
                <c:pt idx="67">
                  <c:v>53.532499999999999</c:v>
                </c:pt>
                <c:pt idx="68">
                  <c:v>54.037500000000001</c:v>
                </c:pt>
                <c:pt idx="69">
                  <c:v>54.532499999999999</c:v>
                </c:pt>
                <c:pt idx="70">
                  <c:v>55.04</c:v>
                </c:pt>
                <c:pt idx="71">
                  <c:v>55.544999999999995</c:v>
                </c:pt>
                <c:pt idx="72">
                  <c:v>56.042499999999997</c:v>
                </c:pt>
                <c:pt idx="73">
                  <c:v>56.537500000000001</c:v>
                </c:pt>
                <c:pt idx="74">
                  <c:v>57.034999999999997</c:v>
                </c:pt>
                <c:pt idx="75">
                  <c:v>57.542500000000004</c:v>
                </c:pt>
                <c:pt idx="76">
                  <c:v>58.042500000000004</c:v>
                </c:pt>
                <c:pt idx="77">
                  <c:v>58.537500000000001</c:v>
                </c:pt>
                <c:pt idx="78">
                  <c:v>59.04</c:v>
                </c:pt>
                <c:pt idx="79">
                  <c:v>59.547499999999999</c:v>
                </c:pt>
                <c:pt idx="80">
                  <c:v>60.042500000000004</c:v>
                </c:pt>
                <c:pt idx="81">
                  <c:v>60.54</c:v>
                </c:pt>
                <c:pt idx="82">
                  <c:v>61.034999999999997</c:v>
                </c:pt>
                <c:pt idx="83">
                  <c:v>61.532499999999999</c:v>
                </c:pt>
                <c:pt idx="84">
                  <c:v>62.04</c:v>
                </c:pt>
                <c:pt idx="85">
                  <c:v>62.534999999999997</c:v>
                </c:pt>
                <c:pt idx="86">
                  <c:v>63.037500000000001</c:v>
                </c:pt>
                <c:pt idx="87">
                  <c:v>63.537499999999994</c:v>
                </c:pt>
                <c:pt idx="88">
                  <c:v>64.037500000000009</c:v>
                </c:pt>
                <c:pt idx="89">
                  <c:v>64.537499999999994</c:v>
                </c:pt>
                <c:pt idx="90">
                  <c:v>65.037499999999994</c:v>
                </c:pt>
                <c:pt idx="91">
                  <c:v>65.534999999999997</c:v>
                </c:pt>
                <c:pt idx="92">
                  <c:v>66.034999999999997</c:v>
                </c:pt>
                <c:pt idx="93">
                  <c:v>66.542500000000004</c:v>
                </c:pt>
                <c:pt idx="94">
                  <c:v>67.037500000000009</c:v>
                </c:pt>
                <c:pt idx="95">
                  <c:v>67.534999999999997</c:v>
                </c:pt>
                <c:pt idx="96">
                  <c:v>68.034999999999997</c:v>
                </c:pt>
                <c:pt idx="97">
                  <c:v>68.547499999999999</c:v>
                </c:pt>
                <c:pt idx="98">
                  <c:v>69.039999999999992</c:v>
                </c:pt>
                <c:pt idx="99">
                  <c:v>69.534999999999997</c:v>
                </c:pt>
                <c:pt idx="100">
                  <c:v>70.034999999999997</c:v>
                </c:pt>
                <c:pt idx="101">
                  <c:v>70.537499999999994</c:v>
                </c:pt>
                <c:pt idx="102">
                  <c:v>71.039999999999992</c:v>
                </c:pt>
                <c:pt idx="103">
                  <c:v>71.537499999999994</c:v>
                </c:pt>
                <c:pt idx="104">
                  <c:v>72.034999999999997</c:v>
                </c:pt>
                <c:pt idx="105">
                  <c:v>72.537500000000009</c:v>
                </c:pt>
                <c:pt idx="106">
                  <c:v>73.037500000000009</c:v>
                </c:pt>
                <c:pt idx="107">
                  <c:v>73.537499999999994</c:v>
                </c:pt>
                <c:pt idx="108">
                  <c:v>74.03</c:v>
                </c:pt>
                <c:pt idx="109">
                  <c:v>74.540000000000006</c:v>
                </c:pt>
                <c:pt idx="110">
                  <c:v>75.045000000000002</c:v>
                </c:pt>
                <c:pt idx="111">
                  <c:v>75.532499999999999</c:v>
                </c:pt>
                <c:pt idx="112">
                  <c:v>76.032499999999999</c:v>
                </c:pt>
                <c:pt idx="113">
                  <c:v>76.537500000000009</c:v>
                </c:pt>
                <c:pt idx="114">
                  <c:v>77.037500000000009</c:v>
                </c:pt>
                <c:pt idx="115">
                  <c:v>77.537499999999994</c:v>
                </c:pt>
                <c:pt idx="116">
                  <c:v>78.037500000000009</c:v>
                </c:pt>
                <c:pt idx="117">
                  <c:v>78.537500000000009</c:v>
                </c:pt>
                <c:pt idx="118">
                  <c:v>79.042500000000004</c:v>
                </c:pt>
                <c:pt idx="119">
                  <c:v>79.545000000000002</c:v>
                </c:pt>
                <c:pt idx="120">
                  <c:v>80.039999999999992</c:v>
                </c:pt>
                <c:pt idx="121">
                  <c:v>80.534999999999997</c:v>
                </c:pt>
                <c:pt idx="122">
                  <c:v>81.040000000000006</c:v>
                </c:pt>
                <c:pt idx="123">
                  <c:v>81.547499999999999</c:v>
                </c:pt>
                <c:pt idx="124">
                  <c:v>82.035000000000011</c:v>
                </c:pt>
                <c:pt idx="125">
                  <c:v>82.532499999999999</c:v>
                </c:pt>
                <c:pt idx="126">
                  <c:v>83.034999999999997</c:v>
                </c:pt>
                <c:pt idx="127">
                  <c:v>83.542500000000004</c:v>
                </c:pt>
                <c:pt idx="128">
                  <c:v>84.03</c:v>
                </c:pt>
                <c:pt idx="129">
                  <c:v>84.542500000000004</c:v>
                </c:pt>
                <c:pt idx="130">
                  <c:v>85.037499999999994</c:v>
                </c:pt>
                <c:pt idx="131">
                  <c:v>85.534999999999997</c:v>
                </c:pt>
                <c:pt idx="132">
                  <c:v>86.037500000000009</c:v>
                </c:pt>
                <c:pt idx="133">
                  <c:v>86.537499999999994</c:v>
                </c:pt>
                <c:pt idx="134">
                  <c:v>87.037500000000009</c:v>
                </c:pt>
                <c:pt idx="135">
                  <c:v>87.535000000000011</c:v>
                </c:pt>
                <c:pt idx="136">
                  <c:v>88.045000000000002</c:v>
                </c:pt>
                <c:pt idx="137">
                  <c:v>88.545000000000002</c:v>
                </c:pt>
                <c:pt idx="138">
                  <c:v>89.035000000000011</c:v>
                </c:pt>
                <c:pt idx="139">
                  <c:v>89.535000000000011</c:v>
                </c:pt>
                <c:pt idx="140">
                  <c:v>90.04</c:v>
                </c:pt>
              </c:numCache>
            </c:numRef>
          </c:xVal>
          <c:yVal>
            <c:numRef>
              <c:f>'Sheet1 (4)'!$F$2:$F$142</c:f>
              <c:numCache>
                <c:formatCode>General</c:formatCode>
                <c:ptCount val="141"/>
                <c:pt idx="0">
                  <c:v>1.360376178873257E-2</c:v>
                </c:pt>
                <c:pt idx="1">
                  <c:v>2.6599615757769571E-3</c:v>
                </c:pt>
                <c:pt idx="2">
                  <c:v>-6.2446814469192965E-4</c:v>
                </c:pt>
                <c:pt idx="3">
                  <c:v>7.7990482017184686E-3</c:v>
                </c:pt>
                <c:pt idx="4">
                  <c:v>1.0858714617571409E-2</c:v>
                </c:pt>
                <c:pt idx="5">
                  <c:v>9.2643844330719434E-3</c:v>
                </c:pt>
                <c:pt idx="6">
                  <c:v>-8.5898580669658952E-3</c:v>
                </c:pt>
                <c:pt idx="7">
                  <c:v>-2.3055201445782822E-3</c:v>
                </c:pt>
                <c:pt idx="8">
                  <c:v>3.3225848519033738E-3</c:v>
                </c:pt>
                <c:pt idx="9">
                  <c:v>3.1785033281407408E-3</c:v>
                </c:pt>
                <c:pt idx="10">
                  <c:v>-2.8356417713551701E-3</c:v>
                </c:pt>
                <c:pt idx="11">
                  <c:v>-7.1306304474768132E-3</c:v>
                </c:pt>
                <c:pt idx="12">
                  <c:v>1.241151624239387E-3</c:v>
                </c:pt>
                <c:pt idx="13">
                  <c:v>-2.7853772145414054E-3</c:v>
                </c:pt>
                <c:pt idx="14">
                  <c:v>7.2425581251404436E-3</c:v>
                </c:pt>
                <c:pt idx="15">
                  <c:v>-8.6537597867048944E-3</c:v>
                </c:pt>
                <c:pt idx="16">
                  <c:v>4.0722746137960425E-3</c:v>
                </c:pt>
                <c:pt idx="17">
                  <c:v>-5.3291737995924439E-3</c:v>
                </c:pt>
                <c:pt idx="18">
                  <c:v>2.0637278276915924E-3</c:v>
                </c:pt>
                <c:pt idx="19">
                  <c:v>-7.8462865478546688E-3</c:v>
                </c:pt>
                <c:pt idx="20">
                  <c:v>1.0073790804768575E-3</c:v>
                </c:pt>
                <c:pt idx="21">
                  <c:v>5.1362889807057572E-4</c:v>
                </c:pt>
                <c:pt idx="22">
                  <c:v>-2.1234500758715697E-3</c:v>
                </c:pt>
                <c:pt idx="23">
                  <c:v>-9.8290127016175746E-3</c:v>
                </c:pt>
                <c:pt idx="24">
                  <c:v>-3.1319037459450719E-3</c:v>
                </c:pt>
                <c:pt idx="25">
                  <c:v>2.5431184199359051E-3</c:v>
                </c:pt>
                <c:pt idx="26">
                  <c:v>4.6067254940918055E-3</c:v>
                </c:pt>
                <c:pt idx="27">
                  <c:v>-3.1398922550037161E-3</c:v>
                </c:pt>
                <c:pt idx="28">
                  <c:v>4.3688542350310954E-3</c:v>
                </c:pt>
                <c:pt idx="29">
                  <c:v>7.0170401881454797E-3</c:v>
                </c:pt>
                <c:pt idx="30">
                  <c:v>-5.4663827874659688E-3</c:v>
                </c:pt>
                <c:pt idx="31">
                  <c:v>3.6677315673455156E-3</c:v>
                </c:pt>
                <c:pt idx="32">
                  <c:v>5.9503391334923758E-3</c:v>
                </c:pt>
                <c:pt idx="33">
                  <c:v>-6.1134428451056514E-3</c:v>
                </c:pt>
                <c:pt idx="34">
                  <c:v>-3.8697308159565741E-3</c:v>
                </c:pt>
                <c:pt idx="35">
                  <c:v>4.6590015774720496E-3</c:v>
                </c:pt>
                <c:pt idx="36">
                  <c:v>-9.1196140203222758E-4</c:v>
                </c:pt>
                <c:pt idx="37">
                  <c:v>-1.2472262586687459E-2</c:v>
                </c:pt>
                <c:pt idx="38">
                  <c:v>-3.5879914673543414E-3</c:v>
                </c:pt>
                <c:pt idx="39">
                  <c:v>-2.351473173316322E-3</c:v>
                </c:pt>
                <c:pt idx="40">
                  <c:v>-1.0431709112943629E-2</c:v>
                </c:pt>
                <c:pt idx="41">
                  <c:v>-2.5598549639099621E-3</c:v>
                </c:pt>
                <c:pt idx="42">
                  <c:v>5.6220753928264431E-3</c:v>
                </c:pt>
                <c:pt idx="43">
                  <c:v>6.4818205398538059E-3</c:v>
                </c:pt>
                <c:pt idx="44">
                  <c:v>8.7870221631960125E-3</c:v>
                </c:pt>
                <c:pt idx="45">
                  <c:v>-6.1243682805720377E-3</c:v>
                </c:pt>
                <c:pt idx="46">
                  <c:v>5.7010462196214898E-3</c:v>
                </c:pt>
                <c:pt idx="47">
                  <c:v>1.0716147148574743E-2</c:v>
                </c:pt>
                <c:pt idx="48">
                  <c:v>5.3527438921667225E-3</c:v>
                </c:pt>
                <c:pt idx="49">
                  <c:v>8.817658515724032E-3</c:v>
                </c:pt>
                <c:pt idx="50">
                  <c:v>6.1228305127314538E-3</c:v>
                </c:pt>
                <c:pt idx="51">
                  <c:v>4.7881001938864581E-3</c:v>
                </c:pt>
                <c:pt idx="52">
                  <c:v>8.9171888834363427E-3</c:v>
                </c:pt>
                <c:pt idx="53">
                  <c:v>1.6935056451508532E-2</c:v>
                </c:pt>
                <c:pt idx="54">
                  <c:v>1.7631589524615972E-2</c:v>
                </c:pt>
                <c:pt idx="55">
                  <c:v>3.3444478562084497E-2</c:v>
                </c:pt>
                <c:pt idx="56">
                  <c:v>3.3319843845148245E-2</c:v>
                </c:pt>
                <c:pt idx="57">
                  <c:v>4.8003990822349941E-2</c:v>
                </c:pt>
                <c:pt idx="58">
                  <c:v>4.8807669823050043E-2</c:v>
                </c:pt>
                <c:pt idx="59">
                  <c:v>5.8976102982118098E-2</c:v>
                </c:pt>
                <c:pt idx="60">
                  <c:v>6.5268680533322784E-2</c:v>
                </c:pt>
                <c:pt idx="61">
                  <c:v>6.2753387582409545E-2</c:v>
                </c:pt>
                <c:pt idx="62">
                  <c:v>6.5271326334645441E-2</c:v>
                </c:pt>
                <c:pt idx="63">
                  <c:v>7.057797563821068E-2</c:v>
                </c:pt>
                <c:pt idx="64">
                  <c:v>6.2807781539633678E-2</c:v>
                </c:pt>
                <c:pt idx="65">
                  <c:v>7.3560501738533832E-2</c:v>
                </c:pt>
                <c:pt idx="66">
                  <c:v>6.8078316561772823E-2</c:v>
                </c:pt>
                <c:pt idx="67">
                  <c:v>8.1295357800712661E-2</c:v>
                </c:pt>
                <c:pt idx="68">
                  <c:v>8.5054835842174284E-2</c:v>
                </c:pt>
                <c:pt idx="69">
                  <c:v>7.5633805152278064E-2</c:v>
                </c:pt>
                <c:pt idx="70">
                  <c:v>0.10019361144753618</c:v>
                </c:pt>
                <c:pt idx="71">
                  <c:v>8.8111300107243357E-2</c:v>
                </c:pt>
                <c:pt idx="72">
                  <c:v>8.1720026172297483E-2</c:v>
                </c:pt>
                <c:pt idx="73">
                  <c:v>8.5187089097506746E-2</c:v>
                </c:pt>
                <c:pt idx="74">
                  <c:v>9.1862250549919033E-2</c:v>
                </c:pt>
                <c:pt idx="75">
                  <c:v>9.6349013227748734E-2</c:v>
                </c:pt>
                <c:pt idx="76">
                  <c:v>9.9395688967011162E-2</c:v>
                </c:pt>
                <c:pt idx="77">
                  <c:v>0.12286047558351916</c:v>
                </c:pt>
                <c:pt idx="78">
                  <c:v>0.11859754410421812</c:v>
                </c:pt>
                <c:pt idx="79">
                  <c:v>0.11824003248628155</c:v>
                </c:pt>
                <c:pt idx="80">
                  <c:v>0.13201818969420651</c:v>
                </c:pt>
                <c:pt idx="81">
                  <c:v>0.14600271584372887</c:v>
                </c:pt>
                <c:pt idx="82">
                  <c:v>0.16566165477295228</c:v>
                </c:pt>
                <c:pt idx="83">
                  <c:v>0.16981914937499321</c:v>
                </c:pt>
                <c:pt idx="84">
                  <c:v>0.18580846997206024</c:v>
                </c:pt>
                <c:pt idx="85">
                  <c:v>0.19813330432533674</c:v>
                </c:pt>
                <c:pt idx="86">
                  <c:v>0.22440942520805307</c:v>
                </c:pt>
                <c:pt idx="87">
                  <c:v>0.24833036922136192</c:v>
                </c:pt>
                <c:pt idx="88">
                  <c:v>0.26547908854490615</c:v>
                </c:pt>
                <c:pt idx="89">
                  <c:v>0.2803893542462334</c:v>
                </c:pt>
                <c:pt idx="90">
                  <c:v>0.31763657971929743</c:v>
                </c:pt>
                <c:pt idx="91">
                  <c:v>0.33401331305025084</c:v>
                </c:pt>
                <c:pt idx="92">
                  <c:v>0.36482019524135156</c:v>
                </c:pt>
                <c:pt idx="93">
                  <c:v>0.40174003737607888</c:v>
                </c:pt>
                <c:pt idx="94">
                  <c:v>0.42257737977732007</c:v>
                </c:pt>
                <c:pt idx="95">
                  <c:v>0.46171314893021337</c:v>
                </c:pt>
                <c:pt idx="96">
                  <c:v>0.49646012757950464</c:v>
                </c:pt>
                <c:pt idx="97">
                  <c:v>0.53435043819396699</c:v>
                </c:pt>
                <c:pt idx="98">
                  <c:v>0.56818990693214522</c:v>
                </c:pt>
                <c:pt idx="99">
                  <c:v>0.59706129882827086</c:v>
                </c:pt>
                <c:pt idx="100">
                  <c:v>0.61918282433639127</c:v>
                </c:pt>
                <c:pt idx="101">
                  <c:v>0.65782398179124257</c:v>
                </c:pt>
                <c:pt idx="102">
                  <c:v>0.69697714446534642</c:v>
                </c:pt>
                <c:pt idx="103">
                  <c:v>0.72186121256481972</c:v>
                </c:pt>
                <c:pt idx="104">
                  <c:v>0.76111431077232361</c:v>
                </c:pt>
                <c:pt idx="105">
                  <c:v>0.78866561009370717</c:v>
                </c:pt>
                <c:pt idx="106">
                  <c:v>0.81059238943055967</c:v>
                </c:pt>
                <c:pt idx="107">
                  <c:v>0.82453256121794793</c:v>
                </c:pt>
                <c:pt idx="108">
                  <c:v>0.85513811771886261</c:v>
                </c:pt>
                <c:pt idx="109">
                  <c:v>0.86155605054706819</c:v>
                </c:pt>
                <c:pt idx="110">
                  <c:v>0.88050198179368044</c:v>
                </c:pt>
                <c:pt idx="111">
                  <c:v>0.8960210677649626</c:v>
                </c:pt>
                <c:pt idx="112">
                  <c:v>0.92348433527024631</c:v>
                </c:pt>
                <c:pt idx="113">
                  <c:v>0.92037400465945041</c:v>
                </c:pt>
                <c:pt idx="114">
                  <c:v>0.92882486580433965</c:v>
                </c:pt>
                <c:pt idx="115">
                  <c:v>0.95648571427945328</c:v>
                </c:pt>
                <c:pt idx="116">
                  <c:v>0.95333559308943083</c:v>
                </c:pt>
                <c:pt idx="117">
                  <c:v>0.95169023612378068</c:v>
                </c:pt>
                <c:pt idx="118">
                  <c:v>0.96140209665698906</c:v>
                </c:pt>
                <c:pt idx="119">
                  <c:v>0.97417636360099935</c:v>
                </c:pt>
                <c:pt idx="120">
                  <c:v>0.97437329492932689</c:v>
                </c:pt>
                <c:pt idx="121">
                  <c:v>0.97072136702883627</c:v>
                </c:pt>
                <c:pt idx="122">
                  <c:v>0.976161905073895</c:v>
                </c:pt>
                <c:pt idx="123">
                  <c:v>0.97656761684862503</c:v>
                </c:pt>
                <c:pt idx="124">
                  <c:v>0.98838831205578115</c:v>
                </c:pt>
                <c:pt idx="125">
                  <c:v>0.97310583542436391</c:v>
                </c:pt>
                <c:pt idx="126">
                  <c:v>0.9716114520797372</c:v>
                </c:pt>
                <c:pt idx="127">
                  <c:v>0.9842814946380396</c:v>
                </c:pt>
                <c:pt idx="128">
                  <c:v>0.9763121376971583</c:v>
                </c:pt>
                <c:pt idx="129">
                  <c:v>0.9946805777322768</c:v>
                </c:pt>
                <c:pt idx="130">
                  <c:v>0.96921168459837892</c:v>
                </c:pt>
                <c:pt idx="131">
                  <c:v>0.98396212988260734</c:v>
                </c:pt>
                <c:pt idx="132">
                  <c:v>0.97922871528332667</c:v>
                </c:pt>
                <c:pt idx="133">
                  <c:v>0.96272739602080726</c:v>
                </c:pt>
                <c:pt idx="134">
                  <c:v>0.96987022696842662</c:v>
                </c:pt>
                <c:pt idx="135">
                  <c:v>0.95729900793867106</c:v>
                </c:pt>
                <c:pt idx="136">
                  <c:v>0.96489367492888056</c:v>
                </c:pt>
                <c:pt idx="137">
                  <c:v>0.97181316470147616</c:v>
                </c:pt>
                <c:pt idx="138">
                  <c:v>0.96058738583371839</c:v>
                </c:pt>
                <c:pt idx="139">
                  <c:v>0.96969641259139672</c:v>
                </c:pt>
                <c:pt idx="140">
                  <c:v>0.96441286601778053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C-4337-9239-DB50ADCCD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35216"/>
        <c:axId val="2106365504"/>
      </c:scatterChart>
      <c:valAx>
        <c:axId val="21114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65504"/>
        <c:crosses val="autoZero"/>
        <c:crossBetween val="midCat"/>
      </c:valAx>
      <c:valAx>
        <c:axId val="21063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'Sheet1 (3)'!$A$2:$A$142</c:f>
              <c:numCache>
                <c:formatCode>General</c:formatCode>
                <c:ptCount val="141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  <c:pt idx="52">
                  <c:v>46.034999999999997</c:v>
                </c:pt>
                <c:pt idx="53">
                  <c:v>46.532499999999999</c:v>
                </c:pt>
                <c:pt idx="54">
                  <c:v>47.047499999999999</c:v>
                </c:pt>
                <c:pt idx="55">
                  <c:v>47.535000000000004</c:v>
                </c:pt>
                <c:pt idx="56">
                  <c:v>48.035000000000004</c:v>
                </c:pt>
                <c:pt idx="57">
                  <c:v>48.534999999999997</c:v>
                </c:pt>
                <c:pt idx="58">
                  <c:v>49.05</c:v>
                </c:pt>
                <c:pt idx="59">
                  <c:v>49.534999999999997</c:v>
                </c:pt>
                <c:pt idx="60">
                  <c:v>50.04</c:v>
                </c:pt>
                <c:pt idx="61">
                  <c:v>50.54</c:v>
                </c:pt>
                <c:pt idx="62">
                  <c:v>51.042499999999997</c:v>
                </c:pt>
                <c:pt idx="63">
                  <c:v>51.532499999999999</c:v>
                </c:pt>
                <c:pt idx="64">
                  <c:v>52.037500000000001</c:v>
                </c:pt>
                <c:pt idx="65">
                  <c:v>52.537499999999994</c:v>
                </c:pt>
                <c:pt idx="66">
                  <c:v>53.037500000000001</c:v>
                </c:pt>
                <c:pt idx="67">
                  <c:v>53.532499999999999</c:v>
                </c:pt>
                <c:pt idx="68">
                  <c:v>54.037500000000001</c:v>
                </c:pt>
                <c:pt idx="69">
                  <c:v>54.532499999999999</c:v>
                </c:pt>
                <c:pt idx="70">
                  <c:v>55.04</c:v>
                </c:pt>
                <c:pt idx="71">
                  <c:v>55.544999999999995</c:v>
                </c:pt>
                <c:pt idx="72">
                  <c:v>56.042499999999997</c:v>
                </c:pt>
                <c:pt idx="73">
                  <c:v>56.537500000000001</c:v>
                </c:pt>
                <c:pt idx="74">
                  <c:v>57.034999999999997</c:v>
                </c:pt>
                <c:pt idx="75">
                  <c:v>57.542500000000004</c:v>
                </c:pt>
                <c:pt idx="76">
                  <c:v>58.042500000000004</c:v>
                </c:pt>
                <c:pt idx="77">
                  <c:v>58.537500000000001</c:v>
                </c:pt>
                <c:pt idx="78">
                  <c:v>59.04</c:v>
                </c:pt>
                <c:pt idx="79">
                  <c:v>59.547499999999999</c:v>
                </c:pt>
                <c:pt idx="80">
                  <c:v>60.042500000000004</c:v>
                </c:pt>
                <c:pt idx="81">
                  <c:v>60.54</c:v>
                </c:pt>
                <c:pt idx="82">
                  <c:v>61.034999999999997</c:v>
                </c:pt>
                <c:pt idx="83">
                  <c:v>61.532499999999999</c:v>
                </c:pt>
                <c:pt idx="84">
                  <c:v>62.04</c:v>
                </c:pt>
                <c:pt idx="85">
                  <c:v>62.534999999999997</c:v>
                </c:pt>
                <c:pt idx="86">
                  <c:v>63.037500000000001</c:v>
                </c:pt>
                <c:pt idx="87">
                  <c:v>63.537499999999994</c:v>
                </c:pt>
                <c:pt idx="88">
                  <c:v>64.037500000000009</c:v>
                </c:pt>
                <c:pt idx="89">
                  <c:v>64.537499999999994</c:v>
                </c:pt>
                <c:pt idx="90">
                  <c:v>65.037499999999994</c:v>
                </c:pt>
                <c:pt idx="91">
                  <c:v>65.534999999999997</c:v>
                </c:pt>
                <c:pt idx="92">
                  <c:v>66.034999999999997</c:v>
                </c:pt>
                <c:pt idx="93">
                  <c:v>66.542500000000004</c:v>
                </c:pt>
                <c:pt idx="94">
                  <c:v>67.037500000000009</c:v>
                </c:pt>
                <c:pt idx="95">
                  <c:v>67.534999999999997</c:v>
                </c:pt>
                <c:pt idx="96">
                  <c:v>68.034999999999997</c:v>
                </c:pt>
                <c:pt idx="97">
                  <c:v>68.547499999999999</c:v>
                </c:pt>
                <c:pt idx="98">
                  <c:v>69.039999999999992</c:v>
                </c:pt>
                <c:pt idx="99">
                  <c:v>69.534999999999997</c:v>
                </c:pt>
                <c:pt idx="100">
                  <c:v>70.034999999999997</c:v>
                </c:pt>
                <c:pt idx="101">
                  <c:v>70.537499999999994</c:v>
                </c:pt>
                <c:pt idx="102">
                  <c:v>71.039999999999992</c:v>
                </c:pt>
                <c:pt idx="103">
                  <c:v>71.537499999999994</c:v>
                </c:pt>
                <c:pt idx="104">
                  <c:v>72.034999999999997</c:v>
                </c:pt>
                <c:pt idx="105">
                  <c:v>72.537500000000009</c:v>
                </c:pt>
                <c:pt idx="106">
                  <c:v>73.037500000000009</c:v>
                </c:pt>
                <c:pt idx="107">
                  <c:v>73.537499999999994</c:v>
                </c:pt>
                <c:pt idx="108">
                  <c:v>74.03</c:v>
                </c:pt>
                <c:pt idx="109">
                  <c:v>74.540000000000006</c:v>
                </c:pt>
                <c:pt idx="110">
                  <c:v>75.045000000000002</c:v>
                </c:pt>
                <c:pt idx="111">
                  <c:v>75.532499999999999</c:v>
                </c:pt>
                <c:pt idx="112">
                  <c:v>76.032499999999999</c:v>
                </c:pt>
                <c:pt idx="113">
                  <c:v>76.537500000000009</c:v>
                </c:pt>
                <c:pt idx="114">
                  <c:v>77.037500000000009</c:v>
                </c:pt>
                <c:pt idx="115">
                  <c:v>77.537499999999994</c:v>
                </c:pt>
                <c:pt idx="116">
                  <c:v>78.037500000000009</c:v>
                </c:pt>
                <c:pt idx="117">
                  <c:v>78.537500000000009</c:v>
                </c:pt>
                <c:pt idx="118">
                  <c:v>79.042500000000004</c:v>
                </c:pt>
                <c:pt idx="119">
                  <c:v>79.545000000000002</c:v>
                </c:pt>
                <c:pt idx="120">
                  <c:v>80.039999999999992</c:v>
                </c:pt>
                <c:pt idx="121">
                  <c:v>80.534999999999997</c:v>
                </c:pt>
                <c:pt idx="122">
                  <c:v>81.040000000000006</c:v>
                </c:pt>
                <c:pt idx="123">
                  <c:v>81.547499999999999</c:v>
                </c:pt>
                <c:pt idx="124">
                  <c:v>82.035000000000011</c:v>
                </c:pt>
                <c:pt idx="125">
                  <c:v>82.532499999999999</c:v>
                </c:pt>
                <c:pt idx="126">
                  <c:v>83.034999999999997</c:v>
                </c:pt>
                <c:pt idx="127">
                  <c:v>83.542500000000004</c:v>
                </c:pt>
                <c:pt idx="128">
                  <c:v>84.03</c:v>
                </c:pt>
                <c:pt idx="129">
                  <c:v>84.542500000000004</c:v>
                </c:pt>
                <c:pt idx="130">
                  <c:v>85.037499999999994</c:v>
                </c:pt>
                <c:pt idx="131">
                  <c:v>85.534999999999997</c:v>
                </c:pt>
                <c:pt idx="132">
                  <c:v>86.037500000000009</c:v>
                </c:pt>
                <c:pt idx="133">
                  <c:v>86.537499999999994</c:v>
                </c:pt>
                <c:pt idx="134">
                  <c:v>87.037500000000009</c:v>
                </c:pt>
                <c:pt idx="135">
                  <c:v>87.535000000000011</c:v>
                </c:pt>
                <c:pt idx="136">
                  <c:v>88.045000000000002</c:v>
                </c:pt>
                <c:pt idx="137">
                  <c:v>88.545000000000002</c:v>
                </c:pt>
                <c:pt idx="138">
                  <c:v>89.035000000000011</c:v>
                </c:pt>
                <c:pt idx="139">
                  <c:v>89.535000000000011</c:v>
                </c:pt>
                <c:pt idx="140">
                  <c:v>90.04</c:v>
                </c:pt>
              </c:numCache>
            </c:numRef>
          </c:xVal>
          <c:yVal>
            <c:numRef>
              <c:f>'Sheet1 (3)'!$B$2:$B$142</c:f>
              <c:numCache>
                <c:formatCode>General</c:formatCode>
                <c:ptCount val="141"/>
                <c:pt idx="0">
                  <c:v>9.1485051012170152E-3</c:v>
                </c:pt>
                <c:pt idx="1">
                  <c:v>4.2364255948739186E-3</c:v>
                </c:pt>
                <c:pt idx="2">
                  <c:v>4.3293654909677048E-3</c:v>
                </c:pt>
                <c:pt idx="3">
                  <c:v>1.243275592422092E-2</c:v>
                </c:pt>
                <c:pt idx="4">
                  <c:v>1.6826608685195071E-2</c:v>
                </c:pt>
                <c:pt idx="5">
                  <c:v>1.8080984982407042E-2</c:v>
                </c:pt>
                <c:pt idx="6">
                  <c:v>8.2085495363810219E-3</c:v>
                </c:pt>
                <c:pt idx="7">
                  <c:v>1.4841896556645808E-2</c:v>
                </c:pt>
                <c:pt idx="8">
                  <c:v>2.1071280310227997E-2</c:v>
                </c:pt>
                <c:pt idx="9">
                  <c:v>2.3310517487098316E-2</c:v>
                </c:pt>
                <c:pt idx="10">
                  <c:v>2.1551096974724713E-2</c:v>
                </c:pt>
                <c:pt idx="11">
                  <c:v>2.0937830756493934E-2</c:v>
                </c:pt>
                <c:pt idx="12">
                  <c:v>2.9005669396177297E-2</c:v>
                </c:pt>
                <c:pt idx="13">
                  <c:v>2.8623888778167142E-2</c:v>
                </c:pt>
                <c:pt idx="14">
                  <c:v>3.787683594359649E-2</c:v>
                </c:pt>
                <c:pt idx="15">
                  <c:v>2.9279386274576411E-2</c:v>
                </c:pt>
                <c:pt idx="16">
                  <c:v>4.0374717114600646E-2</c:v>
                </c:pt>
                <c:pt idx="17">
                  <c:v>3.6240541764920059E-2</c:v>
                </c:pt>
                <c:pt idx="18">
                  <c:v>4.3729693763189664E-2</c:v>
                </c:pt>
                <c:pt idx="19">
                  <c:v>3.9246031884314254E-2</c:v>
                </c:pt>
                <c:pt idx="20">
                  <c:v>4.7668520904103694E-2</c:v>
                </c:pt>
                <c:pt idx="21">
                  <c:v>4.9667465778754111E-2</c:v>
                </c:pt>
                <c:pt idx="22">
                  <c:v>5.0240515107861046E-2</c:v>
                </c:pt>
                <c:pt idx="23">
                  <c:v>4.7295252471448383E-2</c:v>
                </c:pt>
                <c:pt idx="24">
                  <c:v>5.4212255745786531E-2</c:v>
                </c:pt>
                <c:pt idx="25">
                  <c:v>6.0473880978179934E-2</c:v>
                </c:pt>
                <c:pt idx="26">
                  <c:v>6.4230241759539883E-2</c:v>
                </c:pt>
                <c:pt idx="27">
                  <c:v>6.1292016042361445E-2</c:v>
                </c:pt>
                <c:pt idx="28">
                  <c:v>6.8778526630313377E-2</c:v>
                </c:pt>
                <c:pt idx="29">
                  <c:v>7.2948360017293545E-2</c:v>
                </c:pt>
                <c:pt idx="30">
                  <c:v>6.6719751748453404E-2</c:v>
                </c:pt>
                <c:pt idx="31">
                  <c:v>7.5346715133079847E-2</c:v>
                </c:pt>
                <c:pt idx="32">
                  <c:v>7.9277073052535965E-2</c:v>
                </c:pt>
                <c:pt idx="33">
                  <c:v>7.3313342076843382E-2</c:v>
                </c:pt>
                <c:pt idx="34">
                  <c:v>7.7216970983274652E-2</c:v>
                </c:pt>
                <c:pt idx="35">
                  <c:v>8.5416165884038789E-2</c:v>
                </c:pt>
                <c:pt idx="36">
                  <c:v>8.3973050124523427E-2</c:v>
                </c:pt>
                <c:pt idx="37">
                  <c:v>7.8320061150428374E-2</c:v>
                </c:pt>
                <c:pt idx="38">
                  <c:v>8.6810582263634098E-2</c:v>
                </c:pt>
                <c:pt idx="39">
                  <c:v>9.0010317635296988E-2</c:v>
                </c:pt>
                <c:pt idx="40">
                  <c:v>8.6795829497585117E-2</c:v>
                </c:pt>
                <c:pt idx="41">
                  <c:v>9.4567117668801048E-2</c:v>
                </c:pt>
                <c:pt idx="42">
                  <c:v>0.10253974020995035</c:v>
                </c:pt>
                <c:pt idx="43">
                  <c:v>0.10545705707498754</c:v>
                </c:pt>
                <c:pt idx="44">
                  <c:v>0.10943819163054828</c:v>
                </c:pt>
                <c:pt idx="45">
                  <c:v>0.10154108411759087</c:v>
                </c:pt>
                <c:pt idx="46">
                  <c:v>0.1119822589621239</c:v>
                </c:pt>
                <c:pt idx="47">
                  <c:v>0.11779038632050054</c:v>
                </c:pt>
                <c:pt idx="48">
                  <c:v>0.11644290560269699</c:v>
                </c:pt>
                <c:pt idx="49">
                  <c:v>0.12120924493200555</c:v>
                </c:pt>
                <c:pt idx="50">
                  <c:v>0.12169560912834906</c:v>
                </c:pt>
                <c:pt idx="51">
                  <c:v>0.12310488245323876</c:v>
                </c:pt>
                <c:pt idx="52">
                  <c:v>0.12829239220069744</c:v>
                </c:pt>
                <c:pt idx="53">
                  <c:v>0.13614052079347666</c:v>
                </c:pt>
                <c:pt idx="54">
                  <c:v>0.13903967832131608</c:v>
                </c:pt>
                <c:pt idx="55">
                  <c:v>0.15219754566786448</c:v>
                </c:pt>
                <c:pt idx="56">
                  <c:v>0.1544618966903859</c:v>
                </c:pt>
                <c:pt idx="57">
                  <c:v>0.16690284249311887</c:v>
                </c:pt>
                <c:pt idx="58">
                  <c:v>0.16987563070239997</c:v>
                </c:pt>
                <c:pt idx="59">
                  <c:v>0.17914287796931153</c:v>
                </c:pt>
                <c:pt idx="60">
                  <c:v>0.18584063726249941</c:v>
                </c:pt>
                <c:pt idx="61">
                  <c:v>0.18646212794663183</c:v>
                </c:pt>
                <c:pt idx="62">
                  <c:v>0.19055420545716834</c:v>
                </c:pt>
                <c:pt idx="63">
                  <c:v>0.19650393485857837</c:v>
                </c:pt>
                <c:pt idx="64">
                  <c:v>0.19353775747403629</c:v>
                </c:pt>
                <c:pt idx="65">
                  <c:v>0.20327702679472043</c:v>
                </c:pt>
                <c:pt idx="66">
                  <c:v>0.20185966914125028</c:v>
                </c:pt>
                <c:pt idx="67">
                  <c:v>0.21326891988064972</c:v>
                </c:pt>
                <c:pt idx="68">
                  <c:v>0.21822593319074218</c:v>
                </c:pt>
                <c:pt idx="69">
                  <c:v>0.2140783009006455</c:v>
                </c:pt>
                <c:pt idx="70">
                  <c:v>0.23334104978674688</c:v>
                </c:pt>
                <c:pt idx="71">
                  <c:v>0.22741158543369763</c:v>
                </c:pt>
                <c:pt idx="72">
                  <c:v>0.22535775198560282</c:v>
                </c:pt>
                <c:pt idx="73">
                  <c:v>0.23006681762780662</c:v>
                </c:pt>
                <c:pt idx="74">
                  <c:v>0.23699223857790433</c:v>
                </c:pt>
                <c:pt idx="75">
                  <c:v>0.24246079189010897</c:v>
                </c:pt>
                <c:pt idx="76">
                  <c:v>0.24690446745813008</c:v>
                </c:pt>
                <c:pt idx="77">
                  <c:v>0.26535596882099438</c:v>
                </c:pt>
                <c:pt idx="78">
                  <c:v>0.26478823230841869</c:v>
                </c:pt>
                <c:pt idx="79">
                  <c:v>0.26692780032457269</c:v>
                </c:pt>
                <c:pt idx="80">
                  <c:v>0.27872264995785873</c:v>
                </c:pt>
                <c:pt idx="81">
                  <c:v>0.29067106632781048</c:v>
                </c:pt>
                <c:pt idx="82">
                  <c:v>0.30650718915997283</c:v>
                </c:pt>
                <c:pt idx="83">
                  <c:v>0.31170246945049535</c:v>
                </c:pt>
                <c:pt idx="84">
                  <c:v>0.32507558056479979</c:v>
                </c:pt>
                <c:pt idx="85">
                  <c:v>0.33587170673237143</c:v>
                </c:pt>
                <c:pt idx="86">
                  <c:v>0.3562904070029741</c:v>
                </c:pt>
                <c:pt idx="87">
                  <c:v>0.3750788797289199</c:v>
                </c:pt>
                <c:pt idx="88">
                  <c:v>0.38921347964805958</c:v>
                </c:pt>
                <c:pt idx="89">
                  <c:v>0.40180981423801154</c:v>
                </c:pt>
                <c:pt idx="90">
                  <c:v>0.42975610758310118</c:v>
                </c:pt>
                <c:pt idx="91">
                  <c:v>0.44334844872813234</c:v>
                </c:pt>
                <c:pt idx="92">
                  <c:v>0.46686893816985675</c:v>
                </c:pt>
                <c:pt idx="93">
                  <c:v>0.49462550368484148</c:v>
                </c:pt>
                <c:pt idx="94">
                  <c:v>0.51127142538297443</c:v>
                </c:pt>
                <c:pt idx="95">
                  <c:v>0.54050377594484256</c:v>
                </c:pt>
                <c:pt idx="96">
                  <c:v>0.5667318996726356</c:v>
                </c:pt>
                <c:pt idx="97">
                  <c:v>0.59517887112689416</c:v>
                </c:pt>
                <c:pt idx="98">
                  <c:v>0.62074810404377023</c:v>
                </c:pt>
                <c:pt idx="99">
                  <c:v>0.64291502455478777</c:v>
                </c:pt>
                <c:pt idx="100">
                  <c:v>0.66046693688396807</c:v>
                </c:pt>
                <c:pt idx="101">
                  <c:v>0.68938289028694189</c:v>
                </c:pt>
                <c:pt idx="102">
                  <c:v>0.71865069367658607</c:v>
                </c:pt>
                <c:pt idx="103">
                  <c:v>0.73808927527454404</c:v>
                </c:pt>
                <c:pt idx="104">
                  <c:v>0.76740225436274068</c:v>
                </c:pt>
                <c:pt idx="105">
                  <c:v>0.78869725725639561</c:v>
                </c:pt>
                <c:pt idx="106">
                  <c:v>0.80611534001668061</c:v>
                </c:pt>
                <c:pt idx="107">
                  <c:v>0.81804502606897378</c:v>
                </c:pt>
                <c:pt idx="108">
                  <c:v>0.84139191449640238</c:v>
                </c:pt>
                <c:pt idx="109">
                  <c:v>0.84819931793594538</c:v>
                </c:pt>
                <c:pt idx="110">
                  <c:v>0.86359246188861727</c:v>
                </c:pt>
                <c:pt idx="111">
                  <c:v>0.87654842776808239</c:v>
                </c:pt>
                <c:pt idx="112">
                  <c:v>0.89777118519771337</c:v>
                </c:pt>
                <c:pt idx="113">
                  <c:v>0.89800726600197434</c:v>
                </c:pt>
                <c:pt idx="114">
                  <c:v>0.90616469778074227</c:v>
                </c:pt>
                <c:pt idx="115">
                  <c:v>0.92752323285284022</c:v>
                </c:pt>
                <c:pt idx="116">
                  <c:v>0.9277084695710569</c:v>
                </c:pt>
                <c:pt idx="117">
                  <c:v>0.92892778026426215</c:v>
                </c:pt>
                <c:pt idx="118">
                  <c:v>0.93797527082268284</c:v>
                </c:pt>
                <c:pt idx="119">
                  <c:v>0.94911549706660681</c:v>
                </c:pt>
                <c:pt idx="120">
                  <c:v>0.95157732827543351</c:v>
                </c:pt>
                <c:pt idx="121">
                  <c:v>0.95139422342221636</c:v>
                </c:pt>
                <c:pt idx="122">
                  <c:v>0.95750646116678073</c:v>
                </c:pt>
                <c:pt idx="123">
                  <c:v>0.96017051629837513</c:v>
                </c:pt>
                <c:pt idx="124">
                  <c:v>0.97058494804473283</c:v>
                </c:pt>
                <c:pt idx="125">
                  <c:v>0.96242108010362293</c:v>
                </c:pt>
                <c:pt idx="126">
                  <c:v>0.96375588986919536</c:v>
                </c:pt>
                <c:pt idx="127">
                  <c:v>0.97484799311526094</c:v>
                </c:pt>
                <c:pt idx="128">
                  <c:v>0.97166270102548713</c:v>
                </c:pt>
                <c:pt idx="129">
                  <c:v>0.98669424301762065</c:v>
                </c:pt>
                <c:pt idx="130">
                  <c:v>0.97151851965600589</c:v>
                </c:pt>
                <c:pt idx="131">
                  <c:v>0.98399327565532768</c:v>
                </c:pt>
                <c:pt idx="132">
                  <c:v>0.98310222314270213</c:v>
                </c:pt>
                <c:pt idx="133">
                  <c:v>0.97411251654549869</c:v>
                </c:pt>
                <c:pt idx="134">
                  <c:v>0.98137106997270274</c:v>
                </c:pt>
                <c:pt idx="135">
                  <c:v>0.97507037825545473</c:v>
                </c:pt>
                <c:pt idx="136">
                  <c:v>0.98268643341112683</c:v>
                </c:pt>
                <c:pt idx="137">
                  <c:v>0.98979150678285444</c:v>
                </c:pt>
                <c:pt idx="138">
                  <c:v>0.9843801515449313</c:v>
                </c:pt>
                <c:pt idx="139">
                  <c:v>0.99298987473280786</c:v>
                </c:pt>
                <c:pt idx="140">
                  <c:v>0.99173252152741886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380-B5FF-6D83D0310526}"/>
            </c:ext>
          </c:extLst>
        </c:ser>
        <c:ser>
          <c:idx val="1"/>
          <c:order val="1"/>
          <c:tx>
            <c:v>unfolded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-0.20388773780882885"/>
                  <c:y val="-2.3125094000416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(3)'!$A$119:$A$142</c:f>
              <c:numCache>
                <c:formatCode>General</c:formatCode>
                <c:ptCount val="24"/>
                <c:pt idx="0">
                  <c:v>78.537500000000009</c:v>
                </c:pt>
                <c:pt idx="1">
                  <c:v>79.042500000000004</c:v>
                </c:pt>
                <c:pt idx="2">
                  <c:v>79.545000000000002</c:v>
                </c:pt>
                <c:pt idx="3">
                  <c:v>80.039999999999992</c:v>
                </c:pt>
                <c:pt idx="4">
                  <c:v>80.534999999999997</c:v>
                </c:pt>
                <c:pt idx="5">
                  <c:v>81.040000000000006</c:v>
                </c:pt>
                <c:pt idx="6">
                  <c:v>81.547499999999999</c:v>
                </c:pt>
                <c:pt idx="7">
                  <c:v>82.035000000000011</c:v>
                </c:pt>
                <c:pt idx="8">
                  <c:v>82.532499999999999</c:v>
                </c:pt>
                <c:pt idx="9">
                  <c:v>83.034999999999997</c:v>
                </c:pt>
                <c:pt idx="10">
                  <c:v>83.542500000000004</c:v>
                </c:pt>
                <c:pt idx="11">
                  <c:v>84.03</c:v>
                </c:pt>
                <c:pt idx="12">
                  <c:v>84.542500000000004</c:v>
                </c:pt>
                <c:pt idx="13">
                  <c:v>85.037499999999994</c:v>
                </c:pt>
                <c:pt idx="14">
                  <c:v>85.534999999999997</c:v>
                </c:pt>
                <c:pt idx="15">
                  <c:v>86.037500000000009</c:v>
                </c:pt>
                <c:pt idx="16">
                  <c:v>86.537499999999994</c:v>
                </c:pt>
                <c:pt idx="17">
                  <c:v>87.037500000000009</c:v>
                </c:pt>
                <c:pt idx="18">
                  <c:v>87.535000000000011</c:v>
                </c:pt>
                <c:pt idx="19">
                  <c:v>88.045000000000002</c:v>
                </c:pt>
                <c:pt idx="20">
                  <c:v>88.545000000000002</c:v>
                </c:pt>
                <c:pt idx="21">
                  <c:v>89.035000000000011</c:v>
                </c:pt>
                <c:pt idx="22">
                  <c:v>89.535000000000011</c:v>
                </c:pt>
                <c:pt idx="23">
                  <c:v>90.04</c:v>
                </c:pt>
              </c:numCache>
            </c:numRef>
          </c:xVal>
          <c:yVal>
            <c:numRef>
              <c:f>'Sheet1 (3)'!$B$119:$B$142</c:f>
              <c:numCache>
                <c:formatCode>General</c:formatCode>
                <c:ptCount val="24"/>
                <c:pt idx="0">
                  <c:v>0.92892778026426215</c:v>
                </c:pt>
                <c:pt idx="1">
                  <c:v>0.93797527082268284</c:v>
                </c:pt>
                <c:pt idx="2">
                  <c:v>0.94911549706660681</c:v>
                </c:pt>
                <c:pt idx="3">
                  <c:v>0.95157732827543351</c:v>
                </c:pt>
                <c:pt idx="4">
                  <c:v>0.95139422342221636</c:v>
                </c:pt>
                <c:pt idx="5">
                  <c:v>0.95750646116678073</c:v>
                </c:pt>
                <c:pt idx="6">
                  <c:v>0.96017051629837513</c:v>
                </c:pt>
                <c:pt idx="7">
                  <c:v>0.97058494804473283</c:v>
                </c:pt>
                <c:pt idx="8">
                  <c:v>0.96242108010362293</c:v>
                </c:pt>
                <c:pt idx="9">
                  <c:v>0.96375588986919536</c:v>
                </c:pt>
                <c:pt idx="10">
                  <c:v>0.97484799311526094</c:v>
                </c:pt>
                <c:pt idx="11">
                  <c:v>0.97166270102548713</c:v>
                </c:pt>
                <c:pt idx="12">
                  <c:v>0.98669424301762065</c:v>
                </c:pt>
                <c:pt idx="13">
                  <c:v>0.97151851965600589</c:v>
                </c:pt>
                <c:pt idx="14">
                  <c:v>0.98399327565532768</c:v>
                </c:pt>
                <c:pt idx="15">
                  <c:v>0.98310222314270213</c:v>
                </c:pt>
                <c:pt idx="16">
                  <c:v>0.97411251654549869</c:v>
                </c:pt>
                <c:pt idx="17">
                  <c:v>0.98137106997270274</c:v>
                </c:pt>
                <c:pt idx="18">
                  <c:v>0.97507037825545473</c:v>
                </c:pt>
                <c:pt idx="19">
                  <c:v>0.98268643341112683</c:v>
                </c:pt>
                <c:pt idx="20">
                  <c:v>0.98979150678285444</c:v>
                </c:pt>
                <c:pt idx="21">
                  <c:v>0.9843801515449313</c:v>
                </c:pt>
                <c:pt idx="22">
                  <c:v>0.99298987473280786</c:v>
                </c:pt>
                <c:pt idx="23">
                  <c:v>0.99173252152741886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380-B5FF-6D83D0310526}"/>
            </c:ext>
          </c:extLst>
        </c:ser>
        <c:ser>
          <c:idx val="2"/>
          <c:order val="2"/>
          <c:tx>
            <c:v>folded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forward val="10"/>
            <c:backward val="10"/>
            <c:dispRSqr val="1"/>
            <c:dispEq val="1"/>
            <c:trendlineLbl>
              <c:layout>
                <c:manualLayout>
                  <c:x val="-6.0580152031894215E-2"/>
                  <c:y val="-5.3652960046660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(3)'!$A$2:$A$53</c:f>
              <c:numCache>
                <c:formatCode>General</c:formatCode>
                <c:ptCount val="52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</c:numCache>
            </c:numRef>
          </c:xVal>
          <c:yVal>
            <c:numRef>
              <c:f>'Sheet1 (3)'!$B$2:$B$53</c:f>
              <c:numCache>
                <c:formatCode>General</c:formatCode>
                <c:ptCount val="52"/>
                <c:pt idx="0">
                  <c:v>9.1485051012170152E-3</c:v>
                </c:pt>
                <c:pt idx="1">
                  <c:v>4.2364255948739186E-3</c:v>
                </c:pt>
                <c:pt idx="2">
                  <c:v>4.3293654909677048E-3</c:v>
                </c:pt>
                <c:pt idx="3">
                  <c:v>1.243275592422092E-2</c:v>
                </c:pt>
                <c:pt idx="4">
                  <c:v>1.6826608685195071E-2</c:v>
                </c:pt>
                <c:pt idx="5">
                  <c:v>1.8080984982407042E-2</c:v>
                </c:pt>
                <c:pt idx="6">
                  <c:v>8.2085495363810219E-3</c:v>
                </c:pt>
                <c:pt idx="7">
                  <c:v>1.4841896556645808E-2</c:v>
                </c:pt>
                <c:pt idx="8">
                  <c:v>2.1071280310227997E-2</c:v>
                </c:pt>
                <c:pt idx="9">
                  <c:v>2.3310517487098316E-2</c:v>
                </c:pt>
                <c:pt idx="10">
                  <c:v>2.1551096974724713E-2</c:v>
                </c:pt>
                <c:pt idx="11">
                  <c:v>2.0937830756493934E-2</c:v>
                </c:pt>
                <c:pt idx="12">
                  <c:v>2.9005669396177297E-2</c:v>
                </c:pt>
                <c:pt idx="13">
                  <c:v>2.8623888778167142E-2</c:v>
                </c:pt>
                <c:pt idx="14">
                  <c:v>3.787683594359649E-2</c:v>
                </c:pt>
                <c:pt idx="15">
                  <c:v>2.9279386274576411E-2</c:v>
                </c:pt>
                <c:pt idx="16">
                  <c:v>4.0374717114600646E-2</c:v>
                </c:pt>
                <c:pt idx="17">
                  <c:v>3.6240541764920059E-2</c:v>
                </c:pt>
                <c:pt idx="18">
                  <c:v>4.3729693763189664E-2</c:v>
                </c:pt>
                <c:pt idx="19">
                  <c:v>3.9246031884314254E-2</c:v>
                </c:pt>
                <c:pt idx="20">
                  <c:v>4.7668520904103694E-2</c:v>
                </c:pt>
                <c:pt idx="21">
                  <c:v>4.9667465778754111E-2</c:v>
                </c:pt>
                <c:pt idx="22">
                  <c:v>5.0240515107861046E-2</c:v>
                </c:pt>
                <c:pt idx="23">
                  <c:v>4.7295252471448383E-2</c:v>
                </c:pt>
                <c:pt idx="24">
                  <c:v>5.4212255745786531E-2</c:v>
                </c:pt>
                <c:pt idx="25">
                  <c:v>6.0473880978179934E-2</c:v>
                </c:pt>
                <c:pt idx="26">
                  <c:v>6.4230241759539883E-2</c:v>
                </c:pt>
                <c:pt idx="27">
                  <c:v>6.1292016042361445E-2</c:v>
                </c:pt>
                <c:pt idx="28">
                  <c:v>6.8778526630313377E-2</c:v>
                </c:pt>
                <c:pt idx="29">
                  <c:v>7.2948360017293545E-2</c:v>
                </c:pt>
                <c:pt idx="30">
                  <c:v>6.6719751748453404E-2</c:v>
                </c:pt>
                <c:pt idx="31">
                  <c:v>7.5346715133079847E-2</c:v>
                </c:pt>
                <c:pt idx="32">
                  <c:v>7.9277073052535965E-2</c:v>
                </c:pt>
                <c:pt idx="33">
                  <c:v>7.3313342076843382E-2</c:v>
                </c:pt>
                <c:pt idx="34">
                  <c:v>7.7216970983274652E-2</c:v>
                </c:pt>
                <c:pt idx="35">
                  <c:v>8.5416165884038789E-2</c:v>
                </c:pt>
                <c:pt idx="36">
                  <c:v>8.3973050124523427E-2</c:v>
                </c:pt>
                <c:pt idx="37">
                  <c:v>7.8320061150428374E-2</c:v>
                </c:pt>
                <c:pt idx="38">
                  <c:v>8.6810582263634098E-2</c:v>
                </c:pt>
                <c:pt idx="39">
                  <c:v>9.0010317635296988E-2</c:v>
                </c:pt>
                <c:pt idx="40">
                  <c:v>8.6795829497585117E-2</c:v>
                </c:pt>
                <c:pt idx="41">
                  <c:v>9.4567117668801048E-2</c:v>
                </c:pt>
                <c:pt idx="42">
                  <c:v>0.10253974020995035</c:v>
                </c:pt>
                <c:pt idx="43">
                  <c:v>0.10545705707498754</c:v>
                </c:pt>
                <c:pt idx="44">
                  <c:v>0.10943819163054828</c:v>
                </c:pt>
                <c:pt idx="45">
                  <c:v>0.10154108411759087</c:v>
                </c:pt>
                <c:pt idx="46">
                  <c:v>0.1119822589621239</c:v>
                </c:pt>
                <c:pt idx="47">
                  <c:v>0.11779038632050054</c:v>
                </c:pt>
                <c:pt idx="48">
                  <c:v>0.11644290560269699</c:v>
                </c:pt>
                <c:pt idx="49">
                  <c:v>0.12120924493200555</c:v>
                </c:pt>
                <c:pt idx="50">
                  <c:v>0.12169560912834906</c:v>
                </c:pt>
                <c:pt idx="51">
                  <c:v>0.12310488245323876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7C-4380-B5FF-6D83D0310526}"/>
            </c:ext>
          </c:extLst>
        </c:ser>
        <c:ser>
          <c:idx val="3"/>
          <c:order val="3"/>
          <c:tx>
            <c:v>unfolded2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'Sheet1 (3)'!$A$62:$A$81</c:f>
              <c:numCache>
                <c:formatCode>General</c:formatCode>
                <c:ptCount val="20"/>
                <c:pt idx="0">
                  <c:v>50.04</c:v>
                </c:pt>
                <c:pt idx="1">
                  <c:v>50.54</c:v>
                </c:pt>
                <c:pt idx="2">
                  <c:v>51.042499999999997</c:v>
                </c:pt>
                <c:pt idx="3">
                  <c:v>51.532499999999999</c:v>
                </c:pt>
                <c:pt idx="4">
                  <c:v>52.037500000000001</c:v>
                </c:pt>
                <c:pt idx="5">
                  <c:v>52.537499999999994</c:v>
                </c:pt>
                <c:pt idx="6">
                  <c:v>53.037500000000001</c:v>
                </c:pt>
                <c:pt idx="7">
                  <c:v>53.532499999999999</c:v>
                </c:pt>
                <c:pt idx="8">
                  <c:v>54.037500000000001</c:v>
                </c:pt>
                <c:pt idx="9">
                  <c:v>54.532499999999999</c:v>
                </c:pt>
                <c:pt idx="10">
                  <c:v>55.04</c:v>
                </c:pt>
                <c:pt idx="11">
                  <c:v>55.544999999999995</c:v>
                </c:pt>
                <c:pt idx="12">
                  <c:v>56.042499999999997</c:v>
                </c:pt>
                <c:pt idx="13">
                  <c:v>56.537500000000001</c:v>
                </c:pt>
                <c:pt idx="14">
                  <c:v>57.034999999999997</c:v>
                </c:pt>
                <c:pt idx="15">
                  <c:v>57.542500000000004</c:v>
                </c:pt>
                <c:pt idx="16">
                  <c:v>58.042500000000004</c:v>
                </c:pt>
                <c:pt idx="17">
                  <c:v>58.537500000000001</c:v>
                </c:pt>
                <c:pt idx="18">
                  <c:v>59.04</c:v>
                </c:pt>
                <c:pt idx="19">
                  <c:v>59.547499999999999</c:v>
                </c:pt>
              </c:numCache>
            </c:numRef>
          </c:xVal>
          <c:yVal>
            <c:numRef>
              <c:f>'Sheet1 (3)'!$B$62:$B$81</c:f>
              <c:numCache>
                <c:formatCode>General</c:formatCode>
                <c:ptCount val="20"/>
                <c:pt idx="0">
                  <c:v>0.18584063726249941</c:v>
                </c:pt>
                <c:pt idx="1">
                  <c:v>0.18646212794663183</c:v>
                </c:pt>
                <c:pt idx="2">
                  <c:v>0.19055420545716834</c:v>
                </c:pt>
                <c:pt idx="3">
                  <c:v>0.19650393485857837</c:v>
                </c:pt>
                <c:pt idx="4">
                  <c:v>0.19353775747403629</c:v>
                </c:pt>
                <c:pt idx="5">
                  <c:v>0.20327702679472043</c:v>
                </c:pt>
                <c:pt idx="6">
                  <c:v>0.20185966914125028</c:v>
                </c:pt>
                <c:pt idx="7">
                  <c:v>0.21326891988064972</c:v>
                </c:pt>
                <c:pt idx="8">
                  <c:v>0.21822593319074218</c:v>
                </c:pt>
                <c:pt idx="9">
                  <c:v>0.2140783009006455</c:v>
                </c:pt>
                <c:pt idx="10">
                  <c:v>0.23334104978674688</c:v>
                </c:pt>
                <c:pt idx="11">
                  <c:v>0.22741158543369763</c:v>
                </c:pt>
                <c:pt idx="12">
                  <c:v>0.22535775198560282</c:v>
                </c:pt>
                <c:pt idx="13">
                  <c:v>0.23006681762780662</c:v>
                </c:pt>
                <c:pt idx="14">
                  <c:v>0.23699223857790433</c:v>
                </c:pt>
                <c:pt idx="15">
                  <c:v>0.24246079189010897</c:v>
                </c:pt>
                <c:pt idx="16">
                  <c:v>0.24690446745813008</c:v>
                </c:pt>
                <c:pt idx="17">
                  <c:v>0.26535596882099438</c:v>
                </c:pt>
                <c:pt idx="18">
                  <c:v>0.26478823230841869</c:v>
                </c:pt>
                <c:pt idx="19">
                  <c:v>0.26692780032457269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F-4F78-AA09-D8846D78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38544"/>
        <c:axId val="384535920"/>
      </c:scatterChart>
      <c:valAx>
        <c:axId val="3845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5920"/>
        <c:crosses val="autoZero"/>
        <c:crossBetween val="midCat"/>
      </c:valAx>
      <c:valAx>
        <c:axId val="384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Van't</a:t>
            </a:r>
            <a:r>
              <a:rPr lang="en-US" baseline="0"/>
              <a:t> Hoff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LnKvs1/T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(3)'!$J$2:$J$142</c:f>
              <c:numCache>
                <c:formatCode>General</c:formatCode>
                <c:ptCount val="141"/>
                <c:pt idx="0">
                  <c:v>0.05</c:v>
                </c:pt>
                <c:pt idx="1">
                  <c:v>4.8649963512527365E-2</c:v>
                </c:pt>
                <c:pt idx="2">
                  <c:v>4.7494656851104253E-2</c:v>
                </c:pt>
                <c:pt idx="3">
                  <c:v>4.6409096182851842E-2</c:v>
                </c:pt>
                <c:pt idx="4">
                  <c:v>4.5382346267302018E-2</c:v>
                </c:pt>
                <c:pt idx="5">
                  <c:v>4.4375416019525181E-2</c:v>
                </c:pt>
                <c:pt idx="6">
                  <c:v>4.3393360815795187E-2</c:v>
                </c:pt>
                <c:pt idx="7">
                  <c:v>4.2485395645246941E-2</c:v>
                </c:pt>
                <c:pt idx="8">
                  <c:v>4.15973377703827E-2</c:v>
                </c:pt>
                <c:pt idx="9">
                  <c:v>4.0753948038716251E-2</c:v>
                </c:pt>
                <c:pt idx="10">
                  <c:v>3.9932115403813521E-2</c:v>
                </c:pt>
                <c:pt idx="11">
                  <c:v>3.9154267815191858E-2</c:v>
                </c:pt>
                <c:pt idx="12">
                  <c:v>3.8413521559588978E-2</c:v>
                </c:pt>
                <c:pt idx="13">
                  <c:v>3.7678975131876416E-2</c:v>
                </c:pt>
                <c:pt idx="14">
                  <c:v>3.6978829620042529E-2</c:v>
                </c:pt>
                <c:pt idx="15">
                  <c:v>3.6314117113027684E-2</c:v>
                </c:pt>
                <c:pt idx="16">
                  <c:v>3.5666518056174767E-2</c:v>
                </c:pt>
                <c:pt idx="17">
                  <c:v>3.5047752562866907E-2</c:v>
                </c:pt>
                <c:pt idx="18">
                  <c:v>3.4429333792391117E-2</c:v>
                </c:pt>
                <c:pt idx="19">
                  <c:v>3.3852403520649964E-2</c:v>
                </c:pt>
                <c:pt idx="20">
                  <c:v>3.3291718684977108E-2</c:v>
                </c:pt>
                <c:pt idx="21">
                  <c:v>3.2749304077288356E-2</c:v>
                </c:pt>
                <c:pt idx="22">
                  <c:v>3.2213900297978576E-2</c:v>
                </c:pt>
                <c:pt idx="23">
                  <c:v>3.1703257509709128E-2</c:v>
                </c:pt>
                <c:pt idx="24">
                  <c:v>3.1215857655689093E-2</c:v>
                </c:pt>
                <c:pt idx="25">
                  <c:v>3.0733768728390325E-2</c:v>
                </c:pt>
                <c:pt idx="26">
                  <c:v>3.0270924776751931E-2</c:v>
                </c:pt>
                <c:pt idx="27">
                  <c:v>2.9812923902511741E-2</c:v>
                </c:pt>
                <c:pt idx="28">
                  <c:v>2.9379360998898273E-2</c:v>
                </c:pt>
                <c:pt idx="29">
                  <c:v>2.8954035468693455E-2</c:v>
                </c:pt>
                <c:pt idx="30">
                  <c:v>2.8540849090260435E-2</c:v>
                </c:pt>
                <c:pt idx="31">
                  <c:v>2.8139289482940553E-2</c:v>
                </c:pt>
                <c:pt idx="32">
                  <c:v>2.774694783573807E-2</c:v>
                </c:pt>
                <c:pt idx="33">
                  <c:v>2.737101409607226E-2</c:v>
                </c:pt>
                <c:pt idx="34">
                  <c:v>2.6999662504218695E-2</c:v>
                </c:pt>
                <c:pt idx="35">
                  <c:v>2.6641800985746637E-2</c:v>
                </c:pt>
                <c:pt idx="36">
                  <c:v>2.6286390221462841E-2</c:v>
                </c:pt>
                <c:pt idx="37">
                  <c:v>2.5953802232026993E-2</c:v>
                </c:pt>
                <c:pt idx="38">
                  <c:v>2.5616394492475183E-2</c:v>
                </c:pt>
                <c:pt idx="39">
                  <c:v>2.5292443882390138E-2</c:v>
                </c:pt>
                <c:pt idx="40">
                  <c:v>2.4978144123891596E-2</c:v>
                </c:pt>
                <c:pt idx="41">
                  <c:v>2.4668516805427077E-2</c:v>
                </c:pt>
                <c:pt idx="42">
                  <c:v>2.4367956137678951E-2</c:v>
                </c:pt>
                <c:pt idx="43">
                  <c:v>2.4077529645458378E-2</c:v>
                </c:pt>
                <c:pt idx="44">
                  <c:v>2.3785455194148781E-2</c:v>
                </c:pt>
                <c:pt idx="45">
                  <c:v>2.3505905858847036E-2</c:v>
                </c:pt>
                <c:pt idx="46">
                  <c:v>2.3236900197513649E-2</c:v>
                </c:pt>
                <c:pt idx="47">
                  <c:v>2.2968705139247779E-2</c:v>
                </c:pt>
                <c:pt idx="48">
                  <c:v>2.2709208584080844E-2</c:v>
                </c:pt>
                <c:pt idx="49">
                  <c:v>2.2450468653533145E-2</c:v>
                </c:pt>
                <c:pt idx="50">
                  <c:v>2.2202486678507993E-2</c:v>
                </c:pt>
                <c:pt idx="51">
                  <c:v>2.1961128802020426E-2</c:v>
                </c:pt>
                <c:pt idx="52">
                  <c:v>2.172260236776366E-2</c:v>
                </c:pt>
                <c:pt idx="53">
                  <c:v>2.1490356202654059E-2</c:v>
                </c:pt>
                <c:pt idx="54">
                  <c:v>2.1255114511929435E-2</c:v>
                </c:pt>
                <c:pt idx="55">
                  <c:v>2.1037130535394969E-2</c:v>
                </c:pt>
                <c:pt idx="56">
                  <c:v>2.0818153429790775E-2</c:v>
                </c:pt>
                <c:pt idx="57">
                  <c:v>2.0603688060162769E-2</c:v>
                </c:pt>
                <c:pt idx="58">
                  <c:v>2.0387359836901122E-2</c:v>
                </c:pt>
                <c:pt idx="59">
                  <c:v>2.018774603815484E-2</c:v>
                </c:pt>
                <c:pt idx="60">
                  <c:v>1.9984012789768187E-2</c:v>
                </c:pt>
                <c:pt idx="61">
                  <c:v>1.9786307874950535E-2</c:v>
                </c:pt>
                <c:pt idx="62">
                  <c:v>1.9591516873193909E-2</c:v>
                </c:pt>
                <c:pt idx="63">
                  <c:v>1.9405229709406686E-2</c:v>
                </c:pt>
                <c:pt idx="64">
                  <c:v>1.9216910881575785E-2</c:v>
                </c:pt>
                <c:pt idx="65">
                  <c:v>1.9034023316678566E-2</c:v>
                </c:pt>
                <c:pt idx="66">
                  <c:v>1.8854584020740042E-2</c:v>
                </c:pt>
                <c:pt idx="67">
                  <c:v>1.8680240975108578E-2</c:v>
                </c:pt>
                <c:pt idx="68">
                  <c:v>1.8505667360629193E-2</c:v>
                </c:pt>
                <c:pt idx="69">
                  <c:v>1.8337688534360245E-2</c:v>
                </c:pt>
                <c:pt idx="70">
                  <c:v>1.8168604651162792E-2</c:v>
                </c:pt>
                <c:pt idx="71">
                  <c:v>1.8003420649923486E-2</c:v>
                </c:pt>
                <c:pt idx="72">
                  <c:v>1.7843600838649241E-2</c:v>
                </c:pt>
                <c:pt idx="73">
                  <c:v>1.7687375635640063E-2</c:v>
                </c:pt>
                <c:pt idx="74">
                  <c:v>1.7533093714385904E-2</c:v>
                </c:pt>
                <c:pt idx="75">
                  <c:v>1.7378459399574227E-2</c:v>
                </c:pt>
                <c:pt idx="76">
                  <c:v>1.7228754791747427E-2</c:v>
                </c:pt>
                <c:pt idx="77">
                  <c:v>1.7083066410420671E-2</c:v>
                </c:pt>
                <c:pt idx="78">
                  <c:v>1.6937669376693769E-2</c:v>
                </c:pt>
                <c:pt idx="79">
                  <c:v>1.679331626012847E-2</c:v>
                </c:pt>
                <c:pt idx="80">
                  <c:v>1.6654869467460549E-2</c:v>
                </c:pt>
                <c:pt idx="81">
                  <c:v>1.6518004625041296E-2</c:v>
                </c:pt>
                <c:pt idx="82">
                  <c:v>1.6384041943147375E-2</c:v>
                </c:pt>
                <c:pt idx="83">
                  <c:v>1.6251574371267216E-2</c:v>
                </c:pt>
                <c:pt idx="84">
                  <c:v>1.6118633139909737E-2</c:v>
                </c:pt>
                <c:pt idx="85">
                  <c:v>1.5991045014791719E-2</c:v>
                </c:pt>
                <c:pt idx="86">
                  <c:v>1.5863573269879042E-2</c:v>
                </c:pt>
                <c:pt idx="87">
                  <c:v>1.5738736966358451E-2</c:v>
                </c:pt>
                <c:pt idx="88">
                  <c:v>1.5615850087839155E-2</c:v>
                </c:pt>
                <c:pt idx="89">
                  <c:v>1.5494867325198529E-2</c:v>
                </c:pt>
                <c:pt idx="90">
                  <c:v>1.5375744762636942E-2</c:v>
                </c:pt>
                <c:pt idx="91">
                  <c:v>1.5259021896696423E-2</c:v>
                </c:pt>
                <c:pt idx="92">
                  <c:v>1.5143484515787084E-2</c:v>
                </c:pt>
                <c:pt idx="93">
                  <c:v>1.5027989630687154E-2</c:v>
                </c:pt>
                <c:pt idx="94">
                  <c:v>1.4917024053701284E-2</c:v>
                </c:pt>
                <c:pt idx="95">
                  <c:v>1.4807137040053306E-2</c:v>
                </c:pt>
                <c:pt idx="96">
                  <c:v>1.4698317042698611E-2</c:v>
                </c:pt>
                <c:pt idx="97">
                  <c:v>1.4588424085488166E-2</c:v>
                </c:pt>
                <c:pt idx="98">
                  <c:v>1.4484356894553883E-2</c:v>
                </c:pt>
                <c:pt idx="99">
                  <c:v>1.4381246854102251E-2</c:v>
                </c:pt>
                <c:pt idx="100">
                  <c:v>1.4278574998215179E-2</c:v>
                </c:pt>
                <c:pt idx="101">
                  <c:v>1.417685628211944E-2</c:v>
                </c:pt>
                <c:pt idx="102">
                  <c:v>1.4076576576576579E-2</c:v>
                </c:pt>
                <c:pt idx="103">
                  <c:v>1.3978682509173512E-2</c:v>
                </c:pt>
                <c:pt idx="104">
                  <c:v>1.3882140626084543E-2</c:v>
                </c:pt>
                <c:pt idx="105">
                  <c:v>1.3785972772703773E-2</c:v>
                </c:pt>
                <c:pt idx="106">
                  <c:v>1.3691596782474754E-2</c:v>
                </c:pt>
                <c:pt idx="107">
                  <c:v>1.3598504164541902E-2</c:v>
                </c:pt>
                <c:pt idx="108">
                  <c:v>1.3508037282182899E-2</c:v>
                </c:pt>
                <c:pt idx="109">
                  <c:v>1.3415615776764152E-2</c:v>
                </c:pt>
                <c:pt idx="110">
                  <c:v>1.3325338130455061E-2</c:v>
                </c:pt>
                <c:pt idx="111">
                  <c:v>1.3239334061496707E-2</c:v>
                </c:pt>
                <c:pt idx="112">
                  <c:v>1.3152270410679644E-2</c:v>
                </c:pt>
                <c:pt idx="113">
                  <c:v>1.306549077249714E-2</c:v>
                </c:pt>
                <c:pt idx="114">
                  <c:v>1.2980691221807559E-2</c:v>
                </c:pt>
                <c:pt idx="115">
                  <c:v>1.2896985329679188E-2</c:v>
                </c:pt>
                <c:pt idx="116">
                  <c:v>1.2814352074323241E-2</c:v>
                </c:pt>
                <c:pt idx="117">
                  <c:v>1.2732770969282188E-2</c:v>
                </c:pt>
                <c:pt idx="118">
                  <c:v>1.2651421703513932E-2</c:v>
                </c:pt>
                <c:pt idx="119">
                  <c:v>1.2571500408573763E-2</c:v>
                </c:pt>
                <c:pt idx="120">
                  <c:v>1.2493753123438282E-2</c:v>
                </c:pt>
                <c:pt idx="121">
                  <c:v>1.2416961569503943E-2</c:v>
                </c:pt>
                <c:pt idx="122">
                  <c:v>1.2339585389930897E-2</c:v>
                </c:pt>
                <c:pt idx="123">
                  <c:v>1.226279162451332E-2</c:v>
                </c:pt>
                <c:pt idx="124">
                  <c:v>1.2189918937039067E-2</c:v>
                </c:pt>
                <c:pt idx="125">
                  <c:v>1.2116438978584195E-2</c:v>
                </c:pt>
                <c:pt idx="126">
                  <c:v>1.2043114349370748E-2</c:v>
                </c:pt>
                <c:pt idx="127">
                  <c:v>1.1969955411916091E-2</c:v>
                </c:pt>
                <c:pt idx="128">
                  <c:v>1.1900511722004046E-2</c:v>
                </c:pt>
                <c:pt idx="129">
                  <c:v>1.1828370346275541E-2</c:v>
                </c:pt>
                <c:pt idx="130">
                  <c:v>1.1759517859767751E-2</c:v>
                </c:pt>
                <c:pt idx="131">
                  <c:v>1.1691120593908927E-2</c:v>
                </c:pt>
                <c:pt idx="132">
                  <c:v>1.1622838878396047E-2</c:v>
                </c:pt>
                <c:pt idx="133">
                  <c:v>1.1555683952043913E-2</c:v>
                </c:pt>
                <c:pt idx="134">
                  <c:v>1.1489300588826653E-2</c:v>
                </c:pt>
                <c:pt idx="135">
                  <c:v>1.1424001827840291E-2</c:v>
                </c:pt>
                <c:pt idx="136">
                  <c:v>1.135782838321313E-2</c:v>
                </c:pt>
                <c:pt idx="137">
                  <c:v>1.1293692472753967E-2</c:v>
                </c:pt>
                <c:pt idx="138">
                  <c:v>1.1231538159150895E-2</c:v>
                </c:pt>
                <c:pt idx="139">
                  <c:v>1.116881666387446E-2</c:v>
                </c:pt>
                <c:pt idx="140">
                  <c:v>1.1106175033318524E-2</c:v>
                </c:pt>
              </c:numCache>
            </c:numRef>
          </c:xVal>
          <c:yVal>
            <c:numRef>
              <c:f>'Sheet1 (3)'!$H$2:$H$125</c:f>
              <c:numCache>
                <c:formatCode>General</c:formatCode>
                <c:ptCount val="124"/>
                <c:pt idx="0">
                  <c:v>-4.2837117815810464</c:v>
                </c:pt>
                <c:pt idx="1">
                  <c:v>-5.9267800959299572</c:v>
                </c:pt>
                <c:pt idx="2">
                  <c:v>0</c:v>
                </c:pt>
                <c:pt idx="3">
                  <c:v>-4.8459239583180294</c:v>
                </c:pt>
                <c:pt idx="4">
                  <c:v>-4.5118692300658383</c:v>
                </c:pt>
                <c:pt idx="5">
                  <c:v>-4.672270295739132</c:v>
                </c:pt>
                <c:pt idx="6">
                  <c:v>0</c:v>
                </c:pt>
                <c:pt idx="7">
                  <c:v>0</c:v>
                </c:pt>
                <c:pt idx="8">
                  <c:v>-5.7036841122374708</c:v>
                </c:pt>
                <c:pt idx="9">
                  <c:v>-5.7481612790098726</c:v>
                </c:pt>
                <c:pt idx="10">
                  <c:v>0</c:v>
                </c:pt>
                <c:pt idx="11">
                  <c:v>0</c:v>
                </c:pt>
                <c:pt idx="12">
                  <c:v>-6.6904736786512071</c:v>
                </c:pt>
                <c:pt idx="13">
                  <c:v>0</c:v>
                </c:pt>
                <c:pt idx="14">
                  <c:v>-4.9205118900135156</c:v>
                </c:pt>
                <c:pt idx="15">
                  <c:v>0</c:v>
                </c:pt>
                <c:pt idx="16">
                  <c:v>-5.4994729735667347</c:v>
                </c:pt>
                <c:pt idx="17">
                  <c:v>0</c:v>
                </c:pt>
                <c:pt idx="18">
                  <c:v>-6.1811754462381607</c:v>
                </c:pt>
                <c:pt idx="19">
                  <c:v>0</c:v>
                </c:pt>
                <c:pt idx="20">
                  <c:v>-6.8993954038963397</c:v>
                </c:pt>
                <c:pt idx="21">
                  <c:v>-7.5734957806070629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-5.9718178689662125</c:v>
                </c:pt>
                <c:pt idx="26">
                  <c:v>-5.3756206101740727</c:v>
                </c:pt>
                <c:pt idx="27">
                  <c:v>0</c:v>
                </c:pt>
                <c:pt idx="28">
                  <c:v>-5.4288760674661614</c:v>
                </c:pt>
                <c:pt idx="29">
                  <c:v>-4.9523720000792713</c:v>
                </c:pt>
                <c:pt idx="30">
                  <c:v>0</c:v>
                </c:pt>
                <c:pt idx="31">
                  <c:v>-5.6045074353733337</c:v>
                </c:pt>
                <c:pt idx="32">
                  <c:v>-5.1183389508800055</c:v>
                </c:pt>
                <c:pt idx="33">
                  <c:v>0</c:v>
                </c:pt>
                <c:pt idx="34">
                  <c:v>0</c:v>
                </c:pt>
                <c:pt idx="35">
                  <c:v>-5.3642842190081197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-5.1754164575231352</c:v>
                </c:pt>
                <c:pt idx="43">
                  <c:v>-5.0322509418100765</c:v>
                </c:pt>
                <c:pt idx="44">
                  <c:v>-4.725653544503305</c:v>
                </c:pt>
                <c:pt idx="45">
                  <c:v>0</c:v>
                </c:pt>
                <c:pt idx="46">
                  <c:v>-5.1613882144684391</c:v>
                </c:pt>
                <c:pt idx="47">
                  <c:v>-4.5252296171462358</c:v>
                </c:pt>
                <c:pt idx="48">
                  <c:v>-5.2247788513562847</c:v>
                </c:pt>
                <c:pt idx="49">
                  <c:v>-4.7221421544995348</c:v>
                </c:pt>
                <c:pt idx="50">
                  <c:v>-5.0895891353931182</c:v>
                </c:pt>
                <c:pt idx="51">
                  <c:v>-5.3368219655958757</c:v>
                </c:pt>
                <c:pt idx="52">
                  <c:v>-4.7108173446983548</c:v>
                </c:pt>
                <c:pt idx="53">
                  <c:v>-4.0612893649603556</c:v>
                </c:pt>
                <c:pt idx="54">
                  <c:v>-4.0202742488531165</c:v>
                </c:pt>
                <c:pt idx="55">
                  <c:v>-3.3638520353322447</c:v>
                </c:pt>
                <c:pt idx="56">
                  <c:v>-3.3677145510845414</c:v>
                </c:pt>
                <c:pt idx="57">
                  <c:v>-2.9872766931582291</c:v>
                </c:pt>
                <c:pt idx="58">
                  <c:v>-2.9698288130168033</c:v>
                </c:pt>
                <c:pt idx="59">
                  <c:v>-2.7698362069502265</c:v>
                </c:pt>
                <c:pt idx="60">
                  <c:v>-2.6617468322064619</c:v>
                </c:pt>
                <c:pt idx="61">
                  <c:v>-2.7037338792926366</c:v>
                </c:pt>
                <c:pt idx="62">
                  <c:v>-2.6617034654027965</c:v>
                </c:pt>
                <c:pt idx="63">
                  <c:v>-2.5778447777372935</c:v>
                </c:pt>
                <c:pt idx="64">
                  <c:v>-2.7028094279685408</c:v>
                </c:pt>
                <c:pt idx="65">
                  <c:v>-2.5332405216829685</c:v>
                </c:pt>
                <c:pt idx="66">
                  <c:v>-2.6165900239032602</c:v>
                </c:pt>
                <c:pt idx="67">
                  <c:v>-2.4248757649722772</c:v>
                </c:pt>
                <c:pt idx="68">
                  <c:v>-2.3755679575575144</c:v>
                </c:pt>
                <c:pt idx="69">
                  <c:v>-2.5032049665609764</c:v>
                </c:pt>
                <c:pt idx="70">
                  <c:v>-2.1950751877417494</c:v>
                </c:pt>
                <c:pt idx="71">
                  <c:v>-2.3369171537642717</c:v>
                </c:pt>
                <c:pt idx="72">
                  <c:v>-2.4192032362886078</c:v>
                </c:pt>
                <c:pt idx="73">
                  <c:v>-2.3738696894716425</c:v>
                </c:pt>
                <c:pt idx="74">
                  <c:v>-2.2911058951589265</c:v>
                </c:pt>
                <c:pt idx="75">
                  <c:v>-2.2384660559968017</c:v>
                </c:pt>
                <c:pt idx="76">
                  <c:v>-2.2039572525326472</c:v>
                </c:pt>
                <c:pt idx="77">
                  <c:v>-1.9656167058865601</c:v>
                </c:pt>
                <c:pt idx="78">
                  <c:v>-2.0057785597969326</c:v>
                </c:pt>
                <c:pt idx="79">
                  <c:v>-2.0092031413438667</c:v>
                </c:pt>
                <c:pt idx="80">
                  <c:v>-1.883231044765461</c:v>
                </c:pt>
                <c:pt idx="81">
                  <c:v>-1.7663027904339281</c:v>
                </c:pt>
                <c:pt idx="82">
                  <c:v>-1.6166915257182748</c:v>
                </c:pt>
                <c:pt idx="83">
                  <c:v>-1.5869095257963095</c:v>
                </c:pt>
                <c:pt idx="84">
                  <c:v>-1.4774792213570176</c:v>
                </c:pt>
                <c:pt idx="85">
                  <c:v>-1.3980023208528092</c:v>
                </c:pt>
                <c:pt idx="86">
                  <c:v>-1.2401525965590892</c:v>
                </c:pt>
                <c:pt idx="87">
                  <c:v>-1.1075369130282551</c:v>
                </c:pt>
                <c:pt idx="88">
                  <c:v>-1.0176823904982051</c:v>
                </c:pt>
                <c:pt idx="89">
                  <c:v>-0.9425311078268328</c:v>
                </c:pt>
                <c:pt idx="90">
                  <c:v>-0.76465449204885072</c:v>
                </c:pt>
                <c:pt idx="91">
                  <c:v>-0.69008882916143055</c:v>
                </c:pt>
                <c:pt idx="92">
                  <c:v>-0.55450349948116151</c:v>
                </c:pt>
                <c:pt idx="93">
                  <c:v>-0.3982201733522226</c:v>
                </c:pt>
                <c:pt idx="94">
                  <c:v>-0.31220186503222841</c:v>
                </c:pt>
                <c:pt idx="95">
                  <c:v>-0.15344779001029185</c:v>
                </c:pt>
                <c:pt idx="96">
                  <c:v>-1.4159726260124541E-2</c:v>
                </c:pt>
                <c:pt idx="97">
                  <c:v>0.13761853709100125</c:v>
                </c:pt>
                <c:pt idx="98">
                  <c:v>0.27446981381930807</c:v>
                </c:pt>
                <c:pt idx="99">
                  <c:v>0.39323534212214734</c:v>
                </c:pt>
                <c:pt idx="100">
                  <c:v>0.48608117735729411</c:v>
                </c:pt>
                <c:pt idx="101">
                  <c:v>0.65361211287413434</c:v>
                </c:pt>
                <c:pt idx="102">
                  <c:v>0.83294438545290672</c:v>
                </c:pt>
                <c:pt idx="103">
                  <c:v>0.95371266955799283</c:v>
                </c:pt>
                <c:pt idx="104">
                  <c:v>1.158798408080522</c:v>
                </c:pt>
                <c:pt idx="105">
                  <c:v>1.3169007508609007</c:v>
                </c:pt>
                <c:pt idx="106">
                  <c:v>1.4538639628745795</c:v>
                </c:pt>
                <c:pt idx="107">
                  <c:v>1.547363141610465</c:v>
                </c:pt>
                <c:pt idx="108">
                  <c:v>1.775482244604321</c:v>
                </c:pt>
                <c:pt idx="109">
                  <c:v>1.8282745688021316</c:v>
                </c:pt>
                <c:pt idx="110">
                  <c:v>1.9971923915066476</c:v>
                </c:pt>
                <c:pt idx="111">
                  <c:v>2.1537756218717887</c:v>
                </c:pt>
                <c:pt idx="112">
                  <c:v>2.4906583495663028</c:v>
                </c:pt>
                <c:pt idx="113">
                  <c:v>2.4474395000707334</c:v>
                </c:pt>
                <c:pt idx="114">
                  <c:v>2.5687766833989611</c:v>
                </c:pt>
                <c:pt idx="115">
                  <c:v>3.0901765618082191</c:v>
                </c:pt>
                <c:pt idx="116">
                  <c:v>3.0169852760927092</c:v>
                </c:pt>
                <c:pt idx="117">
                  <c:v>2.9806059087449635</c:v>
                </c:pt>
                <c:pt idx="118">
                  <c:v>3.2151947788378328</c:v>
                </c:pt>
                <c:pt idx="119">
                  <c:v>3.6303021466859438</c:v>
                </c:pt>
                <c:pt idx="120">
                  <c:v>3.6381595153100759</c:v>
                </c:pt>
                <c:pt idx="121">
                  <c:v>3.5011814725959023</c:v>
                </c:pt>
                <c:pt idx="122">
                  <c:v>3.7123435308153114</c:v>
                </c:pt>
                <c:pt idx="123">
                  <c:v>3.7299250309831611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C-4F77-8283-BD0DB1ADB635}"/>
            </c:ext>
          </c:extLst>
        </c:ser>
        <c:ser>
          <c:idx val="1"/>
          <c:order val="1"/>
          <c:tx>
            <c:v>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506915515984117E-2"/>
                  <c:y val="-0.26297142508162524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(3)'!$J$59:$J$142</c:f>
              <c:numCache>
                <c:formatCode>General</c:formatCode>
                <c:ptCount val="84"/>
                <c:pt idx="0">
                  <c:v>2.0603688060162769E-2</c:v>
                </c:pt>
                <c:pt idx="1">
                  <c:v>2.0387359836901122E-2</c:v>
                </c:pt>
                <c:pt idx="2">
                  <c:v>2.018774603815484E-2</c:v>
                </c:pt>
                <c:pt idx="3">
                  <c:v>1.9984012789768187E-2</c:v>
                </c:pt>
                <c:pt idx="4">
                  <c:v>1.9786307874950535E-2</c:v>
                </c:pt>
                <c:pt idx="5">
                  <c:v>1.9591516873193909E-2</c:v>
                </c:pt>
                <c:pt idx="6">
                  <c:v>1.9405229709406686E-2</c:v>
                </c:pt>
                <c:pt idx="7">
                  <c:v>1.9216910881575785E-2</c:v>
                </c:pt>
                <c:pt idx="8">
                  <c:v>1.9034023316678566E-2</c:v>
                </c:pt>
                <c:pt idx="9">
                  <c:v>1.8854584020740042E-2</c:v>
                </c:pt>
                <c:pt idx="10">
                  <c:v>1.8680240975108578E-2</c:v>
                </c:pt>
                <c:pt idx="11">
                  <c:v>1.8505667360629193E-2</c:v>
                </c:pt>
                <c:pt idx="12">
                  <c:v>1.8337688534360245E-2</c:v>
                </c:pt>
                <c:pt idx="13">
                  <c:v>1.8168604651162792E-2</c:v>
                </c:pt>
                <c:pt idx="14">
                  <c:v>1.8003420649923486E-2</c:v>
                </c:pt>
                <c:pt idx="15">
                  <c:v>1.7843600838649241E-2</c:v>
                </c:pt>
                <c:pt idx="16">
                  <c:v>1.7687375635640063E-2</c:v>
                </c:pt>
                <c:pt idx="17">
                  <c:v>1.7533093714385904E-2</c:v>
                </c:pt>
                <c:pt idx="18">
                  <c:v>1.7378459399574227E-2</c:v>
                </c:pt>
                <c:pt idx="19">
                  <c:v>1.7228754791747427E-2</c:v>
                </c:pt>
                <c:pt idx="20">
                  <c:v>1.7083066410420671E-2</c:v>
                </c:pt>
                <c:pt idx="21">
                  <c:v>1.6937669376693769E-2</c:v>
                </c:pt>
                <c:pt idx="22">
                  <c:v>1.679331626012847E-2</c:v>
                </c:pt>
                <c:pt idx="23">
                  <c:v>1.6654869467460549E-2</c:v>
                </c:pt>
                <c:pt idx="24">
                  <c:v>1.6518004625041296E-2</c:v>
                </c:pt>
                <c:pt idx="25">
                  <c:v>1.6384041943147375E-2</c:v>
                </c:pt>
                <c:pt idx="26">
                  <c:v>1.6251574371267216E-2</c:v>
                </c:pt>
                <c:pt idx="27">
                  <c:v>1.6118633139909737E-2</c:v>
                </c:pt>
                <c:pt idx="28">
                  <c:v>1.5991045014791719E-2</c:v>
                </c:pt>
                <c:pt idx="29">
                  <c:v>1.5863573269879042E-2</c:v>
                </c:pt>
                <c:pt idx="30">
                  <c:v>1.5738736966358451E-2</c:v>
                </c:pt>
                <c:pt idx="31">
                  <c:v>1.5615850087839155E-2</c:v>
                </c:pt>
                <c:pt idx="32">
                  <c:v>1.5494867325198529E-2</c:v>
                </c:pt>
                <c:pt idx="33">
                  <c:v>1.5375744762636942E-2</c:v>
                </c:pt>
                <c:pt idx="34">
                  <c:v>1.5259021896696423E-2</c:v>
                </c:pt>
                <c:pt idx="35">
                  <c:v>1.5143484515787084E-2</c:v>
                </c:pt>
                <c:pt idx="36">
                  <c:v>1.5027989630687154E-2</c:v>
                </c:pt>
                <c:pt idx="37">
                  <c:v>1.4917024053701284E-2</c:v>
                </c:pt>
                <c:pt idx="38">
                  <c:v>1.4807137040053306E-2</c:v>
                </c:pt>
                <c:pt idx="39">
                  <c:v>1.4698317042698611E-2</c:v>
                </c:pt>
                <c:pt idx="40">
                  <c:v>1.4588424085488166E-2</c:v>
                </c:pt>
                <c:pt idx="41">
                  <c:v>1.4484356894553883E-2</c:v>
                </c:pt>
                <c:pt idx="42">
                  <c:v>1.4381246854102251E-2</c:v>
                </c:pt>
                <c:pt idx="43">
                  <c:v>1.4278574998215179E-2</c:v>
                </c:pt>
                <c:pt idx="44">
                  <c:v>1.417685628211944E-2</c:v>
                </c:pt>
                <c:pt idx="45">
                  <c:v>1.4076576576576579E-2</c:v>
                </c:pt>
                <c:pt idx="46">
                  <c:v>1.3978682509173512E-2</c:v>
                </c:pt>
                <c:pt idx="47">
                  <c:v>1.3882140626084543E-2</c:v>
                </c:pt>
                <c:pt idx="48">
                  <c:v>1.3785972772703773E-2</c:v>
                </c:pt>
                <c:pt idx="49">
                  <c:v>1.3691596782474754E-2</c:v>
                </c:pt>
                <c:pt idx="50">
                  <c:v>1.3598504164541902E-2</c:v>
                </c:pt>
                <c:pt idx="51">
                  <c:v>1.3508037282182899E-2</c:v>
                </c:pt>
                <c:pt idx="52">
                  <c:v>1.3415615776764152E-2</c:v>
                </c:pt>
                <c:pt idx="53">
                  <c:v>1.3325338130455061E-2</c:v>
                </c:pt>
                <c:pt idx="54">
                  <c:v>1.3239334061496707E-2</c:v>
                </c:pt>
                <c:pt idx="55">
                  <c:v>1.3152270410679644E-2</c:v>
                </c:pt>
                <c:pt idx="56">
                  <c:v>1.306549077249714E-2</c:v>
                </c:pt>
                <c:pt idx="57">
                  <c:v>1.2980691221807559E-2</c:v>
                </c:pt>
                <c:pt idx="58">
                  <c:v>1.2896985329679188E-2</c:v>
                </c:pt>
                <c:pt idx="59">
                  <c:v>1.2814352074323241E-2</c:v>
                </c:pt>
                <c:pt idx="60">
                  <c:v>1.2732770969282188E-2</c:v>
                </c:pt>
                <c:pt idx="61">
                  <c:v>1.2651421703513932E-2</c:v>
                </c:pt>
                <c:pt idx="62">
                  <c:v>1.2571500408573763E-2</c:v>
                </c:pt>
                <c:pt idx="63">
                  <c:v>1.2493753123438282E-2</c:v>
                </c:pt>
                <c:pt idx="64">
                  <c:v>1.2416961569503943E-2</c:v>
                </c:pt>
                <c:pt idx="65">
                  <c:v>1.2339585389930897E-2</c:v>
                </c:pt>
                <c:pt idx="66">
                  <c:v>1.226279162451332E-2</c:v>
                </c:pt>
                <c:pt idx="67">
                  <c:v>1.2189918937039067E-2</c:v>
                </c:pt>
                <c:pt idx="68">
                  <c:v>1.2116438978584195E-2</c:v>
                </c:pt>
                <c:pt idx="69">
                  <c:v>1.2043114349370748E-2</c:v>
                </c:pt>
                <c:pt idx="70">
                  <c:v>1.1969955411916091E-2</c:v>
                </c:pt>
                <c:pt idx="71">
                  <c:v>1.1900511722004046E-2</c:v>
                </c:pt>
                <c:pt idx="72">
                  <c:v>1.1828370346275541E-2</c:v>
                </c:pt>
                <c:pt idx="73">
                  <c:v>1.1759517859767751E-2</c:v>
                </c:pt>
                <c:pt idx="74">
                  <c:v>1.1691120593908927E-2</c:v>
                </c:pt>
                <c:pt idx="75">
                  <c:v>1.1622838878396047E-2</c:v>
                </c:pt>
                <c:pt idx="76">
                  <c:v>1.1555683952043913E-2</c:v>
                </c:pt>
                <c:pt idx="77">
                  <c:v>1.1489300588826653E-2</c:v>
                </c:pt>
                <c:pt idx="78">
                  <c:v>1.1424001827840291E-2</c:v>
                </c:pt>
                <c:pt idx="79">
                  <c:v>1.135782838321313E-2</c:v>
                </c:pt>
                <c:pt idx="80">
                  <c:v>1.1293692472753967E-2</c:v>
                </c:pt>
                <c:pt idx="81">
                  <c:v>1.1231538159150895E-2</c:v>
                </c:pt>
                <c:pt idx="82">
                  <c:v>1.116881666387446E-2</c:v>
                </c:pt>
                <c:pt idx="83">
                  <c:v>1.1106175033318524E-2</c:v>
                </c:pt>
              </c:numCache>
            </c:numRef>
          </c:xVal>
          <c:yVal>
            <c:numRef>
              <c:f>'Sheet1 (3)'!$H$59:$H$142</c:f>
              <c:numCache>
                <c:formatCode>General</c:formatCode>
                <c:ptCount val="84"/>
                <c:pt idx="0">
                  <c:v>-2.9872766931582291</c:v>
                </c:pt>
                <c:pt idx="1">
                  <c:v>-2.9698288130168033</c:v>
                </c:pt>
                <c:pt idx="2">
                  <c:v>-2.7698362069502265</c:v>
                </c:pt>
                <c:pt idx="3">
                  <c:v>-2.6617468322064619</c:v>
                </c:pt>
                <c:pt idx="4">
                  <c:v>-2.7037338792926366</c:v>
                </c:pt>
                <c:pt idx="5">
                  <c:v>-2.6617034654027965</c:v>
                </c:pt>
                <c:pt idx="6">
                  <c:v>-2.5778447777372935</c:v>
                </c:pt>
                <c:pt idx="7">
                  <c:v>-2.7028094279685408</c:v>
                </c:pt>
                <c:pt idx="8">
                  <c:v>-2.5332405216829685</c:v>
                </c:pt>
                <c:pt idx="9">
                  <c:v>-2.6165900239032602</c:v>
                </c:pt>
                <c:pt idx="10">
                  <c:v>-2.4248757649722772</c:v>
                </c:pt>
                <c:pt idx="11">
                  <c:v>-2.3755679575575144</c:v>
                </c:pt>
                <c:pt idx="12">
                  <c:v>-2.5032049665609764</c:v>
                </c:pt>
                <c:pt idx="13">
                  <c:v>-2.1950751877417494</c:v>
                </c:pt>
                <c:pt idx="14">
                  <c:v>-2.3369171537642717</c:v>
                </c:pt>
                <c:pt idx="15">
                  <c:v>-2.4192032362886078</c:v>
                </c:pt>
                <c:pt idx="16">
                  <c:v>-2.3738696894716425</c:v>
                </c:pt>
                <c:pt idx="17">
                  <c:v>-2.2911058951589265</c:v>
                </c:pt>
                <c:pt idx="18">
                  <c:v>-2.2384660559968017</c:v>
                </c:pt>
                <c:pt idx="19">
                  <c:v>-2.2039572525326472</c:v>
                </c:pt>
                <c:pt idx="20">
                  <c:v>-1.9656167058865601</c:v>
                </c:pt>
                <c:pt idx="21">
                  <c:v>-2.0057785597969326</c:v>
                </c:pt>
                <c:pt idx="22">
                  <c:v>-2.0092031413438667</c:v>
                </c:pt>
                <c:pt idx="23">
                  <c:v>-1.883231044765461</c:v>
                </c:pt>
                <c:pt idx="24">
                  <c:v>-1.7663027904339281</c:v>
                </c:pt>
                <c:pt idx="25">
                  <c:v>-1.6166915257182748</c:v>
                </c:pt>
                <c:pt idx="26">
                  <c:v>-1.5869095257963095</c:v>
                </c:pt>
                <c:pt idx="27">
                  <c:v>-1.4774792213570176</c:v>
                </c:pt>
                <c:pt idx="28">
                  <c:v>-1.3980023208528092</c:v>
                </c:pt>
                <c:pt idx="29">
                  <c:v>-1.2401525965590892</c:v>
                </c:pt>
                <c:pt idx="30">
                  <c:v>-1.1075369130282551</c:v>
                </c:pt>
                <c:pt idx="31">
                  <c:v>-1.0176823904982051</c:v>
                </c:pt>
                <c:pt idx="32">
                  <c:v>-0.9425311078268328</c:v>
                </c:pt>
                <c:pt idx="33">
                  <c:v>-0.76465449204885072</c:v>
                </c:pt>
                <c:pt idx="34">
                  <c:v>-0.69008882916143055</c:v>
                </c:pt>
                <c:pt idx="35">
                  <c:v>-0.55450349948116151</c:v>
                </c:pt>
                <c:pt idx="36">
                  <c:v>-0.3982201733522226</c:v>
                </c:pt>
                <c:pt idx="37">
                  <c:v>-0.31220186503222841</c:v>
                </c:pt>
                <c:pt idx="38">
                  <c:v>-0.15344779001029185</c:v>
                </c:pt>
                <c:pt idx="39">
                  <c:v>-1.4159726260124541E-2</c:v>
                </c:pt>
                <c:pt idx="40">
                  <c:v>0.13761853709100125</c:v>
                </c:pt>
                <c:pt idx="41">
                  <c:v>0.27446981381930807</c:v>
                </c:pt>
                <c:pt idx="42">
                  <c:v>0.39323534212214734</c:v>
                </c:pt>
                <c:pt idx="43">
                  <c:v>0.48608117735729411</c:v>
                </c:pt>
                <c:pt idx="44">
                  <c:v>0.65361211287413434</c:v>
                </c:pt>
                <c:pt idx="45">
                  <c:v>0.83294438545290672</c:v>
                </c:pt>
                <c:pt idx="46">
                  <c:v>0.95371266955799283</c:v>
                </c:pt>
                <c:pt idx="47">
                  <c:v>1.158798408080522</c:v>
                </c:pt>
                <c:pt idx="48">
                  <c:v>1.3169007508609007</c:v>
                </c:pt>
                <c:pt idx="49">
                  <c:v>1.4538639628745795</c:v>
                </c:pt>
                <c:pt idx="50">
                  <c:v>1.547363141610465</c:v>
                </c:pt>
                <c:pt idx="51">
                  <c:v>1.775482244604321</c:v>
                </c:pt>
                <c:pt idx="52">
                  <c:v>1.8282745688021316</c:v>
                </c:pt>
                <c:pt idx="53">
                  <c:v>1.9971923915066476</c:v>
                </c:pt>
                <c:pt idx="54">
                  <c:v>2.1537756218717887</c:v>
                </c:pt>
                <c:pt idx="55">
                  <c:v>2.4906583495663028</c:v>
                </c:pt>
                <c:pt idx="56">
                  <c:v>2.4474395000707334</c:v>
                </c:pt>
                <c:pt idx="57">
                  <c:v>2.5687766833989611</c:v>
                </c:pt>
                <c:pt idx="58">
                  <c:v>3.0901765618082191</c:v>
                </c:pt>
                <c:pt idx="59">
                  <c:v>3.0169852760927092</c:v>
                </c:pt>
                <c:pt idx="60">
                  <c:v>2.9806059087449635</c:v>
                </c:pt>
                <c:pt idx="61">
                  <c:v>3.2151947788378328</c:v>
                </c:pt>
                <c:pt idx="62">
                  <c:v>3.6303021466859438</c:v>
                </c:pt>
                <c:pt idx="63">
                  <c:v>3.6381595153100759</c:v>
                </c:pt>
                <c:pt idx="64">
                  <c:v>3.5011814725959023</c:v>
                </c:pt>
                <c:pt idx="65">
                  <c:v>3.7123435308153114</c:v>
                </c:pt>
                <c:pt idx="66">
                  <c:v>3.7299250309831611</c:v>
                </c:pt>
                <c:pt idx="67">
                  <c:v>4.4440634766879006</c:v>
                </c:pt>
                <c:pt idx="68">
                  <c:v>3.5885835157452743</c:v>
                </c:pt>
                <c:pt idx="69">
                  <c:v>3.5329701622852596</c:v>
                </c:pt>
                <c:pt idx="70">
                  <c:v>4.1370732242030703</c:v>
                </c:pt>
                <c:pt idx="71">
                  <c:v>3.7188195706655982</c:v>
                </c:pt>
                <c:pt idx="72">
                  <c:v>5.2310569570496028</c:v>
                </c:pt>
                <c:pt idx="73">
                  <c:v>3.4493477968671762</c:v>
                </c:pt>
                <c:pt idx="74">
                  <c:v>4.1166346024971388</c:v>
                </c:pt>
                <c:pt idx="75">
                  <c:v>3.8531937461636527</c:v>
                </c:pt>
                <c:pt idx="76">
                  <c:v>3.2515117148448174</c:v>
                </c:pt>
                <c:pt idx="77">
                  <c:v>3.4716484557742171</c:v>
                </c:pt>
                <c:pt idx="78">
                  <c:v>3.1098936323888431</c:v>
                </c:pt>
                <c:pt idx="79">
                  <c:v>3.3136365981538414</c:v>
                </c:pt>
                <c:pt idx="80">
                  <c:v>3.5403085330412374</c:v>
                </c:pt>
                <c:pt idx="81">
                  <c:v>3.1934590360258408</c:v>
                </c:pt>
                <c:pt idx="82">
                  <c:v>3.4657169439695226</c:v>
                </c:pt>
                <c:pt idx="83">
                  <c:v>3.2995353196322075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FC-4F77-8283-BD0DB1AD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16688"/>
        <c:axId val="469517016"/>
      </c:scatterChart>
      <c:valAx>
        <c:axId val="46951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17016"/>
        <c:crosses val="autoZero"/>
        <c:crossBetween val="midCat"/>
      </c:valAx>
      <c:valAx>
        <c:axId val="4695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1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4159428010054E-2"/>
          <c:y val="3.124024417593602E-2"/>
          <c:w val="0.9269980432204683"/>
          <c:h val="0.95836521632876281"/>
        </c:manualLayout>
      </c:layout>
      <c:scatterChart>
        <c:scatterStyle val="lineMarker"/>
        <c:varyColors val="0"/>
        <c:ser>
          <c:idx val="0"/>
          <c:order val="0"/>
          <c:tx>
            <c:v>exp gibbs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(3)'!$Y$2:$Y$130</c:f>
              <c:numCache>
                <c:formatCode>General</c:formatCode>
                <c:ptCount val="129"/>
                <c:pt idx="0">
                  <c:v>293.14999999999998</c:v>
                </c:pt>
                <c:pt idx="1">
                  <c:v>293.70499999999998</c:v>
                </c:pt>
                <c:pt idx="2">
                  <c:v>294.20499999999998</c:v>
                </c:pt>
                <c:pt idx="3">
                  <c:v>294.69749999999999</c:v>
                </c:pt>
                <c:pt idx="4">
                  <c:v>295.185</c:v>
                </c:pt>
                <c:pt idx="5">
                  <c:v>295.685</c:v>
                </c:pt>
                <c:pt idx="6">
                  <c:v>296.19499999999999</c:v>
                </c:pt>
                <c:pt idx="7">
                  <c:v>296.6875</c:v>
                </c:pt>
                <c:pt idx="8">
                  <c:v>297.19</c:v>
                </c:pt>
                <c:pt idx="9">
                  <c:v>297.6875</c:v>
                </c:pt>
                <c:pt idx="10">
                  <c:v>298.1925</c:v>
                </c:pt>
                <c:pt idx="11">
                  <c:v>298.69</c:v>
                </c:pt>
                <c:pt idx="12">
                  <c:v>299.1825</c:v>
                </c:pt>
                <c:pt idx="13">
                  <c:v>299.69</c:v>
                </c:pt>
                <c:pt idx="14">
                  <c:v>300.1925</c:v>
                </c:pt>
                <c:pt idx="15">
                  <c:v>300.6875</c:v>
                </c:pt>
                <c:pt idx="16">
                  <c:v>301.1875</c:v>
                </c:pt>
                <c:pt idx="17">
                  <c:v>301.6825</c:v>
                </c:pt>
                <c:pt idx="18">
                  <c:v>302.19499999999999</c:v>
                </c:pt>
                <c:pt idx="19">
                  <c:v>302.69</c:v>
                </c:pt>
                <c:pt idx="20">
                  <c:v>303.1875</c:v>
                </c:pt>
                <c:pt idx="21">
                  <c:v>303.685</c:v>
                </c:pt>
                <c:pt idx="22">
                  <c:v>304.1925</c:v>
                </c:pt>
                <c:pt idx="23">
                  <c:v>304.6925</c:v>
                </c:pt>
                <c:pt idx="24">
                  <c:v>305.18499999999995</c:v>
                </c:pt>
                <c:pt idx="25">
                  <c:v>305.6875</c:v>
                </c:pt>
                <c:pt idx="26">
                  <c:v>306.18499999999995</c:v>
                </c:pt>
                <c:pt idx="27">
                  <c:v>306.6925</c:v>
                </c:pt>
                <c:pt idx="28">
                  <c:v>307.1875</c:v>
                </c:pt>
                <c:pt idx="29">
                  <c:v>307.6875</c:v>
                </c:pt>
                <c:pt idx="30">
                  <c:v>308.1875</c:v>
                </c:pt>
                <c:pt idx="31">
                  <c:v>308.6875</c:v>
                </c:pt>
                <c:pt idx="32">
                  <c:v>309.19</c:v>
                </c:pt>
                <c:pt idx="33">
                  <c:v>309.68499999999995</c:v>
                </c:pt>
                <c:pt idx="34">
                  <c:v>310.1875</c:v>
                </c:pt>
                <c:pt idx="35">
                  <c:v>310.68499999999995</c:v>
                </c:pt>
                <c:pt idx="36">
                  <c:v>311.1925</c:v>
                </c:pt>
                <c:pt idx="37">
                  <c:v>311.67999999999995</c:v>
                </c:pt>
                <c:pt idx="38">
                  <c:v>312.1875</c:v>
                </c:pt>
                <c:pt idx="39">
                  <c:v>312.6875</c:v>
                </c:pt>
                <c:pt idx="40">
                  <c:v>313.18499999999995</c:v>
                </c:pt>
                <c:pt idx="41">
                  <c:v>313.6875</c:v>
                </c:pt>
                <c:pt idx="42">
                  <c:v>314.1875</c:v>
                </c:pt>
                <c:pt idx="43">
                  <c:v>314.6825</c:v>
                </c:pt>
                <c:pt idx="44">
                  <c:v>315.1925</c:v>
                </c:pt>
                <c:pt idx="45">
                  <c:v>315.6925</c:v>
                </c:pt>
                <c:pt idx="46">
                  <c:v>316.185</c:v>
                </c:pt>
                <c:pt idx="47">
                  <c:v>316.6875</c:v>
                </c:pt>
                <c:pt idx="48">
                  <c:v>317.185</c:v>
                </c:pt>
                <c:pt idx="49">
                  <c:v>317.6925</c:v>
                </c:pt>
                <c:pt idx="50">
                  <c:v>318.19</c:v>
                </c:pt>
                <c:pt idx="51">
                  <c:v>318.68499999999995</c:v>
                </c:pt>
                <c:pt idx="52">
                  <c:v>319.18499999999995</c:v>
                </c:pt>
                <c:pt idx="53">
                  <c:v>319.6825</c:v>
                </c:pt>
                <c:pt idx="54">
                  <c:v>320.19749999999999</c:v>
                </c:pt>
                <c:pt idx="55">
                  <c:v>320.685</c:v>
                </c:pt>
                <c:pt idx="56">
                  <c:v>321.185</c:v>
                </c:pt>
                <c:pt idx="57">
                  <c:v>321.68499999999995</c:v>
                </c:pt>
                <c:pt idx="58">
                  <c:v>322.2</c:v>
                </c:pt>
                <c:pt idx="59">
                  <c:v>322.68499999999995</c:v>
                </c:pt>
                <c:pt idx="60">
                  <c:v>323.19</c:v>
                </c:pt>
                <c:pt idx="61">
                  <c:v>323.69</c:v>
                </c:pt>
                <c:pt idx="62">
                  <c:v>324.1925</c:v>
                </c:pt>
                <c:pt idx="63">
                  <c:v>324.6825</c:v>
                </c:pt>
                <c:pt idx="64">
                  <c:v>325.1875</c:v>
                </c:pt>
                <c:pt idx="65">
                  <c:v>325.6875</c:v>
                </c:pt>
                <c:pt idx="66">
                  <c:v>326.1875</c:v>
                </c:pt>
                <c:pt idx="67">
                  <c:v>326.6825</c:v>
                </c:pt>
                <c:pt idx="68">
                  <c:v>327.1875</c:v>
                </c:pt>
                <c:pt idx="69">
                  <c:v>327.6825</c:v>
                </c:pt>
                <c:pt idx="70">
                  <c:v>328.19</c:v>
                </c:pt>
                <c:pt idx="71">
                  <c:v>328.69499999999999</c:v>
                </c:pt>
                <c:pt idx="72">
                  <c:v>329.1925</c:v>
                </c:pt>
                <c:pt idx="73">
                  <c:v>329.6875</c:v>
                </c:pt>
                <c:pt idx="74">
                  <c:v>330.18499999999995</c:v>
                </c:pt>
                <c:pt idx="75">
                  <c:v>330.6925</c:v>
                </c:pt>
                <c:pt idx="76">
                  <c:v>331.1925</c:v>
                </c:pt>
                <c:pt idx="77">
                  <c:v>331.6875</c:v>
                </c:pt>
                <c:pt idx="78">
                  <c:v>332.19</c:v>
                </c:pt>
                <c:pt idx="79">
                  <c:v>332.69749999999999</c:v>
                </c:pt>
                <c:pt idx="80">
                  <c:v>333.1925</c:v>
                </c:pt>
                <c:pt idx="81">
                  <c:v>333.69</c:v>
                </c:pt>
                <c:pt idx="82">
                  <c:v>334.18499999999995</c:v>
                </c:pt>
                <c:pt idx="83">
                  <c:v>334.6825</c:v>
                </c:pt>
                <c:pt idx="84">
                  <c:v>335.19</c:v>
                </c:pt>
                <c:pt idx="85">
                  <c:v>335.68499999999995</c:v>
                </c:pt>
                <c:pt idx="86">
                  <c:v>336.1875</c:v>
                </c:pt>
                <c:pt idx="87">
                  <c:v>336.6875</c:v>
                </c:pt>
                <c:pt idx="88">
                  <c:v>337.1875</c:v>
                </c:pt>
                <c:pt idx="89">
                  <c:v>337.6875</c:v>
                </c:pt>
                <c:pt idx="90">
                  <c:v>338.1875</c:v>
                </c:pt>
                <c:pt idx="91">
                  <c:v>338.68499999999995</c:v>
                </c:pt>
                <c:pt idx="92">
                  <c:v>339.18499999999995</c:v>
                </c:pt>
                <c:pt idx="93">
                  <c:v>339.6925</c:v>
                </c:pt>
                <c:pt idx="94">
                  <c:v>340.1875</c:v>
                </c:pt>
                <c:pt idx="95">
                  <c:v>340.68499999999995</c:v>
                </c:pt>
                <c:pt idx="96">
                  <c:v>341.18499999999995</c:v>
                </c:pt>
                <c:pt idx="97">
                  <c:v>341.69749999999999</c:v>
                </c:pt>
                <c:pt idx="98">
                  <c:v>342.18999999999994</c:v>
                </c:pt>
                <c:pt idx="99">
                  <c:v>342.68499999999995</c:v>
                </c:pt>
                <c:pt idx="100">
                  <c:v>343.18499999999995</c:v>
                </c:pt>
                <c:pt idx="101">
                  <c:v>343.6875</c:v>
                </c:pt>
                <c:pt idx="102">
                  <c:v>344.18999999999994</c:v>
                </c:pt>
                <c:pt idx="103">
                  <c:v>344.6875</c:v>
                </c:pt>
                <c:pt idx="104">
                  <c:v>345.18499999999995</c:v>
                </c:pt>
                <c:pt idx="105">
                  <c:v>345.6875</c:v>
                </c:pt>
                <c:pt idx="106">
                  <c:v>346.1875</c:v>
                </c:pt>
                <c:pt idx="107">
                  <c:v>346.6875</c:v>
                </c:pt>
                <c:pt idx="108">
                  <c:v>347.17999999999995</c:v>
                </c:pt>
                <c:pt idx="109">
                  <c:v>347.69</c:v>
                </c:pt>
                <c:pt idx="110">
                  <c:v>348.19499999999999</c:v>
                </c:pt>
                <c:pt idx="111">
                  <c:v>348.6825</c:v>
                </c:pt>
                <c:pt idx="112">
                  <c:v>349.1825</c:v>
                </c:pt>
                <c:pt idx="113">
                  <c:v>349.6875</c:v>
                </c:pt>
                <c:pt idx="114">
                  <c:v>350.1875</c:v>
                </c:pt>
                <c:pt idx="115">
                  <c:v>350.6875</c:v>
                </c:pt>
                <c:pt idx="116">
                  <c:v>351.1875</c:v>
                </c:pt>
                <c:pt idx="117">
                  <c:v>351.6875</c:v>
                </c:pt>
                <c:pt idx="118">
                  <c:v>352.1925</c:v>
                </c:pt>
                <c:pt idx="119">
                  <c:v>352.69499999999999</c:v>
                </c:pt>
                <c:pt idx="120">
                  <c:v>353.18999999999994</c:v>
                </c:pt>
                <c:pt idx="121">
                  <c:v>353.68499999999995</c:v>
                </c:pt>
                <c:pt idx="122">
                  <c:v>354.19</c:v>
                </c:pt>
                <c:pt idx="123">
                  <c:v>354.69749999999999</c:v>
                </c:pt>
                <c:pt idx="124">
                  <c:v>355.185</c:v>
                </c:pt>
                <c:pt idx="125">
                  <c:v>355.6825</c:v>
                </c:pt>
                <c:pt idx="126">
                  <c:v>356.18499999999995</c:v>
                </c:pt>
                <c:pt idx="127">
                  <c:v>356.6925</c:v>
                </c:pt>
                <c:pt idx="128">
                  <c:v>357.17999999999995</c:v>
                </c:pt>
              </c:numCache>
            </c:numRef>
          </c:xVal>
          <c:yVal>
            <c:numRef>
              <c:f>'Sheet1 (3)'!$I$2:$I$130</c:f>
              <c:numCache>
                <c:formatCode>General</c:formatCode>
                <c:ptCount val="129"/>
                <c:pt idx="0">
                  <c:v>711.95289809876999</c:v>
                </c:pt>
                <c:pt idx="1">
                  <c:v>1012.3654580849926</c:v>
                </c:pt>
                <c:pt idx="3">
                  <c:v>867.7098113473379</c:v>
                </c:pt>
                <c:pt idx="4">
                  <c:v>826.17220980620118</c:v>
                </c:pt>
                <c:pt idx="5">
                  <c:v>874.95666836133989</c:v>
                </c:pt>
                <c:pt idx="8">
                  <c:v>1139.438663943549</c:v>
                </c:pt>
                <c:pt idx="9">
                  <c:v>1172.0881663585865</c:v>
                </c:pt>
                <c:pt idx="12">
                  <c:v>1447.3506726881415</c:v>
                </c:pt>
                <c:pt idx="14">
                  <c:v>1105.7530545490881</c:v>
                </c:pt>
                <c:pt idx="16">
                  <c:v>1281.3311447548956</c:v>
                </c:pt>
                <c:pt idx="18">
                  <c:v>1491.9129213470551</c:v>
                </c:pt>
                <c:pt idx="20">
                  <c:v>1722.1692982840968</c:v>
                </c:pt>
                <c:pt idx="21">
                  <c:v>1921.7431243215528</c:v>
                </c:pt>
                <c:pt idx="25">
                  <c:v>1614.6996787044664</c:v>
                </c:pt>
                <c:pt idx="26">
                  <c:v>1475.719939182505</c:v>
                </c:pt>
                <c:pt idx="28">
                  <c:v>1535.5664176064136</c:v>
                </c:pt>
                <c:pt idx="29">
                  <c:v>1421.3635734872514</c:v>
                </c:pt>
                <c:pt idx="31">
                  <c:v>1655.1042206018587</c:v>
                </c:pt>
                <c:pt idx="32">
                  <c:v>1532.903616412535</c:v>
                </c:pt>
                <c:pt idx="35">
                  <c:v>1673.2052718135037</c:v>
                </c:pt>
                <c:pt idx="42">
                  <c:v>1764.9289303962832</c:v>
                </c:pt>
                <c:pt idx="43">
                  <c:v>1736.8063062204415</c:v>
                </c:pt>
                <c:pt idx="44">
                  <c:v>1651.0165827931235</c:v>
                </c:pt>
                <c:pt idx="46">
                  <c:v>1845.820040438186</c:v>
                </c:pt>
                <c:pt idx="47">
                  <c:v>1637.2128028335501</c:v>
                </c:pt>
                <c:pt idx="48">
                  <c:v>1911.9077661388294</c:v>
                </c:pt>
                <c:pt idx="49">
                  <c:v>1747.8923005785707</c:v>
                </c:pt>
                <c:pt idx="50">
                  <c:v>1904.9436366088612</c:v>
                </c:pt>
                <c:pt idx="51">
                  <c:v>2019.4312839703221</c:v>
                </c:pt>
                <c:pt idx="52">
                  <c:v>1802.1271794090985</c:v>
                </c:pt>
                <c:pt idx="53">
                  <c:v>1570.4399826863976</c:v>
                </c:pt>
                <c:pt idx="54">
                  <c:v>1571.7854161274404</c:v>
                </c:pt>
                <c:pt idx="55">
                  <c:v>1328.7748710109968</c:v>
                </c:pt>
                <c:pt idx="56">
                  <c:v>1344.2934799137849</c:v>
                </c:pt>
                <c:pt idx="57">
                  <c:v>1204.845911453232</c:v>
                </c:pt>
                <c:pt idx="58">
                  <c:v>1210.5185582441206</c:v>
                </c:pt>
                <c:pt idx="59">
                  <c:v>1140.1638814087323</c:v>
                </c:pt>
                <c:pt idx="60">
                  <c:v>1106.8405734288103</c:v>
                </c:pt>
                <c:pt idx="61">
                  <c:v>1135.5341622560284</c:v>
                </c:pt>
                <c:pt idx="62">
                  <c:v>1128.9965927937528</c:v>
                </c:pt>
                <c:pt idx="63">
                  <c:v>1103.9235517326881</c:v>
                </c:pt>
                <c:pt idx="64">
                  <c:v>1168.7802730017568</c:v>
                </c:pt>
                <c:pt idx="65">
                  <c:v>1105.9789296748065</c:v>
                </c:pt>
                <c:pt idx="66">
                  <c:v>1153.2401390939119</c:v>
                </c:pt>
                <c:pt idx="67">
                  <c:v>1078.7182902924249</c:v>
                </c:pt>
                <c:pt idx="68">
                  <c:v>1066.7526516391331</c:v>
                </c:pt>
                <c:pt idx="69">
                  <c:v>1134.3650664119773</c:v>
                </c:pt>
                <c:pt idx="70">
                  <c:v>1003.9887575497719</c:v>
                </c:pt>
                <c:pt idx="71">
                  <c:v>1078.671766071501</c:v>
                </c:pt>
                <c:pt idx="72">
                  <c:v>1126.6548201422427</c:v>
                </c:pt>
                <c:pt idx="73">
                  <c:v>1115.3071843942598</c:v>
                </c:pt>
                <c:pt idx="74">
                  <c:v>1085.8944975095358</c:v>
                </c:pt>
                <c:pt idx="75">
                  <c:v>1070.3856134559985</c:v>
                </c:pt>
                <c:pt idx="76">
                  <c:v>1063.0416991783486</c:v>
                </c:pt>
                <c:pt idx="77">
                  <c:v>956.16761262213493</c:v>
                </c:pt>
                <c:pt idx="78">
                  <c:v>984.07989087611463</c:v>
                </c:pt>
                <c:pt idx="79">
                  <c:v>994.23352993173523</c:v>
                </c:pt>
                <c:pt idx="80">
                  <c:v>939.64410904429394</c:v>
                </c:pt>
                <c:pt idx="81">
                  <c:v>888.60467845214976</c:v>
                </c:pt>
                <c:pt idx="82">
                  <c:v>819.98731603210581</c:v>
                </c:pt>
                <c:pt idx="83">
                  <c:v>811.44250139127041</c:v>
                </c:pt>
                <c:pt idx="84">
                  <c:v>761.71795852074172</c:v>
                </c:pt>
                <c:pt idx="85">
                  <c:v>726.49406436794777</c:v>
                </c:pt>
                <c:pt idx="86">
                  <c:v>649.64355142948273</c:v>
                </c:pt>
                <c:pt idx="87">
                  <c:v>584.77575214183719</c:v>
                </c:pt>
                <c:pt idx="88">
                  <c:v>541.56133783750442</c:v>
                </c:pt>
                <c:pt idx="89">
                  <c:v>505.48567739611974</c:v>
                </c:pt>
                <c:pt idx="90">
                  <c:v>413.26640933627147</c:v>
                </c:pt>
                <c:pt idx="91">
                  <c:v>375.81951249267411</c:v>
                </c:pt>
                <c:pt idx="92">
                  <c:v>304.28426666826192</c:v>
                </c:pt>
                <c:pt idx="93">
                  <c:v>220.2030825067622</c:v>
                </c:pt>
                <c:pt idx="94">
                  <c:v>173.92192230018452</c:v>
                </c:pt>
                <c:pt idx="95">
                  <c:v>86.117331901247454</c:v>
                </c:pt>
                <c:pt idx="96">
                  <c:v>8.0054964714539327</c:v>
                </c:pt>
                <c:pt idx="97">
                  <c:v>-78.391609438049343</c:v>
                </c:pt>
                <c:pt idx="98">
                  <c:v>-157.46948031196658</c:v>
                </c:pt>
                <c:pt idx="99">
                  <c:v>-227.22547816519182</c:v>
                </c:pt>
                <c:pt idx="100">
                  <c:v>-282.89479757917235</c:v>
                </c:pt>
                <c:pt idx="101">
                  <c:v>-383.12560626255032</c:v>
                </c:pt>
                <c:pt idx="102">
                  <c:v>-491.72238757479403</c:v>
                </c:pt>
                <c:pt idx="103">
                  <c:v>-566.95988901857584</c:v>
                </c:pt>
                <c:pt idx="104">
                  <c:v>-693.66930003972823</c:v>
                </c:pt>
                <c:pt idx="105">
                  <c:v>-793.81015907140829</c:v>
                </c:pt>
                <c:pt idx="106">
                  <c:v>-882.41055615603716</c:v>
                </c:pt>
                <c:pt idx="107">
                  <c:v>-945.58839348755225</c:v>
                </c:pt>
                <c:pt idx="108">
                  <c:v>-1092.2576792205609</c:v>
                </c:pt>
                <c:pt idx="109">
                  <c:v>-1132.4833626392256</c:v>
                </c:pt>
                <c:pt idx="110">
                  <c:v>-1245.4970081013221</c:v>
                </c:pt>
                <c:pt idx="111">
                  <c:v>-1351.8712749915467</c:v>
                </c:pt>
                <c:pt idx="112">
                  <c:v>-1573.6728518058535</c:v>
                </c:pt>
                <c:pt idx="113">
                  <c:v>-1556.636685121676</c:v>
                </c:pt>
                <c:pt idx="114">
                  <c:v>-1644.4836314404577</c:v>
                </c:pt>
                <c:pt idx="115">
                  <c:v>-1991.1139364896119</c:v>
                </c:pt>
                <c:pt idx="116">
                  <c:v>-1956.4896842944349</c:v>
                </c:pt>
                <c:pt idx="117">
                  <c:v>-1945.2823867974587</c:v>
                </c:pt>
                <c:pt idx="118">
                  <c:v>-2111.878746775265</c:v>
                </c:pt>
                <c:pt idx="119">
                  <c:v>-2399.6985131850884</c:v>
                </c:pt>
                <c:pt idx="120">
                  <c:v>-2419.8577700010273</c:v>
                </c:pt>
                <c:pt idx="121">
                  <c:v>-2343.1511706316965</c:v>
                </c:pt>
                <c:pt idx="122">
                  <c:v>-2500.0495370167378</c:v>
                </c:pt>
                <c:pt idx="123">
                  <c:v>-2527.6199707666651</c:v>
                </c:pt>
                <c:pt idx="124">
                  <c:v>-3029.5662901468645</c:v>
                </c:pt>
                <c:pt idx="125">
                  <c:v>-2461.2123305000814</c:v>
                </c:pt>
                <c:pt idx="126">
                  <c:v>-2437.8230744047128</c:v>
                </c:pt>
                <c:pt idx="127">
                  <c:v>-2872.1141650121058</c:v>
                </c:pt>
                <c:pt idx="128">
                  <c:v>-2596.8119148263813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8-4556-A924-AD7AFE263AC7}"/>
            </c:ext>
          </c:extLst>
        </c:ser>
        <c:ser>
          <c:idx val="1"/>
          <c:order val="1"/>
          <c:tx>
            <c:v>model gibbs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(3)'!$Y$2:$Y$142</c:f>
              <c:numCache>
                <c:formatCode>General</c:formatCode>
                <c:ptCount val="141"/>
                <c:pt idx="0">
                  <c:v>293.14999999999998</c:v>
                </c:pt>
                <c:pt idx="1">
                  <c:v>293.70499999999998</c:v>
                </c:pt>
                <c:pt idx="2">
                  <c:v>294.20499999999998</c:v>
                </c:pt>
                <c:pt idx="3">
                  <c:v>294.69749999999999</c:v>
                </c:pt>
                <c:pt idx="4">
                  <c:v>295.185</c:v>
                </c:pt>
                <c:pt idx="5">
                  <c:v>295.685</c:v>
                </c:pt>
                <c:pt idx="6">
                  <c:v>296.19499999999999</c:v>
                </c:pt>
                <c:pt idx="7">
                  <c:v>296.6875</c:v>
                </c:pt>
                <c:pt idx="8">
                  <c:v>297.19</c:v>
                </c:pt>
                <c:pt idx="9">
                  <c:v>297.6875</c:v>
                </c:pt>
                <c:pt idx="10">
                  <c:v>298.1925</c:v>
                </c:pt>
                <c:pt idx="11">
                  <c:v>298.69</c:v>
                </c:pt>
                <c:pt idx="12">
                  <c:v>299.1825</c:v>
                </c:pt>
                <c:pt idx="13">
                  <c:v>299.69</c:v>
                </c:pt>
                <c:pt idx="14">
                  <c:v>300.1925</c:v>
                </c:pt>
                <c:pt idx="15">
                  <c:v>300.6875</c:v>
                </c:pt>
                <c:pt idx="16">
                  <c:v>301.1875</c:v>
                </c:pt>
                <c:pt idx="17">
                  <c:v>301.6825</c:v>
                </c:pt>
                <c:pt idx="18">
                  <c:v>302.19499999999999</c:v>
                </c:pt>
                <c:pt idx="19">
                  <c:v>302.69</c:v>
                </c:pt>
                <c:pt idx="20">
                  <c:v>303.1875</c:v>
                </c:pt>
                <c:pt idx="21">
                  <c:v>303.685</c:v>
                </c:pt>
                <c:pt idx="22">
                  <c:v>304.1925</c:v>
                </c:pt>
                <c:pt idx="23">
                  <c:v>304.6925</c:v>
                </c:pt>
                <c:pt idx="24">
                  <c:v>305.18499999999995</c:v>
                </c:pt>
                <c:pt idx="25">
                  <c:v>305.6875</c:v>
                </c:pt>
                <c:pt idx="26">
                  <c:v>306.18499999999995</c:v>
                </c:pt>
                <c:pt idx="27">
                  <c:v>306.6925</c:v>
                </c:pt>
                <c:pt idx="28">
                  <c:v>307.1875</c:v>
                </c:pt>
                <c:pt idx="29">
                  <c:v>307.6875</c:v>
                </c:pt>
                <c:pt idx="30">
                  <c:v>308.1875</c:v>
                </c:pt>
                <c:pt idx="31">
                  <c:v>308.6875</c:v>
                </c:pt>
                <c:pt idx="32">
                  <c:v>309.19</c:v>
                </c:pt>
                <c:pt idx="33">
                  <c:v>309.68499999999995</c:v>
                </c:pt>
                <c:pt idx="34">
                  <c:v>310.1875</c:v>
                </c:pt>
                <c:pt idx="35">
                  <c:v>310.68499999999995</c:v>
                </c:pt>
                <c:pt idx="36">
                  <c:v>311.1925</c:v>
                </c:pt>
                <c:pt idx="37">
                  <c:v>311.67999999999995</c:v>
                </c:pt>
                <c:pt idx="38">
                  <c:v>312.1875</c:v>
                </c:pt>
                <c:pt idx="39">
                  <c:v>312.6875</c:v>
                </c:pt>
                <c:pt idx="40">
                  <c:v>313.18499999999995</c:v>
                </c:pt>
                <c:pt idx="41">
                  <c:v>313.6875</c:v>
                </c:pt>
                <c:pt idx="42">
                  <c:v>314.1875</c:v>
                </c:pt>
                <c:pt idx="43">
                  <c:v>314.6825</c:v>
                </c:pt>
                <c:pt idx="44">
                  <c:v>315.1925</c:v>
                </c:pt>
                <c:pt idx="45">
                  <c:v>315.6925</c:v>
                </c:pt>
                <c:pt idx="46">
                  <c:v>316.185</c:v>
                </c:pt>
                <c:pt idx="47">
                  <c:v>316.6875</c:v>
                </c:pt>
                <c:pt idx="48">
                  <c:v>317.185</c:v>
                </c:pt>
                <c:pt idx="49">
                  <c:v>317.6925</c:v>
                </c:pt>
                <c:pt idx="50">
                  <c:v>318.19</c:v>
                </c:pt>
                <c:pt idx="51">
                  <c:v>318.68499999999995</c:v>
                </c:pt>
                <c:pt idx="52">
                  <c:v>319.18499999999995</c:v>
                </c:pt>
                <c:pt idx="53">
                  <c:v>319.6825</c:v>
                </c:pt>
                <c:pt idx="54">
                  <c:v>320.19749999999999</c:v>
                </c:pt>
                <c:pt idx="55">
                  <c:v>320.685</c:v>
                </c:pt>
                <c:pt idx="56">
                  <c:v>321.185</c:v>
                </c:pt>
                <c:pt idx="57">
                  <c:v>321.68499999999995</c:v>
                </c:pt>
                <c:pt idx="58">
                  <c:v>322.2</c:v>
                </c:pt>
                <c:pt idx="59">
                  <c:v>322.68499999999995</c:v>
                </c:pt>
                <c:pt idx="60">
                  <c:v>323.19</c:v>
                </c:pt>
                <c:pt idx="61">
                  <c:v>323.69</c:v>
                </c:pt>
                <c:pt idx="62">
                  <c:v>324.1925</c:v>
                </c:pt>
                <c:pt idx="63">
                  <c:v>324.6825</c:v>
                </c:pt>
                <c:pt idx="64">
                  <c:v>325.1875</c:v>
                </c:pt>
                <c:pt idx="65">
                  <c:v>325.6875</c:v>
                </c:pt>
                <c:pt idx="66">
                  <c:v>326.1875</c:v>
                </c:pt>
                <c:pt idx="67">
                  <c:v>326.6825</c:v>
                </c:pt>
                <c:pt idx="68">
                  <c:v>327.1875</c:v>
                </c:pt>
                <c:pt idx="69">
                  <c:v>327.6825</c:v>
                </c:pt>
                <c:pt idx="70">
                  <c:v>328.19</c:v>
                </c:pt>
                <c:pt idx="71">
                  <c:v>328.69499999999999</c:v>
                </c:pt>
                <c:pt idx="72">
                  <c:v>329.1925</c:v>
                </c:pt>
                <c:pt idx="73">
                  <c:v>329.6875</c:v>
                </c:pt>
                <c:pt idx="74">
                  <c:v>330.18499999999995</c:v>
                </c:pt>
                <c:pt idx="75">
                  <c:v>330.6925</c:v>
                </c:pt>
                <c:pt idx="76">
                  <c:v>331.1925</c:v>
                </c:pt>
                <c:pt idx="77">
                  <c:v>331.6875</c:v>
                </c:pt>
                <c:pt idx="78">
                  <c:v>332.19</c:v>
                </c:pt>
                <c:pt idx="79">
                  <c:v>332.69749999999999</c:v>
                </c:pt>
                <c:pt idx="80">
                  <c:v>333.1925</c:v>
                </c:pt>
                <c:pt idx="81">
                  <c:v>333.69</c:v>
                </c:pt>
                <c:pt idx="82">
                  <c:v>334.18499999999995</c:v>
                </c:pt>
                <c:pt idx="83">
                  <c:v>334.6825</c:v>
                </c:pt>
                <c:pt idx="84">
                  <c:v>335.19</c:v>
                </c:pt>
                <c:pt idx="85">
                  <c:v>335.68499999999995</c:v>
                </c:pt>
                <c:pt idx="86">
                  <c:v>336.1875</c:v>
                </c:pt>
                <c:pt idx="87">
                  <c:v>336.6875</c:v>
                </c:pt>
                <c:pt idx="88">
                  <c:v>337.1875</c:v>
                </c:pt>
                <c:pt idx="89">
                  <c:v>337.6875</c:v>
                </c:pt>
                <c:pt idx="90">
                  <c:v>338.1875</c:v>
                </c:pt>
                <c:pt idx="91">
                  <c:v>338.68499999999995</c:v>
                </c:pt>
                <c:pt idx="92">
                  <c:v>339.18499999999995</c:v>
                </c:pt>
                <c:pt idx="93">
                  <c:v>339.6925</c:v>
                </c:pt>
                <c:pt idx="94">
                  <c:v>340.1875</c:v>
                </c:pt>
                <c:pt idx="95">
                  <c:v>340.68499999999995</c:v>
                </c:pt>
                <c:pt idx="96">
                  <c:v>341.18499999999995</c:v>
                </c:pt>
                <c:pt idx="97">
                  <c:v>341.69749999999999</c:v>
                </c:pt>
                <c:pt idx="98">
                  <c:v>342.18999999999994</c:v>
                </c:pt>
                <c:pt idx="99">
                  <c:v>342.68499999999995</c:v>
                </c:pt>
                <c:pt idx="100">
                  <c:v>343.18499999999995</c:v>
                </c:pt>
                <c:pt idx="101">
                  <c:v>343.6875</c:v>
                </c:pt>
                <c:pt idx="102">
                  <c:v>344.18999999999994</c:v>
                </c:pt>
                <c:pt idx="103">
                  <c:v>344.6875</c:v>
                </c:pt>
                <c:pt idx="104">
                  <c:v>345.18499999999995</c:v>
                </c:pt>
                <c:pt idx="105">
                  <c:v>345.6875</c:v>
                </c:pt>
                <c:pt idx="106">
                  <c:v>346.1875</c:v>
                </c:pt>
                <c:pt idx="107">
                  <c:v>346.6875</c:v>
                </c:pt>
                <c:pt idx="108">
                  <c:v>347.17999999999995</c:v>
                </c:pt>
                <c:pt idx="109">
                  <c:v>347.69</c:v>
                </c:pt>
                <c:pt idx="110">
                  <c:v>348.19499999999999</c:v>
                </c:pt>
                <c:pt idx="111">
                  <c:v>348.6825</c:v>
                </c:pt>
                <c:pt idx="112">
                  <c:v>349.1825</c:v>
                </c:pt>
                <c:pt idx="113">
                  <c:v>349.6875</c:v>
                </c:pt>
                <c:pt idx="114">
                  <c:v>350.1875</c:v>
                </c:pt>
                <c:pt idx="115">
                  <c:v>350.6875</c:v>
                </c:pt>
                <c:pt idx="116">
                  <c:v>351.1875</c:v>
                </c:pt>
                <c:pt idx="117">
                  <c:v>351.6875</c:v>
                </c:pt>
                <c:pt idx="118">
                  <c:v>352.1925</c:v>
                </c:pt>
                <c:pt idx="119">
                  <c:v>352.69499999999999</c:v>
                </c:pt>
                <c:pt idx="120">
                  <c:v>353.18999999999994</c:v>
                </c:pt>
                <c:pt idx="121">
                  <c:v>353.68499999999995</c:v>
                </c:pt>
                <c:pt idx="122">
                  <c:v>354.19</c:v>
                </c:pt>
                <c:pt idx="123">
                  <c:v>354.69749999999999</c:v>
                </c:pt>
                <c:pt idx="124">
                  <c:v>355.185</c:v>
                </c:pt>
                <c:pt idx="125">
                  <c:v>355.6825</c:v>
                </c:pt>
                <c:pt idx="126">
                  <c:v>356.18499999999995</c:v>
                </c:pt>
                <c:pt idx="127">
                  <c:v>356.6925</c:v>
                </c:pt>
                <c:pt idx="128">
                  <c:v>357.17999999999995</c:v>
                </c:pt>
                <c:pt idx="129">
                  <c:v>357.6925</c:v>
                </c:pt>
                <c:pt idx="130">
                  <c:v>358.1875</c:v>
                </c:pt>
                <c:pt idx="131">
                  <c:v>358.68499999999995</c:v>
                </c:pt>
                <c:pt idx="132">
                  <c:v>359.1875</c:v>
                </c:pt>
                <c:pt idx="133">
                  <c:v>359.6875</c:v>
                </c:pt>
                <c:pt idx="134">
                  <c:v>360.1875</c:v>
                </c:pt>
                <c:pt idx="135">
                  <c:v>360.685</c:v>
                </c:pt>
                <c:pt idx="136">
                  <c:v>361.19499999999999</c:v>
                </c:pt>
                <c:pt idx="137">
                  <c:v>361.69499999999999</c:v>
                </c:pt>
                <c:pt idx="138">
                  <c:v>362.185</c:v>
                </c:pt>
                <c:pt idx="139">
                  <c:v>362.685</c:v>
                </c:pt>
                <c:pt idx="140">
                  <c:v>363.19</c:v>
                </c:pt>
              </c:numCache>
            </c:numRef>
          </c:xVal>
          <c:yVal>
            <c:numRef>
              <c:f>'Sheet1 (3)'!$S$2:$S$142</c:f>
              <c:numCache>
                <c:formatCode>General</c:formatCode>
                <c:ptCount val="141"/>
                <c:pt idx="0">
                  <c:v>-32818.508936954153</c:v>
                </c:pt>
                <c:pt idx="1">
                  <c:v>-31865.671926621424</c:v>
                </c:pt>
                <c:pt idx="2">
                  <c:v>-31025.691772167178</c:v>
                </c:pt>
                <c:pt idx="3">
                  <c:v>-30214.972095396712</c:v>
                </c:pt>
                <c:pt idx="4">
                  <c:v>-29428.39404865697</c:v>
                </c:pt>
                <c:pt idx="5">
                  <c:v>-28637.723044595328</c:v>
                </c:pt>
                <c:pt idx="6">
                  <c:v>-27847.638022014959</c:v>
                </c:pt>
                <c:pt idx="7">
                  <c:v>-27100.041058006147</c:v>
                </c:pt>
                <c:pt idx="8">
                  <c:v>-26352.504691230421</c:v>
                </c:pt>
                <c:pt idx="9">
                  <c:v>-25627.257027450803</c:v>
                </c:pt>
                <c:pt idx="10">
                  <c:v>-24905.879103455816</c:v>
                </c:pt>
                <c:pt idx="11">
                  <c:v>-24209.506747562304</c:v>
                </c:pt>
                <c:pt idx="12">
                  <c:v>-23533.83239635011</c:v>
                </c:pt>
                <c:pt idx="13">
                  <c:v>-22851.564868066322</c:v>
                </c:pt>
                <c:pt idx="14">
                  <c:v>-22189.741645498427</c:v>
                </c:pt>
                <c:pt idx="15">
                  <c:v>-21550.898995610387</c:v>
                </c:pt>
                <c:pt idx="16">
                  <c:v>-20918.565861323797</c:v>
                </c:pt>
                <c:pt idx="17">
                  <c:v>-20305.161541969239</c:v>
                </c:pt>
                <c:pt idx="18">
                  <c:v>-19683.053605119781</c:v>
                </c:pt>
                <c:pt idx="19">
                  <c:v>-19094.511189621458</c:v>
                </c:pt>
                <c:pt idx="20">
                  <c:v>-18514.989761787849</c:v>
                </c:pt>
                <c:pt idx="21">
                  <c:v>-17947.293143243089</c:v>
                </c:pt>
                <c:pt idx="22">
                  <c:v>-17380.169440296835</c:v>
                </c:pt>
                <c:pt idx="23">
                  <c:v>-16833.071737090755</c:v>
                </c:pt>
                <c:pt idx="24">
                  <c:v>-16305.300758066971</c:v>
                </c:pt>
                <c:pt idx="25">
                  <c:v>-15778.011310918017</c:v>
                </c:pt>
                <c:pt idx="26">
                  <c:v>-15266.940129636971</c:v>
                </c:pt>
                <c:pt idx="27">
                  <c:v>-14756.673172846266</c:v>
                </c:pt>
                <c:pt idx="28">
                  <c:v>-14269.59098543069</c:v>
                </c:pt>
                <c:pt idx="29">
                  <c:v>-13788.075782336771</c:v>
                </c:pt>
                <c:pt idx="30">
                  <c:v>-13316.948202331654</c:v>
                </c:pt>
                <c:pt idx="31">
                  <c:v>-12856.059999487214</c:v>
                </c:pt>
                <c:pt idx="32">
                  <c:v>-12403.038262938817</c:v>
                </c:pt>
                <c:pt idx="33">
                  <c:v>-11966.60907932014</c:v>
                </c:pt>
                <c:pt idx="34">
                  <c:v>-11533.410741414693</c:v>
                </c:pt>
                <c:pt idx="35">
                  <c:v>-11114.16125953046</c:v>
                </c:pt>
                <c:pt idx="36">
                  <c:v>-10696.233695658259</c:v>
                </c:pt>
                <c:pt idx="37">
                  <c:v>-10303.926562033572</c:v>
                </c:pt>
                <c:pt idx="38">
                  <c:v>-9904.9267487130583</c:v>
                </c:pt>
                <c:pt idx="39">
                  <c:v>-9521.0831400181851</c:v>
                </c:pt>
                <c:pt idx="40">
                  <c:v>-9148.1649032446894</c:v>
                </c:pt>
                <c:pt idx="41">
                  <c:v>-8780.5043174449911</c:v>
                </c:pt>
                <c:pt idx="42">
                  <c:v>-8423.5452522653595</c:v>
                </c:pt>
                <c:pt idx="43">
                  <c:v>-8078.7676497628036</c:v>
                </c:pt>
                <c:pt idx="44">
                  <c:v>-7732.3960141160305</c:v>
                </c:pt>
                <c:pt idx="45">
                  <c:v>-7401.435232219972</c:v>
                </c:pt>
                <c:pt idx="46">
                  <c:v>-7083.6834892209008</c:v>
                </c:pt>
                <c:pt idx="47">
                  <c:v>-6767.8155037310444</c:v>
                </c:pt>
                <c:pt idx="48">
                  <c:v>-6463.2898002575203</c:v>
                </c:pt>
                <c:pt idx="49">
                  <c:v>-6160.9530065839463</c:v>
                </c:pt>
                <c:pt idx="50">
                  <c:v>-5872.6282660860534</c:v>
                </c:pt>
                <c:pt idx="51">
                  <c:v>-5593.5790462985779</c:v>
                </c:pt>
                <c:pt idx="52">
                  <c:v>-5319.5501787371513</c:v>
                </c:pt>
                <c:pt idx="53">
                  <c:v>-5054.6263804953524</c:v>
                </c:pt>
                <c:pt idx="54">
                  <c:v>-4788.4230226284481</c:v>
                </c:pt>
                <c:pt idx="55">
                  <c:v>-4543.8892278989342</c:v>
                </c:pt>
                <c:pt idx="56">
                  <c:v>-4300.5375488412319</c:v>
                </c:pt>
                <c:pt idx="57">
                  <c:v>-4064.6545171998168</c:v>
                </c:pt>
                <c:pt idx="58">
                  <c:v>-3829.4218594825202</c:v>
                </c:pt>
                <c:pt idx="59">
                  <c:v>-3614.9881910964386</c:v>
                </c:pt>
                <c:pt idx="60">
                  <c:v>-3398.952672868475</c:v>
                </c:pt>
                <c:pt idx="61">
                  <c:v>-3192.2615921807769</c:v>
                </c:pt>
                <c:pt idx="62">
                  <c:v>-2991.6887196275775</c:v>
                </c:pt>
                <c:pt idx="63">
                  <c:v>-2802.9421162356566</c:v>
                </c:pt>
                <c:pt idx="64">
                  <c:v>-2615.413071716167</c:v>
                </c:pt>
                <c:pt idx="65">
                  <c:v>-2436.6696171339449</c:v>
                </c:pt>
                <c:pt idx="66">
                  <c:v>-2264.7547214998581</c:v>
                </c:pt>
                <c:pt idx="67">
                  <c:v>-2101.2222409234628</c:v>
                </c:pt>
                <c:pt idx="68">
                  <c:v>-1941.1543026477127</c:v>
                </c:pt>
                <c:pt idx="69">
                  <c:v>-1790.8290448659909</c:v>
                </c:pt>
                <c:pt idx="70">
                  <c:v>-1643.4012962902409</c:v>
                </c:pt>
                <c:pt idx="71">
                  <c:v>-1503.3654440659352</c:v>
                </c:pt>
                <c:pt idx="72">
                  <c:v>-1371.8522092690343</c:v>
                </c:pt>
                <c:pt idx="73">
                  <c:v>-1247.2898682807663</c:v>
                </c:pt>
                <c:pt idx="74">
                  <c:v>-1128.3646797941317</c:v>
                </c:pt>
                <c:pt idx="75">
                  <c:v>-1013.4650123524675</c:v>
                </c:pt>
                <c:pt idx="76">
                  <c:v>-906.54500393792443</c:v>
                </c:pt>
                <c:pt idx="77">
                  <c:v>-806.78285758480479</c:v>
                </c:pt>
                <c:pt idx="78">
                  <c:v>-711.65277035213387</c:v>
                </c:pt>
                <c:pt idx="79">
                  <c:v>-621.80522526736786</c:v>
                </c:pt>
                <c:pt idx="80">
                  <c:v>-540.1504300274878</c:v>
                </c:pt>
                <c:pt idx="81">
                  <c:v>-463.98369391659423</c:v>
                </c:pt>
                <c:pt idx="82">
                  <c:v>-394.02242708125152</c:v>
                </c:pt>
                <c:pt idx="83">
                  <c:v>-329.51232849111693</c:v>
                </c:pt>
                <c:pt idx="84">
                  <c:v>-269.65258305960253</c:v>
                </c:pt>
                <c:pt idx="85">
                  <c:v>-217.00670939646011</c:v>
                </c:pt>
                <c:pt idx="86">
                  <c:v>-169.31405969808947</c:v>
                </c:pt>
                <c:pt idx="87">
                  <c:v>-127.56410696656164</c:v>
                </c:pt>
                <c:pt idx="88">
                  <c:v>-91.460484399222949</c:v>
                </c:pt>
                <c:pt idx="89">
                  <c:v>-60.959104973944932</c:v>
                </c:pt>
                <c:pt idx="90">
                  <c:v>-36.016564811810824</c:v>
                </c:pt>
                <c:pt idx="91">
                  <c:v>-16.673608184825213</c:v>
                </c:pt>
                <c:pt idx="92">
                  <c:v>-2.6939227167552318</c:v>
                </c:pt>
                <c:pt idx="93">
                  <c:v>5.9400419076606816</c:v>
                </c:pt>
                <c:pt idx="94">
                  <c:v>9.010239808990157</c:v>
                </c:pt>
                <c:pt idx="95">
                  <c:v>6.8111716587682452</c:v>
                </c:pt>
                <c:pt idx="96">
                  <c:v>-0.69771012905346019</c:v>
                </c:pt>
                <c:pt idx="97">
                  <c:v>-13.866436682867455</c:v>
                </c:pt>
                <c:pt idx="98">
                  <c:v>-31.702680708258512</c:v>
                </c:pt>
                <c:pt idx="99">
                  <c:v>-54.709442680366308</c:v>
                </c:pt>
                <c:pt idx="100">
                  <c:v>-83.081992888883917</c:v>
                </c:pt>
                <c:pt idx="101">
                  <c:v>-116.75730960241133</c:v>
                </c:pt>
                <c:pt idx="102">
                  <c:v>-155.56960357813767</c:v>
                </c:pt>
                <c:pt idx="103">
                  <c:v>-199.02058693920532</c:v>
                </c:pt>
                <c:pt idx="104">
                  <c:v>-247.4364395185259</c:v>
                </c:pt>
                <c:pt idx="105">
                  <c:v>-301.3439270077277</c:v>
                </c:pt>
                <c:pt idx="106">
                  <c:v>-359.94139649040511</c:v>
                </c:pt>
                <c:pt idx="107">
                  <c:v>-423.45076468519511</c:v>
                </c:pt>
                <c:pt idx="108">
                  <c:v>-490.77693747304363</c:v>
                </c:pt>
                <c:pt idx="109">
                  <c:v>-565.45034410675157</c:v>
                </c:pt>
                <c:pt idx="110">
                  <c:v>-644.3257023537526</c:v>
                </c:pt>
                <c:pt idx="111">
                  <c:v>-725.09414572383014</c:v>
                </c:pt>
                <c:pt idx="112">
                  <c:v>-812.62359045863377</c:v>
                </c:pt>
                <c:pt idx="113">
                  <c:v>-905.81764810552988</c:v>
                </c:pt>
                <c:pt idx="114">
                  <c:v>-1002.7998097757668</c:v>
                </c:pt>
                <c:pt idx="115">
                  <c:v>-1104.4388271168311</c:v>
                </c:pt>
                <c:pt idx="116">
                  <c:v>-1210.704670011494</c:v>
                </c:pt>
                <c:pt idx="117">
                  <c:v>-1321.5676931669545</c:v>
                </c:pt>
                <c:pt idx="118">
                  <c:v>-1438.175907997382</c:v>
                </c:pt>
                <c:pt idx="119">
                  <c:v>-1558.8025354570725</c:v>
                </c:pt>
                <c:pt idx="120">
                  <c:v>-1682.0826978590228</c:v>
                </c:pt>
                <c:pt idx="121">
                  <c:v>-1809.7558277318965</c:v>
                </c:pt>
                <c:pt idx="122">
                  <c:v>-1944.5071862561108</c:v>
                </c:pt>
                <c:pt idx="123">
                  <c:v>-2084.4750075320471</c:v>
                </c:pt>
                <c:pt idx="124">
                  <c:v>-2223.1950790850724</c:v>
                </c:pt>
                <c:pt idx="125">
                  <c:v>-2369.0465409002936</c:v>
                </c:pt>
                <c:pt idx="126">
                  <c:v>-2520.732291403564</c:v>
                </c:pt>
                <c:pt idx="127">
                  <c:v>-2678.3564182855657</c:v>
                </c:pt>
                <c:pt idx="128">
                  <c:v>-2833.9350456525426</c:v>
                </c:pt>
                <c:pt idx="129">
                  <c:v>-3001.8676973474639</c:v>
                </c:pt>
                <c:pt idx="130">
                  <c:v>-3168.2988815218564</c:v>
                </c:pt>
                <c:pt idx="131">
                  <c:v>-3339.7367611987092</c:v>
                </c:pt>
                <c:pt idx="132">
                  <c:v>-3517.1127369747242</c:v>
                </c:pt>
                <c:pt idx="133">
                  <c:v>-3697.7864270264517</c:v>
                </c:pt>
                <c:pt idx="134">
                  <c:v>-3882.6057417620427</c:v>
                </c:pt>
                <c:pt idx="135">
                  <c:v>-4070.5919461912463</c:v>
                </c:pt>
                <c:pt idx="136">
                  <c:v>-4267.5129251946601</c:v>
                </c:pt>
                <c:pt idx="137">
                  <c:v>-4464.6882540533288</c:v>
                </c:pt>
                <c:pt idx="138">
                  <c:v>-4661.8511189310384</c:v>
                </c:pt>
                <c:pt idx="139">
                  <c:v>-4867.0266081270602</c:v>
                </c:pt>
                <c:pt idx="140">
                  <c:v>-5078.3209133720084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8-4556-A924-AD7AFE26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174752"/>
        <c:axId val="702195808"/>
      </c:scatterChart>
      <c:valAx>
        <c:axId val="15171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5808"/>
        <c:crosses val="autoZero"/>
        <c:crossBetween val="midCat"/>
      </c:valAx>
      <c:valAx>
        <c:axId val="7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thetaf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(3)'!$A$2:$A$142</c:f>
              <c:numCache>
                <c:formatCode>General</c:formatCode>
                <c:ptCount val="141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  <c:pt idx="52">
                  <c:v>46.034999999999997</c:v>
                </c:pt>
                <c:pt idx="53">
                  <c:v>46.532499999999999</c:v>
                </c:pt>
                <c:pt idx="54">
                  <c:v>47.047499999999999</c:v>
                </c:pt>
                <c:pt idx="55">
                  <c:v>47.535000000000004</c:v>
                </c:pt>
                <c:pt idx="56">
                  <c:v>48.035000000000004</c:v>
                </c:pt>
                <c:pt idx="57">
                  <c:v>48.534999999999997</c:v>
                </c:pt>
                <c:pt idx="58">
                  <c:v>49.05</c:v>
                </c:pt>
                <c:pt idx="59">
                  <c:v>49.534999999999997</c:v>
                </c:pt>
                <c:pt idx="60">
                  <c:v>50.04</c:v>
                </c:pt>
                <c:pt idx="61">
                  <c:v>50.54</c:v>
                </c:pt>
                <c:pt idx="62">
                  <c:v>51.042499999999997</c:v>
                </c:pt>
                <c:pt idx="63">
                  <c:v>51.532499999999999</c:v>
                </c:pt>
                <c:pt idx="64">
                  <c:v>52.037500000000001</c:v>
                </c:pt>
                <c:pt idx="65">
                  <c:v>52.537499999999994</c:v>
                </c:pt>
                <c:pt idx="66">
                  <c:v>53.037500000000001</c:v>
                </c:pt>
                <c:pt idx="67">
                  <c:v>53.532499999999999</c:v>
                </c:pt>
                <c:pt idx="68">
                  <c:v>54.037500000000001</c:v>
                </c:pt>
                <c:pt idx="69">
                  <c:v>54.532499999999999</c:v>
                </c:pt>
                <c:pt idx="70">
                  <c:v>55.04</c:v>
                </c:pt>
                <c:pt idx="71">
                  <c:v>55.544999999999995</c:v>
                </c:pt>
                <c:pt idx="72">
                  <c:v>56.042499999999997</c:v>
                </c:pt>
                <c:pt idx="73">
                  <c:v>56.537500000000001</c:v>
                </c:pt>
                <c:pt idx="74">
                  <c:v>57.034999999999997</c:v>
                </c:pt>
                <c:pt idx="75">
                  <c:v>57.542500000000004</c:v>
                </c:pt>
                <c:pt idx="76">
                  <c:v>58.042500000000004</c:v>
                </c:pt>
                <c:pt idx="77">
                  <c:v>58.537500000000001</c:v>
                </c:pt>
                <c:pt idx="78">
                  <c:v>59.04</c:v>
                </c:pt>
                <c:pt idx="79">
                  <c:v>59.547499999999999</c:v>
                </c:pt>
                <c:pt idx="80">
                  <c:v>60.042500000000004</c:v>
                </c:pt>
                <c:pt idx="81">
                  <c:v>60.54</c:v>
                </c:pt>
                <c:pt idx="82">
                  <c:v>61.034999999999997</c:v>
                </c:pt>
                <c:pt idx="83">
                  <c:v>61.532499999999999</c:v>
                </c:pt>
                <c:pt idx="84">
                  <c:v>62.04</c:v>
                </c:pt>
                <c:pt idx="85">
                  <c:v>62.534999999999997</c:v>
                </c:pt>
                <c:pt idx="86">
                  <c:v>63.037500000000001</c:v>
                </c:pt>
                <c:pt idx="87">
                  <c:v>63.537499999999994</c:v>
                </c:pt>
                <c:pt idx="88">
                  <c:v>64.037500000000009</c:v>
                </c:pt>
                <c:pt idx="89">
                  <c:v>64.537499999999994</c:v>
                </c:pt>
                <c:pt idx="90">
                  <c:v>65.037499999999994</c:v>
                </c:pt>
                <c:pt idx="91">
                  <c:v>65.534999999999997</c:v>
                </c:pt>
                <c:pt idx="92">
                  <c:v>66.034999999999997</c:v>
                </c:pt>
                <c:pt idx="93">
                  <c:v>66.542500000000004</c:v>
                </c:pt>
                <c:pt idx="94">
                  <c:v>67.037500000000009</c:v>
                </c:pt>
                <c:pt idx="95">
                  <c:v>67.534999999999997</c:v>
                </c:pt>
                <c:pt idx="96">
                  <c:v>68.034999999999997</c:v>
                </c:pt>
                <c:pt idx="97">
                  <c:v>68.547499999999999</c:v>
                </c:pt>
                <c:pt idx="98">
                  <c:v>69.039999999999992</c:v>
                </c:pt>
                <c:pt idx="99">
                  <c:v>69.534999999999997</c:v>
                </c:pt>
                <c:pt idx="100">
                  <c:v>70.034999999999997</c:v>
                </c:pt>
                <c:pt idx="101">
                  <c:v>70.537499999999994</c:v>
                </c:pt>
                <c:pt idx="102">
                  <c:v>71.039999999999992</c:v>
                </c:pt>
                <c:pt idx="103">
                  <c:v>71.537499999999994</c:v>
                </c:pt>
                <c:pt idx="104">
                  <c:v>72.034999999999997</c:v>
                </c:pt>
                <c:pt idx="105">
                  <c:v>72.537500000000009</c:v>
                </c:pt>
                <c:pt idx="106">
                  <c:v>73.037500000000009</c:v>
                </c:pt>
                <c:pt idx="107">
                  <c:v>73.537499999999994</c:v>
                </c:pt>
                <c:pt idx="108">
                  <c:v>74.03</c:v>
                </c:pt>
                <c:pt idx="109">
                  <c:v>74.540000000000006</c:v>
                </c:pt>
                <c:pt idx="110">
                  <c:v>75.045000000000002</c:v>
                </c:pt>
                <c:pt idx="111">
                  <c:v>75.532499999999999</c:v>
                </c:pt>
                <c:pt idx="112">
                  <c:v>76.032499999999999</c:v>
                </c:pt>
                <c:pt idx="113">
                  <c:v>76.537500000000009</c:v>
                </c:pt>
                <c:pt idx="114">
                  <c:v>77.037500000000009</c:v>
                </c:pt>
                <c:pt idx="115">
                  <c:v>77.537499999999994</c:v>
                </c:pt>
                <c:pt idx="116">
                  <c:v>78.037500000000009</c:v>
                </c:pt>
                <c:pt idx="117">
                  <c:v>78.537500000000009</c:v>
                </c:pt>
                <c:pt idx="118">
                  <c:v>79.042500000000004</c:v>
                </c:pt>
                <c:pt idx="119">
                  <c:v>79.545000000000002</c:v>
                </c:pt>
                <c:pt idx="120">
                  <c:v>80.039999999999992</c:v>
                </c:pt>
                <c:pt idx="121">
                  <c:v>80.534999999999997</c:v>
                </c:pt>
                <c:pt idx="122">
                  <c:v>81.040000000000006</c:v>
                </c:pt>
                <c:pt idx="123">
                  <c:v>81.547499999999999</c:v>
                </c:pt>
                <c:pt idx="124">
                  <c:v>82.035000000000011</c:v>
                </c:pt>
                <c:pt idx="125">
                  <c:v>82.532499999999999</c:v>
                </c:pt>
                <c:pt idx="126">
                  <c:v>83.034999999999997</c:v>
                </c:pt>
                <c:pt idx="127">
                  <c:v>83.542500000000004</c:v>
                </c:pt>
                <c:pt idx="128">
                  <c:v>84.03</c:v>
                </c:pt>
                <c:pt idx="129">
                  <c:v>84.542500000000004</c:v>
                </c:pt>
                <c:pt idx="130">
                  <c:v>85.037499999999994</c:v>
                </c:pt>
                <c:pt idx="131">
                  <c:v>85.534999999999997</c:v>
                </c:pt>
                <c:pt idx="132">
                  <c:v>86.037500000000009</c:v>
                </c:pt>
                <c:pt idx="133">
                  <c:v>86.537499999999994</c:v>
                </c:pt>
                <c:pt idx="134">
                  <c:v>87.037500000000009</c:v>
                </c:pt>
                <c:pt idx="135">
                  <c:v>87.535000000000011</c:v>
                </c:pt>
                <c:pt idx="136">
                  <c:v>88.045000000000002</c:v>
                </c:pt>
                <c:pt idx="137">
                  <c:v>88.545000000000002</c:v>
                </c:pt>
                <c:pt idx="138">
                  <c:v>89.035000000000011</c:v>
                </c:pt>
                <c:pt idx="139">
                  <c:v>89.535000000000011</c:v>
                </c:pt>
                <c:pt idx="140">
                  <c:v>90.04</c:v>
                </c:pt>
              </c:numCache>
            </c:numRef>
          </c:xVal>
          <c:yVal>
            <c:numRef>
              <c:f>'Sheet1 (3)'!$E$2:$E$142</c:f>
              <c:numCache>
                <c:formatCode>General</c:formatCode>
                <c:ptCount val="141"/>
                <c:pt idx="0">
                  <c:v>0.98639623821126743</c:v>
                </c:pt>
                <c:pt idx="1">
                  <c:v>0.99734003842422314</c:v>
                </c:pt>
                <c:pt idx="2">
                  <c:v>1.0006244681446919</c:v>
                </c:pt>
                <c:pt idx="3">
                  <c:v>0.99220095179828161</c:v>
                </c:pt>
                <c:pt idx="4">
                  <c:v>0.98914128538242863</c:v>
                </c:pt>
                <c:pt idx="5">
                  <c:v>0.99073561556692791</c:v>
                </c:pt>
                <c:pt idx="6">
                  <c:v>1.0085898580669659</c:v>
                </c:pt>
                <c:pt idx="7">
                  <c:v>1.0023055201445783</c:v>
                </c:pt>
                <c:pt idx="8">
                  <c:v>0.99667741514809671</c:v>
                </c:pt>
                <c:pt idx="9">
                  <c:v>0.99682149667185926</c:v>
                </c:pt>
                <c:pt idx="10">
                  <c:v>1.0028356417713551</c:v>
                </c:pt>
                <c:pt idx="11">
                  <c:v>1.007130630447477</c:v>
                </c:pt>
                <c:pt idx="12">
                  <c:v>0.99875884837576057</c:v>
                </c:pt>
                <c:pt idx="13">
                  <c:v>1.0027853772145414</c:v>
                </c:pt>
                <c:pt idx="14">
                  <c:v>0.99275744187485959</c:v>
                </c:pt>
                <c:pt idx="15">
                  <c:v>1.0086537597867049</c:v>
                </c:pt>
                <c:pt idx="16">
                  <c:v>0.995927725386204</c:v>
                </c:pt>
                <c:pt idx="17">
                  <c:v>1.0053291737995924</c:v>
                </c:pt>
                <c:pt idx="18">
                  <c:v>0.99793627217230829</c:v>
                </c:pt>
                <c:pt idx="19">
                  <c:v>1.0078462865478546</c:v>
                </c:pt>
                <c:pt idx="20">
                  <c:v>0.99899262091952312</c:v>
                </c:pt>
                <c:pt idx="21">
                  <c:v>0.99948637110192939</c:v>
                </c:pt>
                <c:pt idx="22">
                  <c:v>1.0021234500758713</c:v>
                </c:pt>
                <c:pt idx="23">
                  <c:v>1.0098290127016176</c:v>
                </c:pt>
                <c:pt idx="24">
                  <c:v>1.003131903745945</c:v>
                </c:pt>
                <c:pt idx="25">
                  <c:v>0.99745688158006407</c:v>
                </c:pt>
                <c:pt idx="26">
                  <c:v>0.9953932745059082</c:v>
                </c:pt>
                <c:pt idx="27">
                  <c:v>1.0031398922550037</c:v>
                </c:pt>
                <c:pt idx="28">
                  <c:v>0.99563114576496892</c:v>
                </c:pt>
                <c:pt idx="29">
                  <c:v>0.99298295981185447</c:v>
                </c:pt>
                <c:pt idx="30">
                  <c:v>1.0054663827874659</c:v>
                </c:pt>
                <c:pt idx="31">
                  <c:v>0.99633226843265443</c:v>
                </c:pt>
                <c:pt idx="32">
                  <c:v>0.9940496608665077</c:v>
                </c:pt>
                <c:pt idx="33">
                  <c:v>1.0061134428451055</c:v>
                </c:pt>
                <c:pt idx="34">
                  <c:v>1.0038697308159565</c:v>
                </c:pt>
                <c:pt idx="35">
                  <c:v>0.99534099842252788</c:v>
                </c:pt>
                <c:pt idx="36">
                  <c:v>1.0009119614020323</c:v>
                </c:pt>
                <c:pt idx="37">
                  <c:v>1.0124722625866875</c:v>
                </c:pt>
                <c:pt idx="38">
                  <c:v>1.0035879914673542</c:v>
                </c:pt>
                <c:pt idx="39">
                  <c:v>1.0023514731733163</c:v>
                </c:pt>
                <c:pt idx="40">
                  <c:v>1.0104317091129436</c:v>
                </c:pt>
                <c:pt idx="41">
                  <c:v>1.0025598549639101</c:v>
                </c:pt>
                <c:pt idx="42">
                  <c:v>0.99437792460717356</c:v>
                </c:pt>
                <c:pt idx="43">
                  <c:v>0.9935181794601462</c:v>
                </c:pt>
                <c:pt idx="44">
                  <c:v>0.99121297783680407</c:v>
                </c:pt>
                <c:pt idx="45">
                  <c:v>1.0061243682805721</c:v>
                </c:pt>
                <c:pt idx="46">
                  <c:v>0.99429895378037858</c:v>
                </c:pt>
                <c:pt idx="47">
                  <c:v>0.98928385285142517</c:v>
                </c:pt>
                <c:pt idx="48">
                  <c:v>0.99464725610783333</c:v>
                </c:pt>
                <c:pt idx="49">
                  <c:v>0.99118234148427586</c:v>
                </c:pt>
                <c:pt idx="50">
                  <c:v>0.99387716948726856</c:v>
                </c:pt>
                <c:pt idx="51">
                  <c:v>0.99521189980611335</c:v>
                </c:pt>
                <c:pt idx="52">
                  <c:v>0.99108281111656371</c:v>
                </c:pt>
                <c:pt idx="53">
                  <c:v>0.98306494354849139</c:v>
                </c:pt>
                <c:pt idx="54">
                  <c:v>0.98236841047538381</c:v>
                </c:pt>
                <c:pt idx="55">
                  <c:v>0.96655552143791545</c:v>
                </c:pt>
                <c:pt idx="56">
                  <c:v>0.9666801561548517</c:v>
                </c:pt>
                <c:pt idx="57">
                  <c:v>0.95199600917764993</c:v>
                </c:pt>
                <c:pt idx="58">
                  <c:v>0.95119233017694993</c:v>
                </c:pt>
                <c:pt idx="59">
                  <c:v>0.94102389701788192</c:v>
                </c:pt>
                <c:pt idx="60">
                  <c:v>0.9347313194666772</c:v>
                </c:pt>
                <c:pt idx="61">
                  <c:v>0.93724661241759033</c:v>
                </c:pt>
                <c:pt idx="62">
                  <c:v>0.93472867366535473</c:v>
                </c:pt>
                <c:pt idx="63">
                  <c:v>0.92942202436178933</c:v>
                </c:pt>
                <c:pt idx="64">
                  <c:v>0.93719221846036616</c:v>
                </c:pt>
                <c:pt idx="65">
                  <c:v>0.92643949826146621</c:v>
                </c:pt>
                <c:pt idx="66">
                  <c:v>0.93192168343822712</c:v>
                </c:pt>
                <c:pt idx="67">
                  <c:v>0.91870464219928738</c:v>
                </c:pt>
                <c:pt idx="68">
                  <c:v>0.91494516415782567</c:v>
                </c:pt>
                <c:pt idx="69">
                  <c:v>0.92436619484772187</c:v>
                </c:pt>
                <c:pt idx="70">
                  <c:v>0.89980638855246375</c:v>
                </c:pt>
                <c:pt idx="71">
                  <c:v>0.91188869989275656</c:v>
                </c:pt>
                <c:pt idx="72">
                  <c:v>0.91827997382770254</c:v>
                </c:pt>
                <c:pt idx="73">
                  <c:v>0.91481291090249317</c:v>
                </c:pt>
                <c:pt idx="74">
                  <c:v>0.90813774945008097</c:v>
                </c:pt>
                <c:pt idx="75">
                  <c:v>0.9036509867722512</c:v>
                </c:pt>
                <c:pt idx="76">
                  <c:v>0.90060431103298866</c:v>
                </c:pt>
                <c:pt idx="77">
                  <c:v>0.8771395244164808</c:v>
                </c:pt>
                <c:pt idx="78">
                  <c:v>0.88140245589578181</c:v>
                </c:pt>
                <c:pt idx="79">
                  <c:v>0.88175996751371832</c:v>
                </c:pt>
                <c:pt idx="80">
                  <c:v>0.86798181030579336</c:v>
                </c:pt>
                <c:pt idx="81">
                  <c:v>0.85399728415627107</c:v>
                </c:pt>
                <c:pt idx="82">
                  <c:v>0.83433834522704764</c:v>
                </c:pt>
                <c:pt idx="83">
                  <c:v>0.83018085062500691</c:v>
                </c:pt>
                <c:pt idx="84">
                  <c:v>0.81419153002793976</c:v>
                </c:pt>
                <c:pt idx="85">
                  <c:v>0.80186669567466329</c:v>
                </c:pt>
                <c:pt idx="86">
                  <c:v>0.77559057479194682</c:v>
                </c:pt>
                <c:pt idx="87">
                  <c:v>0.75166963077863802</c:v>
                </c:pt>
                <c:pt idx="88">
                  <c:v>0.73452091145509368</c:v>
                </c:pt>
                <c:pt idx="89">
                  <c:v>0.71961064575376665</c:v>
                </c:pt>
                <c:pt idx="90">
                  <c:v>0.68236342028070252</c:v>
                </c:pt>
                <c:pt idx="91">
                  <c:v>0.66598668694974905</c:v>
                </c:pt>
                <c:pt idx="92">
                  <c:v>0.63517980475864844</c:v>
                </c:pt>
                <c:pt idx="93">
                  <c:v>0.598259962623921</c:v>
                </c:pt>
                <c:pt idx="94">
                  <c:v>0.57742262022267987</c:v>
                </c:pt>
                <c:pt idx="95">
                  <c:v>0.53828685106978669</c:v>
                </c:pt>
                <c:pt idx="96">
                  <c:v>0.50353987242049525</c:v>
                </c:pt>
                <c:pt idx="97">
                  <c:v>0.46564956180603301</c:v>
                </c:pt>
                <c:pt idx="98">
                  <c:v>0.43181009306785467</c:v>
                </c:pt>
                <c:pt idx="99">
                  <c:v>0.40293870117172903</c:v>
                </c:pt>
                <c:pt idx="100">
                  <c:v>0.38081717566360862</c:v>
                </c:pt>
                <c:pt idx="101">
                  <c:v>0.34217601820875743</c:v>
                </c:pt>
                <c:pt idx="102">
                  <c:v>0.30302285553465347</c:v>
                </c:pt>
                <c:pt idx="103">
                  <c:v>0.27813878743518028</c:v>
                </c:pt>
                <c:pt idx="104">
                  <c:v>0.23888568922767645</c:v>
                </c:pt>
                <c:pt idx="105">
                  <c:v>0.21133438990629286</c:v>
                </c:pt>
                <c:pt idx="106">
                  <c:v>0.18940761056944036</c:v>
                </c:pt>
                <c:pt idx="107">
                  <c:v>0.17546743878205212</c:v>
                </c:pt>
                <c:pt idx="108">
                  <c:v>0.14486188228113742</c:v>
                </c:pt>
                <c:pt idx="109">
                  <c:v>0.13844394945293165</c:v>
                </c:pt>
                <c:pt idx="110">
                  <c:v>0.1194980182063195</c:v>
                </c:pt>
                <c:pt idx="111">
                  <c:v>0.10397893223503726</c:v>
                </c:pt>
                <c:pt idx="112">
                  <c:v>7.6515664729753477E-2</c:v>
                </c:pt>
                <c:pt idx="113">
                  <c:v>7.962599534054958E-2</c:v>
                </c:pt>
                <c:pt idx="114">
                  <c:v>7.1175134195660364E-2</c:v>
                </c:pt>
                <c:pt idx="115">
                  <c:v>4.3514285720546726E-2</c:v>
                </c:pt>
                <c:pt idx="116">
                  <c:v>4.6664406910569119E-2</c:v>
                </c:pt>
                <c:pt idx="117">
                  <c:v>4.8309763876219325E-2</c:v>
                </c:pt>
                <c:pt idx="118">
                  <c:v>3.8597903343010984E-2</c:v>
                </c:pt>
                <c:pt idx="119">
                  <c:v>2.5823636399000632E-2</c:v>
                </c:pt>
                <c:pt idx="120">
                  <c:v>2.5626705070672915E-2</c:v>
                </c:pt>
                <c:pt idx="121">
                  <c:v>2.9278632971163548E-2</c:v>
                </c:pt>
                <c:pt idx="122">
                  <c:v>2.3838094926104999E-2</c:v>
                </c:pt>
                <c:pt idx="123">
                  <c:v>2.3432383151374924E-2</c:v>
                </c:pt>
                <c:pt idx="124">
                  <c:v>1.1611687944218898E-2</c:v>
                </c:pt>
                <c:pt idx="125">
                  <c:v>2.6894164575636082E-2</c:v>
                </c:pt>
                <c:pt idx="126">
                  <c:v>2.8388547920262842E-2</c:v>
                </c:pt>
                <c:pt idx="127">
                  <c:v>1.5718505361960209E-2</c:v>
                </c:pt>
                <c:pt idx="128">
                  <c:v>2.3687862302841721E-2</c:v>
                </c:pt>
                <c:pt idx="129">
                  <c:v>5.3194222677231881E-3</c:v>
                </c:pt>
                <c:pt idx="130">
                  <c:v>3.0788315401621136E-2</c:v>
                </c:pt>
                <c:pt idx="131">
                  <c:v>1.6037870117392654E-2</c:v>
                </c:pt>
                <c:pt idx="132">
                  <c:v>2.0771284716673385E-2</c:v>
                </c:pt>
                <c:pt idx="133">
                  <c:v>3.7272603979192728E-2</c:v>
                </c:pt>
                <c:pt idx="134">
                  <c:v>3.0129773031573433E-2</c:v>
                </c:pt>
                <c:pt idx="135">
                  <c:v>4.2700992061328963E-2</c:v>
                </c:pt>
                <c:pt idx="136">
                  <c:v>3.5106325071119243E-2</c:v>
                </c:pt>
                <c:pt idx="137">
                  <c:v>2.8186835298523876E-2</c:v>
                </c:pt>
                <c:pt idx="138">
                  <c:v>3.9412614166281563E-2</c:v>
                </c:pt>
                <c:pt idx="139">
                  <c:v>3.0303587408603314E-2</c:v>
                </c:pt>
                <c:pt idx="140">
                  <c:v>3.5587133982219479E-2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5-43BA-A0E9-AC1DA4F15590}"/>
            </c:ext>
          </c:extLst>
        </c:ser>
        <c:ser>
          <c:idx val="1"/>
          <c:order val="1"/>
          <c:tx>
            <c:v>thetau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(3)'!$A$2:$A$142</c:f>
              <c:numCache>
                <c:formatCode>General</c:formatCode>
                <c:ptCount val="141"/>
                <c:pt idx="0">
                  <c:v>20</c:v>
                </c:pt>
                <c:pt idx="1">
                  <c:v>20.555</c:v>
                </c:pt>
                <c:pt idx="2">
                  <c:v>21.055</c:v>
                </c:pt>
                <c:pt idx="3">
                  <c:v>21.547499999999999</c:v>
                </c:pt>
                <c:pt idx="4">
                  <c:v>22.035</c:v>
                </c:pt>
                <c:pt idx="5">
                  <c:v>22.535</c:v>
                </c:pt>
                <c:pt idx="6">
                  <c:v>23.044999999999998</c:v>
                </c:pt>
                <c:pt idx="7">
                  <c:v>23.537500000000001</c:v>
                </c:pt>
                <c:pt idx="8">
                  <c:v>24.04</c:v>
                </c:pt>
                <c:pt idx="9">
                  <c:v>24.537500000000001</c:v>
                </c:pt>
                <c:pt idx="10">
                  <c:v>25.042499999999997</c:v>
                </c:pt>
                <c:pt idx="11">
                  <c:v>25.54</c:v>
                </c:pt>
                <c:pt idx="12">
                  <c:v>26.032499999999999</c:v>
                </c:pt>
                <c:pt idx="13">
                  <c:v>26.54</c:v>
                </c:pt>
                <c:pt idx="14">
                  <c:v>27.042499999999997</c:v>
                </c:pt>
                <c:pt idx="15">
                  <c:v>27.537500000000001</c:v>
                </c:pt>
                <c:pt idx="16">
                  <c:v>28.037500000000001</c:v>
                </c:pt>
                <c:pt idx="17">
                  <c:v>28.532499999999999</c:v>
                </c:pt>
                <c:pt idx="18">
                  <c:v>29.044999999999998</c:v>
                </c:pt>
                <c:pt idx="19">
                  <c:v>29.54</c:v>
                </c:pt>
                <c:pt idx="20">
                  <c:v>30.037500000000001</c:v>
                </c:pt>
                <c:pt idx="21">
                  <c:v>30.535</c:v>
                </c:pt>
                <c:pt idx="22">
                  <c:v>31.0425</c:v>
                </c:pt>
                <c:pt idx="23">
                  <c:v>31.542499999999997</c:v>
                </c:pt>
                <c:pt idx="24">
                  <c:v>32.034999999999997</c:v>
                </c:pt>
                <c:pt idx="25">
                  <c:v>32.537499999999994</c:v>
                </c:pt>
                <c:pt idx="26">
                  <c:v>33.034999999999997</c:v>
                </c:pt>
                <c:pt idx="27">
                  <c:v>33.542499999999997</c:v>
                </c:pt>
                <c:pt idx="28">
                  <c:v>34.037500000000001</c:v>
                </c:pt>
                <c:pt idx="29">
                  <c:v>34.537499999999994</c:v>
                </c:pt>
                <c:pt idx="30">
                  <c:v>35.037500000000001</c:v>
                </c:pt>
                <c:pt idx="31">
                  <c:v>35.537500000000001</c:v>
                </c:pt>
                <c:pt idx="32">
                  <c:v>36.04</c:v>
                </c:pt>
                <c:pt idx="33">
                  <c:v>36.534999999999997</c:v>
                </c:pt>
                <c:pt idx="34">
                  <c:v>37.037500000000001</c:v>
                </c:pt>
                <c:pt idx="35">
                  <c:v>37.534999999999997</c:v>
                </c:pt>
                <c:pt idx="36">
                  <c:v>38.042499999999997</c:v>
                </c:pt>
                <c:pt idx="37">
                  <c:v>38.53</c:v>
                </c:pt>
                <c:pt idx="38">
                  <c:v>39.037500000000001</c:v>
                </c:pt>
                <c:pt idx="39">
                  <c:v>39.537499999999994</c:v>
                </c:pt>
                <c:pt idx="40">
                  <c:v>40.034999999999997</c:v>
                </c:pt>
                <c:pt idx="41">
                  <c:v>40.537499999999994</c:v>
                </c:pt>
                <c:pt idx="42">
                  <c:v>41.037500000000001</c:v>
                </c:pt>
                <c:pt idx="43">
                  <c:v>41.532499999999999</c:v>
                </c:pt>
                <c:pt idx="44">
                  <c:v>42.042499999999997</c:v>
                </c:pt>
                <c:pt idx="45">
                  <c:v>42.542499999999997</c:v>
                </c:pt>
                <c:pt idx="46">
                  <c:v>43.035000000000004</c:v>
                </c:pt>
                <c:pt idx="47">
                  <c:v>43.537499999999994</c:v>
                </c:pt>
                <c:pt idx="48">
                  <c:v>44.035000000000004</c:v>
                </c:pt>
                <c:pt idx="49">
                  <c:v>44.542499999999997</c:v>
                </c:pt>
                <c:pt idx="50">
                  <c:v>45.04</c:v>
                </c:pt>
                <c:pt idx="51">
                  <c:v>45.534999999999997</c:v>
                </c:pt>
                <c:pt idx="52">
                  <c:v>46.034999999999997</c:v>
                </c:pt>
                <c:pt idx="53">
                  <c:v>46.532499999999999</c:v>
                </c:pt>
                <c:pt idx="54">
                  <c:v>47.047499999999999</c:v>
                </c:pt>
                <c:pt idx="55">
                  <c:v>47.535000000000004</c:v>
                </c:pt>
                <c:pt idx="56">
                  <c:v>48.035000000000004</c:v>
                </c:pt>
                <c:pt idx="57">
                  <c:v>48.534999999999997</c:v>
                </c:pt>
                <c:pt idx="58">
                  <c:v>49.05</c:v>
                </c:pt>
                <c:pt idx="59">
                  <c:v>49.534999999999997</c:v>
                </c:pt>
                <c:pt idx="60">
                  <c:v>50.04</c:v>
                </c:pt>
                <c:pt idx="61">
                  <c:v>50.54</c:v>
                </c:pt>
                <c:pt idx="62">
                  <c:v>51.042499999999997</c:v>
                </c:pt>
                <c:pt idx="63">
                  <c:v>51.532499999999999</c:v>
                </c:pt>
                <c:pt idx="64">
                  <c:v>52.037500000000001</c:v>
                </c:pt>
                <c:pt idx="65">
                  <c:v>52.537499999999994</c:v>
                </c:pt>
                <c:pt idx="66">
                  <c:v>53.037500000000001</c:v>
                </c:pt>
                <c:pt idx="67">
                  <c:v>53.532499999999999</c:v>
                </c:pt>
                <c:pt idx="68">
                  <c:v>54.037500000000001</c:v>
                </c:pt>
                <c:pt idx="69">
                  <c:v>54.532499999999999</c:v>
                </c:pt>
                <c:pt idx="70">
                  <c:v>55.04</c:v>
                </c:pt>
                <c:pt idx="71">
                  <c:v>55.544999999999995</c:v>
                </c:pt>
                <c:pt idx="72">
                  <c:v>56.042499999999997</c:v>
                </c:pt>
                <c:pt idx="73">
                  <c:v>56.537500000000001</c:v>
                </c:pt>
                <c:pt idx="74">
                  <c:v>57.034999999999997</c:v>
                </c:pt>
                <c:pt idx="75">
                  <c:v>57.542500000000004</c:v>
                </c:pt>
                <c:pt idx="76">
                  <c:v>58.042500000000004</c:v>
                </c:pt>
                <c:pt idx="77">
                  <c:v>58.537500000000001</c:v>
                </c:pt>
                <c:pt idx="78">
                  <c:v>59.04</c:v>
                </c:pt>
                <c:pt idx="79">
                  <c:v>59.547499999999999</c:v>
                </c:pt>
                <c:pt idx="80">
                  <c:v>60.042500000000004</c:v>
                </c:pt>
                <c:pt idx="81">
                  <c:v>60.54</c:v>
                </c:pt>
                <c:pt idx="82">
                  <c:v>61.034999999999997</c:v>
                </c:pt>
                <c:pt idx="83">
                  <c:v>61.532499999999999</c:v>
                </c:pt>
                <c:pt idx="84">
                  <c:v>62.04</c:v>
                </c:pt>
                <c:pt idx="85">
                  <c:v>62.534999999999997</c:v>
                </c:pt>
                <c:pt idx="86">
                  <c:v>63.037500000000001</c:v>
                </c:pt>
                <c:pt idx="87">
                  <c:v>63.537499999999994</c:v>
                </c:pt>
                <c:pt idx="88">
                  <c:v>64.037500000000009</c:v>
                </c:pt>
                <c:pt idx="89">
                  <c:v>64.537499999999994</c:v>
                </c:pt>
                <c:pt idx="90">
                  <c:v>65.037499999999994</c:v>
                </c:pt>
                <c:pt idx="91">
                  <c:v>65.534999999999997</c:v>
                </c:pt>
                <c:pt idx="92">
                  <c:v>66.034999999999997</c:v>
                </c:pt>
                <c:pt idx="93">
                  <c:v>66.542500000000004</c:v>
                </c:pt>
                <c:pt idx="94">
                  <c:v>67.037500000000009</c:v>
                </c:pt>
                <c:pt idx="95">
                  <c:v>67.534999999999997</c:v>
                </c:pt>
                <c:pt idx="96">
                  <c:v>68.034999999999997</c:v>
                </c:pt>
                <c:pt idx="97">
                  <c:v>68.547499999999999</c:v>
                </c:pt>
                <c:pt idx="98">
                  <c:v>69.039999999999992</c:v>
                </c:pt>
                <c:pt idx="99">
                  <c:v>69.534999999999997</c:v>
                </c:pt>
                <c:pt idx="100">
                  <c:v>70.034999999999997</c:v>
                </c:pt>
                <c:pt idx="101">
                  <c:v>70.537499999999994</c:v>
                </c:pt>
                <c:pt idx="102">
                  <c:v>71.039999999999992</c:v>
                </c:pt>
                <c:pt idx="103">
                  <c:v>71.537499999999994</c:v>
                </c:pt>
                <c:pt idx="104">
                  <c:v>72.034999999999997</c:v>
                </c:pt>
                <c:pt idx="105">
                  <c:v>72.537500000000009</c:v>
                </c:pt>
                <c:pt idx="106">
                  <c:v>73.037500000000009</c:v>
                </c:pt>
                <c:pt idx="107">
                  <c:v>73.537499999999994</c:v>
                </c:pt>
                <c:pt idx="108">
                  <c:v>74.03</c:v>
                </c:pt>
                <c:pt idx="109">
                  <c:v>74.540000000000006</c:v>
                </c:pt>
                <c:pt idx="110">
                  <c:v>75.045000000000002</c:v>
                </c:pt>
                <c:pt idx="111">
                  <c:v>75.532499999999999</c:v>
                </c:pt>
                <c:pt idx="112">
                  <c:v>76.032499999999999</c:v>
                </c:pt>
                <c:pt idx="113">
                  <c:v>76.537500000000009</c:v>
                </c:pt>
                <c:pt idx="114">
                  <c:v>77.037500000000009</c:v>
                </c:pt>
                <c:pt idx="115">
                  <c:v>77.537499999999994</c:v>
                </c:pt>
                <c:pt idx="116">
                  <c:v>78.037500000000009</c:v>
                </c:pt>
                <c:pt idx="117">
                  <c:v>78.537500000000009</c:v>
                </c:pt>
                <c:pt idx="118">
                  <c:v>79.042500000000004</c:v>
                </c:pt>
                <c:pt idx="119">
                  <c:v>79.545000000000002</c:v>
                </c:pt>
                <c:pt idx="120">
                  <c:v>80.039999999999992</c:v>
                </c:pt>
                <c:pt idx="121">
                  <c:v>80.534999999999997</c:v>
                </c:pt>
                <c:pt idx="122">
                  <c:v>81.040000000000006</c:v>
                </c:pt>
                <c:pt idx="123">
                  <c:v>81.547499999999999</c:v>
                </c:pt>
                <c:pt idx="124">
                  <c:v>82.035000000000011</c:v>
                </c:pt>
                <c:pt idx="125">
                  <c:v>82.532499999999999</c:v>
                </c:pt>
                <c:pt idx="126">
                  <c:v>83.034999999999997</c:v>
                </c:pt>
                <c:pt idx="127">
                  <c:v>83.542500000000004</c:v>
                </c:pt>
                <c:pt idx="128">
                  <c:v>84.03</c:v>
                </c:pt>
                <c:pt idx="129">
                  <c:v>84.542500000000004</c:v>
                </c:pt>
                <c:pt idx="130">
                  <c:v>85.037499999999994</c:v>
                </c:pt>
                <c:pt idx="131">
                  <c:v>85.534999999999997</c:v>
                </c:pt>
                <c:pt idx="132">
                  <c:v>86.037500000000009</c:v>
                </c:pt>
                <c:pt idx="133">
                  <c:v>86.537499999999994</c:v>
                </c:pt>
                <c:pt idx="134">
                  <c:v>87.037500000000009</c:v>
                </c:pt>
                <c:pt idx="135">
                  <c:v>87.535000000000011</c:v>
                </c:pt>
                <c:pt idx="136">
                  <c:v>88.045000000000002</c:v>
                </c:pt>
                <c:pt idx="137">
                  <c:v>88.545000000000002</c:v>
                </c:pt>
                <c:pt idx="138">
                  <c:v>89.035000000000011</c:v>
                </c:pt>
                <c:pt idx="139">
                  <c:v>89.535000000000011</c:v>
                </c:pt>
                <c:pt idx="140">
                  <c:v>90.04</c:v>
                </c:pt>
              </c:numCache>
            </c:numRef>
          </c:xVal>
          <c:yVal>
            <c:numRef>
              <c:f>'Sheet1 (3)'!$F$2:$F$142</c:f>
              <c:numCache>
                <c:formatCode>General</c:formatCode>
                <c:ptCount val="141"/>
                <c:pt idx="0">
                  <c:v>1.360376178873257E-2</c:v>
                </c:pt>
                <c:pt idx="1">
                  <c:v>2.6599615757769571E-3</c:v>
                </c:pt>
                <c:pt idx="2">
                  <c:v>-6.2446814469192965E-4</c:v>
                </c:pt>
                <c:pt idx="3">
                  <c:v>7.7990482017184686E-3</c:v>
                </c:pt>
                <c:pt idx="4">
                  <c:v>1.0858714617571409E-2</c:v>
                </c:pt>
                <c:pt idx="5">
                  <c:v>9.2643844330719434E-3</c:v>
                </c:pt>
                <c:pt idx="6">
                  <c:v>-8.5898580669658952E-3</c:v>
                </c:pt>
                <c:pt idx="7">
                  <c:v>-2.3055201445782822E-3</c:v>
                </c:pt>
                <c:pt idx="8">
                  <c:v>3.3225848519033738E-3</c:v>
                </c:pt>
                <c:pt idx="9">
                  <c:v>3.1785033281407408E-3</c:v>
                </c:pt>
                <c:pt idx="10">
                  <c:v>-2.8356417713551701E-3</c:v>
                </c:pt>
                <c:pt idx="11">
                  <c:v>-7.1306304474768132E-3</c:v>
                </c:pt>
                <c:pt idx="12">
                  <c:v>1.241151624239387E-3</c:v>
                </c:pt>
                <c:pt idx="13">
                  <c:v>-2.7853772145414054E-3</c:v>
                </c:pt>
                <c:pt idx="14">
                  <c:v>7.2425581251404436E-3</c:v>
                </c:pt>
                <c:pt idx="15">
                  <c:v>-8.6537597867048944E-3</c:v>
                </c:pt>
                <c:pt idx="16">
                  <c:v>4.0722746137960425E-3</c:v>
                </c:pt>
                <c:pt idx="17">
                  <c:v>-5.3291737995924439E-3</c:v>
                </c:pt>
                <c:pt idx="18">
                  <c:v>2.0637278276915924E-3</c:v>
                </c:pt>
                <c:pt idx="19">
                  <c:v>-7.8462865478546688E-3</c:v>
                </c:pt>
                <c:pt idx="20">
                  <c:v>1.0073790804768575E-3</c:v>
                </c:pt>
                <c:pt idx="21">
                  <c:v>5.1362889807057572E-4</c:v>
                </c:pt>
                <c:pt idx="22">
                  <c:v>-2.1234500758715697E-3</c:v>
                </c:pt>
                <c:pt idx="23">
                  <c:v>-9.8290127016175746E-3</c:v>
                </c:pt>
                <c:pt idx="24">
                  <c:v>-3.1319037459450719E-3</c:v>
                </c:pt>
                <c:pt idx="25">
                  <c:v>2.5431184199359051E-3</c:v>
                </c:pt>
                <c:pt idx="26">
                  <c:v>4.6067254940918055E-3</c:v>
                </c:pt>
                <c:pt idx="27">
                  <c:v>-3.1398922550037161E-3</c:v>
                </c:pt>
                <c:pt idx="28">
                  <c:v>4.3688542350310954E-3</c:v>
                </c:pt>
                <c:pt idx="29">
                  <c:v>7.0170401881454797E-3</c:v>
                </c:pt>
                <c:pt idx="30">
                  <c:v>-5.4663827874659688E-3</c:v>
                </c:pt>
                <c:pt idx="31">
                  <c:v>3.6677315673455156E-3</c:v>
                </c:pt>
                <c:pt idx="32">
                  <c:v>5.9503391334923758E-3</c:v>
                </c:pt>
                <c:pt idx="33">
                  <c:v>-6.1134428451056514E-3</c:v>
                </c:pt>
                <c:pt idx="34">
                  <c:v>-3.8697308159565741E-3</c:v>
                </c:pt>
                <c:pt idx="35">
                  <c:v>4.6590015774720496E-3</c:v>
                </c:pt>
                <c:pt idx="36">
                  <c:v>-9.1196140203222758E-4</c:v>
                </c:pt>
                <c:pt idx="37">
                  <c:v>-1.2472262586687459E-2</c:v>
                </c:pt>
                <c:pt idx="38">
                  <c:v>-3.5879914673543414E-3</c:v>
                </c:pt>
                <c:pt idx="39">
                  <c:v>-2.351473173316322E-3</c:v>
                </c:pt>
                <c:pt idx="40">
                  <c:v>-1.0431709112943629E-2</c:v>
                </c:pt>
                <c:pt idx="41">
                  <c:v>-2.5598549639099621E-3</c:v>
                </c:pt>
                <c:pt idx="42">
                  <c:v>5.6220753928264431E-3</c:v>
                </c:pt>
                <c:pt idx="43">
                  <c:v>6.4818205398538059E-3</c:v>
                </c:pt>
                <c:pt idx="44">
                  <c:v>8.7870221631960125E-3</c:v>
                </c:pt>
                <c:pt idx="45">
                  <c:v>-6.1243682805720377E-3</c:v>
                </c:pt>
                <c:pt idx="46">
                  <c:v>5.7010462196214898E-3</c:v>
                </c:pt>
                <c:pt idx="47">
                  <c:v>1.0716147148574743E-2</c:v>
                </c:pt>
                <c:pt idx="48">
                  <c:v>5.3527438921667225E-3</c:v>
                </c:pt>
                <c:pt idx="49">
                  <c:v>8.817658515724032E-3</c:v>
                </c:pt>
                <c:pt idx="50">
                  <c:v>6.1228305127314538E-3</c:v>
                </c:pt>
                <c:pt idx="51">
                  <c:v>4.7881001938864581E-3</c:v>
                </c:pt>
                <c:pt idx="52">
                  <c:v>8.9171888834363427E-3</c:v>
                </c:pt>
                <c:pt idx="53">
                  <c:v>1.6935056451508532E-2</c:v>
                </c:pt>
                <c:pt idx="54">
                  <c:v>1.7631589524615972E-2</c:v>
                </c:pt>
                <c:pt idx="55">
                  <c:v>3.3444478562084497E-2</c:v>
                </c:pt>
                <c:pt idx="56">
                  <c:v>3.3319843845148245E-2</c:v>
                </c:pt>
                <c:pt idx="57">
                  <c:v>4.8003990822349941E-2</c:v>
                </c:pt>
                <c:pt idx="58">
                  <c:v>4.8807669823050043E-2</c:v>
                </c:pt>
                <c:pt idx="59">
                  <c:v>5.8976102982118098E-2</c:v>
                </c:pt>
                <c:pt idx="60">
                  <c:v>6.5268680533322784E-2</c:v>
                </c:pt>
                <c:pt idx="61">
                  <c:v>6.2753387582409545E-2</c:v>
                </c:pt>
                <c:pt idx="62">
                  <c:v>6.5271326334645441E-2</c:v>
                </c:pt>
                <c:pt idx="63">
                  <c:v>7.057797563821068E-2</c:v>
                </c:pt>
                <c:pt idx="64">
                  <c:v>6.2807781539633678E-2</c:v>
                </c:pt>
                <c:pt idx="65">
                  <c:v>7.3560501738533832E-2</c:v>
                </c:pt>
                <c:pt idx="66">
                  <c:v>6.8078316561772823E-2</c:v>
                </c:pt>
                <c:pt idx="67">
                  <c:v>8.1295357800712661E-2</c:v>
                </c:pt>
                <c:pt idx="68">
                  <c:v>8.5054835842174284E-2</c:v>
                </c:pt>
                <c:pt idx="69">
                  <c:v>7.5633805152278064E-2</c:v>
                </c:pt>
                <c:pt idx="70">
                  <c:v>0.10019361144753618</c:v>
                </c:pt>
                <c:pt idx="71">
                  <c:v>8.8111300107243357E-2</c:v>
                </c:pt>
                <c:pt idx="72">
                  <c:v>8.1720026172297483E-2</c:v>
                </c:pt>
                <c:pt idx="73">
                  <c:v>8.5187089097506746E-2</c:v>
                </c:pt>
                <c:pt idx="74">
                  <c:v>9.1862250549919033E-2</c:v>
                </c:pt>
                <c:pt idx="75">
                  <c:v>9.6349013227748734E-2</c:v>
                </c:pt>
                <c:pt idx="76">
                  <c:v>9.9395688967011162E-2</c:v>
                </c:pt>
                <c:pt idx="77">
                  <c:v>0.12286047558351916</c:v>
                </c:pt>
                <c:pt idx="78">
                  <c:v>0.11859754410421812</c:v>
                </c:pt>
                <c:pt idx="79">
                  <c:v>0.11824003248628155</c:v>
                </c:pt>
                <c:pt idx="80">
                  <c:v>0.13201818969420651</c:v>
                </c:pt>
                <c:pt idx="81">
                  <c:v>0.14600271584372887</c:v>
                </c:pt>
                <c:pt idx="82">
                  <c:v>0.16566165477295228</c:v>
                </c:pt>
                <c:pt idx="83">
                  <c:v>0.16981914937499321</c:v>
                </c:pt>
                <c:pt idx="84">
                  <c:v>0.18580846997206024</c:v>
                </c:pt>
                <c:pt idx="85">
                  <c:v>0.19813330432533674</c:v>
                </c:pt>
                <c:pt idx="86">
                  <c:v>0.22440942520805307</c:v>
                </c:pt>
                <c:pt idx="87">
                  <c:v>0.24833036922136192</c:v>
                </c:pt>
                <c:pt idx="88">
                  <c:v>0.26547908854490615</c:v>
                </c:pt>
                <c:pt idx="89">
                  <c:v>0.2803893542462334</c:v>
                </c:pt>
                <c:pt idx="90">
                  <c:v>0.31763657971929743</c:v>
                </c:pt>
                <c:pt idx="91">
                  <c:v>0.33401331305025084</c:v>
                </c:pt>
                <c:pt idx="92">
                  <c:v>0.36482019524135156</c:v>
                </c:pt>
                <c:pt idx="93">
                  <c:v>0.40174003737607888</c:v>
                </c:pt>
                <c:pt idx="94">
                  <c:v>0.42257737977732007</c:v>
                </c:pt>
                <c:pt idx="95">
                  <c:v>0.46171314893021337</c:v>
                </c:pt>
                <c:pt idx="96">
                  <c:v>0.49646012757950464</c:v>
                </c:pt>
                <c:pt idx="97">
                  <c:v>0.53435043819396699</c:v>
                </c:pt>
                <c:pt idx="98">
                  <c:v>0.56818990693214522</c:v>
                </c:pt>
                <c:pt idx="99">
                  <c:v>0.59706129882827086</c:v>
                </c:pt>
                <c:pt idx="100">
                  <c:v>0.61918282433639127</c:v>
                </c:pt>
                <c:pt idx="101">
                  <c:v>0.65782398179124257</c:v>
                </c:pt>
                <c:pt idx="102">
                  <c:v>0.69697714446534642</c:v>
                </c:pt>
                <c:pt idx="103">
                  <c:v>0.72186121256481972</c:v>
                </c:pt>
                <c:pt idx="104">
                  <c:v>0.76111431077232361</c:v>
                </c:pt>
                <c:pt idx="105">
                  <c:v>0.78866561009370717</c:v>
                </c:pt>
                <c:pt idx="106">
                  <c:v>0.81059238943055967</c:v>
                </c:pt>
                <c:pt idx="107">
                  <c:v>0.82453256121794793</c:v>
                </c:pt>
                <c:pt idx="108">
                  <c:v>0.85513811771886261</c:v>
                </c:pt>
                <c:pt idx="109">
                  <c:v>0.86155605054706819</c:v>
                </c:pt>
                <c:pt idx="110">
                  <c:v>0.88050198179368044</c:v>
                </c:pt>
                <c:pt idx="111">
                  <c:v>0.8960210677649626</c:v>
                </c:pt>
                <c:pt idx="112">
                  <c:v>0.92348433527024631</c:v>
                </c:pt>
                <c:pt idx="113">
                  <c:v>0.92037400465945041</c:v>
                </c:pt>
                <c:pt idx="114">
                  <c:v>0.92882486580433965</c:v>
                </c:pt>
                <c:pt idx="115">
                  <c:v>0.95648571427945328</c:v>
                </c:pt>
                <c:pt idx="116">
                  <c:v>0.95333559308943083</c:v>
                </c:pt>
                <c:pt idx="117">
                  <c:v>0.95169023612378068</c:v>
                </c:pt>
                <c:pt idx="118">
                  <c:v>0.96140209665698906</c:v>
                </c:pt>
                <c:pt idx="119">
                  <c:v>0.97417636360099935</c:v>
                </c:pt>
                <c:pt idx="120">
                  <c:v>0.97437329492932689</c:v>
                </c:pt>
                <c:pt idx="121">
                  <c:v>0.97072136702883627</c:v>
                </c:pt>
                <c:pt idx="122">
                  <c:v>0.976161905073895</c:v>
                </c:pt>
                <c:pt idx="123">
                  <c:v>0.97656761684862503</c:v>
                </c:pt>
                <c:pt idx="124">
                  <c:v>0.98838831205578115</c:v>
                </c:pt>
                <c:pt idx="125">
                  <c:v>0.97310583542436391</c:v>
                </c:pt>
                <c:pt idx="126">
                  <c:v>0.9716114520797372</c:v>
                </c:pt>
                <c:pt idx="127">
                  <c:v>0.9842814946380396</c:v>
                </c:pt>
                <c:pt idx="128">
                  <c:v>0.9763121376971583</c:v>
                </c:pt>
                <c:pt idx="129">
                  <c:v>0.9946805777322768</c:v>
                </c:pt>
                <c:pt idx="130">
                  <c:v>0.96921168459837892</c:v>
                </c:pt>
                <c:pt idx="131">
                  <c:v>0.98396212988260734</c:v>
                </c:pt>
                <c:pt idx="132">
                  <c:v>0.97922871528332667</c:v>
                </c:pt>
                <c:pt idx="133">
                  <c:v>0.96272739602080726</c:v>
                </c:pt>
                <c:pt idx="134">
                  <c:v>0.96987022696842662</c:v>
                </c:pt>
                <c:pt idx="135">
                  <c:v>0.95729900793867106</c:v>
                </c:pt>
                <c:pt idx="136">
                  <c:v>0.96489367492888056</c:v>
                </c:pt>
                <c:pt idx="137">
                  <c:v>0.97181316470147616</c:v>
                </c:pt>
                <c:pt idx="138">
                  <c:v>0.96058738583371839</c:v>
                </c:pt>
                <c:pt idx="139">
                  <c:v>0.96969641259139672</c:v>
                </c:pt>
                <c:pt idx="140">
                  <c:v>0.96441286601778053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5-43BA-A0E9-AC1DA4F1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35216"/>
        <c:axId val="2106365504"/>
      </c:scatterChart>
      <c:valAx>
        <c:axId val="21114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65504"/>
        <c:crosses val="autoZero"/>
        <c:crossBetween val="midCat"/>
      </c:valAx>
      <c:valAx>
        <c:axId val="21063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148617</xdr:colOff>
      <xdr:row>4</xdr:row>
      <xdr:rowOff>95360</xdr:rowOff>
    </xdr:from>
    <xdr:to>
      <xdr:col>18</xdr:col>
      <xdr:colOff>309720</xdr:colOff>
      <xdr:row>31</xdr:row>
      <xdr:rowOff>121596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A8A8-E3B9-4E40-A584-E2D1C899F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329812</xdr:colOff>
      <xdr:row>39</xdr:row>
      <xdr:rowOff>882</xdr:rowOff>
    </xdr:from>
    <xdr:to>
      <xdr:col>16</xdr:col>
      <xdr:colOff>100451</xdr:colOff>
      <xdr:row>53</xdr:row>
      <xdr:rowOff>11198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A5BDF-149C-408A-8F68-B4714C490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691867</xdr:colOff>
      <xdr:row>8</xdr:row>
      <xdr:rowOff>17442</xdr:rowOff>
    </xdr:from>
    <xdr:to>
      <xdr:col>21</xdr:col>
      <xdr:colOff>1232091</xdr:colOff>
      <xdr:row>52</xdr:row>
      <xdr:rowOff>37910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A2A62-32ED-4847-A860-4D410005E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369798</xdr:colOff>
      <xdr:row>8</xdr:row>
      <xdr:rowOff>8150</xdr:rowOff>
    </xdr:from>
    <xdr:to>
      <xdr:col>21</xdr:col>
      <xdr:colOff>2092062</xdr:colOff>
      <xdr:row>23</xdr:row>
      <xdr:rowOff>13127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C413DB-5802-4235-AABF-6FA9B528A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466117</xdr:colOff>
      <xdr:row>4</xdr:row>
      <xdr:rowOff>75094</xdr:rowOff>
    </xdr:from>
    <xdr:to>
      <xdr:col>20</xdr:col>
      <xdr:colOff>40532</xdr:colOff>
      <xdr:row>31</xdr:row>
      <xdr:rowOff>101330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84350-B657-434E-A4AF-D3E6FC4A8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329811</xdr:colOff>
      <xdr:row>39</xdr:row>
      <xdr:rowOff>882</xdr:rowOff>
    </xdr:from>
    <xdr:to>
      <xdr:col>16</xdr:col>
      <xdr:colOff>716063</xdr:colOff>
      <xdr:row>58</xdr:row>
      <xdr:rowOff>54042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50748-3BFD-4670-8B17-F50742A55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685568</xdr:colOff>
      <xdr:row>23</xdr:row>
      <xdr:rowOff>74308</xdr:rowOff>
    </xdr:from>
    <xdr:to>
      <xdr:col>25</xdr:col>
      <xdr:colOff>317499</xdr:colOff>
      <xdr:row>60</xdr:row>
      <xdr:rowOff>36479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D82691-F596-41CF-9486-902329BD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237112</xdr:colOff>
      <xdr:row>29</xdr:row>
      <xdr:rowOff>178747</xdr:rowOff>
    </xdr:from>
    <xdr:to>
      <xdr:col>17</xdr:col>
      <xdr:colOff>215495</xdr:colOff>
      <xdr:row>45</xdr:row>
      <xdr:rowOff>3649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7AAAC-FA27-4A40-9B63-32AE388A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C41B-9F0A-4773-8456-E3DAC8451882}">
  <dimension ref="A1:AL143"/>
  <sheetViews>
    <sheetView zoomScale="67" zoomScaleNormal="100" workbookViewId="0">
      <selection activeCell="C2" sqref="C2"/>
    </sheetView>
  </sheetViews>
  <sheetFormatPr defaultRowHeight="14.5" x14ac:dyDescent="0.35"/>
  <cols>
    <col min="1" max="1" width="8" bestFit="1" customWidth="1"/>
    <col min="2" max="2" width="12" bestFit="1" customWidth="1"/>
    <col min="3" max="3" width="11" bestFit="1" customWidth="1"/>
    <col min="9" max="9" width="13.7265625" bestFit="1" customWidth="1"/>
    <col min="10" max="10" width="10.26953125" bestFit="1" customWidth="1"/>
    <col min="13" max="13" width="11" style="2" bestFit="1" customWidth="1"/>
    <col min="14" max="14" width="11.81640625" style="2" bestFit="1" customWidth="1"/>
    <col min="16" max="16" width="13.26953125" bestFit="1" customWidth="1"/>
    <col min="17" max="17" width="12.26953125" bestFit="1" customWidth="1"/>
    <col min="18" max="18" width="12.7265625" bestFit="1" customWidth="1"/>
    <col min="19" max="19" width="15" bestFit="1" customWidth="1"/>
    <col min="20" max="20" width="12" bestFit="1" customWidth="1"/>
    <col min="21" max="21" width="13.7265625" bestFit="1" customWidth="1"/>
    <col min="22" max="22" width="44.6328125" bestFit="1" customWidth="1"/>
    <col min="23" max="23" width="11.81640625" bestFit="1" customWidth="1"/>
    <col min="24" max="24" width="8" bestFit="1" customWidth="1"/>
    <col min="30" max="30" width="46.453125" bestFit="1" customWidth="1"/>
    <col min="31" max="31" width="12" bestFit="1" customWidth="1"/>
    <col min="37" max="38" width="12" bestFit="1" customWidth="1"/>
  </cols>
  <sheetData>
    <row r="1" spans="1:38" x14ac:dyDescent="0.35">
      <c r="A1" t="s">
        <v>15</v>
      </c>
      <c r="B1" t="s">
        <v>16</v>
      </c>
      <c r="C1" t="s">
        <v>0</v>
      </c>
      <c r="D1" t="s">
        <v>1</v>
      </c>
      <c r="E1" s="1" t="s">
        <v>2</v>
      </c>
      <c r="F1" t="s">
        <v>3</v>
      </c>
      <c r="G1" t="s">
        <v>10</v>
      </c>
      <c r="H1" s="1" t="s">
        <v>4</v>
      </c>
      <c r="I1" s="1" t="s">
        <v>11</v>
      </c>
      <c r="J1" s="1" t="s">
        <v>5</v>
      </c>
      <c r="M1" s="3"/>
      <c r="N1" s="3"/>
      <c r="R1" s="1"/>
      <c r="S1" t="s">
        <v>12</v>
      </c>
      <c r="T1" t="s">
        <v>8</v>
      </c>
      <c r="U1" s="1" t="s">
        <v>21</v>
      </c>
      <c r="Y1" t="s">
        <v>20</v>
      </c>
      <c r="AL1" s="1"/>
    </row>
    <row r="2" spans="1:38" x14ac:dyDescent="0.35">
      <c r="A2">
        <v>20</v>
      </c>
      <c r="B2">
        <v>9.1485051012170152E-3</v>
      </c>
      <c r="C2">
        <f>0.0047*A2-0.0942</f>
        <v>-2.0000000000000573E-4</v>
      </c>
      <c r="D2">
        <f>0.0047*A2 + 0.593</f>
        <v>0.68699999999999994</v>
      </c>
      <c r="E2">
        <f t="shared" ref="E2:E65" si="0">(B2-D2)/(C2-D2)</f>
        <v>0.98639623821126743</v>
      </c>
      <c r="F2">
        <f t="shared" ref="F2:F65" si="1">(B2-C2)/(D2-C2)</f>
        <v>1.360376178873257E-2</v>
      </c>
      <c r="G2">
        <f>F2/E2</f>
        <v>1.3791376387851655E-2</v>
      </c>
      <c r="H2">
        <f>LN(G2)</f>
        <v>-4.2837117815810464</v>
      </c>
      <c r="I2">
        <f>-8.31*A2*H2</f>
        <v>711.95289809876999</v>
      </c>
      <c r="J2">
        <f>1/A2</f>
        <v>0.05</v>
      </c>
      <c r="Q2" t="s">
        <v>17</v>
      </c>
      <c r="S2">
        <f>($W$4*(1-(A2/$W$3))+$W$5*(A2-$W$3-(A2*LN(A2/$W$3))))</f>
        <v>-129.70608986171555</v>
      </c>
      <c r="T2">
        <f t="shared" ref="T2:T65" si="2">(I2-S2)^2</f>
        <v>708389.85201466875</v>
      </c>
      <c r="U2">
        <f>T2/S2</f>
        <v>-5461.5003256200944</v>
      </c>
      <c r="Y2">
        <f>A2+273.15</f>
        <v>293.14999999999998</v>
      </c>
    </row>
    <row r="3" spans="1:38" x14ac:dyDescent="0.35">
      <c r="A3">
        <v>20.555</v>
      </c>
      <c r="B3">
        <v>4.2364255948739186E-3</v>
      </c>
      <c r="C3">
        <f t="shared" ref="C3:C66" si="3">0.0047*A3-0.0942</f>
        <v>2.408499999999994E-3</v>
      </c>
      <c r="D3">
        <f t="shared" ref="D3:D66" si="4">0.0047*A3 + 0.593</f>
        <v>0.68960849999999996</v>
      </c>
      <c r="E3">
        <f t="shared" si="0"/>
        <v>0.99734003842422314</v>
      </c>
      <c r="F3">
        <f t="shared" si="1"/>
        <v>2.6599615757769571E-3</v>
      </c>
      <c r="G3">
        <f t="shared" ref="G3:G66" si="5">F3/E3</f>
        <v>2.6670558418366939E-3</v>
      </c>
      <c r="H3">
        <f t="shared" ref="H3:H66" si="6">LN(G3)</f>
        <v>-5.9267800959299572</v>
      </c>
      <c r="I3">
        <f t="shared" ref="I3:I66" si="7">-8.31*A3*H3</f>
        <v>1012.3654580849926</v>
      </c>
      <c r="J3">
        <f t="shared" ref="J3:J66" si="8">1/A3</f>
        <v>4.8649963512527365E-2</v>
      </c>
      <c r="P3" t="s">
        <v>9</v>
      </c>
      <c r="Q3">
        <f>SUM(T2:T142)</f>
        <v>49214103.551434308</v>
      </c>
      <c r="S3">
        <f t="shared" ref="S3:S66" si="9">($W$4*(1-(A3/$W$3))+$W$5*(A3-$W$3-(A3*LN(A3/$W$3))))</f>
        <v>-44.95329252234842</v>
      </c>
      <c r="T3">
        <f t="shared" si="2"/>
        <v>1117922.9403858683</v>
      </c>
      <c r="U3">
        <f t="shared" ref="U3:U66" si="10">T3/S3</f>
        <v>-24868.544163480252</v>
      </c>
      <c r="V3" t="s">
        <v>19</v>
      </c>
      <c r="W3">
        <v>65.771480835104825</v>
      </c>
      <c r="Y3">
        <f t="shared" ref="Y3:Y66" si="11">A3+273.15</f>
        <v>293.70499999999998</v>
      </c>
    </row>
    <row r="4" spans="1:38" x14ac:dyDescent="0.35">
      <c r="A4">
        <v>21.055</v>
      </c>
      <c r="B4">
        <v>4.3293654909677048E-3</v>
      </c>
      <c r="C4">
        <f t="shared" si="3"/>
        <v>4.7584999999999988E-3</v>
      </c>
      <c r="D4">
        <f t="shared" si="4"/>
        <v>0.69195849999999992</v>
      </c>
      <c r="E4">
        <f t="shared" si="0"/>
        <v>1.0006244681446919</v>
      </c>
      <c r="F4">
        <f t="shared" si="1"/>
        <v>-6.2446814469192965E-4</v>
      </c>
      <c r="G4">
        <f t="shared" si="5"/>
        <v>-6.2407842759410772E-4</v>
      </c>
      <c r="H4" t="e">
        <f t="shared" si="6"/>
        <v>#NUM!</v>
      </c>
      <c r="J4">
        <f t="shared" si="8"/>
        <v>4.7494656851104253E-2</v>
      </c>
      <c r="S4">
        <f t="shared" si="9"/>
        <v>28.63822388535209</v>
      </c>
      <c r="T4">
        <f t="shared" si="2"/>
        <v>820.147867307551</v>
      </c>
      <c r="U4">
        <f t="shared" si="10"/>
        <v>28.63822388535209</v>
      </c>
      <c r="V4" t="s">
        <v>13</v>
      </c>
      <c r="W4">
        <v>6600.8333705167042</v>
      </c>
      <c r="Y4">
        <f t="shared" si="11"/>
        <v>294.20499999999998</v>
      </c>
    </row>
    <row r="5" spans="1:38" x14ac:dyDescent="0.35">
      <c r="A5">
        <v>21.547499999999999</v>
      </c>
      <c r="B5">
        <v>1.243275592422092E-2</v>
      </c>
      <c r="C5">
        <f t="shared" si="3"/>
        <v>7.0732499999999893E-3</v>
      </c>
      <c r="D5">
        <f t="shared" si="4"/>
        <v>0.69427324999999995</v>
      </c>
      <c r="E5">
        <f t="shared" si="0"/>
        <v>0.99220095179828161</v>
      </c>
      <c r="F5">
        <f t="shared" si="1"/>
        <v>7.7990482017184686E-3</v>
      </c>
      <c r="G5">
        <f t="shared" si="5"/>
        <v>7.8603514616503271E-3</v>
      </c>
      <c r="H5">
        <f t="shared" si="6"/>
        <v>-4.8459239583180294</v>
      </c>
      <c r="I5">
        <f t="shared" si="7"/>
        <v>867.7098113473379</v>
      </c>
      <c r="J5">
        <f t="shared" si="8"/>
        <v>4.6409096182851842E-2</v>
      </c>
      <c r="S5">
        <f t="shared" si="9"/>
        <v>98.628902509994987</v>
      </c>
      <c r="T5">
        <f t="shared" si="2"/>
        <v>591485.44433807337</v>
      </c>
      <c r="U5">
        <f t="shared" si="10"/>
        <v>5997.0802603033389</v>
      </c>
      <c r="V5" t="s">
        <v>14</v>
      </c>
      <c r="W5">
        <v>215.06471032034381</v>
      </c>
      <c r="Y5">
        <f t="shared" si="11"/>
        <v>294.69749999999999</v>
      </c>
    </row>
    <row r="6" spans="1:38" x14ac:dyDescent="0.35">
      <c r="A6">
        <v>22.035</v>
      </c>
      <c r="B6">
        <v>1.6826608685195071E-2</v>
      </c>
      <c r="C6">
        <f t="shared" si="3"/>
        <v>9.3644999999999978E-3</v>
      </c>
      <c r="D6">
        <f t="shared" si="4"/>
        <v>0.69656450000000003</v>
      </c>
      <c r="E6">
        <f t="shared" si="0"/>
        <v>0.98914128538242863</v>
      </c>
      <c r="F6">
        <f t="shared" si="1"/>
        <v>1.0858714617571409E-2</v>
      </c>
      <c r="G6">
        <f t="shared" si="5"/>
        <v>1.0977920725827492E-2</v>
      </c>
      <c r="H6">
        <f t="shared" si="6"/>
        <v>-4.5118692300658383</v>
      </c>
      <c r="I6">
        <f t="shared" si="7"/>
        <v>826.17220980620118</v>
      </c>
      <c r="J6">
        <f t="shared" si="8"/>
        <v>4.5382346267302018E-2</v>
      </c>
      <c r="S6">
        <f t="shared" si="9"/>
        <v>165.5244243097286</v>
      </c>
      <c r="T6">
        <f t="shared" si="2"/>
        <v>436455.49648139323</v>
      </c>
      <c r="U6">
        <f t="shared" si="10"/>
        <v>2636.8041955228286</v>
      </c>
      <c r="Y6">
        <f t="shared" si="11"/>
        <v>295.185</v>
      </c>
    </row>
    <row r="7" spans="1:38" x14ac:dyDescent="0.35">
      <c r="A7">
        <v>22.535</v>
      </c>
      <c r="B7">
        <v>1.8080984982407042E-2</v>
      </c>
      <c r="C7">
        <f t="shared" si="3"/>
        <v>1.1714500000000003E-2</v>
      </c>
      <c r="D7">
        <f t="shared" si="4"/>
        <v>0.69891449999999999</v>
      </c>
      <c r="E7">
        <f t="shared" si="0"/>
        <v>0.99073561556692791</v>
      </c>
      <c r="F7">
        <f t="shared" si="1"/>
        <v>9.2643844330719434E-3</v>
      </c>
      <c r="G7">
        <f t="shared" si="5"/>
        <v>9.3510158386408589E-3</v>
      </c>
      <c r="H7">
        <f t="shared" si="6"/>
        <v>-4.672270295739132</v>
      </c>
      <c r="I7">
        <f t="shared" si="7"/>
        <v>874.95666836133989</v>
      </c>
      <c r="J7">
        <f t="shared" si="8"/>
        <v>4.4375416019525181E-2</v>
      </c>
      <c r="S7">
        <f t="shared" si="9"/>
        <v>231.72593504124234</v>
      </c>
      <c r="T7">
        <f t="shared" si="2"/>
        <v>413745.77628751047</v>
      </c>
      <c r="U7">
        <f t="shared" si="10"/>
        <v>1785.4961992660528</v>
      </c>
      <c r="Y7">
        <f t="shared" si="11"/>
        <v>295.685</v>
      </c>
    </row>
    <row r="8" spans="1:38" x14ac:dyDescent="0.35">
      <c r="A8">
        <v>23.044999999999998</v>
      </c>
      <c r="B8">
        <v>8.2085495363810219E-3</v>
      </c>
      <c r="C8">
        <f t="shared" si="3"/>
        <v>1.4111499999999985E-2</v>
      </c>
      <c r="D8">
        <f t="shared" si="4"/>
        <v>0.70131149999999998</v>
      </c>
      <c r="E8">
        <f t="shared" si="0"/>
        <v>1.0085898580669659</v>
      </c>
      <c r="F8">
        <f t="shared" si="1"/>
        <v>-8.5898580669658952E-3</v>
      </c>
      <c r="G8">
        <f t="shared" si="5"/>
        <v>-8.5167008157597066E-3</v>
      </c>
      <c r="H8" t="e">
        <f t="shared" si="6"/>
        <v>#NUM!</v>
      </c>
      <c r="J8">
        <f t="shared" si="8"/>
        <v>4.3393360815795187E-2</v>
      </c>
      <c r="S8">
        <f t="shared" si="9"/>
        <v>296.79368327207612</v>
      </c>
      <c r="T8">
        <f t="shared" si="2"/>
        <v>88086.490430205435</v>
      </c>
      <c r="U8">
        <f t="shared" si="10"/>
        <v>296.79368327207612</v>
      </c>
      <c r="V8" t="s">
        <v>6</v>
      </c>
      <c r="Y8">
        <f t="shared" si="11"/>
        <v>296.19499999999999</v>
      </c>
    </row>
    <row r="9" spans="1:38" x14ac:dyDescent="0.35">
      <c r="A9">
        <v>23.537500000000001</v>
      </c>
      <c r="B9">
        <v>1.4841896556645808E-2</v>
      </c>
      <c r="C9">
        <f t="shared" si="3"/>
        <v>1.6426250000000003E-2</v>
      </c>
      <c r="D9">
        <f t="shared" si="4"/>
        <v>0.70362625000000001</v>
      </c>
      <c r="E9">
        <f t="shared" si="0"/>
        <v>1.0023055201445783</v>
      </c>
      <c r="F9">
        <f t="shared" si="1"/>
        <v>-2.3055201445782822E-3</v>
      </c>
      <c r="G9">
        <f t="shared" si="5"/>
        <v>-2.3002169480676117E-3</v>
      </c>
      <c r="H9" t="e">
        <f t="shared" si="6"/>
        <v>#NUM!</v>
      </c>
      <c r="J9">
        <f t="shared" si="8"/>
        <v>4.2485395645246941E-2</v>
      </c>
      <c r="S9">
        <f t="shared" si="9"/>
        <v>357.32410549621727</v>
      </c>
      <c r="T9">
        <f t="shared" si="2"/>
        <v>127680.51636867182</v>
      </c>
      <c r="U9">
        <f t="shared" si="10"/>
        <v>357.32410549621727</v>
      </c>
      <c r="V9" t="s">
        <v>7</v>
      </c>
      <c r="Y9">
        <f t="shared" si="11"/>
        <v>296.6875</v>
      </c>
    </row>
    <row r="10" spans="1:38" x14ac:dyDescent="0.35">
      <c r="A10">
        <v>24.04</v>
      </c>
      <c r="B10">
        <v>2.1071280310227997E-2</v>
      </c>
      <c r="C10">
        <f t="shared" si="3"/>
        <v>1.8787999999999999E-2</v>
      </c>
      <c r="D10">
        <f t="shared" si="4"/>
        <v>0.70598799999999995</v>
      </c>
      <c r="E10">
        <f t="shared" si="0"/>
        <v>0.99667741514809671</v>
      </c>
      <c r="F10">
        <f t="shared" si="1"/>
        <v>3.3225848519033738E-3</v>
      </c>
      <c r="G10">
        <f t="shared" si="5"/>
        <v>3.3336612241882391E-3</v>
      </c>
      <c r="H10">
        <f t="shared" si="6"/>
        <v>-5.7036841122374708</v>
      </c>
      <c r="I10">
        <f t="shared" si="7"/>
        <v>1139.438663943549</v>
      </c>
      <c r="J10">
        <f t="shared" si="8"/>
        <v>4.15973377703827E-2</v>
      </c>
      <c r="S10">
        <f t="shared" si="9"/>
        <v>416.79950501838675</v>
      </c>
      <c r="T10">
        <f t="shared" si="2"/>
        <v>522207.35401206597</v>
      </c>
      <c r="U10">
        <f t="shared" si="10"/>
        <v>1252.8982105893558</v>
      </c>
      <c r="Y10">
        <f t="shared" si="11"/>
        <v>297.19</v>
      </c>
    </row>
    <row r="11" spans="1:38" x14ac:dyDescent="0.35">
      <c r="A11">
        <v>24.537500000000001</v>
      </c>
      <c r="B11">
        <v>2.3310517487098316E-2</v>
      </c>
      <c r="C11">
        <f t="shared" si="3"/>
        <v>2.1126249999999999E-2</v>
      </c>
      <c r="D11">
        <f t="shared" si="4"/>
        <v>0.70832624999999994</v>
      </c>
      <c r="E11">
        <f t="shared" si="0"/>
        <v>0.99682149667185926</v>
      </c>
      <c r="F11">
        <f t="shared" si="1"/>
        <v>3.1785033281407408E-3</v>
      </c>
      <c r="G11">
        <f t="shared" si="5"/>
        <v>3.1886384259899874E-3</v>
      </c>
      <c r="H11">
        <f t="shared" si="6"/>
        <v>-5.7481612790098726</v>
      </c>
      <c r="I11">
        <f t="shared" si="7"/>
        <v>1172.0881663585865</v>
      </c>
      <c r="J11">
        <f t="shared" si="8"/>
        <v>4.0753948038716251E-2</v>
      </c>
      <c r="S11">
        <f t="shared" si="9"/>
        <v>473.45744751769962</v>
      </c>
      <c r="T11">
        <f t="shared" si="2"/>
        <v>488084.8813081343</v>
      </c>
      <c r="U11">
        <f t="shared" si="10"/>
        <v>1030.8949280809188</v>
      </c>
      <c r="V11" t="s">
        <v>22</v>
      </c>
      <c r="Y11">
        <f t="shared" si="11"/>
        <v>297.6875</v>
      </c>
    </row>
    <row r="12" spans="1:38" x14ac:dyDescent="0.35">
      <c r="A12">
        <v>25.042499999999997</v>
      </c>
      <c r="B12">
        <v>2.1551096974724713E-2</v>
      </c>
      <c r="C12">
        <f t="shared" si="3"/>
        <v>2.3499749999999986E-2</v>
      </c>
      <c r="D12">
        <f t="shared" si="4"/>
        <v>0.71069974999999996</v>
      </c>
      <c r="E12">
        <f t="shared" si="0"/>
        <v>1.0028356417713551</v>
      </c>
      <c r="F12">
        <f t="shared" si="1"/>
        <v>-2.8356417713551701E-3</v>
      </c>
      <c r="G12">
        <f t="shared" si="5"/>
        <v>-2.8276236436376003E-3</v>
      </c>
      <c r="H12" t="e">
        <f t="shared" si="6"/>
        <v>#NUM!</v>
      </c>
      <c r="J12">
        <f t="shared" si="8"/>
        <v>3.9932115403813521E-2</v>
      </c>
      <c r="S12">
        <f t="shared" si="9"/>
        <v>528.7509730107372</v>
      </c>
      <c r="T12">
        <f t="shared" si="2"/>
        <v>279577.59145980136</v>
      </c>
      <c r="U12">
        <f t="shared" si="10"/>
        <v>528.7509730107372</v>
      </c>
      <c r="V12">
        <f>SUM(U2:U142)</f>
        <v>13820.08547634816</v>
      </c>
      <c r="Y12">
        <f t="shared" si="11"/>
        <v>298.1925</v>
      </c>
    </row>
    <row r="13" spans="1:38" x14ac:dyDescent="0.35">
      <c r="A13">
        <v>25.54</v>
      </c>
      <c r="B13">
        <v>2.0937830756493934E-2</v>
      </c>
      <c r="C13">
        <f t="shared" si="3"/>
        <v>2.5838E-2</v>
      </c>
      <c r="D13">
        <f t="shared" si="4"/>
        <v>0.71303799999999995</v>
      </c>
      <c r="E13">
        <f t="shared" si="0"/>
        <v>1.007130630447477</v>
      </c>
      <c r="F13">
        <f t="shared" si="1"/>
        <v>-7.1306304474768132E-3</v>
      </c>
      <c r="G13">
        <f t="shared" si="5"/>
        <v>-7.0801445531535586E-3</v>
      </c>
      <c r="H13" t="e">
        <f t="shared" si="6"/>
        <v>#NUM!</v>
      </c>
      <c r="J13">
        <f t="shared" si="8"/>
        <v>3.9154267815191858E-2</v>
      </c>
      <c r="S13">
        <f t="shared" si="9"/>
        <v>581.081347756784</v>
      </c>
      <c r="T13">
        <f t="shared" si="2"/>
        <v>337655.53271084052</v>
      </c>
      <c r="U13">
        <f t="shared" si="10"/>
        <v>581.081347756784</v>
      </c>
      <c r="Y13">
        <f t="shared" si="11"/>
        <v>298.69</v>
      </c>
    </row>
    <row r="14" spans="1:38" x14ac:dyDescent="0.35">
      <c r="A14">
        <v>26.032499999999999</v>
      </c>
      <c r="B14">
        <v>2.9005669396177297E-2</v>
      </c>
      <c r="C14">
        <f t="shared" si="3"/>
        <v>2.815274999999999E-2</v>
      </c>
      <c r="D14">
        <f t="shared" si="4"/>
        <v>0.71535274999999998</v>
      </c>
      <c r="E14">
        <f t="shared" si="0"/>
        <v>0.99875884837576057</v>
      </c>
      <c r="F14">
        <f t="shared" si="1"/>
        <v>1.241151624239387E-3</v>
      </c>
      <c r="G14">
        <f t="shared" si="5"/>
        <v>1.2426939959108443E-3</v>
      </c>
      <c r="H14">
        <f t="shared" si="6"/>
        <v>-6.6904736786512071</v>
      </c>
      <c r="I14">
        <f t="shared" si="7"/>
        <v>1447.3506726881415</v>
      </c>
      <c r="J14">
        <f t="shared" si="8"/>
        <v>3.8413521559588978E-2</v>
      </c>
      <c r="S14">
        <f t="shared" si="9"/>
        <v>630.83266483347916</v>
      </c>
      <c r="T14">
        <f t="shared" si="2"/>
        <v>666701.65715094632</v>
      </c>
      <c r="U14">
        <f t="shared" si="10"/>
        <v>1056.8597574555456</v>
      </c>
      <c r="Y14">
        <f t="shared" si="11"/>
        <v>299.1825</v>
      </c>
    </row>
    <row r="15" spans="1:38" x14ac:dyDescent="0.35">
      <c r="A15">
        <v>26.54</v>
      </c>
      <c r="B15">
        <v>2.8623888778167142E-2</v>
      </c>
      <c r="C15">
        <f t="shared" si="3"/>
        <v>3.0537999999999996E-2</v>
      </c>
      <c r="D15">
        <f t="shared" si="4"/>
        <v>0.71773799999999999</v>
      </c>
      <c r="E15">
        <f t="shared" si="0"/>
        <v>1.0027853772145414</v>
      </c>
      <c r="F15">
        <f t="shared" si="1"/>
        <v>-2.7853772145414054E-3</v>
      </c>
      <c r="G15">
        <f t="shared" si="5"/>
        <v>-2.7776404381547803E-3</v>
      </c>
      <c r="H15" t="e">
        <f t="shared" si="6"/>
        <v>#NUM!</v>
      </c>
      <c r="J15">
        <f t="shared" si="8"/>
        <v>3.7678975131876416E-2</v>
      </c>
      <c r="S15">
        <f t="shared" si="9"/>
        <v>680.00319573635352</v>
      </c>
      <c r="T15">
        <f t="shared" si="2"/>
        <v>462404.34621165349</v>
      </c>
      <c r="U15">
        <f t="shared" si="10"/>
        <v>680.00319573635352</v>
      </c>
      <c r="Y15">
        <f t="shared" si="11"/>
        <v>299.69</v>
      </c>
    </row>
    <row r="16" spans="1:38" x14ac:dyDescent="0.35">
      <c r="A16">
        <v>27.042499999999997</v>
      </c>
      <c r="B16">
        <v>3.787683594359649E-2</v>
      </c>
      <c r="C16">
        <f t="shared" si="3"/>
        <v>3.2899749999999978E-2</v>
      </c>
      <c r="D16">
        <f t="shared" si="4"/>
        <v>0.72009974999999993</v>
      </c>
      <c r="E16">
        <f t="shared" si="0"/>
        <v>0.99275744187485959</v>
      </c>
      <c r="F16">
        <f t="shared" si="1"/>
        <v>7.2425581251404436E-3</v>
      </c>
      <c r="G16">
        <f t="shared" si="5"/>
        <v>7.2953954507383005E-3</v>
      </c>
      <c r="H16">
        <f t="shared" si="6"/>
        <v>-4.9205118900135156</v>
      </c>
      <c r="I16">
        <f t="shared" si="7"/>
        <v>1105.7530545490881</v>
      </c>
      <c r="J16">
        <f t="shared" si="8"/>
        <v>3.6978829620042529E-2</v>
      </c>
      <c r="S16">
        <f t="shared" si="9"/>
        <v>726.6326910566404</v>
      </c>
      <c r="T16">
        <f t="shared" si="2"/>
        <v>143732.25001464569</v>
      </c>
      <c r="U16">
        <f t="shared" si="10"/>
        <v>197.80592283239551</v>
      </c>
      <c r="Y16">
        <f t="shared" si="11"/>
        <v>300.1925</v>
      </c>
    </row>
    <row r="17" spans="1:25" x14ac:dyDescent="0.35">
      <c r="A17">
        <v>27.537500000000001</v>
      </c>
      <c r="B17">
        <v>2.9279386274576411E-2</v>
      </c>
      <c r="C17">
        <f t="shared" si="3"/>
        <v>3.5226250000000014E-2</v>
      </c>
      <c r="D17">
        <f t="shared" si="4"/>
        <v>0.72242625000000005</v>
      </c>
      <c r="E17">
        <f t="shared" si="0"/>
        <v>1.0086537597867049</v>
      </c>
      <c r="F17">
        <f t="shared" si="1"/>
        <v>-8.6537597867048944E-3</v>
      </c>
      <c r="G17">
        <f t="shared" si="5"/>
        <v>-8.5795147271694721E-3</v>
      </c>
      <c r="H17" t="e">
        <f t="shared" si="6"/>
        <v>#NUM!</v>
      </c>
      <c r="J17">
        <f t="shared" si="8"/>
        <v>3.6314117113027684E-2</v>
      </c>
      <c r="S17">
        <f t="shared" si="9"/>
        <v>770.60252347227424</v>
      </c>
      <c r="T17">
        <f t="shared" si="2"/>
        <v>593828.24918183696</v>
      </c>
      <c r="U17">
        <f t="shared" si="10"/>
        <v>770.60252347227424</v>
      </c>
      <c r="Y17">
        <f t="shared" si="11"/>
        <v>300.6875</v>
      </c>
    </row>
    <row r="18" spans="1:25" x14ac:dyDescent="0.35">
      <c r="A18">
        <v>28.037500000000001</v>
      </c>
      <c r="B18">
        <v>4.0374717114600646E-2</v>
      </c>
      <c r="C18">
        <f t="shared" si="3"/>
        <v>3.7576250000000005E-2</v>
      </c>
      <c r="D18">
        <f t="shared" si="4"/>
        <v>0.72477625000000001</v>
      </c>
      <c r="E18">
        <f t="shared" si="0"/>
        <v>0.995927725386204</v>
      </c>
      <c r="F18">
        <f t="shared" si="1"/>
        <v>4.0722746137960425E-3</v>
      </c>
      <c r="G18">
        <f t="shared" si="5"/>
        <v>4.0889258427029762E-3</v>
      </c>
      <c r="H18">
        <f t="shared" si="6"/>
        <v>-5.4994729735667347</v>
      </c>
      <c r="I18">
        <f t="shared" si="7"/>
        <v>1281.3311447548956</v>
      </c>
      <c r="J18">
        <f t="shared" si="8"/>
        <v>3.5666518056174767E-2</v>
      </c>
      <c r="S18">
        <f t="shared" si="9"/>
        <v>813.07379859687762</v>
      </c>
      <c r="T18">
        <f t="shared" si="2"/>
        <v>219264.94223094988</v>
      </c>
      <c r="U18">
        <f t="shared" si="10"/>
        <v>269.67409675399165</v>
      </c>
      <c r="Y18">
        <f t="shared" si="11"/>
        <v>301.1875</v>
      </c>
    </row>
    <row r="19" spans="1:25" x14ac:dyDescent="0.35">
      <c r="A19">
        <v>28.532499999999999</v>
      </c>
      <c r="B19">
        <v>3.6240541764920059E-2</v>
      </c>
      <c r="C19">
        <f t="shared" si="3"/>
        <v>3.9902749999999987E-2</v>
      </c>
      <c r="D19">
        <f t="shared" si="4"/>
        <v>0.72710275000000002</v>
      </c>
      <c r="E19">
        <f t="shared" si="0"/>
        <v>1.0053291737995924</v>
      </c>
      <c r="F19">
        <f t="shared" si="1"/>
        <v>-5.3291737995924439E-3</v>
      </c>
      <c r="G19">
        <f t="shared" si="5"/>
        <v>-5.3009242529499989E-3</v>
      </c>
      <c r="H19" t="e">
        <f t="shared" si="6"/>
        <v>#NUM!</v>
      </c>
      <c r="J19">
        <f t="shared" si="8"/>
        <v>3.5047752562866907E-2</v>
      </c>
      <c r="S19">
        <f t="shared" si="9"/>
        <v>853.23116607368638</v>
      </c>
      <c r="T19">
        <f t="shared" si="2"/>
        <v>728003.42275946261</v>
      </c>
      <c r="U19">
        <f t="shared" si="10"/>
        <v>853.23116607368638</v>
      </c>
      <c r="Y19">
        <f t="shared" si="11"/>
        <v>301.6825</v>
      </c>
    </row>
    <row r="20" spans="1:25" x14ac:dyDescent="0.35">
      <c r="A20">
        <v>29.044999999999998</v>
      </c>
      <c r="B20">
        <v>4.3729693763189664E-2</v>
      </c>
      <c r="C20">
        <f t="shared" si="3"/>
        <v>4.2311500000000002E-2</v>
      </c>
      <c r="D20">
        <f t="shared" si="4"/>
        <v>0.72951149999999998</v>
      </c>
      <c r="E20">
        <f t="shared" si="0"/>
        <v>0.99793627217230829</v>
      </c>
      <c r="F20">
        <f t="shared" si="1"/>
        <v>2.0637278276915924E-3</v>
      </c>
      <c r="G20">
        <f t="shared" si="5"/>
        <v>2.0679956077749016E-3</v>
      </c>
      <c r="H20">
        <f t="shared" si="6"/>
        <v>-6.1811754462381607</v>
      </c>
      <c r="I20">
        <f t="shared" si="7"/>
        <v>1491.9129213470551</v>
      </c>
      <c r="J20">
        <f t="shared" si="8"/>
        <v>3.4429333792391117E-2</v>
      </c>
      <c r="S20">
        <f t="shared" si="9"/>
        <v>892.86255570109824</v>
      </c>
      <c r="T20">
        <f t="shared" si="2"/>
        <v>358861.34058055462</v>
      </c>
      <c r="U20">
        <f t="shared" si="10"/>
        <v>401.9222648426192</v>
      </c>
      <c r="Y20">
        <f t="shared" si="11"/>
        <v>302.19499999999999</v>
      </c>
    </row>
    <row r="21" spans="1:25" x14ac:dyDescent="0.35">
      <c r="A21">
        <v>29.54</v>
      </c>
      <c r="B21">
        <v>3.9246031884314254E-2</v>
      </c>
      <c r="C21">
        <f t="shared" si="3"/>
        <v>4.4637999999999983E-2</v>
      </c>
      <c r="D21">
        <f t="shared" si="4"/>
        <v>0.73183799999999999</v>
      </c>
      <c r="E21">
        <f t="shared" si="0"/>
        <v>1.0078462865478546</v>
      </c>
      <c r="F21">
        <f t="shared" si="1"/>
        <v>-7.8462865478546688E-3</v>
      </c>
      <c r="G21">
        <f t="shared" si="5"/>
        <v>-7.7852016250715347E-3</v>
      </c>
      <c r="H21" t="e">
        <f t="shared" si="6"/>
        <v>#NUM!</v>
      </c>
      <c r="J21">
        <f t="shared" si="8"/>
        <v>3.3852403520649964E-2</v>
      </c>
      <c r="S21">
        <f t="shared" si="9"/>
        <v>929.29384781145563</v>
      </c>
      <c r="T21">
        <f t="shared" si="2"/>
        <v>863587.05558022088</v>
      </c>
      <c r="U21">
        <f t="shared" si="10"/>
        <v>929.29384781145563</v>
      </c>
      <c r="Y21">
        <f t="shared" si="11"/>
        <v>302.69</v>
      </c>
    </row>
    <row r="22" spans="1:25" x14ac:dyDescent="0.35">
      <c r="A22">
        <v>30.037500000000001</v>
      </c>
      <c r="B22">
        <v>4.7668520904103694E-2</v>
      </c>
      <c r="C22">
        <f t="shared" si="3"/>
        <v>4.6976249999999997E-2</v>
      </c>
      <c r="D22">
        <f t="shared" si="4"/>
        <v>0.73417624999999997</v>
      </c>
      <c r="E22">
        <f t="shared" si="0"/>
        <v>0.99899262091952312</v>
      </c>
      <c r="F22">
        <f t="shared" si="1"/>
        <v>1.0073790804768575E-3</v>
      </c>
      <c r="G22">
        <f t="shared" si="5"/>
        <v>1.0083949164205188E-3</v>
      </c>
      <c r="H22">
        <f t="shared" si="6"/>
        <v>-6.8993954038963397</v>
      </c>
      <c r="I22">
        <f t="shared" si="7"/>
        <v>1722.1692982840968</v>
      </c>
      <c r="J22">
        <f t="shared" si="8"/>
        <v>3.3291718684977108E-2</v>
      </c>
      <c r="S22">
        <f t="shared" si="9"/>
        <v>964.11167134226662</v>
      </c>
      <c r="T22">
        <f t="shared" si="2"/>
        <v>574651.36576467904</v>
      </c>
      <c r="U22">
        <f t="shared" si="10"/>
        <v>596.04232875288324</v>
      </c>
      <c r="Y22">
        <f t="shared" si="11"/>
        <v>303.1875</v>
      </c>
    </row>
    <row r="23" spans="1:25" x14ac:dyDescent="0.35">
      <c r="A23">
        <v>30.535</v>
      </c>
      <c r="B23">
        <v>4.9667465778754111E-2</v>
      </c>
      <c r="C23">
        <f t="shared" si="3"/>
        <v>4.9314500000000011E-2</v>
      </c>
      <c r="D23">
        <f t="shared" si="4"/>
        <v>0.73651449999999996</v>
      </c>
      <c r="E23">
        <f t="shared" si="0"/>
        <v>0.99948637110192939</v>
      </c>
      <c r="F23">
        <f t="shared" si="1"/>
        <v>5.1362889807057572E-4</v>
      </c>
      <c r="G23">
        <f t="shared" si="5"/>
        <v>5.1389284828796825E-4</v>
      </c>
      <c r="H23">
        <f t="shared" si="6"/>
        <v>-7.5734957806070629</v>
      </c>
      <c r="I23">
        <f t="shared" si="7"/>
        <v>1921.7431243215528</v>
      </c>
      <c r="J23">
        <f t="shared" si="8"/>
        <v>3.2749304077288356E-2</v>
      </c>
      <c r="S23">
        <f t="shared" si="9"/>
        <v>997.15730031955673</v>
      </c>
      <c r="T23">
        <f t="shared" si="2"/>
        <v>854858.9459454501</v>
      </c>
      <c r="U23">
        <f t="shared" si="10"/>
        <v>857.29598095656058</v>
      </c>
      <c r="Y23">
        <f t="shared" si="11"/>
        <v>303.685</v>
      </c>
    </row>
    <row r="24" spans="1:25" x14ac:dyDescent="0.35">
      <c r="A24">
        <v>31.0425</v>
      </c>
      <c r="B24">
        <v>5.0240515107861046E-2</v>
      </c>
      <c r="C24">
        <f t="shared" si="3"/>
        <v>5.1699749999999989E-2</v>
      </c>
      <c r="D24">
        <f t="shared" si="4"/>
        <v>0.73889974999999997</v>
      </c>
      <c r="E24">
        <f t="shared" si="0"/>
        <v>1.0021234500758713</v>
      </c>
      <c r="F24">
        <f t="shared" si="1"/>
        <v>-2.1234500758715697E-3</v>
      </c>
      <c r="G24">
        <f t="shared" si="5"/>
        <v>-2.1189505900802959E-3</v>
      </c>
      <c r="H24" t="e">
        <f t="shared" si="6"/>
        <v>#NUM!</v>
      </c>
      <c r="J24">
        <f t="shared" si="8"/>
        <v>3.2213900297978576E-2</v>
      </c>
      <c r="S24">
        <f t="shared" si="9"/>
        <v>1029.0711249914953</v>
      </c>
      <c r="T24">
        <f t="shared" si="2"/>
        <v>1058987.3802912617</v>
      </c>
      <c r="U24">
        <f t="shared" si="10"/>
        <v>1029.0711249914953</v>
      </c>
      <c r="Y24">
        <f t="shared" si="11"/>
        <v>304.1925</v>
      </c>
    </row>
    <row r="25" spans="1:25" x14ac:dyDescent="0.35">
      <c r="A25">
        <v>31.542499999999997</v>
      </c>
      <c r="B25">
        <v>4.7295252471448383E-2</v>
      </c>
      <c r="C25">
        <f t="shared" si="3"/>
        <v>5.404974999999998E-2</v>
      </c>
      <c r="D25">
        <f t="shared" si="4"/>
        <v>0.74124974999999993</v>
      </c>
      <c r="E25">
        <f t="shared" si="0"/>
        <v>1.0098290127016176</v>
      </c>
      <c r="F25">
        <f t="shared" si="1"/>
        <v>-9.8290127016175746E-3</v>
      </c>
      <c r="G25">
        <f t="shared" si="5"/>
        <v>-9.7333435442915252E-3</v>
      </c>
      <c r="H25" t="e">
        <f t="shared" si="6"/>
        <v>#NUM!</v>
      </c>
      <c r="J25">
        <f t="shared" si="8"/>
        <v>3.1703257509709128E-2</v>
      </c>
      <c r="S25">
        <f t="shared" si="9"/>
        <v>1058.7680912001701</v>
      </c>
      <c r="T25">
        <f t="shared" si="2"/>
        <v>1120989.8709436518</v>
      </c>
      <c r="U25">
        <f t="shared" si="10"/>
        <v>1058.7680912001701</v>
      </c>
      <c r="Y25">
        <f t="shared" si="11"/>
        <v>304.6925</v>
      </c>
    </row>
    <row r="26" spans="1:25" x14ac:dyDescent="0.35">
      <c r="A26">
        <v>32.034999999999997</v>
      </c>
      <c r="B26">
        <v>5.4212255745786531E-2</v>
      </c>
      <c r="C26">
        <f t="shared" si="3"/>
        <v>5.6364499999999984E-2</v>
      </c>
      <c r="D26">
        <f t="shared" si="4"/>
        <v>0.74356449999999996</v>
      </c>
      <c r="E26">
        <f t="shared" si="0"/>
        <v>1.003131903745945</v>
      </c>
      <c r="F26">
        <f t="shared" si="1"/>
        <v>-3.1319037459450719E-3</v>
      </c>
      <c r="G26">
        <f t="shared" si="5"/>
        <v>-3.1221255492420901E-3</v>
      </c>
      <c r="H26" t="e">
        <f t="shared" si="6"/>
        <v>#NUM!</v>
      </c>
      <c r="J26">
        <f t="shared" si="8"/>
        <v>3.1215857655689093E-2</v>
      </c>
      <c r="S26">
        <f t="shared" si="9"/>
        <v>1086.3529999875955</v>
      </c>
      <c r="T26">
        <f t="shared" si="2"/>
        <v>1180162.8405820485</v>
      </c>
      <c r="U26">
        <f t="shared" si="10"/>
        <v>1086.3529999875955</v>
      </c>
      <c r="Y26">
        <f t="shared" si="11"/>
        <v>305.18499999999995</v>
      </c>
    </row>
    <row r="27" spans="1:25" x14ac:dyDescent="0.35">
      <c r="A27">
        <v>32.537499999999994</v>
      </c>
      <c r="B27">
        <v>6.0473880978179934E-2</v>
      </c>
      <c r="C27">
        <f t="shared" si="3"/>
        <v>5.872624999999998E-2</v>
      </c>
      <c r="D27">
        <f t="shared" si="4"/>
        <v>0.7459262499999999</v>
      </c>
      <c r="E27">
        <f t="shared" si="0"/>
        <v>0.99745688158006407</v>
      </c>
      <c r="F27">
        <f t="shared" si="1"/>
        <v>2.5431184199359051E-3</v>
      </c>
      <c r="G27">
        <f t="shared" si="5"/>
        <v>2.5496023606628188E-3</v>
      </c>
      <c r="H27">
        <f t="shared" si="6"/>
        <v>-5.9718178689662125</v>
      </c>
      <c r="I27">
        <f t="shared" si="7"/>
        <v>1614.6996787044664</v>
      </c>
      <c r="J27">
        <f t="shared" si="8"/>
        <v>3.0733768728390325E-2</v>
      </c>
      <c r="S27">
        <f t="shared" si="9"/>
        <v>1112.8198002285944</v>
      </c>
      <c r="T27">
        <f t="shared" si="2"/>
        <v>251883.41241895597</v>
      </c>
      <c r="U27">
        <f t="shared" si="10"/>
        <v>226.34699020202041</v>
      </c>
      <c r="Y27">
        <f t="shared" si="11"/>
        <v>305.6875</v>
      </c>
    </row>
    <row r="28" spans="1:25" x14ac:dyDescent="0.35">
      <c r="A28">
        <v>33.034999999999997</v>
      </c>
      <c r="B28">
        <v>6.4230241759539883E-2</v>
      </c>
      <c r="C28">
        <f t="shared" si="3"/>
        <v>6.1064499999999994E-2</v>
      </c>
      <c r="D28">
        <f t="shared" si="4"/>
        <v>0.7482645</v>
      </c>
      <c r="E28">
        <f t="shared" si="0"/>
        <v>0.9953932745059082</v>
      </c>
      <c r="F28">
        <f t="shared" si="1"/>
        <v>4.6067254940918055E-3</v>
      </c>
      <c r="G28">
        <f t="shared" si="5"/>
        <v>4.6280456298828064E-3</v>
      </c>
      <c r="H28">
        <f t="shared" si="6"/>
        <v>-5.3756206101740727</v>
      </c>
      <c r="I28">
        <f t="shared" si="7"/>
        <v>1475.719939182505</v>
      </c>
      <c r="J28">
        <f t="shared" si="8"/>
        <v>3.0270924776751931E-2</v>
      </c>
      <c r="S28">
        <f t="shared" si="9"/>
        <v>1137.3789251906355</v>
      </c>
      <c r="T28">
        <f t="shared" si="2"/>
        <v>114474.64174904638</v>
      </c>
      <c r="U28">
        <f t="shared" si="10"/>
        <v>100.64776057799676</v>
      </c>
      <c r="Y28">
        <f t="shared" si="11"/>
        <v>306.18499999999995</v>
      </c>
    </row>
    <row r="29" spans="1:25" x14ac:dyDescent="0.35">
      <c r="A29">
        <v>33.542499999999997</v>
      </c>
      <c r="B29">
        <v>6.1292016042361445E-2</v>
      </c>
      <c r="C29">
        <f t="shared" si="3"/>
        <v>6.3449749999999999E-2</v>
      </c>
      <c r="D29">
        <f t="shared" si="4"/>
        <v>0.75064975</v>
      </c>
      <c r="E29">
        <f t="shared" si="0"/>
        <v>1.0031398922550037</v>
      </c>
      <c r="F29">
        <f t="shared" si="1"/>
        <v>-3.1398922550037161E-3</v>
      </c>
      <c r="G29">
        <f t="shared" si="5"/>
        <v>-3.1300641906936927E-3</v>
      </c>
      <c r="H29" t="e">
        <f t="shared" si="6"/>
        <v>#NUM!</v>
      </c>
      <c r="J29">
        <f t="shared" si="8"/>
        <v>2.9812923902511741E-2</v>
      </c>
      <c r="S29">
        <f t="shared" si="9"/>
        <v>1160.7715793805551</v>
      </c>
      <c r="T29">
        <f t="shared" si="2"/>
        <v>1347390.6594976282</v>
      </c>
      <c r="U29">
        <f t="shared" si="10"/>
        <v>1160.7715793805551</v>
      </c>
      <c r="Y29">
        <f t="shared" si="11"/>
        <v>306.6925</v>
      </c>
    </row>
    <row r="30" spans="1:25" x14ac:dyDescent="0.35">
      <c r="A30">
        <v>34.037500000000001</v>
      </c>
      <c r="B30">
        <v>6.8778526630313377E-2</v>
      </c>
      <c r="C30">
        <f t="shared" si="3"/>
        <v>6.5776250000000008E-2</v>
      </c>
      <c r="D30">
        <f t="shared" si="4"/>
        <v>0.75297625000000001</v>
      </c>
      <c r="E30">
        <f t="shared" si="0"/>
        <v>0.99563114576496892</v>
      </c>
      <c r="F30">
        <f t="shared" si="1"/>
        <v>4.3688542350310954E-3</v>
      </c>
      <c r="G30">
        <f t="shared" si="5"/>
        <v>4.3880248760944426E-3</v>
      </c>
      <c r="H30">
        <f t="shared" si="6"/>
        <v>-5.4288760674661614</v>
      </c>
      <c r="I30">
        <f t="shared" si="7"/>
        <v>1535.5664176064136</v>
      </c>
      <c r="J30">
        <f t="shared" si="8"/>
        <v>2.9379360998898273E-2</v>
      </c>
      <c r="S30">
        <f t="shared" si="9"/>
        <v>1181.9969379984711</v>
      </c>
      <c r="T30">
        <f t="shared" si="2"/>
        <v>125011.37691023121</v>
      </c>
      <c r="U30">
        <f t="shared" si="10"/>
        <v>105.76286019989072</v>
      </c>
      <c r="Y30">
        <f t="shared" si="11"/>
        <v>307.1875</v>
      </c>
    </row>
    <row r="31" spans="1:25" x14ac:dyDescent="0.35">
      <c r="A31">
        <v>34.537499999999994</v>
      </c>
      <c r="B31">
        <v>7.2948360017293545E-2</v>
      </c>
      <c r="C31">
        <f t="shared" si="3"/>
        <v>6.8126249999999972E-2</v>
      </c>
      <c r="D31">
        <f t="shared" si="4"/>
        <v>0.75532624999999998</v>
      </c>
      <c r="E31">
        <f t="shared" si="0"/>
        <v>0.99298295981185447</v>
      </c>
      <c r="F31">
        <f t="shared" si="1"/>
        <v>7.0170401881454797E-3</v>
      </c>
      <c r="G31">
        <f t="shared" si="5"/>
        <v>7.0666269937552945E-3</v>
      </c>
      <c r="H31">
        <f t="shared" si="6"/>
        <v>-4.9523720000792713</v>
      </c>
      <c r="I31">
        <f t="shared" si="7"/>
        <v>1421.3635734872514</v>
      </c>
      <c r="J31">
        <f t="shared" si="8"/>
        <v>2.8954035468693455E-2</v>
      </c>
      <c r="S31">
        <f t="shared" si="9"/>
        <v>1201.8649973160641</v>
      </c>
      <c r="T31">
        <f t="shared" si="2"/>
        <v>48179.624941178525</v>
      </c>
      <c r="U31">
        <f t="shared" si="10"/>
        <v>40.087385063023298</v>
      </c>
      <c r="Y31">
        <f t="shared" si="11"/>
        <v>307.6875</v>
      </c>
    </row>
    <row r="32" spans="1:25" x14ac:dyDescent="0.35">
      <c r="A32">
        <v>35.037500000000001</v>
      </c>
      <c r="B32">
        <v>6.6719751748453404E-2</v>
      </c>
      <c r="C32">
        <f t="shared" si="3"/>
        <v>7.0476250000000018E-2</v>
      </c>
      <c r="D32">
        <f t="shared" si="4"/>
        <v>0.75767625000000005</v>
      </c>
      <c r="E32">
        <f t="shared" si="0"/>
        <v>1.0054663827874659</v>
      </c>
      <c r="F32">
        <f t="shared" si="1"/>
        <v>-5.4663827874659688E-3</v>
      </c>
      <c r="G32">
        <f t="shared" si="5"/>
        <v>-5.4366639014936068E-3</v>
      </c>
      <c r="H32" t="e">
        <f t="shared" si="6"/>
        <v>#NUM!</v>
      </c>
      <c r="J32">
        <f t="shared" si="8"/>
        <v>2.8540849090260435E-2</v>
      </c>
      <c r="S32">
        <f t="shared" si="9"/>
        <v>1220.1762544381756</v>
      </c>
      <c r="T32">
        <f t="shared" si="2"/>
        <v>1488830.0918947756</v>
      </c>
      <c r="U32">
        <f t="shared" si="10"/>
        <v>1220.1762544381756</v>
      </c>
      <c r="Y32">
        <f t="shared" si="11"/>
        <v>308.1875</v>
      </c>
    </row>
    <row r="33" spans="1:25" x14ac:dyDescent="0.35">
      <c r="A33">
        <v>35.537500000000001</v>
      </c>
      <c r="B33">
        <v>7.5346715133079847E-2</v>
      </c>
      <c r="C33">
        <f t="shared" si="3"/>
        <v>7.2826250000000009E-2</v>
      </c>
      <c r="D33">
        <f t="shared" si="4"/>
        <v>0.76002625000000001</v>
      </c>
      <c r="E33">
        <f t="shared" si="0"/>
        <v>0.99633226843265443</v>
      </c>
      <c r="F33">
        <f t="shared" si="1"/>
        <v>3.6677315673455156E-3</v>
      </c>
      <c r="G33">
        <f t="shared" si="5"/>
        <v>3.6812333430847125E-3</v>
      </c>
      <c r="H33">
        <f t="shared" si="6"/>
        <v>-5.6045074353733337</v>
      </c>
      <c r="I33">
        <f t="shared" si="7"/>
        <v>1655.1042206018587</v>
      </c>
      <c r="J33">
        <f t="shared" si="8"/>
        <v>2.8139289482940553E-2</v>
      </c>
      <c r="S33">
        <f t="shared" si="9"/>
        <v>1236.9529271122592</v>
      </c>
      <c r="T33">
        <f t="shared" si="2"/>
        <v>174850.50424702521</v>
      </c>
      <c r="U33">
        <f t="shared" si="10"/>
        <v>141.35582722232138</v>
      </c>
      <c r="Y33">
        <f t="shared" si="11"/>
        <v>308.6875</v>
      </c>
    </row>
    <row r="34" spans="1:25" x14ac:dyDescent="0.35">
      <c r="A34">
        <v>36.04</v>
      </c>
      <c r="B34">
        <v>7.9277073052535965E-2</v>
      </c>
      <c r="C34">
        <f t="shared" si="3"/>
        <v>7.5188000000000005E-2</v>
      </c>
      <c r="D34">
        <f t="shared" si="4"/>
        <v>0.76238799999999995</v>
      </c>
      <c r="E34">
        <f t="shared" si="0"/>
        <v>0.9940496608665077</v>
      </c>
      <c r="F34">
        <f t="shared" si="1"/>
        <v>5.9503391334923758E-3</v>
      </c>
      <c r="G34">
        <f t="shared" si="5"/>
        <v>5.98595761131843E-3</v>
      </c>
      <c r="H34">
        <f t="shared" si="6"/>
        <v>-5.1183389508800055</v>
      </c>
      <c r="I34">
        <f t="shared" si="7"/>
        <v>1532.903616412535</v>
      </c>
      <c r="J34">
        <f t="shared" si="8"/>
        <v>2.774694783573807E-2</v>
      </c>
      <c r="S34">
        <f t="shared" si="9"/>
        <v>1252.2891603383036</v>
      </c>
      <c r="T34">
        <f t="shared" si="2"/>
        <v>78744.472957836741</v>
      </c>
      <c r="U34">
        <f t="shared" si="10"/>
        <v>62.880423668734835</v>
      </c>
      <c r="Y34">
        <f t="shared" si="11"/>
        <v>309.19</v>
      </c>
    </row>
    <row r="35" spans="1:25" x14ac:dyDescent="0.35">
      <c r="A35">
        <v>36.534999999999997</v>
      </c>
      <c r="B35">
        <v>7.3313342076843382E-2</v>
      </c>
      <c r="C35">
        <f t="shared" si="3"/>
        <v>7.7514499999999986E-2</v>
      </c>
      <c r="D35">
        <f t="shared" si="4"/>
        <v>0.76471449999999996</v>
      </c>
      <c r="E35">
        <f t="shared" si="0"/>
        <v>1.0061134428451055</v>
      </c>
      <c r="F35">
        <f t="shared" si="1"/>
        <v>-6.1134428451056514E-3</v>
      </c>
      <c r="G35">
        <f t="shared" si="5"/>
        <v>-6.0762957582774649E-3</v>
      </c>
      <c r="H35" t="e">
        <f t="shared" si="6"/>
        <v>#NUM!</v>
      </c>
      <c r="J35">
        <f t="shared" si="8"/>
        <v>2.737101409607226E-2</v>
      </c>
      <c r="S35">
        <f t="shared" si="9"/>
        <v>1265.9231087900621</v>
      </c>
      <c r="T35">
        <f t="shared" si="2"/>
        <v>1602561.3173686953</v>
      </c>
      <c r="U35">
        <f t="shared" si="10"/>
        <v>1265.9231087900621</v>
      </c>
      <c r="Y35">
        <f t="shared" si="11"/>
        <v>309.68499999999995</v>
      </c>
    </row>
    <row r="36" spans="1:25" x14ac:dyDescent="0.35">
      <c r="A36">
        <v>37.037500000000001</v>
      </c>
      <c r="B36">
        <v>7.7216970983274652E-2</v>
      </c>
      <c r="C36">
        <f t="shared" si="3"/>
        <v>7.987625000000001E-2</v>
      </c>
      <c r="D36">
        <f t="shared" si="4"/>
        <v>0.76707625000000002</v>
      </c>
      <c r="E36">
        <f t="shared" si="0"/>
        <v>1.0038697308159565</v>
      </c>
      <c r="F36">
        <f t="shared" si="1"/>
        <v>-3.8697308159565741E-3</v>
      </c>
      <c r="G36">
        <f t="shared" si="5"/>
        <v>-3.8548137244971154E-3</v>
      </c>
      <c r="H36" t="e">
        <f t="shared" si="6"/>
        <v>#NUM!</v>
      </c>
      <c r="J36">
        <f t="shared" si="8"/>
        <v>2.6999662504218695E-2</v>
      </c>
      <c r="S36">
        <f t="shared" si="9"/>
        <v>1278.2883918511495</v>
      </c>
      <c r="T36">
        <f t="shared" si="2"/>
        <v>1634021.212741398</v>
      </c>
      <c r="U36">
        <f t="shared" si="10"/>
        <v>1278.2883918511495</v>
      </c>
      <c r="Y36">
        <f t="shared" si="11"/>
        <v>310.1875</v>
      </c>
    </row>
    <row r="37" spans="1:25" x14ac:dyDescent="0.35">
      <c r="A37">
        <v>37.534999999999997</v>
      </c>
      <c r="B37">
        <v>8.5416165884038789E-2</v>
      </c>
      <c r="C37">
        <f t="shared" si="3"/>
        <v>8.2214499999999996E-2</v>
      </c>
      <c r="D37">
        <f t="shared" si="4"/>
        <v>0.7694145</v>
      </c>
      <c r="E37">
        <f t="shared" si="0"/>
        <v>0.99534099842252788</v>
      </c>
      <c r="F37">
        <f t="shared" si="1"/>
        <v>4.6590015774720496E-3</v>
      </c>
      <c r="G37">
        <f t="shared" si="5"/>
        <v>4.6808094762055379E-3</v>
      </c>
      <c r="H37">
        <f t="shared" si="6"/>
        <v>-5.3642842190081197</v>
      </c>
      <c r="I37">
        <f t="shared" si="7"/>
        <v>1673.2052718135037</v>
      </c>
      <c r="J37">
        <f t="shared" si="8"/>
        <v>2.6641800985746637E-2</v>
      </c>
      <c r="S37">
        <f t="shared" si="9"/>
        <v>1289.0861180801626</v>
      </c>
      <c r="T37">
        <f t="shared" si="2"/>
        <v>147547.52426481817</v>
      </c>
      <c r="U37">
        <f t="shared" si="10"/>
        <v>114.45901262559624</v>
      </c>
      <c r="Y37">
        <f t="shared" si="11"/>
        <v>310.68499999999995</v>
      </c>
    </row>
    <row r="38" spans="1:25" x14ac:dyDescent="0.35">
      <c r="A38">
        <v>38.042499999999997</v>
      </c>
      <c r="B38">
        <v>8.3973050124523427E-2</v>
      </c>
      <c r="C38">
        <f t="shared" si="3"/>
        <v>8.4599749999999974E-2</v>
      </c>
      <c r="D38">
        <f t="shared" si="4"/>
        <v>0.77179975000000001</v>
      </c>
      <c r="E38">
        <f t="shared" si="0"/>
        <v>1.0009119614020323</v>
      </c>
      <c r="F38">
        <f t="shared" si="1"/>
        <v>-9.1196140203222758E-4</v>
      </c>
      <c r="G38">
        <f t="shared" si="5"/>
        <v>-9.1113048619660133E-4</v>
      </c>
      <c r="H38" t="e">
        <f t="shared" si="6"/>
        <v>#NUM!</v>
      </c>
      <c r="J38">
        <f t="shared" si="8"/>
        <v>2.6286390221462841E-2</v>
      </c>
      <c r="S38">
        <f t="shared" si="9"/>
        <v>1298.6397863542791</v>
      </c>
      <c r="T38">
        <f t="shared" si="2"/>
        <v>1686465.2947022875</v>
      </c>
      <c r="U38">
        <f t="shared" si="10"/>
        <v>1298.6397863542791</v>
      </c>
      <c r="Y38">
        <f t="shared" si="11"/>
        <v>311.1925</v>
      </c>
    </row>
    <row r="39" spans="1:25" x14ac:dyDescent="0.35">
      <c r="A39">
        <v>38.53</v>
      </c>
      <c r="B39">
        <v>7.8320061150428374E-2</v>
      </c>
      <c r="C39">
        <f t="shared" si="3"/>
        <v>8.6890999999999996E-2</v>
      </c>
      <c r="D39">
        <f t="shared" si="4"/>
        <v>0.77409099999999997</v>
      </c>
      <c r="E39">
        <f t="shared" si="0"/>
        <v>1.0124722625866875</v>
      </c>
      <c r="F39">
        <f t="shared" si="1"/>
        <v>-1.2472262586687459E-2</v>
      </c>
      <c r="G39">
        <f t="shared" si="5"/>
        <v>-1.2318621504576367E-2</v>
      </c>
      <c r="H39" t="e">
        <f t="shared" si="6"/>
        <v>#NUM!</v>
      </c>
      <c r="J39">
        <f t="shared" si="8"/>
        <v>2.5953802232026993E-2</v>
      </c>
      <c r="S39">
        <f t="shared" si="9"/>
        <v>1306.44558012835</v>
      </c>
      <c r="T39">
        <f t="shared" si="2"/>
        <v>1706800.053836901</v>
      </c>
      <c r="U39">
        <f t="shared" si="10"/>
        <v>1306.44558012835</v>
      </c>
      <c r="Y39">
        <f t="shared" si="11"/>
        <v>311.67999999999995</v>
      </c>
    </row>
    <row r="40" spans="1:25" x14ac:dyDescent="0.35">
      <c r="A40">
        <v>39.037500000000001</v>
      </c>
      <c r="B40">
        <v>8.6810582263634098E-2</v>
      </c>
      <c r="C40">
        <f t="shared" si="3"/>
        <v>8.9276250000000001E-2</v>
      </c>
      <c r="D40">
        <f t="shared" si="4"/>
        <v>0.77647624999999998</v>
      </c>
      <c r="E40">
        <f t="shared" si="0"/>
        <v>1.0035879914673542</v>
      </c>
      <c r="F40">
        <f t="shared" si="1"/>
        <v>-3.5879914673543414E-3</v>
      </c>
      <c r="G40">
        <f t="shared" si="5"/>
        <v>-3.5751638101092758E-3</v>
      </c>
      <c r="H40" t="e">
        <f t="shared" si="6"/>
        <v>#NUM!</v>
      </c>
      <c r="J40">
        <f t="shared" si="8"/>
        <v>2.5616394492475183E-2</v>
      </c>
      <c r="S40">
        <f t="shared" si="9"/>
        <v>1313.1625298035704</v>
      </c>
      <c r="T40">
        <f t="shared" si="2"/>
        <v>1724395.8296801129</v>
      </c>
      <c r="U40">
        <f t="shared" si="10"/>
        <v>1313.1625298035704</v>
      </c>
      <c r="Y40">
        <f t="shared" si="11"/>
        <v>312.1875</v>
      </c>
    </row>
    <row r="41" spans="1:25" x14ac:dyDescent="0.35">
      <c r="A41">
        <v>39.537499999999994</v>
      </c>
      <c r="B41">
        <v>9.0010317635296988E-2</v>
      </c>
      <c r="C41">
        <f t="shared" si="3"/>
        <v>9.1626249999999965E-2</v>
      </c>
      <c r="D41">
        <f t="shared" si="4"/>
        <v>0.77882624999999994</v>
      </c>
      <c r="E41">
        <f t="shared" si="0"/>
        <v>1.0023514731733163</v>
      </c>
      <c r="F41">
        <f t="shared" si="1"/>
        <v>-2.351473173316322E-3</v>
      </c>
      <c r="G41">
        <f t="shared" si="5"/>
        <v>-2.3459567190257718E-3</v>
      </c>
      <c r="H41" t="e">
        <f t="shared" si="6"/>
        <v>#NUM!</v>
      </c>
      <c r="J41">
        <f t="shared" si="8"/>
        <v>2.5292443882390138E-2</v>
      </c>
      <c r="S41">
        <f t="shared" si="9"/>
        <v>1318.3924614863483</v>
      </c>
      <c r="T41">
        <f t="shared" si="2"/>
        <v>1738158.6825040325</v>
      </c>
      <c r="U41">
        <f t="shared" si="10"/>
        <v>1318.3924614863483</v>
      </c>
      <c r="Y41">
        <f t="shared" si="11"/>
        <v>312.6875</v>
      </c>
    </row>
    <row r="42" spans="1:25" x14ac:dyDescent="0.35">
      <c r="A42">
        <v>40.034999999999997</v>
      </c>
      <c r="B42">
        <v>8.6795829497585117E-2</v>
      </c>
      <c r="C42">
        <f t="shared" si="3"/>
        <v>9.3964499999999979E-2</v>
      </c>
      <c r="D42">
        <f t="shared" si="4"/>
        <v>0.78116449999999993</v>
      </c>
      <c r="E42">
        <f t="shared" si="0"/>
        <v>1.0104317091129436</v>
      </c>
      <c r="F42">
        <f t="shared" si="1"/>
        <v>-1.0431709112943629E-2</v>
      </c>
      <c r="G42">
        <f t="shared" si="5"/>
        <v>-1.0324012022644866E-2</v>
      </c>
      <c r="H42" t="e">
        <f t="shared" si="6"/>
        <v>#NUM!</v>
      </c>
      <c r="J42">
        <f t="shared" si="8"/>
        <v>2.4978144123891596E-2</v>
      </c>
      <c r="S42">
        <f t="shared" si="9"/>
        <v>1322.2464833191787</v>
      </c>
      <c r="T42">
        <f t="shared" si="2"/>
        <v>1748335.762649935</v>
      </c>
      <c r="U42">
        <f t="shared" si="10"/>
        <v>1322.2464833191787</v>
      </c>
      <c r="Y42">
        <f t="shared" si="11"/>
        <v>313.18499999999995</v>
      </c>
    </row>
    <row r="43" spans="1:25" x14ac:dyDescent="0.35">
      <c r="A43">
        <v>40.537499999999994</v>
      </c>
      <c r="B43">
        <v>9.4567117668801048E-2</v>
      </c>
      <c r="C43">
        <f t="shared" si="3"/>
        <v>9.6326249999999974E-2</v>
      </c>
      <c r="D43">
        <f t="shared" si="4"/>
        <v>0.78352624999999998</v>
      </c>
      <c r="E43">
        <f t="shared" si="0"/>
        <v>1.0025598549639101</v>
      </c>
      <c r="F43">
        <f t="shared" si="1"/>
        <v>-2.5598549639099621E-3</v>
      </c>
      <c r="G43">
        <f t="shared" si="5"/>
        <v>-2.553318838008042E-3</v>
      </c>
      <c r="H43" t="e">
        <f t="shared" si="6"/>
        <v>#NUM!</v>
      </c>
      <c r="J43">
        <f t="shared" si="8"/>
        <v>2.4668516805427077E-2</v>
      </c>
      <c r="S43">
        <f t="shared" si="9"/>
        <v>1324.7895659122025</v>
      </c>
      <c r="T43">
        <f t="shared" si="2"/>
        <v>1755067.3939498421</v>
      </c>
      <c r="U43">
        <f t="shared" si="10"/>
        <v>1324.7895659122025</v>
      </c>
      <c r="Y43">
        <f t="shared" si="11"/>
        <v>313.6875</v>
      </c>
    </row>
    <row r="44" spans="1:25" x14ac:dyDescent="0.35">
      <c r="A44">
        <v>41.037500000000001</v>
      </c>
      <c r="B44">
        <v>0.10253974020995035</v>
      </c>
      <c r="C44">
        <f t="shared" si="3"/>
        <v>9.8676250000000021E-2</v>
      </c>
      <c r="D44">
        <f t="shared" si="4"/>
        <v>0.78587625000000005</v>
      </c>
      <c r="E44">
        <f t="shared" si="0"/>
        <v>0.99437792460717356</v>
      </c>
      <c r="F44">
        <f t="shared" si="1"/>
        <v>5.6220753928264431E-3</v>
      </c>
      <c r="G44">
        <f t="shared" si="5"/>
        <v>5.6538618302969966E-3</v>
      </c>
      <c r="H44">
        <f t="shared" si="6"/>
        <v>-5.1754164575231352</v>
      </c>
      <c r="I44">
        <f t="shared" si="7"/>
        <v>1764.9289303962832</v>
      </c>
      <c r="J44">
        <f t="shared" si="8"/>
        <v>2.4367956137678951E-2</v>
      </c>
      <c r="S44">
        <f t="shared" si="9"/>
        <v>1325.9902874464069</v>
      </c>
      <c r="T44">
        <f t="shared" si="2"/>
        <v>192667.13227467902</v>
      </c>
      <c r="U44">
        <f t="shared" si="10"/>
        <v>145.30056071957927</v>
      </c>
      <c r="Y44">
        <f t="shared" si="11"/>
        <v>314.1875</v>
      </c>
    </row>
    <row r="45" spans="1:25" x14ac:dyDescent="0.35">
      <c r="A45">
        <v>41.532499999999999</v>
      </c>
      <c r="B45">
        <v>0.10545705707498754</v>
      </c>
      <c r="C45">
        <f t="shared" si="3"/>
        <v>0.10100275</v>
      </c>
      <c r="D45">
        <f t="shared" si="4"/>
        <v>0.78820274999999995</v>
      </c>
      <c r="E45">
        <f t="shared" si="0"/>
        <v>0.9935181794601462</v>
      </c>
      <c r="F45">
        <f t="shared" si="1"/>
        <v>6.4818205398538059E-3</v>
      </c>
      <c r="G45">
        <f t="shared" si="5"/>
        <v>6.5241086412488906E-3</v>
      </c>
      <c r="H45">
        <f t="shared" si="6"/>
        <v>-5.0322509418100765</v>
      </c>
      <c r="I45">
        <f t="shared" si="7"/>
        <v>1736.8063062204415</v>
      </c>
      <c r="J45">
        <f t="shared" si="8"/>
        <v>2.4077529645458378E-2</v>
      </c>
      <c r="S45">
        <f t="shared" si="9"/>
        <v>1325.8883329412772</v>
      </c>
      <c r="T45">
        <f t="shared" si="2"/>
        <v>168853.58076385595</v>
      </c>
      <c r="U45">
        <f t="shared" si="10"/>
        <v>127.35128333868096</v>
      </c>
      <c r="Y45">
        <f t="shared" si="11"/>
        <v>314.6825</v>
      </c>
    </row>
    <row r="46" spans="1:25" x14ac:dyDescent="0.35">
      <c r="A46">
        <v>42.042499999999997</v>
      </c>
      <c r="B46">
        <v>0.10943819163054828</v>
      </c>
      <c r="C46">
        <f t="shared" si="3"/>
        <v>0.10339974999999998</v>
      </c>
      <c r="D46">
        <f t="shared" si="4"/>
        <v>0.79059974999999993</v>
      </c>
      <c r="E46">
        <f t="shared" si="0"/>
        <v>0.99121297783680407</v>
      </c>
      <c r="F46">
        <f t="shared" si="1"/>
        <v>8.7870221631960125E-3</v>
      </c>
      <c r="G46">
        <f t="shared" si="5"/>
        <v>8.8649183976309189E-3</v>
      </c>
      <c r="H46">
        <f t="shared" si="6"/>
        <v>-4.725653544503305</v>
      </c>
      <c r="I46">
        <f t="shared" si="7"/>
        <v>1651.0165827931235</v>
      </c>
      <c r="J46">
        <f t="shared" si="8"/>
        <v>2.3785455194148781E-2</v>
      </c>
      <c r="S46">
        <f t="shared" si="9"/>
        <v>1324.4563661713221</v>
      </c>
      <c r="T46">
        <f t="shared" si="2"/>
        <v>106641.57508007783</v>
      </c>
      <c r="U46">
        <f t="shared" si="10"/>
        <v>80.51724300163427</v>
      </c>
      <c r="Y46">
        <f t="shared" si="11"/>
        <v>315.1925</v>
      </c>
    </row>
    <row r="47" spans="1:25" x14ac:dyDescent="0.35">
      <c r="A47">
        <v>42.542499999999997</v>
      </c>
      <c r="B47">
        <v>0.10154108411759087</v>
      </c>
      <c r="C47">
        <f t="shared" si="3"/>
        <v>0.10574974999999998</v>
      </c>
      <c r="D47">
        <f t="shared" si="4"/>
        <v>0.79294975000000001</v>
      </c>
      <c r="E47">
        <f t="shared" si="0"/>
        <v>1.0061243682805721</v>
      </c>
      <c r="F47">
        <f t="shared" si="1"/>
        <v>-6.1243682805720377E-3</v>
      </c>
      <c r="G47">
        <f t="shared" si="5"/>
        <v>-6.0870887075703652E-3</v>
      </c>
      <c r="H47" t="e">
        <f t="shared" si="6"/>
        <v>#NUM!</v>
      </c>
      <c r="J47">
        <f t="shared" si="8"/>
        <v>2.3505905858847036E-2</v>
      </c>
      <c r="S47">
        <f t="shared" si="9"/>
        <v>1321.7607021562565</v>
      </c>
      <c r="T47">
        <f t="shared" si="2"/>
        <v>1747051.3537646001</v>
      </c>
      <c r="U47">
        <f t="shared" si="10"/>
        <v>1321.7607021562565</v>
      </c>
      <c r="Y47">
        <f t="shared" si="11"/>
        <v>315.6925</v>
      </c>
    </row>
    <row r="48" spans="1:25" x14ac:dyDescent="0.35">
      <c r="A48">
        <v>43.035000000000004</v>
      </c>
      <c r="B48">
        <v>0.1119822589621239</v>
      </c>
      <c r="C48">
        <f t="shared" si="3"/>
        <v>0.10806450000000001</v>
      </c>
      <c r="D48">
        <f t="shared" si="4"/>
        <v>0.79526450000000004</v>
      </c>
      <c r="E48">
        <f t="shared" si="0"/>
        <v>0.99429895378037858</v>
      </c>
      <c r="F48">
        <f t="shared" si="1"/>
        <v>5.7010462196214898E-3</v>
      </c>
      <c r="G48">
        <f t="shared" si="5"/>
        <v>5.7337345050457941E-3</v>
      </c>
      <c r="H48">
        <f t="shared" si="6"/>
        <v>-5.1613882144684391</v>
      </c>
      <c r="I48">
        <f t="shared" si="7"/>
        <v>1845.820040438186</v>
      </c>
      <c r="J48">
        <f t="shared" si="8"/>
        <v>2.3236900197513649E-2</v>
      </c>
      <c r="S48">
        <f t="shared" si="9"/>
        <v>1317.8698435866386</v>
      </c>
      <c r="T48">
        <f t="shared" si="2"/>
        <v>278731.41035558766</v>
      </c>
      <c r="U48">
        <f t="shared" si="10"/>
        <v>211.50147088653938</v>
      </c>
      <c r="Y48">
        <f t="shared" si="11"/>
        <v>316.185</v>
      </c>
    </row>
    <row r="49" spans="1:25" x14ac:dyDescent="0.35">
      <c r="A49">
        <v>43.537499999999994</v>
      </c>
      <c r="B49">
        <v>0.11779038632050054</v>
      </c>
      <c r="C49">
        <f t="shared" si="3"/>
        <v>0.11042624999999998</v>
      </c>
      <c r="D49">
        <f t="shared" si="4"/>
        <v>0.79762624999999998</v>
      </c>
      <c r="E49">
        <f t="shared" si="0"/>
        <v>0.98928385285142517</v>
      </c>
      <c r="F49">
        <f t="shared" si="1"/>
        <v>1.0716147148574743E-2</v>
      </c>
      <c r="G49">
        <f t="shared" si="5"/>
        <v>1.0832226885830047E-2</v>
      </c>
      <c r="H49">
        <f t="shared" si="6"/>
        <v>-4.5252296171462358</v>
      </c>
      <c r="I49">
        <f t="shared" si="7"/>
        <v>1637.2128028335501</v>
      </c>
      <c r="J49">
        <f t="shared" si="8"/>
        <v>2.2968705139247779E-2</v>
      </c>
      <c r="S49">
        <f t="shared" si="9"/>
        <v>1312.6507236832347</v>
      </c>
      <c r="T49">
        <f t="shared" si="2"/>
        <v>105340.54322237561</v>
      </c>
      <c r="U49">
        <f t="shared" si="10"/>
        <v>80.250245797903588</v>
      </c>
      <c r="Y49">
        <f t="shared" si="11"/>
        <v>316.6875</v>
      </c>
    </row>
    <row r="50" spans="1:25" x14ac:dyDescent="0.35">
      <c r="A50">
        <v>44.035000000000004</v>
      </c>
      <c r="B50">
        <v>0.11644290560269699</v>
      </c>
      <c r="C50">
        <f t="shared" si="3"/>
        <v>0.11276450000000002</v>
      </c>
      <c r="D50">
        <f t="shared" si="4"/>
        <v>0.79996449999999997</v>
      </c>
      <c r="E50">
        <f t="shared" si="0"/>
        <v>0.99464725610783333</v>
      </c>
      <c r="F50">
        <f t="shared" si="1"/>
        <v>5.3527438921667225E-3</v>
      </c>
      <c r="G50">
        <f t="shared" si="5"/>
        <v>5.3815499507962371E-3</v>
      </c>
      <c r="H50">
        <f t="shared" si="6"/>
        <v>-5.2247788513562847</v>
      </c>
      <c r="I50">
        <f t="shared" si="7"/>
        <v>1911.9077661388294</v>
      </c>
      <c r="J50">
        <f t="shared" si="8"/>
        <v>2.2709208584080844E-2</v>
      </c>
      <c r="S50">
        <f t="shared" si="9"/>
        <v>1306.2546964831499</v>
      </c>
      <c r="T50">
        <f t="shared" si="2"/>
        <v>366815.64078334731</v>
      </c>
      <c r="U50">
        <f t="shared" si="10"/>
        <v>280.81479191686799</v>
      </c>
      <c r="Y50">
        <f t="shared" si="11"/>
        <v>317.185</v>
      </c>
    </row>
    <row r="51" spans="1:25" x14ac:dyDescent="0.35">
      <c r="A51">
        <v>44.542499999999997</v>
      </c>
      <c r="B51">
        <v>0.12120924493200555</v>
      </c>
      <c r="C51">
        <f t="shared" si="3"/>
        <v>0.11514975</v>
      </c>
      <c r="D51">
        <f t="shared" si="4"/>
        <v>0.80234974999999997</v>
      </c>
      <c r="E51">
        <f t="shared" si="0"/>
        <v>0.99118234148427586</v>
      </c>
      <c r="F51">
        <f t="shared" si="1"/>
        <v>8.817658515724032E-3</v>
      </c>
      <c r="G51">
        <f t="shared" si="5"/>
        <v>8.8961012991007928E-3</v>
      </c>
      <c r="H51">
        <f t="shared" si="6"/>
        <v>-4.7221421544995348</v>
      </c>
      <c r="I51">
        <f t="shared" si="7"/>
        <v>1747.8923005785707</v>
      </c>
      <c r="J51">
        <f t="shared" si="8"/>
        <v>2.2450468653533145E-2</v>
      </c>
      <c r="S51">
        <f t="shared" si="9"/>
        <v>1298.484674507461</v>
      </c>
      <c r="T51">
        <f t="shared" si="2"/>
        <v>201967.21437087035</v>
      </c>
      <c r="U51">
        <f t="shared" si="10"/>
        <v>155.54069935209685</v>
      </c>
      <c r="Y51">
        <f t="shared" si="11"/>
        <v>317.6925</v>
      </c>
    </row>
    <row r="52" spans="1:25" x14ac:dyDescent="0.35">
      <c r="A52">
        <v>45.04</v>
      </c>
      <c r="B52">
        <v>0.12169560912834906</v>
      </c>
      <c r="C52">
        <f t="shared" si="3"/>
        <v>0.11748800000000001</v>
      </c>
      <c r="D52">
        <f t="shared" si="4"/>
        <v>0.80468799999999996</v>
      </c>
      <c r="E52">
        <f t="shared" si="0"/>
        <v>0.99387716948726856</v>
      </c>
      <c r="F52">
        <f t="shared" si="1"/>
        <v>6.1228305127314538E-3</v>
      </c>
      <c r="G52">
        <f t="shared" si="5"/>
        <v>6.1605505194270247E-3</v>
      </c>
      <c r="H52">
        <f t="shared" si="6"/>
        <v>-5.0895891353931182</v>
      </c>
      <c r="I52">
        <f t="shared" si="7"/>
        <v>1904.9436366088612</v>
      </c>
      <c r="J52">
        <f t="shared" si="8"/>
        <v>2.2202486678507993E-2</v>
      </c>
      <c r="S52">
        <f t="shared" si="9"/>
        <v>1289.6605947573637</v>
      </c>
      <c r="T52">
        <f t="shared" si="2"/>
        <v>378573.22159003164</v>
      </c>
      <c r="U52">
        <f t="shared" si="10"/>
        <v>293.54484670538938</v>
      </c>
      <c r="Y52">
        <f t="shared" si="11"/>
        <v>318.19</v>
      </c>
    </row>
    <row r="53" spans="1:25" x14ac:dyDescent="0.35">
      <c r="A53">
        <v>45.534999999999997</v>
      </c>
      <c r="B53">
        <v>0.12310488245323876</v>
      </c>
      <c r="C53">
        <f t="shared" si="3"/>
        <v>0.11981449999999999</v>
      </c>
      <c r="D53">
        <f t="shared" si="4"/>
        <v>0.80701449999999997</v>
      </c>
      <c r="E53">
        <f t="shared" si="0"/>
        <v>0.99521189980611335</v>
      </c>
      <c r="F53">
        <f t="shared" si="1"/>
        <v>4.7881001938864581E-3</v>
      </c>
      <c r="G53">
        <f t="shared" si="5"/>
        <v>4.8111363970017576E-3</v>
      </c>
      <c r="H53">
        <f t="shared" si="6"/>
        <v>-5.3368219655958757</v>
      </c>
      <c r="I53">
        <f t="shared" si="7"/>
        <v>2019.4312839703221</v>
      </c>
      <c r="J53">
        <f t="shared" si="8"/>
        <v>2.1961128802020426E-2</v>
      </c>
      <c r="S53">
        <f t="shared" si="9"/>
        <v>1279.7078698073246</v>
      </c>
      <c r="T53">
        <f t="shared" si="2"/>
        <v>547190.72946096142</v>
      </c>
      <c r="U53">
        <f t="shared" si="10"/>
        <v>427.59034493032192</v>
      </c>
      <c r="Y53">
        <f t="shared" si="11"/>
        <v>318.68499999999995</v>
      </c>
    </row>
    <row r="54" spans="1:25" x14ac:dyDescent="0.35">
      <c r="A54">
        <v>46.034999999999997</v>
      </c>
      <c r="B54">
        <v>0.12829239220069744</v>
      </c>
      <c r="C54">
        <f t="shared" si="3"/>
        <v>0.12216449999999998</v>
      </c>
      <c r="D54">
        <f t="shared" si="4"/>
        <v>0.80936449999999993</v>
      </c>
      <c r="E54">
        <f t="shared" si="0"/>
        <v>0.99108281111656371</v>
      </c>
      <c r="F54">
        <f t="shared" si="1"/>
        <v>8.9171888834363427E-3</v>
      </c>
      <c r="G54">
        <f t="shared" si="5"/>
        <v>8.9974205822318208E-3</v>
      </c>
      <c r="H54">
        <f t="shared" si="6"/>
        <v>-4.7108173446983548</v>
      </c>
      <c r="I54">
        <f t="shared" si="7"/>
        <v>1802.1271794090985</v>
      </c>
      <c r="J54">
        <f t="shared" si="8"/>
        <v>2.172260236776366E-2</v>
      </c>
      <c r="S54">
        <f t="shared" si="9"/>
        <v>1268.4797697892177</v>
      </c>
      <c r="T54">
        <f t="shared" si="2"/>
        <v>284779.55779400887</v>
      </c>
      <c r="U54">
        <f t="shared" si="10"/>
        <v>224.50461140687366</v>
      </c>
      <c r="Y54">
        <f t="shared" si="11"/>
        <v>319.18499999999995</v>
      </c>
    </row>
    <row r="55" spans="1:25" x14ac:dyDescent="0.35">
      <c r="A55">
        <v>46.532499999999999</v>
      </c>
      <c r="B55">
        <v>0.13614052079347666</v>
      </c>
      <c r="C55">
        <f t="shared" si="3"/>
        <v>0.12450275</v>
      </c>
      <c r="D55">
        <f t="shared" si="4"/>
        <v>0.81170275000000003</v>
      </c>
      <c r="E55">
        <f t="shared" si="0"/>
        <v>0.98306494354849139</v>
      </c>
      <c r="F55">
        <f t="shared" si="1"/>
        <v>1.6935056451508532E-2</v>
      </c>
      <c r="G55">
        <f t="shared" si="5"/>
        <v>1.7226793166257567E-2</v>
      </c>
      <c r="H55">
        <f t="shared" si="6"/>
        <v>-4.0612893649603556</v>
      </c>
      <c r="I55">
        <f t="shared" si="7"/>
        <v>1570.4399826863976</v>
      </c>
      <c r="J55">
        <f t="shared" si="8"/>
        <v>2.1490356202654059E-2</v>
      </c>
      <c r="S55">
        <f t="shared" si="9"/>
        <v>1256.1485702708105</v>
      </c>
      <c r="T55">
        <f t="shared" si="2"/>
        <v>98779.091918184626</v>
      </c>
      <c r="U55">
        <f t="shared" si="10"/>
        <v>78.636472035221956</v>
      </c>
      <c r="Y55">
        <f t="shared" si="11"/>
        <v>319.6825</v>
      </c>
    </row>
    <row r="56" spans="1:25" x14ac:dyDescent="0.35">
      <c r="A56">
        <v>47.047499999999999</v>
      </c>
      <c r="B56">
        <v>0.13903967832131608</v>
      </c>
      <c r="C56">
        <f t="shared" si="3"/>
        <v>0.12692324999999999</v>
      </c>
      <c r="D56">
        <f t="shared" si="4"/>
        <v>0.81412324999999996</v>
      </c>
      <c r="E56">
        <f t="shared" si="0"/>
        <v>0.98236841047538381</v>
      </c>
      <c r="F56">
        <f t="shared" si="1"/>
        <v>1.7631589524615972E-2</v>
      </c>
      <c r="G56">
        <f t="shared" si="5"/>
        <v>1.7948042034539528E-2</v>
      </c>
      <c r="H56">
        <f t="shared" si="6"/>
        <v>-4.0202742488531165</v>
      </c>
      <c r="I56">
        <f t="shared" si="7"/>
        <v>1571.7854161274404</v>
      </c>
      <c r="J56">
        <f t="shared" si="8"/>
        <v>2.1255114511929435E-2</v>
      </c>
      <c r="S56">
        <f t="shared" si="9"/>
        <v>1242.1787428297166</v>
      </c>
      <c r="T56">
        <f t="shared" si="2"/>
        <v>108640.55908239241</v>
      </c>
      <c r="U56">
        <f t="shared" si="10"/>
        <v>87.45968300415953</v>
      </c>
      <c r="Y56">
        <f t="shared" si="11"/>
        <v>320.19749999999999</v>
      </c>
    </row>
    <row r="57" spans="1:25" x14ac:dyDescent="0.35">
      <c r="A57">
        <v>47.535000000000004</v>
      </c>
      <c r="B57">
        <v>0.15219754566786448</v>
      </c>
      <c r="C57">
        <f t="shared" si="3"/>
        <v>0.12921450000000001</v>
      </c>
      <c r="D57">
        <f t="shared" si="4"/>
        <v>0.81641450000000004</v>
      </c>
      <c r="E57">
        <f t="shared" si="0"/>
        <v>0.96655552143791545</v>
      </c>
      <c r="F57">
        <f t="shared" si="1"/>
        <v>3.3444478562084497E-2</v>
      </c>
      <c r="G57">
        <f t="shared" si="5"/>
        <v>3.460171487337857E-2</v>
      </c>
      <c r="H57">
        <f t="shared" si="6"/>
        <v>-3.3638520353322447</v>
      </c>
      <c r="I57">
        <f t="shared" si="7"/>
        <v>1328.7748710109968</v>
      </c>
      <c r="J57">
        <f t="shared" si="8"/>
        <v>2.1037130535394969E-2</v>
      </c>
      <c r="S57">
        <f t="shared" si="9"/>
        <v>1227.8376165183795</v>
      </c>
      <c r="T57">
        <f t="shared" si="2"/>
        <v>10188.329344507389</v>
      </c>
      <c r="U57">
        <f t="shared" si="10"/>
        <v>8.2977823837952762</v>
      </c>
      <c r="Y57">
        <f t="shared" si="11"/>
        <v>320.685</v>
      </c>
    </row>
    <row r="58" spans="1:25" x14ac:dyDescent="0.35">
      <c r="A58">
        <v>48.035000000000004</v>
      </c>
      <c r="B58">
        <v>0.1544618966903859</v>
      </c>
      <c r="C58">
        <f t="shared" si="3"/>
        <v>0.13156450000000003</v>
      </c>
      <c r="D58">
        <f t="shared" si="4"/>
        <v>0.81876450000000001</v>
      </c>
      <c r="E58">
        <f t="shared" si="0"/>
        <v>0.9666801561548517</v>
      </c>
      <c r="F58">
        <f t="shared" si="1"/>
        <v>3.3319843845148245E-2</v>
      </c>
      <c r="G58">
        <f t="shared" si="5"/>
        <v>3.4468322984599224E-2</v>
      </c>
      <c r="H58">
        <f t="shared" si="6"/>
        <v>-3.3677145510845414</v>
      </c>
      <c r="I58">
        <f t="shared" si="7"/>
        <v>1344.2934799137849</v>
      </c>
      <c r="J58">
        <f t="shared" si="8"/>
        <v>2.0818153429790775E-2</v>
      </c>
      <c r="S58">
        <f t="shared" si="9"/>
        <v>1212.0118993163035</v>
      </c>
      <c r="T58">
        <f t="shared" si="2"/>
        <v>17498.416565367988</v>
      </c>
      <c r="U58">
        <f t="shared" si="10"/>
        <v>14.43749568402658</v>
      </c>
      <c r="Y58">
        <f t="shared" si="11"/>
        <v>321.185</v>
      </c>
    </row>
    <row r="59" spans="1:25" x14ac:dyDescent="0.35">
      <c r="A59">
        <v>48.534999999999997</v>
      </c>
      <c r="B59">
        <v>0.16690284249311887</v>
      </c>
      <c r="C59">
        <f t="shared" si="3"/>
        <v>0.13391449999999999</v>
      </c>
      <c r="D59">
        <f t="shared" si="4"/>
        <v>0.82111449999999997</v>
      </c>
      <c r="E59">
        <f t="shared" si="0"/>
        <v>0.95199600917764993</v>
      </c>
      <c r="F59">
        <f t="shared" si="1"/>
        <v>4.8003990822349941E-2</v>
      </c>
      <c r="G59">
        <f t="shared" si="5"/>
        <v>5.0424571489345413E-2</v>
      </c>
      <c r="H59">
        <f t="shared" si="6"/>
        <v>-2.9872766931582291</v>
      </c>
      <c r="I59">
        <f t="shared" si="7"/>
        <v>1204.845911453232</v>
      </c>
      <c r="J59">
        <f t="shared" si="8"/>
        <v>2.0603688060162769E-2</v>
      </c>
      <c r="S59">
        <f t="shared" si="9"/>
        <v>1195.0668493664461</v>
      </c>
      <c r="T59">
        <f t="shared" si="2"/>
        <v>95.63005529721282</v>
      </c>
      <c r="U59">
        <f t="shared" si="10"/>
        <v>8.0020674448387744E-2</v>
      </c>
      <c r="Y59">
        <f t="shared" si="11"/>
        <v>321.68499999999995</v>
      </c>
    </row>
    <row r="60" spans="1:25" x14ac:dyDescent="0.35">
      <c r="A60">
        <v>49.05</v>
      </c>
      <c r="B60">
        <v>0.16987563070239997</v>
      </c>
      <c r="C60">
        <f t="shared" si="3"/>
        <v>0.13633499999999998</v>
      </c>
      <c r="D60">
        <f t="shared" si="4"/>
        <v>0.82353499999999991</v>
      </c>
      <c r="E60">
        <f t="shared" si="0"/>
        <v>0.95119233017694993</v>
      </c>
      <c r="F60">
        <f t="shared" si="1"/>
        <v>4.8807669823050043E-2</v>
      </c>
      <c r="G60">
        <f t="shared" si="5"/>
        <v>5.1312093542607067E-2</v>
      </c>
      <c r="H60">
        <f t="shared" si="6"/>
        <v>-2.9698288130168033</v>
      </c>
      <c r="I60">
        <f t="shared" si="7"/>
        <v>1210.5185582441206</v>
      </c>
      <c r="J60">
        <f t="shared" si="8"/>
        <v>2.0387359836901122E-2</v>
      </c>
      <c r="S60">
        <f t="shared" si="9"/>
        <v>1176.4554158932315</v>
      </c>
      <c r="T60">
        <f t="shared" si="2"/>
        <v>1160.297666816939</v>
      </c>
      <c r="U60">
        <f t="shared" si="10"/>
        <v>0.98626573616134483</v>
      </c>
      <c r="Y60">
        <f t="shared" si="11"/>
        <v>322.2</v>
      </c>
    </row>
    <row r="61" spans="1:25" x14ac:dyDescent="0.35">
      <c r="A61">
        <v>49.534999999999997</v>
      </c>
      <c r="B61">
        <v>0.17914287796931153</v>
      </c>
      <c r="C61">
        <f t="shared" si="3"/>
        <v>0.13861449999999997</v>
      </c>
      <c r="D61">
        <f t="shared" si="4"/>
        <v>0.8258144999999999</v>
      </c>
      <c r="E61">
        <f t="shared" si="0"/>
        <v>0.94102389701788192</v>
      </c>
      <c r="F61">
        <f t="shared" si="1"/>
        <v>5.8976102982118098E-2</v>
      </c>
      <c r="G61">
        <f t="shared" si="5"/>
        <v>6.2672269183613932E-2</v>
      </c>
      <c r="H61">
        <f t="shared" si="6"/>
        <v>-2.7698362069502265</v>
      </c>
      <c r="I61">
        <f t="shared" si="7"/>
        <v>1140.1638814087323</v>
      </c>
      <c r="J61">
        <f t="shared" si="8"/>
        <v>2.018774603815484E-2</v>
      </c>
      <c r="S61">
        <f t="shared" si="9"/>
        <v>1157.8646424460626</v>
      </c>
      <c r="T61">
        <f t="shared" si="2"/>
        <v>313.31694130066927</v>
      </c>
      <c r="U61">
        <f t="shared" si="10"/>
        <v>0.27059893688330211</v>
      </c>
      <c r="Y61">
        <f t="shared" si="11"/>
        <v>322.68499999999995</v>
      </c>
    </row>
    <row r="62" spans="1:25" x14ac:dyDescent="0.35">
      <c r="A62">
        <v>50.04</v>
      </c>
      <c r="B62">
        <v>0.18584063726249941</v>
      </c>
      <c r="C62">
        <f t="shared" si="3"/>
        <v>0.140988</v>
      </c>
      <c r="D62">
        <f t="shared" si="4"/>
        <v>0.82818799999999992</v>
      </c>
      <c r="E62">
        <f t="shared" si="0"/>
        <v>0.9347313194666772</v>
      </c>
      <c r="F62">
        <f t="shared" si="1"/>
        <v>6.5268680533322784E-2</v>
      </c>
      <c r="G62">
        <f t="shared" si="5"/>
        <v>6.9826140596810915E-2</v>
      </c>
      <c r="H62">
        <f t="shared" si="6"/>
        <v>-2.6617468322064619</v>
      </c>
      <c r="I62">
        <f t="shared" si="7"/>
        <v>1106.8405734288103</v>
      </c>
      <c r="J62">
        <f t="shared" si="8"/>
        <v>1.9984012789768187E-2</v>
      </c>
      <c r="S62">
        <f t="shared" si="9"/>
        <v>1137.4220577587012</v>
      </c>
      <c r="T62">
        <f t="shared" si="2"/>
        <v>935.22718381935817</v>
      </c>
      <c r="U62">
        <f t="shared" si="10"/>
        <v>0.82223408403229881</v>
      </c>
      <c r="Y62">
        <f t="shared" si="11"/>
        <v>323.19</v>
      </c>
    </row>
    <row r="63" spans="1:25" x14ac:dyDescent="0.35">
      <c r="A63">
        <v>50.54</v>
      </c>
      <c r="B63">
        <v>0.18646212794663183</v>
      </c>
      <c r="C63">
        <f t="shared" si="3"/>
        <v>0.14333799999999999</v>
      </c>
      <c r="D63">
        <f t="shared" si="4"/>
        <v>0.830538</v>
      </c>
      <c r="E63">
        <f t="shared" si="0"/>
        <v>0.93724661241759033</v>
      </c>
      <c r="F63">
        <f t="shared" si="1"/>
        <v>6.2753387582409545E-2</v>
      </c>
      <c r="G63">
        <f t="shared" si="5"/>
        <v>6.6955043369577708E-2</v>
      </c>
      <c r="H63">
        <f t="shared" si="6"/>
        <v>-2.7037338792926366</v>
      </c>
      <c r="I63">
        <f t="shared" si="7"/>
        <v>1135.5341622560284</v>
      </c>
      <c r="J63">
        <f t="shared" si="8"/>
        <v>1.9786307874950535E-2</v>
      </c>
      <c r="S63">
        <f t="shared" si="9"/>
        <v>1116.1019844809348</v>
      </c>
      <c r="T63">
        <f t="shared" si="2"/>
        <v>377.60953308284081</v>
      </c>
      <c r="U63">
        <f t="shared" si="10"/>
        <v>0.33832887884206708</v>
      </c>
      <c r="Y63">
        <f t="shared" si="11"/>
        <v>323.69</v>
      </c>
    </row>
    <row r="64" spans="1:25" x14ac:dyDescent="0.35">
      <c r="A64">
        <v>51.042499999999997</v>
      </c>
      <c r="B64">
        <v>0.19055420545716834</v>
      </c>
      <c r="C64">
        <f t="shared" si="3"/>
        <v>0.14569974999999999</v>
      </c>
      <c r="D64">
        <f t="shared" si="4"/>
        <v>0.83289974999999994</v>
      </c>
      <c r="E64">
        <f t="shared" si="0"/>
        <v>0.93472867366535473</v>
      </c>
      <c r="F64">
        <f t="shared" si="1"/>
        <v>6.5271326334645441E-2</v>
      </c>
      <c r="G64">
        <f t="shared" si="5"/>
        <v>6.9829168799002139E-2</v>
      </c>
      <c r="H64">
        <f t="shared" si="6"/>
        <v>-2.6617034654027965</v>
      </c>
      <c r="I64">
        <f t="shared" si="7"/>
        <v>1128.9965927937528</v>
      </c>
      <c r="J64">
        <f t="shared" si="8"/>
        <v>1.9591516873193909E-2</v>
      </c>
      <c r="S64">
        <f t="shared" si="9"/>
        <v>1093.6034847412459</v>
      </c>
      <c r="T64">
        <f t="shared" si="2"/>
        <v>1252.6720976164311</v>
      </c>
      <c r="U64">
        <f t="shared" si="10"/>
        <v>1.1454536448490029</v>
      </c>
      <c r="Y64">
        <f t="shared" si="11"/>
        <v>324.1925</v>
      </c>
    </row>
    <row r="65" spans="1:25" x14ac:dyDescent="0.35">
      <c r="A65">
        <v>51.532499999999999</v>
      </c>
      <c r="B65">
        <v>0.19650393485857837</v>
      </c>
      <c r="C65">
        <f t="shared" si="3"/>
        <v>0.14800274999999999</v>
      </c>
      <c r="D65">
        <f t="shared" si="4"/>
        <v>0.83520274999999999</v>
      </c>
      <c r="E65">
        <f t="shared" si="0"/>
        <v>0.92942202436178933</v>
      </c>
      <c r="F65">
        <f t="shared" si="1"/>
        <v>7.057797563821068E-2</v>
      </c>
      <c r="G65">
        <f t="shared" si="5"/>
        <v>7.5937489954226972E-2</v>
      </c>
      <c r="H65">
        <f t="shared" si="6"/>
        <v>-2.5778447777372935</v>
      </c>
      <c r="I65">
        <f t="shared" si="7"/>
        <v>1103.9235517326881</v>
      </c>
      <c r="J65">
        <f t="shared" si="8"/>
        <v>1.9405229709406686E-2</v>
      </c>
      <c r="S65">
        <f t="shared" si="9"/>
        <v>1070.6399978324562</v>
      </c>
      <c r="T65">
        <f t="shared" si="2"/>
        <v>1107.7949602296446</v>
      </c>
      <c r="U65">
        <f t="shared" si="10"/>
        <v>1.034703506755221</v>
      </c>
      <c r="Y65">
        <f t="shared" si="11"/>
        <v>324.6825</v>
      </c>
    </row>
    <row r="66" spans="1:25" x14ac:dyDescent="0.35">
      <c r="A66">
        <v>52.037500000000001</v>
      </c>
      <c r="B66">
        <v>0.19353775747403629</v>
      </c>
      <c r="C66">
        <f t="shared" si="3"/>
        <v>0.15037625000000002</v>
      </c>
      <c r="D66">
        <f t="shared" si="4"/>
        <v>0.83757625000000002</v>
      </c>
      <c r="E66">
        <f t="shared" ref="E66:E129" si="12">(B66-D66)/(C66-D66)</f>
        <v>0.93719221846036616</v>
      </c>
      <c r="F66">
        <f t="shared" ref="F66:F129" si="13">(B66-C66)/(D66-C66)</f>
        <v>6.2807781539633678E-2</v>
      </c>
      <c r="G66">
        <f t="shared" si="5"/>
        <v>6.7016968667127086E-2</v>
      </c>
      <c r="H66">
        <f t="shared" si="6"/>
        <v>-2.7028094279685408</v>
      </c>
      <c r="I66">
        <f t="shared" si="7"/>
        <v>1168.7802730017568</v>
      </c>
      <c r="J66">
        <f t="shared" si="8"/>
        <v>1.9216910881575785E-2</v>
      </c>
      <c r="S66">
        <f t="shared" si="9"/>
        <v>1045.9251228939672</v>
      </c>
      <c r="T66">
        <f t="shared" ref="T66:T129" si="14">(I66-S66)^2</f>
        <v>15093.3879080075</v>
      </c>
      <c r="U66">
        <f t="shared" si="10"/>
        <v>14.430658158631518</v>
      </c>
      <c r="Y66">
        <f t="shared" si="11"/>
        <v>325.1875</v>
      </c>
    </row>
    <row r="67" spans="1:25" x14ac:dyDescent="0.35">
      <c r="A67">
        <v>52.537499999999994</v>
      </c>
      <c r="B67">
        <v>0.20327702679472043</v>
      </c>
      <c r="C67">
        <f t="shared" ref="C67:C130" si="15">0.0047*A67-0.0942</f>
        <v>0.15272624999999998</v>
      </c>
      <c r="D67">
        <f t="shared" ref="D67:D130" si="16">0.0047*A67 + 0.593</f>
        <v>0.83992624999999999</v>
      </c>
      <c r="E67">
        <f t="shared" si="12"/>
        <v>0.92643949826146621</v>
      </c>
      <c r="F67">
        <f t="shared" si="13"/>
        <v>7.3560501738533832E-2</v>
      </c>
      <c r="G67">
        <f t="shared" ref="G67:G130" si="17">F67/E67</f>
        <v>7.9401301300922156E-2</v>
      </c>
      <c r="H67">
        <f t="shared" ref="H67:H130" si="18">LN(G67)</f>
        <v>-2.5332405216829685</v>
      </c>
      <c r="I67">
        <f t="shared" ref="I67:I130" si="19">-8.31*A67*H67</f>
        <v>1105.9789296748065</v>
      </c>
      <c r="J67">
        <f t="shared" ref="J67:J130" si="20">1/A67</f>
        <v>1.9034023316678566E-2</v>
      </c>
      <c r="S67">
        <f t="shared" ref="S67:S130" si="21">($W$4*(1-(A67/$W$3))+$W$5*(A67-$W$3-(A67*LN(A67/$W$3))))</f>
        <v>1020.416514346156</v>
      </c>
      <c r="T67">
        <f t="shared" si="14"/>
        <v>7320.9269168724959</v>
      </c>
      <c r="U67">
        <f t="shared" ref="U67:U130" si="22">T67/S67</f>
        <v>7.1744496624140455</v>
      </c>
      <c r="Y67">
        <f t="shared" ref="Y67:Y130" si="23">A67+273.15</f>
        <v>325.6875</v>
      </c>
    </row>
    <row r="68" spans="1:25" x14ac:dyDescent="0.35">
      <c r="A68">
        <v>53.037500000000001</v>
      </c>
      <c r="B68">
        <v>0.20185966914125028</v>
      </c>
      <c r="C68">
        <f t="shared" si="15"/>
        <v>0.15507625</v>
      </c>
      <c r="D68">
        <f t="shared" si="16"/>
        <v>0.84227624999999995</v>
      </c>
      <c r="E68">
        <f t="shared" si="12"/>
        <v>0.93192168343822712</v>
      </c>
      <c r="F68">
        <f t="shared" si="13"/>
        <v>6.8078316561772823E-2</v>
      </c>
      <c r="G68">
        <f t="shared" si="17"/>
        <v>7.305154260452984E-2</v>
      </c>
      <c r="H68">
        <f t="shared" si="18"/>
        <v>-2.6165900239032602</v>
      </c>
      <c r="I68">
        <f t="shared" si="19"/>
        <v>1153.2401390939119</v>
      </c>
      <c r="J68">
        <f t="shared" si="20"/>
        <v>1.8854584020740042E-2</v>
      </c>
      <c r="S68">
        <f t="shared" si="21"/>
        <v>993.88450367145538</v>
      </c>
      <c r="T68">
        <f t="shared" si="14"/>
        <v>25394.218540894886</v>
      </c>
      <c r="U68">
        <f t="shared" si="22"/>
        <v>25.550472360810002</v>
      </c>
      <c r="Y68">
        <f t="shared" si="23"/>
        <v>326.1875</v>
      </c>
    </row>
    <row r="69" spans="1:25" x14ac:dyDescent="0.35">
      <c r="A69">
        <v>53.532499999999999</v>
      </c>
      <c r="B69">
        <v>0.21326891988064972</v>
      </c>
      <c r="C69">
        <f t="shared" si="15"/>
        <v>0.15740274999999998</v>
      </c>
      <c r="D69">
        <f t="shared" si="16"/>
        <v>0.84460274999999996</v>
      </c>
      <c r="E69">
        <f t="shared" si="12"/>
        <v>0.91870464219928738</v>
      </c>
      <c r="F69">
        <f t="shared" si="13"/>
        <v>8.1295357800712661E-2</v>
      </c>
      <c r="G69">
        <f t="shared" si="17"/>
        <v>8.8489111806488399E-2</v>
      </c>
      <c r="H69">
        <f t="shared" si="18"/>
        <v>-2.4248757649722772</v>
      </c>
      <c r="I69">
        <f t="shared" si="19"/>
        <v>1078.7182902924249</v>
      </c>
      <c r="J69">
        <f t="shared" si="20"/>
        <v>1.8680240975108578E-2</v>
      </c>
      <c r="S69">
        <f t="shared" si="21"/>
        <v>966.61918356073238</v>
      </c>
      <c r="T69">
        <f t="shared" si="14"/>
        <v>12566.209730043382</v>
      </c>
      <c r="U69">
        <f t="shared" si="22"/>
        <v>13.00016588099697</v>
      </c>
      <c r="Y69">
        <f t="shared" si="23"/>
        <v>326.6825</v>
      </c>
    </row>
    <row r="70" spans="1:25" x14ac:dyDescent="0.35">
      <c r="A70">
        <v>54.037500000000001</v>
      </c>
      <c r="B70">
        <v>0.21822593319074218</v>
      </c>
      <c r="C70">
        <f t="shared" si="15"/>
        <v>0.15977625000000001</v>
      </c>
      <c r="D70">
        <f t="shared" si="16"/>
        <v>0.84697624999999999</v>
      </c>
      <c r="E70">
        <f t="shared" si="12"/>
        <v>0.91494516415782567</v>
      </c>
      <c r="F70">
        <f t="shared" si="13"/>
        <v>8.5054835842174284E-2</v>
      </c>
      <c r="G70">
        <f t="shared" si="17"/>
        <v>9.296167592782921E-2</v>
      </c>
      <c r="H70">
        <f t="shared" si="18"/>
        <v>-2.3755679575575144</v>
      </c>
      <c r="I70">
        <f t="shared" si="19"/>
        <v>1066.7526516391331</v>
      </c>
      <c r="J70">
        <f t="shared" si="20"/>
        <v>1.8505667360629193E-2</v>
      </c>
      <c r="S70">
        <f t="shared" si="21"/>
        <v>937.78868851117045</v>
      </c>
      <c r="T70">
        <f t="shared" si="14"/>
        <v>16631.703785670506</v>
      </c>
      <c r="U70">
        <f t="shared" si="22"/>
        <v>17.735022814227939</v>
      </c>
      <c r="Y70">
        <f t="shared" si="23"/>
        <v>327.1875</v>
      </c>
    </row>
    <row r="71" spans="1:25" x14ac:dyDescent="0.35">
      <c r="A71">
        <v>54.532499999999999</v>
      </c>
      <c r="B71">
        <v>0.2140783009006455</v>
      </c>
      <c r="C71">
        <f t="shared" si="15"/>
        <v>0.16210275000000002</v>
      </c>
      <c r="D71">
        <f t="shared" si="16"/>
        <v>0.84930275</v>
      </c>
      <c r="E71">
        <f t="shared" si="12"/>
        <v>0.92436619484772187</v>
      </c>
      <c r="F71">
        <f t="shared" si="13"/>
        <v>7.5633805152278064E-2</v>
      </c>
      <c r="G71">
        <f t="shared" si="17"/>
        <v>8.1822340078909761E-2</v>
      </c>
      <c r="H71">
        <f t="shared" si="18"/>
        <v>-2.5032049665609764</v>
      </c>
      <c r="I71">
        <f t="shared" si="19"/>
        <v>1134.3650664119773</v>
      </c>
      <c r="J71">
        <f t="shared" si="20"/>
        <v>1.8337688534360245E-2</v>
      </c>
      <c r="S71">
        <f t="shared" si="21"/>
        <v>908.54399032067579</v>
      </c>
      <c r="T71">
        <f t="shared" si="14"/>
        <v>50995.158407033385</v>
      </c>
      <c r="U71">
        <f t="shared" si="22"/>
        <v>56.128441715886922</v>
      </c>
      <c r="Y71">
        <f t="shared" si="23"/>
        <v>327.6825</v>
      </c>
    </row>
    <row r="72" spans="1:25" x14ac:dyDescent="0.35">
      <c r="A72">
        <v>55.04</v>
      </c>
      <c r="B72">
        <v>0.23334104978674688</v>
      </c>
      <c r="C72">
        <f t="shared" si="15"/>
        <v>0.16448800000000002</v>
      </c>
      <c r="D72">
        <f t="shared" si="16"/>
        <v>0.851688</v>
      </c>
      <c r="E72">
        <f t="shared" si="12"/>
        <v>0.89980638855246375</v>
      </c>
      <c r="F72">
        <f t="shared" si="13"/>
        <v>0.10019361144753618</v>
      </c>
      <c r="G72">
        <f t="shared" si="17"/>
        <v>0.11135018902090661</v>
      </c>
      <c r="H72">
        <f t="shared" si="18"/>
        <v>-2.1950751877417494</v>
      </c>
      <c r="I72">
        <f t="shared" si="19"/>
        <v>1003.9887575497719</v>
      </c>
      <c r="J72">
        <f t="shared" si="20"/>
        <v>1.8168604651162792E-2</v>
      </c>
      <c r="S72">
        <f t="shared" si="21"/>
        <v>877.5576137038961</v>
      </c>
      <c r="T72">
        <f t="shared" si="14"/>
        <v>15984.834134176537</v>
      </c>
      <c r="U72">
        <f t="shared" si="22"/>
        <v>18.215139250754778</v>
      </c>
      <c r="Y72">
        <f t="shared" si="23"/>
        <v>328.19</v>
      </c>
    </row>
    <row r="73" spans="1:25" x14ac:dyDescent="0.35">
      <c r="A73">
        <v>55.544999999999995</v>
      </c>
      <c r="B73">
        <v>0.22741158543369763</v>
      </c>
      <c r="C73">
        <f t="shared" si="15"/>
        <v>0.1668615</v>
      </c>
      <c r="D73">
        <f t="shared" si="16"/>
        <v>0.85406150000000003</v>
      </c>
      <c r="E73">
        <f t="shared" si="12"/>
        <v>0.91188869989275656</v>
      </c>
      <c r="F73">
        <f t="shared" si="13"/>
        <v>8.8111300107243357E-2</v>
      </c>
      <c r="G73">
        <f t="shared" si="17"/>
        <v>9.6625059744249231E-2</v>
      </c>
      <c r="H73">
        <f t="shared" si="18"/>
        <v>-2.3369171537642717</v>
      </c>
      <c r="I73">
        <f t="shared" si="19"/>
        <v>1078.671766071501</v>
      </c>
      <c r="J73">
        <f t="shared" si="20"/>
        <v>1.8003420649923486E-2</v>
      </c>
      <c r="S73">
        <f t="shared" si="21"/>
        <v>845.72489232418684</v>
      </c>
      <c r="T73">
        <f t="shared" si="14"/>
        <v>54264.245988647119</v>
      </c>
      <c r="U73">
        <f t="shared" si="22"/>
        <v>64.162999671820373</v>
      </c>
      <c r="Y73">
        <f t="shared" si="23"/>
        <v>328.69499999999999</v>
      </c>
    </row>
    <row r="74" spans="1:25" x14ac:dyDescent="0.35">
      <c r="A74">
        <v>56.042499999999997</v>
      </c>
      <c r="B74">
        <v>0.22535775198560282</v>
      </c>
      <c r="C74">
        <f t="shared" si="15"/>
        <v>0.16919974999999998</v>
      </c>
      <c r="D74">
        <f t="shared" si="16"/>
        <v>0.85639975000000002</v>
      </c>
      <c r="E74">
        <f t="shared" si="12"/>
        <v>0.91827997382770254</v>
      </c>
      <c r="F74">
        <f t="shared" si="13"/>
        <v>8.1720026172297483E-2</v>
      </c>
      <c r="G74">
        <f t="shared" si="17"/>
        <v>8.8992495209996456E-2</v>
      </c>
      <c r="H74">
        <f t="shared" si="18"/>
        <v>-2.4192032362886078</v>
      </c>
      <c r="I74">
        <f t="shared" si="19"/>
        <v>1126.6548201422427</v>
      </c>
      <c r="J74">
        <f t="shared" si="20"/>
        <v>1.7843600838649241E-2</v>
      </c>
      <c r="S74">
        <f t="shared" si="21"/>
        <v>813.39933449152431</v>
      </c>
      <c r="T74">
        <f t="shared" si="14"/>
        <v>98128.999290267413</v>
      </c>
      <c r="U74">
        <f t="shared" si="22"/>
        <v>120.64061910206779</v>
      </c>
      <c r="Y74">
        <f t="shared" si="23"/>
        <v>329.1925</v>
      </c>
    </row>
    <row r="75" spans="1:25" x14ac:dyDescent="0.35">
      <c r="A75">
        <v>56.537500000000001</v>
      </c>
      <c r="B75">
        <v>0.23006681762780662</v>
      </c>
      <c r="C75">
        <f t="shared" si="15"/>
        <v>0.17152624999999999</v>
      </c>
      <c r="D75">
        <f t="shared" si="16"/>
        <v>0.85872624999999991</v>
      </c>
      <c r="E75">
        <f t="shared" si="12"/>
        <v>0.91481291090249317</v>
      </c>
      <c r="F75">
        <f t="shared" si="13"/>
        <v>8.5187089097506746E-2</v>
      </c>
      <c r="G75">
        <f t="shared" si="17"/>
        <v>9.3119683907244885E-2</v>
      </c>
      <c r="H75">
        <f t="shared" si="18"/>
        <v>-2.3738696894716425</v>
      </c>
      <c r="I75">
        <f t="shared" si="19"/>
        <v>1115.3071843942598</v>
      </c>
      <c r="J75">
        <f t="shared" si="20"/>
        <v>1.7687375635640063E-2</v>
      </c>
      <c r="S75">
        <f t="shared" si="21"/>
        <v>780.29352533434508</v>
      </c>
      <c r="T75">
        <f t="shared" si="14"/>
        <v>112234.1517567128</v>
      </c>
      <c r="U75">
        <f t="shared" si="22"/>
        <v>143.83581064397785</v>
      </c>
      <c r="Y75">
        <f t="shared" si="23"/>
        <v>329.6875</v>
      </c>
    </row>
    <row r="76" spans="1:25" x14ac:dyDescent="0.35">
      <c r="A76">
        <v>57.034999999999997</v>
      </c>
      <c r="B76">
        <v>0.23699223857790433</v>
      </c>
      <c r="C76">
        <f t="shared" si="15"/>
        <v>0.17386449999999998</v>
      </c>
      <c r="D76">
        <f t="shared" si="16"/>
        <v>0.8610644999999999</v>
      </c>
      <c r="E76">
        <f t="shared" si="12"/>
        <v>0.90813774945008097</v>
      </c>
      <c r="F76">
        <f t="shared" si="13"/>
        <v>9.1862250549919033E-2</v>
      </c>
      <c r="G76">
        <f t="shared" si="17"/>
        <v>0.10115453366578565</v>
      </c>
      <c r="H76">
        <f t="shared" si="18"/>
        <v>-2.2911058951589265</v>
      </c>
      <c r="I76">
        <f t="shared" si="19"/>
        <v>1085.8944975095358</v>
      </c>
      <c r="J76">
        <f t="shared" si="20"/>
        <v>1.7533093714385904E-2</v>
      </c>
      <c r="S76">
        <f t="shared" si="21"/>
        <v>746.08138594543868</v>
      </c>
      <c r="T76">
        <f t="shared" si="14"/>
        <v>115472.9507908735</v>
      </c>
      <c r="U76">
        <f t="shared" si="22"/>
        <v>154.77259313277935</v>
      </c>
      <c r="Y76">
        <f t="shared" si="23"/>
        <v>330.18499999999995</v>
      </c>
    </row>
    <row r="77" spans="1:25" x14ac:dyDescent="0.35">
      <c r="A77">
        <v>57.542500000000004</v>
      </c>
      <c r="B77">
        <v>0.24246079189010897</v>
      </c>
      <c r="C77">
        <f t="shared" si="15"/>
        <v>0.17624975000000004</v>
      </c>
      <c r="D77">
        <f t="shared" si="16"/>
        <v>0.86344975000000002</v>
      </c>
      <c r="E77">
        <f t="shared" si="12"/>
        <v>0.9036509867722512</v>
      </c>
      <c r="F77">
        <f t="shared" si="13"/>
        <v>9.6349013227748734E-2</v>
      </c>
      <c r="G77">
        <f t="shared" si="17"/>
        <v>0.10662193107528997</v>
      </c>
      <c r="H77">
        <f t="shared" si="18"/>
        <v>-2.2384660559968017</v>
      </c>
      <c r="I77">
        <f t="shared" si="19"/>
        <v>1070.3856134559985</v>
      </c>
      <c r="J77">
        <f t="shared" si="20"/>
        <v>1.7378459399574227E-2</v>
      </c>
      <c r="S77">
        <f t="shared" si="21"/>
        <v>710.21999724058719</v>
      </c>
      <c r="T77">
        <f t="shared" si="14"/>
        <v>129719.27110382696</v>
      </c>
      <c r="U77">
        <f t="shared" si="22"/>
        <v>182.64660472504906</v>
      </c>
      <c r="Y77">
        <f t="shared" si="23"/>
        <v>330.6925</v>
      </c>
    </row>
    <row r="78" spans="1:25" x14ac:dyDescent="0.35">
      <c r="A78">
        <v>58.042500000000004</v>
      </c>
      <c r="B78">
        <v>0.24690446745813008</v>
      </c>
      <c r="C78">
        <f t="shared" si="15"/>
        <v>0.17859975</v>
      </c>
      <c r="D78">
        <f t="shared" si="16"/>
        <v>0.86579974999999998</v>
      </c>
      <c r="E78">
        <f t="shared" si="12"/>
        <v>0.90060431103298866</v>
      </c>
      <c r="F78">
        <f t="shared" si="13"/>
        <v>9.9395688967011162E-2</v>
      </c>
      <c r="G78">
        <f t="shared" si="17"/>
        <v>0.11036554872028627</v>
      </c>
      <c r="H78">
        <f t="shared" si="18"/>
        <v>-2.2039572525326472</v>
      </c>
      <c r="I78">
        <f t="shared" si="19"/>
        <v>1063.0416991783486</v>
      </c>
      <c r="J78">
        <f t="shared" si="20"/>
        <v>1.7228754791747427E-2</v>
      </c>
      <c r="S78">
        <f t="shared" si="21"/>
        <v>673.94714573510259</v>
      </c>
      <c r="T78">
        <f t="shared" si="14"/>
        <v>151394.57151919903</v>
      </c>
      <c r="U78">
        <f t="shared" si="22"/>
        <v>224.63864188350644</v>
      </c>
      <c r="Y78">
        <f t="shared" si="23"/>
        <v>331.1925</v>
      </c>
    </row>
    <row r="79" spans="1:25" x14ac:dyDescent="0.35">
      <c r="A79">
        <v>58.537500000000001</v>
      </c>
      <c r="B79">
        <v>0.26535596882099438</v>
      </c>
      <c r="C79">
        <f t="shared" si="15"/>
        <v>0.18092625000000001</v>
      </c>
      <c r="D79">
        <f t="shared" si="16"/>
        <v>0.86812624999999999</v>
      </c>
      <c r="E79">
        <f t="shared" si="12"/>
        <v>0.8771395244164808</v>
      </c>
      <c r="F79">
        <f t="shared" si="13"/>
        <v>0.12286047558351916</v>
      </c>
      <c r="G79">
        <f t="shared" si="17"/>
        <v>0.14006947830249969</v>
      </c>
      <c r="H79">
        <f t="shared" si="18"/>
        <v>-1.9656167058865601</v>
      </c>
      <c r="I79">
        <f t="shared" si="19"/>
        <v>956.16761262213493</v>
      </c>
      <c r="J79">
        <f t="shared" si="20"/>
        <v>1.7083066410420671E-2</v>
      </c>
      <c r="S79">
        <f t="shared" si="21"/>
        <v>637.12450962663729</v>
      </c>
      <c r="T79">
        <f t="shared" si="14"/>
        <v>101788.50156899571</v>
      </c>
      <c r="U79">
        <f t="shared" si="22"/>
        <v>159.76233849274612</v>
      </c>
      <c r="Y79">
        <f t="shared" si="23"/>
        <v>331.6875</v>
      </c>
    </row>
    <row r="80" spans="1:25" x14ac:dyDescent="0.35">
      <c r="A80">
        <v>59.04</v>
      </c>
      <c r="B80">
        <v>0.26478823230841869</v>
      </c>
      <c r="C80">
        <f t="shared" si="15"/>
        <v>0.18328800000000001</v>
      </c>
      <c r="D80">
        <f t="shared" si="16"/>
        <v>0.87048799999999993</v>
      </c>
      <c r="E80">
        <f t="shared" si="12"/>
        <v>0.88140245589578181</v>
      </c>
      <c r="F80">
        <f t="shared" si="13"/>
        <v>0.11859754410421812</v>
      </c>
      <c r="G80">
        <f t="shared" si="17"/>
        <v>0.13455549540497452</v>
      </c>
      <c r="H80">
        <f t="shared" si="18"/>
        <v>-2.0057785597969326</v>
      </c>
      <c r="I80">
        <f t="shared" si="19"/>
        <v>984.07989087611463</v>
      </c>
      <c r="J80">
        <f t="shared" si="20"/>
        <v>1.6937669376693769E-2</v>
      </c>
      <c r="S80">
        <f t="shared" si="21"/>
        <v>598.82320704351105</v>
      </c>
      <c r="T80">
        <f t="shared" si="14"/>
        <v>148422.71243769469</v>
      </c>
      <c r="U80">
        <f t="shared" si="22"/>
        <v>247.85731530092514</v>
      </c>
      <c r="Y80">
        <f t="shared" si="23"/>
        <v>332.19</v>
      </c>
    </row>
    <row r="81" spans="1:25" x14ac:dyDescent="0.35">
      <c r="A81">
        <v>59.547499999999999</v>
      </c>
      <c r="B81">
        <v>0.26692780032457269</v>
      </c>
      <c r="C81">
        <f t="shared" si="15"/>
        <v>0.18567325000000001</v>
      </c>
      <c r="D81">
        <f t="shared" si="16"/>
        <v>0.87287325000000004</v>
      </c>
      <c r="E81">
        <f t="shared" si="12"/>
        <v>0.88175996751371832</v>
      </c>
      <c r="F81">
        <f t="shared" si="13"/>
        <v>0.11824003248628155</v>
      </c>
      <c r="G81">
        <f t="shared" si="17"/>
        <v>0.13409548725565384</v>
      </c>
      <c r="H81">
        <f t="shared" si="18"/>
        <v>-2.0092031413438667</v>
      </c>
      <c r="I81">
        <f t="shared" si="19"/>
        <v>994.23352993173523</v>
      </c>
      <c r="J81">
        <f t="shared" si="20"/>
        <v>1.679331626012847E-2</v>
      </c>
      <c r="S81">
        <f t="shared" si="21"/>
        <v>559.20723475845557</v>
      </c>
      <c r="T81">
        <f t="shared" si="14"/>
        <v>189247.87749218944</v>
      </c>
      <c r="U81">
        <f t="shared" si="22"/>
        <v>338.4217258453985</v>
      </c>
      <c r="Y81">
        <f t="shared" si="23"/>
        <v>332.69749999999999</v>
      </c>
    </row>
    <row r="82" spans="1:25" x14ac:dyDescent="0.35">
      <c r="A82">
        <v>60.042500000000004</v>
      </c>
      <c r="B82">
        <v>0.27872264995785873</v>
      </c>
      <c r="C82">
        <f t="shared" si="15"/>
        <v>0.18799975000000002</v>
      </c>
      <c r="D82">
        <f t="shared" si="16"/>
        <v>0.87519974999999994</v>
      </c>
      <c r="E82">
        <f t="shared" si="12"/>
        <v>0.86798181030579336</v>
      </c>
      <c r="F82">
        <f t="shared" si="13"/>
        <v>0.13201818969420651</v>
      </c>
      <c r="G82">
        <f t="shared" si="17"/>
        <v>0.15209787593094373</v>
      </c>
      <c r="H82">
        <f t="shared" si="18"/>
        <v>-1.883231044765461</v>
      </c>
      <c r="I82">
        <f t="shared" si="19"/>
        <v>939.64410904429394</v>
      </c>
      <c r="J82">
        <f t="shared" si="20"/>
        <v>1.6654869467460549E-2</v>
      </c>
      <c r="S82">
        <f t="shared" si="21"/>
        <v>519.67083403546872</v>
      </c>
      <c r="T82">
        <f t="shared" si="14"/>
        <v>176377.55172163833</v>
      </c>
      <c r="U82">
        <f t="shared" si="22"/>
        <v>339.40244510547262</v>
      </c>
      <c r="Y82">
        <f t="shared" si="23"/>
        <v>333.1925</v>
      </c>
    </row>
    <row r="83" spans="1:25" x14ac:dyDescent="0.35">
      <c r="A83">
        <v>60.54</v>
      </c>
      <c r="B83">
        <v>0.29067106632781048</v>
      </c>
      <c r="C83">
        <f t="shared" si="15"/>
        <v>0.19033800000000001</v>
      </c>
      <c r="D83">
        <f t="shared" si="16"/>
        <v>0.87753799999999993</v>
      </c>
      <c r="E83">
        <f t="shared" si="12"/>
        <v>0.85399728415627107</v>
      </c>
      <c r="F83">
        <f t="shared" si="13"/>
        <v>0.14600271584372887</v>
      </c>
      <c r="G83">
        <f t="shared" si="17"/>
        <v>0.17096391118851867</v>
      </c>
      <c r="H83">
        <f t="shared" si="18"/>
        <v>-1.7663027904339281</v>
      </c>
      <c r="I83">
        <f t="shared" si="19"/>
        <v>888.60467845214976</v>
      </c>
      <c r="J83">
        <f t="shared" si="20"/>
        <v>1.6518004625041296E-2</v>
      </c>
      <c r="S83">
        <f t="shared" si="21"/>
        <v>479.05044783545424</v>
      </c>
      <c r="T83">
        <f t="shared" si="14"/>
        <v>167734.66781603341</v>
      </c>
      <c r="U83">
        <f t="shared" si="22"/>
        <v>350.13988312489261</v>
      </c>
      <c r="Y83">
        <f t="shared" si="23"/>
        <v>333.69</v>
      </c>
    </row>
    <row r="84" spans="1:25" x14ac:dyDescent="0.35">
      <c r="A84">
        <v>61.034999999999997</v>
      </c>
      <c r="B84">
        <v>0.30650718915997283</v>
      </c>
      <c r="C84">
        <f t="shared" si="15"/>
        <v>0.19266450000000002</v>
      </c>
      <c r="D84">
        <f t="shared" si="16"/>
        <v>0.87986450000000005</v>
      </c>
      <c r="E84">
        <f t="shared" si="12"/>
        <v>0.83433834522704764</v>
      </c>
      <c r="F84">
        <f t="shared" si="13"/>
        <v>0.16566165477295228</v>
      </c>
      <c r="G84">
        <f t="shared" si="17"/>
        <v>0.19855452613516275</v>
      </c>
      <c r="H84">
        <f t="shared" si="18"/>
        <v>-1.6166915257182748</v>
      </c>
      <c r="I84">
        <f t="shared" si="19"/>
        <v>819.98731603210581</v>
      </c>
      <c r="J84">
        <f t="shared" si="20"/>
        <v>1.6384041943147375E-2</v>
      </c>
      <c r="S84">
        <f t="shared" si="21"/>
        <v>437.76152774038104</v>
      </c>
      <c r="T84">
        <f t="shared" si="14"/>
        <v>146096.55323523041</v>
      </c>
      <c r="U84">
        <f t="shared" si="22"/>
        <v>333.7354791987899</v>
      </c>
      <c r="Y84">
        <f t="shared" si="23"/>
        <v>334.18499999999995</v>
      </c>
    </row>
    <row r="85" spans="1:25" x14ac:dyDescent="0.35">
      <c r="A85">
        <v>61.532499999999999</v>
      </c>
      <c r="B85">
        <v>0.31170246945049535</v>
      </c>
      <c r="C85">
        <f t="shared" si="15"/>
        <v>0.19500275</v>
      </c>
      <c r="D85">
        <f t="shared" si="16"/>
        <v>0.88220275000000004</v>
      </c>
      <c r="E85">
        <f t="shared" si="12"/>
        <v>0.83018085062500691</v>
      </c>
      <c r="F85">
        <f t="shared" si="13"/>
        <v>0.16981914937499321</v>
      </c>
      <c r="G85">
        <f t="shared" si="17"/>
        <v>0.20455681343064441</v>
      </c>
      <c r="H85">
        <f t="shared" si="18"/>
        <v>-1.5869095257963095</v>
      </c>
      <c r="I85">
        <f t="shared" si="19"/>
        <v>811.44250139127041</v>
      </c>
      <c r="J85">
        <f t="shared" si="20"/>
        <v>1.6251574371267216E-2</v>
      </c>
      <c r="S85">
        <f t="shared" si="21"/>
        <v>395.39415103743289</v>
      </c>
      <c r="T85">
        <f t="shared" si="14"/>
        <v>173096.22983214955</v>
      </c>
      <c r="U85">
        <f t="shared" si="22"/>
        <v>437.78146282129023</v>
      </c>
      <c r="Y85">
        <f t="shared" si="23"/>
        <v>334.6825</v>
      </c>
    </row>
    <row r="86" spans="1:25" x14ac:dyDescent="0.35">
      <c r="A86">
        <v>62.04</v>
      </c>
      <c r="B86">
        <v>0.32507558056479979</v>
      </c>
      <c r="C86">
        <f t="shared" si="15"/>
        <v>0.19738800000000001</v>
      </c>
      <c r="D86">
        <f t="shared" si="16"/>
        <v>0.88458799999999993</v>
      </c>
      <c r="E86">
        <f t="shared" si="12"/>
        <v>0.81419153002793976</v>
      </c>
      <c r="F86">
        <f t="shared" si="13"/>
        <v>0.18580846997206024</v>
      </c>
      <c r="G86">
        <f t="shared" si="17"/>
        <v>0.22821223645704597</v>
      </c>
      <c r="H86">
        <f t="shared" si="18"/>
        <v>-1.4774792213570176</v>
      </c>
      <c r="I86">
        <f t="shared" si="19"/>
        <v>761.71795852074172</v>
      </c>
      <c r="J86">
        <f t="shared" si="20"/>
        <v>1.6118633139909737E-2</v>
      </c>
      <c r="S86">
        <f t="shared" si="21"/>
        <v>351.28388088089775</v>
      </c>
      <c r="T86">
        <f t="shared" si="14"/>
        <v>168456.13208806945</v>
      </c>
      <c r="U86">
        <f t="shared" si="22"/>
        <v>479.54415575699085</v>
      </c>
      <c r="Y86">
        <f t="shared" si="23"/>
        <v>335.19</v>
      </c>
    </row>
    <row r="87" spans="1:25" x14ac:dyDescent="0.35">
      <c r="A87">
        <v>62.534999999999997</v>
      </c>
      <c r="B87">
        <v>0.33587170673237143</v>
      </c>
      <c r="C87">
        <f t="shared" si="15"/>
        <v>0.19971450000000002</v>
      </c>
      <c r="D87">
        <f t="shared" si="16"/>
        <v>0.88691450000000005</v>
      </c>
      <c r="E87">
        <f t="shared" si="12"/>
        <v>0.80186669567466329</v>
      </c>
      <c r="F87">
        <f t="shared" si="13"/>
        <v>0.19813330432533674</v>
      </c>
      <c r="G87">
        <f t="shared" si="17"/>
        <v>0.24709007793201104</v>
      </c>
      <c r="H87">
        <f t="shared" si="18"/>
        <v>-1.3980023208528092</v>
      </c>
      <c r="I87">
        <f t="shared" si="19"/>
        <v>726.49406436794777</v>
      </c>
      <c r="J87">
        <f t="shared" si="20"/>
        <v>1.5991045014791719E-2</v>
      </c>
      <c r="S87">
        <f t="shared" si="21"/>
        <v>307.39988760348172</v>
      </c>
      <c r="T87">
        <f t="shared" si="14"/>
        <v>175639.92899788552</v>
      </c>
      <c r="U87">
        <f t="shared" si="22"/>
        <v>571.37278210213685</v>
      </c>
      <c r="Y87">
        <f t="shared" si="23"/>
        <v>335.68499999999995</v>
      </c>
    </row>
    <row r="88" spans="1:25" x14ac:dyDescent="0.35">
      <c r="A88">
        <v>63.037500000000001</v>
      </c>
      <c r="B88">
        <v>0.3562904070029741</v>
      </c>
      <c r="C88">
        <f t="shared" si="15"/>
        <v>0.20207625000000001</v>
      </c>
      <c r="D88">
        <f t="shared" si="16"/>
        <v>0.88927624999999999</v>
      </c>
      <c r="E88">
        <f t="shared" si="12"/>
        <v>0.77559057479194682</v>
      </c>
      <c r="F88">
        <f t="shared" si="13"/>
        <v>0.22440942520805307</v>
      </c>
      <c r="G88">
        <f t="shared" si="17"/>
        <v>0.28934006227222553</v>
      </c>
      <c r="H88">
        <f t="shared" si="18"/>
        <v>-1.2401525965590892</v>
      </c>
      <c r="I88">
        <f t="shared" si="19"/>
        <v>649.64355142948273</v>
      </c>
      <c r="J88">
        <f t="shared" si="20"/>
        <v>1.5863573269879042E-2</v>
      </c>
      <c r="S88">
        <f t="shared" si="21"/>
        <v>261.98909459411533</v>
      </c>
      <c r="T88">
        <f t="shared" si="14"/>
        <v>150275.97790432372</v>
      </c>
      <c r="U88">
        <f t="shared" si="22"/>
        <v>573.59630994235727</v>
      </c>
      <c r="Y88">
        <f t="shared" si="23"/>
        <v>336.1875</v>
      </c>
    </row>
    <row r="89" spans="1:25" x14ac:dyDescent="0.35">
      <c r="A89">
        <v>63.537499999999994</v>
      </c>
      <c r="B89">
        <v>0.3750788797289199</v>
      </c>
      <c r="C89">
        <f t="shared" si="15"/>
        <v>0.20442624999999998</v>
      </c>
      <c r="D89">
        <f t="shared" si="16"/>
        <v>0.89162624999999995</v>
      </c>
      <c r="E89">
        <f t="shared" si="12"/>
        <v>0.75166963077863802</v>
      </c>
      <c r="F89">
        <f t="shared" si="13"/>
        <v>0.24833036922136192</v>
      </c>
      <c r="G89">
        <f t="shared" si="17"/>
        <v>0.33037169396363925</v>
      </c>
      <c r="H89">
        <f t="shared" si="18"/>
        <v>-1.1075369130282551</v>
      </c>
      <c r="I89">
        <f t="shared" si="19"/>
        <v>584.77575214183719</v>
      </c>
      <c r="J89">
        <f t="shared" si="20"/>
        <v>1.5738736966358451E-2</v>
      </c>
      <c r="S89">
        <f t="shared" si="21"/>
        <v>215.94914960638295</v>
      </c>
      <c r="T89">
        <f t="shared" si="14"/>
        <v>136033.06273784593</v>
      </c>
      <c r="U89">
        <f t="shared" si="22"/>
        <v>629.93099526345679</v>
      </c>
      <c r="Y89">
        <f t="shared" si="23"/>
        <v>336.6875</v>
      </c>
    </row>
    <row r="90" spans="1:25" x14ac:dyDescent="0.35">
      <c r="A90">
        <v>64.037500000000009</v>
      </c>
      <c r="B90">
        <v>0.38921347964805958</v>
      </c>
      <c r="C90">
        <f t="shared" si="15"/>
        <v>0.20677625000000005</v>
      </c>
      <c r="D90">
        <f t="shared" si="16"/>
        <v>0.89397625000000003</v>
      </c>
      <c r="E90">
        <f t="shared" si="12"/>
        <v>0.73452091145509368</v>
      </c>
      <c r="F90">
        <f t="shared" si="13"/>
        <v>0.26547908854490615</v>
      </c>
      <c r="G90">
        <f t="shared" si="17"/>
        <v>0.36143162761559677</v>
      </c>
      <c r="H90">
        <f t="shared" si="18"/>
        <v>-1.0176823904982051</v>
      </c>
      <c r="I90">
        <f t="shared" si="19"/>
        <v>541.56133783750442</v>
      </c>
      <c r="J90">
        <f t="shared" si="20"/>
        <v>1.5615850087839155E-2</v>
      </c>
      <c r="S90">
        <f t="shared" si="21"/>
        <v>169.06298415792594</v>
      </c>
      <c r="T90">
        <f t="shared" si="14"/>
        <v>138755.02349399636</v>
      </c>
      <c r="U90">
        <f t="shared" si="22"/>
        <v>820.72976639511955</v>
      </c>
      <c r="Y90">
        <f t="shared" si="23"/>
        <v>337.1875</v>
      </c>
    </row>
    <row r="91" spans="1:25" x14ac:dyDescent="0.35">
      <c r="A91">
        <v>64.537499999999994</v>
      </c>
      <c r="B91">
        <v>0.40180981423801154</v>
      </c>
      <c r="C91">
        <f t="shared" si="15"/>
        <v>0.20912624999999996</v>
      </c>
      <c r="D91">
        <f t="shared" si="16"/>
        <v>0.89632624999999999</v>
      </c>
      <c r="E91">
        <f t="shared" si="12"/>
        <v>0.71961064575376665</v>
      </c>
      <c r="F91">
        <f t="shared" si="13"/>
        <v>0.2803893542462334</v>
      </c>
      <c r="G91">
        <f t="shared" si="17"/>
        <v>0.38964036441197375</v>
      </c>
      <c r="H91">
        <f t="shared" si="18"/>
        <v>-0.9425311078268328</v>
      </c>
      <c r="I91">
        <f t="shared" si="19"/>
        <v>505.48567739611974</v>
      </c>
      <c r="J91">
        <f t="shared" si="20"/>
        <v>1.5494867325198529E-2</v>
      </c>
      <c r="S91">
        <f t="shared" si="21"/>
        <v>121.33720560947779</v>
      </c>
      <c r="T91">
        <f t="shared" si="14"/>
        <v>147570.04837601245</v>
      </c>
      <c r="U91">
        <f t="shared" si="22"/>
        <v>1216.1978482590469</v>
      </c>
      <c r="Y91">
        <f t="shared" si="23"/>
        <v>337.6875</v>
      </c>
    </row>
    <row r="92" spans="1:25" x14ac:dyDescent="0.35">
      <c r="A92">
        <v>65.037499999999994</v>
      </c>
      <c r="B92">
        <v>0.42975610758310118</v>
      </c>
      <c r="C92">
        <f t="shared" si="15"/>
        <v>0.21147624999999998</v>
      </c>
      <c r="D92">
        <f t="shared" si="16"/>
        <v>0.89867624999999995</v>
      </c>
      <c r="E92">
        <f t="shared" si="12"/>
        <v>0.68236342028070252</v>
      </c>
      <c r="F92">
        <f t="shared" si="13"/>
        <v>0.31763657971929743</v>
      </c>
      <c r="G92">
        <f t="shared" si="17"/>
        <v>0.46549473532539581</v>
      </c>
      <c r="H92">
        <f t="shared" si="18"/>
        <v>-0.76465449204885072</v>
      </c>
      <c r="I92">
        <f t="shared" si="19"/>
        <v>413.26640933627147</v>
      </c>
      <c r="J92">
        <f t="shared" si="20"/>
        <v>1.5375744762636942E-2</v>
      </c>
      <c r="S92">
        <f t="shared" si="21"/>
        <v>72.778318938490202</v>
      </c>
      <c r="T92">
        <f t="shared" si="14"/>
        <v>115932.13970272767</v>
      </c>
      <c r="U92">
        <f t="shared" si="22"/>
        <v>1592.9488533626291</v>
      </c>
      <c r="Y92">
        <f t="shared" si="23"/>
        <v>338.1875</v>
      </c>
    </row>
    <row r="93" spans="1:25" x14ac:dyDescent="0.35">
      <c r="A93">
        <v>65.534999999999997</v>
      </c>
      <c r="B93">
        <v>0.44334844872813234</v>
      </c>
      <c r="C93">
        <f t="shared" si="15"/>
        <v>0.21381449999999996</v>
      </c>
      <c r="D93">
        <f t="shared" si="16"/>
        <v>0.90101449999999994</v>
      </c>
      <c r="E93">
        <f t="shared" si="12"/>
        <v>0.66598668694974905</v>
      </c>
      <c r="F93">
        <f t="shared" si="13"/>
        <v>0.33401331305025084</v>
      </c>
      <c r="G93">
        <f t="shared" si="17"/>
        <v>0.50153151646326122</v>
      </c>
      <c r="H93">
        <f t="shared" si="18"/>
        <v>-0.69008882916143055</v>
      </c>
      <c r="I93">
        <f t="shared" si="19"/>
        <v>375.81951249267411</v>
      </c>
      <c r="J93">
        <f t="shared" si="20"/>
        <v>1.5259021896696423E-2</v>
      </c>
      <c r="S93">
        <f t="shared" si="21"/>
        <v>23.641703000487876</v>
      </c>
      <c r="T93">
        <f t="shared" si="14"/>
        <v>124029.20949871461</v>
      </c>
      <c r="U93">
        <f t="shared" si="22"/>
        <v>5246.2045351028692</v>
      </c>
      <c r="Y93">
        <f t="shared" si="23"/>
        <v>338.68499999999995</v>
      </c>
    </row>
    <row r="94" spans="1:25" x14ac:dyDescent="0.35">
      <c r="A94">
        <v>66.034999999999997</v>
      </c>
      <c r="B94">
        <v>0.46686893816985675</v>
      </c>
      <c r="C94">
        <f t="shared" si="15"/>
        <v>0.21616449999999998</v>
      </c>
      <c r="D94">
        <f t="shared" si="16"/>
        <v>0.9033644999999999</v>
      </c>
      <c r="E94">
        <f t="shared" si="12"/>
        <v>0.63517980475864844</v>
      </c>
      <c r="F94">
        <f t="shared" si="13"/>
        <v>0.36482019524135156</v>
      </c>
      <c r="G94">
        <f t="shared" si="17"/>
        <v>0.57435735914175301</v>
      </c>
      <c r="H94">
        <f t="shared" si="18"/>
        <v>-0.55450349948116151</v>
      </c>
      <c r="I94">
        <f t="shared" si="19"/>
        <v>304.28426666826192</v>
      </c>
      <c r="J94">
        <f t="shared" si="20"/>
        <v>1.5143484515787084E-2</v>
      </c>
      <c r="S94">
        <f t="shared" si="21"/>
        <v>-26.560196331867687</v>
      </c>
      <c r="T94">
        <f t="shared" si="14"/>
        <v>109458.05869784414</v>
      </c>
      <c r="U94">
        <f t="shared" si="22"/>
        <v>-4121.1313851062623</v>
      </c>
      <c r="Y94">
        <f t="shared" si="23"/>
        <v>339.18499999999995</v>
      </c>
    </row>
    <row r="95" spans="1:25" x14ac:dyDescent="0.35">
      <c r="A95">
        <v>66.542500000000004</v>
      </c>
      <c r="B95">
        <v>0.49462550368484148</v>
      </c>
      <c r="C95">
        <f t="shared" si="15"/>
        <v>0.21854975000000004</v>
      </c>
      <c r="D95">
        <f t="shared" si="16"/>
        <v>0.90574975000000002</v>
      </c>
      <c r="E95">
        <f t="shared" si="12"/>
        <v>0.598259962623921</v>
      </c>
      <c r="F95">
        <f t="shared" si="13"/>
        <v>0.40174003737607888</v>
      </c>
      <c r="G95">
        <f t="shared" si="17"/>
        <v>0.67151416186047075</v>
      </c>
      <c r="H95">
        <f t="shared" si="18"/>
        <v>-0.3982201733522226</v>
      </c>
      <c r="I95">
        <f t="shared" si="19"/>
        <v>220.2030825067622</v>
      </c>
      <c r="J95">
        <f t="shared" si="20"/>
        <v>1.5027989630687154E-2</v>
      </c>
      <c r="S95">
        <f t="shared" si="21"/>
        <v>-78.347719248133089</v>
      </c>
      <c r="T95">
        <f t="shared" si="14"/>
        <v>89132.581228490802</v>
      </c>
      <c r="U95">
        <f t="shared" si="22"/>
        <v>-1137.6538089922087</v>
      </c>
      <c r="Y95">
        <f t="shared" si="23"/>
        <v>339.6925</v>
      </c>
    </row>
    <row r="96" spans="1:25" x14ac:dyDescent="0.35">
      <c r="A96">
        <v>67.037500000000009</v>
      </c>
      <c r="B96">
        <v>0.51127142538297443</v>
      </c>
      <c r="C96">
        <f t="shared" si="15"/>
        <v>0.22087625000000005</v>
      </c>
      <c r="D96">
        <f t="shared" si="16"/>
        <v>0.90807625000000003</v>
      </c>
      <c r="E96">
        <f t="shared" si="12"/>
        <v>0.57742262022267987</v>
      </c>
      <c r="F96">
        <f t="shared" si="13"/>
        <v>0.42257737977732007</v>
      </c>
      <c r="G96">
        <f t="shared" si="17"/>
        <v>0.73183378166646018</v>
      </c>
      <c r="H96">
        <f t="shared" si="18"/>
        <v>-0.31220186503222841</v>
      </c>
      <c r="I96">
        <f t="shared" si="19"/>
        <v>173.92192230018452</v>
      </c>
      <c r="J96">
        <f t="shared" si="20"/>
        <v>1.4917024053701284E-2</v>
      </c>
      <c r="S96">
        <f t="shared" si="21"/>
        <v>-129.66166259290137</v>
      </c>
      <c r="T96">
        <f t="shared" si="14"/>
        <v>92162.993016537497</v>
      </c>
      <c r="U96">
        <f t="shared" si="22"/>
        <v>-710.79601459300727</v>
      </c>
      <c r="Y96">
        <f t="shared" si="23"/>
        <v>340.1875</v>
      </c>
    </row>
    <row r="97" spans="1:25" x14ac:dyDescent="0.35">
      <c r="A97" s="7">
        <v>67.534999999999997</v>
      </c>
      <c r="B97">
        <v>0.54050377594484256</v>
      </c>
      <c r="C97">
        <f t="shared" si="15"/>
        <v>0.22321449999999998</v>
      </c>
      <c r="D97">
        <f t="shared" si="16"/>
        <v>0.9104144999999999</v>
      </c>
      <c r="E97">
        <f t="shared" si="12"/>
        <v>0.53828685106978669</v>
      </c>
      <c r="F97">
        <f t="shared" si="13"/>
        <v>0.46171314893021337</v>
      </c>
      <c r="G97">
        <f t="shared" si="17"/>
        <v>0.85774554591591567</v>
      </c>
      <c r="H97">
        <f t="shared" si="18"/>
        <v>-0.15344779001029185</v>
      </c>
      <c r="I97">
        <f t="shared" si="19"/>
        <v>86.117331901247454</v>
      </c>
      <c r="J97">
        <f t="shared" si="20"/>
        <v>1.4807137040053306E-2</v>
      </c>
      <c r="S97">
        <f t="shared" si="21"/>
        <v>-182.02680070402229</v>
      </c>
      <c r="T97">
        <f t="shared" si="14"/>
        <v>71901.27585063249</v>
      </c>
      <c r="U97">
        <f t="shared" si="22"/>
        <v>-395.00378830227754</v>
      </c>
      <c r="Y97">
        <f t="shared" si="23"/>
        <v>340.68499999999995</v>
      </c>
    </row>
    <row r="98" spans="1:25" x14ac:dyDescent="0.35">
      <c r="A98" s="8">
        <v>68.034999999999997</v>
      </c>
      <c r="B98" s="8">
        <v>0.5667318996726356</v>
      </c>
      <c r="C98">
        <f t="shared" si="15"/>
        <v>0.2255645</v>
      </c>
      <c r="D98">
        <f t="shared" si="16"/>
        <v>0.91276449999999998</v>
      </c>
      <c r="E98" s="4">
        <f t="shared" si="12"/>
        <v>0.50353987242049525</v>
      </c>
      <c r="F98" s="4">
        <f t="shared" si="13"/>
        <v>0.49646012757950464</v>
      </c>
      <c r="G98" s="4">
        <f t="shared" si="17"/>
        <v>0.98594005116822514</v>
      </c>
      <c r="H98">
        <f t="shared" si="18"/>
        <v>-1.4159726260124541E-2</v>
      </c>
      <c r="I98">
        <f t="shared" si="19"/>
        <v>8.0054964714539327</v>
      </c>
      <c r="J98" s="4">
        <f t="shared" si="20"/>
        <v>1.4698317042698611E-2</v>
      </c>
      <c r="K98" t="s">
        <v>18</v>
      </c>
      <c r="S98">
        <f t="shared" si="21"/>
        <v>-235.4492104838256</v>
      </c>
      <c r="T98">
        <f t="shared" si="14"/>
        <v>59270.194338681031</v>
      </c>
      <c r="U98">
        <f t="shared" si="22"/>
        <v>-251.73239789968483</v>
      </c>
      <c r="Y98">
        <f t="shared" si="23"/>
        <v>341.18499999999995</v>
      </c>
    </row>
    <row r="99" spans="1:25" x14ac:dyDescent="0.35">
      <c r="A99">
        <v>68.547499999999999</v>
      </c>
      <c r="B99">
        <v>0.59517887112689416</v>
      </c>
      <c r="C99">
        <f t="shared" si="15"/>
        <v>0.22797325000000002</v>
      </c>
      <c r="D99">
        <f t="shared" si="16"/>
        <v>0.91517325000000005</v>
      </c>
      <c r="E99">
        <f t="shared" si="12"/>
        <v>0.46564956180603301</v>
      </c>
      <c r="F99">
        <f t="shared" si="13"/>
        <v>0.53435043819396699</v>
      </c>
      <c r="G99">
        <f t="shared" si="17"/>
        <v>1.1475377236939213</v>
      </c>
      <c r="H99">
        <f t="shared" si="18"/>
        <v>0.13761853709100125</v>
      </c>
      <c r="I99">
        <f t="shared" si="19"/>
        <v>-78.391609438049343</v>
      </c>
      <c r="J99">
        <f t="shared" si="20"/>
        <v>1.4588424085488166E-2</v>
      </c>
      <c r="S99">
        <f t="shared" si="21"/>
        <v>-291.02729234637815</v>
      </c>
      <c r="T99">
        <f t="shared" si="14"/>
        <v>45213.93364589136</v>
      </c>
      <c r="U99">
        <f t="shared" si="22"/>
        <v>-155.35977152300248</v>
      </c>
      <c r="Y99">
        <f t="shared" si="23"/>
        <v>341.69749999999999</v>
      </c>
    </row>
    <row r="100" spans="1:25" x14ac:dyDescent="0.35">
      <c r="A100">
        <v>69.039999999999992</v>
      </c>
      <c r="B100">
        <v>0.62074810404377023</v>
      </c>
      <c r="C100">
        <f t="shared" si="15"/>
        <v>0.23028799999999999</v>
      </c>
      <c r="D100">
        <f t="shared" si="16"/>
        <v>0.91748799999999997</v>
      </c>
      <c r="E100">
        <f t="shared" si="12"/>
        <v>0.43181009306785467</v>
      </c>
      <c r="F100">
        <f t="shared" si="13"/>
        <v>0.56818990693214522</v>
      </c>
      <c r="G100">
        <f t="shared" si="17"/>
        <v>1.3158328535013186</v>
      </c>
      <c r="H100">
        <f t="shared" si="18"/>
        <v>0.27446981381930807</v>
      </c>
      <c r="I100">
        <f t="shared" si="19"/>
        <v>-157.46948031196658</v>
      </c>
      <c r="J100">
        <f t="shared" si="20"/>
        <v>1.4484356894553883E-2</v>
      </c>
      <c r="S100">
        <f t="shared" si="21"/>
        <v>-345.21301726888942</v>
      </c>
      <c r="T100">
        <f t="shared" si="14"/>
        <v>35247.635669095449</v>
      </c>
      <c r="U100">
        <f t="shared" si="22"/>
        <v>-102.1040166676008</v>
      </c>
      <c r="Y100">
        <f t="shared" si="23"/>
        <v>342.18999999999994</v>
      </c>
    </row>
    <row r="101" spans="1:25" x14ac:dyDescent="0.35">
      <c r="A101">
        <v>69.534999999999997</v>
      </c>
      <c r="B101">
        <v>0.64291502455478777</v>
      </c>
      <c r="C101">
        <f t="shared" si="15"/>
        <v>0.2326145</v>
      </c>
      <c r="D101">
        <f t="shared" si="16"/>
        <v>0.91981449999999998</v>
      </c>
      <c r="E101">
        <f t="shared" si="12"/>
        <v>0.40293870117172903</v>
      </c>
      <c r="F101">
        <f t="shared" si="13"/>
        <v>0.59706129882827086</v>
      </c>
      <c r="G101">
        <f t="shared" si="17"/>
        <v>1.4817670705048718</v>
      </c>
      <c r="H101">
        <f t="shared" si="18"/>
        <v>0.39323534212214734</v>
      </c>
      <c r="I101">
        <f t="shared" si="19"/>
        <v>-227.22547816519182</v>
      </c>
      <c r="J101">
        <f t="shared" si="20"/>
        <v>1.4381246854102251E-2</v>
      </c>
      <c r="S101">
        <f t="shared" si="21"/>
        <v>-400.43513749255385</v>
      </c>
      <c r="T101">
        <f t="shared" si="14"/>
        <v>30001.586084300812</v>
      </c>
      <c r="U101">
        <f t="shared" si="22"/>
        <v>-74.922461280907683</v>
      </c>
      <c r="Y101">
        <f t="shared" si="23"/>
        <v>342.68499999999995</v>
      </c>
    </row>
    <row r="102" spans="1:25" x14ac:dyDescent="0.35">
      <c r="A102">
        <v>70.034999999999997</v>
      </c>
      <c r="B102">
        <v>0.66046693688396807</v>
      </c>
      <c r="C102">
        <f t="shared" si="15"/>
        <v>0.23496449999999997</v>
      </c>
      <c r="D102">
        <f t="shared" si="16"/>
        <v>0.92216449999999994</v>
      </c>
      <c r="E102">
        <f t="shared" si="12"/>
        <v>0.38081717566360862</v>
      </c>
      <c r="F102">
        <f t="shared" si="13"/>
        <v>0.61918282433639127</v>
      </c>
      <c r="G102">
        <f t="shared" si="17"/>
        <v>1.6259319797154863</v>
      </c>
      <c r="H102">
        <f t="shared" si="18"/>
        <v>0.48608117735729411</v>
      </c>
      <c r="I102">
        <f t="shared" si="19"/>
        <v>-282.89479757917235</v>
      </c>
      <c r="J102">
        <f t="shared" si="20"/>
        <v>1.4278574998215179E-2</v>
      </c>
      <c r="S102">
        <f t="shared" si="21"/>
        <v>-456.98440358254743</v>
      </c>
      <c r="T102">
        <f t="shared" si="14"/>
        <v>30307.190918410368</v>
      </c>
      <c r="U102">
        <f t="shared" si="22"/>
        <v>-66.319967773114215</v>
      </c>
      <c r="Y102">
        <f t="shared" si="23"/>
        <v>343.18499999999995</v>
      </c>
    </row>
    <row r="103" spans="1:25" x14ac:dyDescent="0.35">
      <c r="A103">
        <v>70.537499999999994</v>
      </c>
      <c r="B103">
        <v>0.68938289028694189</v>
      </c>
      <c r="C103">
        <f t="shared" si="15"/>
        <v>0.23732624999999996</v>
      </c>
      <c r="D103">
        <f t="shared" si="16"/>
        <v>0.92452624999999999</v>
      </c>
      <c r="E103">
        <f t="shared" si="12"/>
        <v>0.34217601820875743</v>
      </c>
      <c r="F103">
        <f t="shared" si="13"/>
        <v>0.65782398179124257</v>
      </c>
      <c r="G103">
        <f t="shared" si="17"/>
        <v>1.9224724901378452</v>
      </c>
      <c r="H103">
        <f t="shared" si="18"/>
        <v>0.65361211287413434</v>
      </c>
      <c r="I103">
        <f t="shared" si="19"/>
        <v>-383.12560626255032</v>
      </c>
      <c r="J103">
        <f t="shared" si="20"/>
        <v>1.417685628211944E-2</v>
      </c>
      <c r="S103">
        <f t="shared" si="21"/>
        <v>-514.58988518127001</v>
      </c>
      <c r="T103">
        <f t="shared" si="14"/>
        <v>17282.856631618924</v>
      </c>
      <c r="U103">
        <f t="shared" si="22"/>
        <v>-33.585690526215544</v>
      </c>
      <c r="Y103">
        <f t="shared" si="23"/>
        <v>343.6875</v>
      </c>
    </row>
    <row r="104" spans="1:25" x14ac:dyDescent="0.35">
      <c r="A104">
        <v>71.039999999999992</v>
      </c>
      <c r="B104">
        <v>0.71865069367658607</v>
      </c>
      <c r="C104">
        <f t="shared" si="15"/>
        <v>0.23968799999999996</v>
      </c>
      <c r="D104">
        <f t="shared" si="16"/>
        <v>0.92688799999999993</v>
      </c>
      <c r="E104">
        <f t="shared" si="12"/>
        <v>0.30302285553465347</v>
      </c>
      <c r="F104">
        <f t="shared" si="13"/>
        <v>0.69697714446534642</v>
      </c>
      <c r="G104">
        <f t="shared" si="17"/>
        <v>2.3000811052209249</v>
      </c>
      <c r="H104">
        <f t="shared" si="18"/>
        <v>0.83294438545290672</v>
      </c>
      <c r="I104">
        <f t="shared" si="19"/>
        <v>-491.72238757479403</v>
      </c>
      <c r="J104">
        <f t="shared" si="20"/>
        <v>1.4076576576576579E-2</v>
      </c>
      <c r="S104">
        <f t="shared" si="21"/>
        <v>-572.96525007394314</v>
      </c>
      <c r="T104">
        <f t="shared" si="14"/>
        <v>6600.4027070556494</v>
      </c>
      <c r="U104">
        <f t="shared" si="22"/>
        <v>-11.519726032606419</v>
      </c>
      <c r="Y104">
        <f t="shared" si="23"/>
        <v>344.18999999999994</v>
      </c>
    </row>
    <row r="105" spans="1:25" x14ac:dyDescent="0.35">
      <c r="A105">
        <v>71.537499999999994</v>
      </c>
      <c r="B105">
        <v>0.73808927527454404</v>
      </c>
      <c r="C105">
        <f t="shared" si="15"/>
        <v>0.24202625</v>
      </c>
      <c r="D105">
        <f t="shared" si="16"/>
        <v>0.92922624999999992</v>
      </c>
      <c r="E105">
        <f t="shared" si="12"/>
        <v>0.27813878743518028</v>
      </c>
      <c r="F105">
        <f t="shared" si="13"/>
        <v>0.72186121256481972</v>
      </c>
      <c r="G105">
        <f t="shared" si="17"/>
        <v>2.595327387529681</v>
      </c>
      <c r="H105">
        <f t="shared" si="18"/>
        <v>0.95371266955799283</v>
      </c>
      <c r="I105">
        <f t="shared" si="19"/>
        <v>-566.95988901857584</v>
      </c>
      <c r="J105">
        <f t="shared" si="20"/>
        <v>1.3978682509173512E-2</v>
      </c>
      <c r="S105">
        <f t="shared" si="21"/>
        <v>-631.51284894811454</v>
      </c>
      <c r="T105">
        <f t="shared" si="14"/>
        <v>4167.0846356646289</v>
      </c>
      <c r="U105">
        <f t="shared" si="22"/>
        <v>-6.5985745857832878</v>
      </c>
      <c r="Y105">
        <f t="shared" si="23"/>
        <v>344.6875</v>
      </c>
    </row>
    <row r="106" spans="1:25" x14ac:dyDescent="0.35">
      <c r="A106">
        <v>72.034999999999997</v>
      </c>
      <c r="B106">
        <v>0.76740225436274068</v>
      </c>
      <c r="C106">
        <f t="shared" si="15"/>
        <v>0.24436449999999998</v>
      </c>
      <c r="D106">
        <f t="shared" si="16"/>
        <v>0.93156449999999991</v>
      </c>
      <c r="E106">
        <f t="shared" si="12"/>
        <v>0.23888568922767645</v>
      </c>
      <c r="F106">
        <f t="shared" si="13"/>
        <v>0.76111431077232361</v>
      </c>
      <c r="G106">
        <f t="shared" si="17"/>
        <v>3.1861025799955858</v>
      </c>
      <c r="H106">
        <f t="shared" si="18"/>
        <v>1.158798408080522</v>
      </c>
      <c r="I106">
        <f t="shared" si="19"/>
        <v>-693.66930003972823</v>
      </c>
      <c r="J106">
        <f t="shared" si="20"/>
        <v>1.3882140626084543E-2</v>
      </c>
      <c r="S106">
        <f t="shared" si="21"/>
        <v>-690.80453713253144</v>
      </c>
      <c r="T106">
        <f t="shared" si="14"/>
        <v>8.2068665144506117</v>
      </c>
      <c r="U106">
        <f t="shared" si="22"/>
        <v>-1.1880157227276748E-2</v>
      </c>
      <c r="Y106">
        <f t="shared" si="23"/>
        <v>345.18499999999995</v>
      </c>
    </row>
    <row r="107" spans="1:25" x14ac:dyDescent="0.35">
      <c r="A107">
        <v>72.537500000000009</v>
      </c>
      <c r="B107">
        <v>0.78869725725639561</v>
      </c>
      <c r="C107">
        <f t="shared" si="15"/>
        <v>0.24672625000000004</v>
      </c>
      <c r="D107">
        <f t="shared" si="16"/>
        <v>0.93392625000000007</v>
      </c>
      <c r="E107">
        <f t="shared" si="12"/>
        <v>0.21133438990629286</v>
      </c>
      <c r="F107">
        <f t="shared" si="13"/>
        <v>0.78866561009370717</v>
      </c>
      <c r="G107">
        <f t="shared" si="17"/>
        <v>3.7318375416486025</v>
      </c>
      <c r="H107">
        <f t="shared" si="18"/>
        <v>1.3169007508609007</v>
      </c>
      <c r="I107">
        <f t="shared" si="19"/>
        <v>-793.81015907140829</v>
      </c>
      <c r="J107">
        <f t="shared" si="20"/>
        <v>1.3785972772703773E-2</v>
      </c>
      <c r="S107">
        <f t="shared" si="21"/>
        <v>-751.44223193475989</v>
      </c>
      <c r="T107">
        <f t="shared" si="14"/>
        <v>1795.0412498563483</v>
      </c>
      <c r="U107">
        <f t="shared" si="22"/>
        <v>-2.3887947383987242</v>
      </c>
      <c r="Y107">
        <f t="shared" si="23"/>
        <v>345.6875</v>
      </c>
    </row>
    <row r="108" spans="1:25" x14ac:dyDescent="0.35">
      <c r="A108">
        <v>73.037500000000009</v>
      </c>
      <c r="B108">
        <v>0.80611534001668061</v>
      </c>
      <c r="C108">
        <f t="shared" si="15"/>
        <v>0.24907625000000005</v>
      </c>
      <c r="D108">
        <f t="shared" si="16"/>
        <v>0.93627625000000003</v>
      </c>
      <c r="E108">
        <f t="shared" si="12"/>
        <v>0.18940761056944036</v>
      </c>
      <c r="F108">
        <f t="shared" si="13"/>
        <v>0.81059238943055967</v>
      </c>
      <c r="G108">
        <f t="shared" si="17"/>
        <v>4.2796188970103781</v>
      </c>
      <c r="H108">
        <f t="shared" si="18"/>
        <v>1.4538639628745795</v>
      </c>
      <c r="I108">
        <f t="shared" si="19"/>
        <v>-882.41055615603716</v>
      </c>
      <c r="J108">
        <f t="shared" si="20"/>
        <v>1.3691596782474754E-2</v>
      </c>
      <c r="S108">
        <f t="shared" si="21"/>
        <v>-812.52133322206782</v>
      </c>
      <c r="T108">
        <f t="shared" si="14"/>
        <v>4884.503482314065</v>
      </c>
      <c r="U108">
        <f t="shared" si="22"/>
        <v>-6.0115387530127729</v>
      </c>
      <c r="Y108">
        <f t="shared" si="23"/>
        <v>346.1875</v>
      </c>
    </row>
    <row r="109" spans="1:25" x14ac:dyDescent="0.35">
      <c r="A109">
        <v>73.537499999999994</v>
      </c>
      <c r="B109">
        <v>0.81804502606897378</v>
      </c>
      <c r="C109">
        <f t="shared" si="15"/>
        <v>0.25142624999999996</v>
      </c>
      <c r="D109">
        <f t="shared" si="16"/>
        <v>0.93862625</v>
      </c>
      <c r="E109">
        <f t="shared" si="12"/>
        <v>0.17546743878205212</v>
      </c>
      <c r="F109">
        <f t="shared" si="13"/>
        <v>0.82453256121794793</v>
      </c>
      <c r="G109">
        <f t="shared" si="17"/>
        <v>4.6990630680037384</v>
      </c>
      <c r="H109">
        <f t="shared" si="18"/>
        <v>1.547363141610465</v>
      </c>
      <c r="I109">
        <f t="shared" si="19"/>
        <v>-945.58839348755225</v>
      </c>
      <c r="J109">
        <f t="shared" si="20"/>
        <v>1.3598504164541902E-2</v>
      </c>
      <c r="S109">
        <f t="shared" si="21"/>
        <v>-874.33658508334713</v>
      </c>
      <c r="T109">
        <f t="shared" si="14"/>
        <v>5076.8202008695553</v>
      </c>
      <c r="U109">
        <f t="shared" si="22"/>
        <v>-5.8064826377882852</v>
      </c>
      <c r="Y109">
        <f t="shared" si="23"/>
        <v>346.6875</v>
      </c>
    </row>
    <row r="110" spans="1:25" x14ac:dyDescent="0.35">
      <c r="A110">
        <v>74.03</v>
      </c>
      <c r="B110">
        <v>0.84139191449640238</v>
      </c>
      <c r="C110">
        <f t="shared" si="15"/>
        <v>0.25374099999999999</v>
      </c>
      <c r="D110">
        <f t="shared" si="16"/>
        <v>0.94094100000000003</v>
      </c>
      <c r="E110">
        <f t="shared" si="12"/>
        <v>0.14486188228113742</v>
      </c>
      <c r="F110">
        <f t="shared" si="13"/>
        <v>0.85513811771886261</v>
      </c>
      <c r="G110">
        <f t="shared" si="17"/>
        <v>5.9031272012555567</v>
      </c>
      <c r="H110">
        <f t="shared" si="18"/>
        <v>1.775482244604321</v>
      </c>
      <c r="I110">
        <f t="shared" si="19"/>
        <v>-1092.2576792205609</v>
      </c>
      <c r="J110">
        <f t="shared" si="20"/>
        <v>1.3508037282182899E-2</v>
      </c>
      <c r="S110">
        <f t="shared" si="21"/>
        <v>-935.93940909510854</v>
      </c>
      <c r="T110">
        <f t="shared" si="14"/>
        <v>24435.401575013901</v>
      </c>
      <c r="U110">
        <f t="shared" si="22"/>
        <v>-26.107888328624504</v>
      </c>
      <c r="Y110">
        <f t="shared" si="23"/>
        <v>347.17999999999995</v>
      </c>
    </row>
    <row r="111" spans="1:25" x14ac:dyDescent="0.35">
      <c r="A111">
        <v>74.540000000000006</v>
      </c>
      <c r="B111">
        <v>0.84819931793594538</v>
      </c>
      <c r="C111">
        <f t="shared" si="15"/>
        <v>0.25613800000000003</v>
      </c>
      <c r="D111">
        <f t="shared" si="16"/>
        <v>0.94333800000000001</v>
      </c>
      <c r="E111">
        <f t="shared" si="12"/>
        <v>0.13844394945293165</v>
      </c>
      <c r="F111">
        <f t="shared" si="13"/>
        <v>0.86155605054706819</v>
      </c>
      <c r="G111">
        <f t="shared" si="17"/>
        <v>6.2231397901573233</v>
      </c>
      <c r="H111">
        <f t="shared" si="18"/>
        <v>1.8282745688021316</v>
      </c>
      <c r="I111">
        <f t="shared" si="19"/>
        <v>-1132.4833626392256</v>
      </c>
      <c r="J111">
        <f t="shared" si="20"/>
        <v>1.3415615776764152E-2</v>
      </c>
      <c r="S111">
        <f t="shared" si="21"/>
        <v>-1000.473766143718</v>
      </c>
      <c r="T111">
        <f t="shared" si="14"/>
        <v>17426.533566906732</v>
      </c>
      <c r="U111">
        <f t="shared" si="22"/>
        <v>-17.418281374909547</v>
      </c>
      <c r="Y111">
        <f t="shared" si="23"/>
        <v>347.69</v>
      </c>
    </row>
    <row r="112" spans="1:25" x14ac:dyDescent="0.35">
      <c r="A112">
        <v>75.045000000000002</v>
      </c>
      <c r="B112">
        <v>0.86359246188861727</v>
      </c>
      <c r="C112">
        <f t="shared" si="15"/>
        <v>0.25851150000000001</v>
      </c>
      <c r="D112">
        <f t="shared" si="16"/>
        <v>0.94571150000000004</v>
      </c>
      <c r="E112">
        <f t="shared" si="12"/>
        <v>0.1194980182063195</v>
      </c>
      <c r="F112">
        <f t="shared" si="13"/>
        <v>0.88050198179368044</v>
      </c>
      <c r="G112">
        <f t="shared" si="17"/>
        <v>7.3683396177620981</v>
      </c>
      <c r="H112">
        <f t="shared" si="18"/>
        <v>1.9971923915066476</v>
      </c>
      <c r="I112">
        <f t="shared" si="19"/>
        <v>-1245.4970081013221</v>
      </c>
      <c r="J112">
        <f t="shared" si="20"/>
        <v>1.3325338130455061E-2</v>
      </c>
      <c r="S112">
        <f t="shared" si="21"/>
        <v>-1065.1149029003543</v>
      </c>
      <c r="T112">
        <f t="shared" si="14"/>
        <v>32537.703876733005</v>
      </c>
      <c r="U112">
        <f t="shared" si="22"/>
        <v>-30.54853874275106</v>
      </c>
      <c r="Y112">
        <f t="shared" si="23"/>
        <v>348.19499999999999</v>
      </c>
    </row>
    <row r="113" spans="1:25" x14ac:dyDescent="0.35">
      <c r="A113">
        <v>75.532499999999999</v>
      </c>
      <c r="B113">
        <v>0.87654842776808239</v>
      </c>
      <c r="C113">
        <f t="shared" si="15"/>
        <v>0.26080275000000003</v>
      </c>
      <c r="D113">
        <f t="shared" si="16"/>
        <v>0.94800275000000001</v>
      </c>
      <c r="E113">
        <f t="shared" si="12"/>
        <v>0.10397893223503726</v>
      </c>
      <c r="F113">
        <f t="shared" si="13"/>
        <v>0.8960210677649626</v>
      </c>
      <c r="G113">
        <f t="shared" si="17"/>
        <v>8.6173328433453058</v>
      </c>
      <c r="H113">
        <f t="shared" si="18"/>
        <v>2.1537756218717887</v>
      </c>
      <c r="I113">
        <f t="shared" si="19"/>
        <v>-1351.8712749915467</v>
      </c>
      <c r="J113">
        <f t="shared" si="20"/>
        <v>1.3239334061496707E-2</v>
      </c>
      <c r="S113">
        <f t="shared" si="21"/>
        <v>-1128.2093613395236</v>
      </c>
      <c r="T113">
        <f t="shared" si="14"/>
        <v>50024.651618485004</v>
      </c>
      <c r="U113">
        <f t="shared" si="22"/>
        <v>-44.33986574893396</v>
      </c>
      <c r="Y113">
        <f t="shared" si="23"/>
        <v>348.6825</v>
      </c>
    </row>
    <row r="114" spans="1:25" x14ac:dyDescent="0.35">
      <c r="A114">
        <v>76.032499999999999</v>
      </c>
      <c r="B114">
        <v>0.89777118519771337</v>
      </c>
      <c r="C114">
        <f t="shared" si="15"/>
        <v>0.26315274999999999</v>
      </c>
      <c r="D114">
        <f t="shared" si="16"/>
        <v>0.95035274999999997</v>
      </c>
      <c r="E114">
        <f t="shared" si="12"/>
        <v>7.6515664729753477E-2</v>
      </c>
      <c r="F114">
        <f t="shared" si="13"/>
        <v>0.92348433527024631</v>
      </c>
      <c r="G114">
        <f t="shared" si="17"/>
        <v>12.069219270745551</v>
      </c>
      <c r="H114">
        <f t="shared" si="18"/>
        <v>2.4906583495663028</v>
      </c>
      <c r="I114">
        <f t="shared" si="19"/>
        <v>-1573.6728518058535</v>
      </c>
      <c r="J114">
        <f t="shared" si="20"/>
        <v>1.3152270410679644E-2</v>
      </c>
      <c r="S114">
        <f t="shared" si="21"/>
        <v>-1193.6245231680168</v>
      </c>
      <c r="T114">
        <f t="shared" si="14"/>
        <v>144436.73210041312</v>
      </c>
      <c r="U114">
        <f t="shared" si="22"/>
        <v>-121.00684033959139</v>
      </c>
      <c r="Y114">
        <f t="shared" si="23"/>
        <v>349.1825</v>
      </c>
    </row>
    <row r="115" spans="1:25" x14ac:dyDescent="0.35">
      <c r="A115">
        <v>76.537500000000009</v>
      </c>
      <c r="B115">
        <v>0.89800726600197434</v>
      </c>
      <c r="C115">
        <f t="shared" si="15"/>
        <v>0.26552625000000007</v>
      </c>
      <c r="D115">
        <f t="shared" si="16"/>
        <v>0.95272625</v>
      </c>
      <c r="E115">
        <f t="shared" si="12"/>
        <v>7.962599534054958E-2</v>
      </c>
      <c r="F115">
        <f t="shared" si="13"/>
        <v>0.92037400465945041</v>
      </c>
      <c r="G115">
        <f t="shared" si="17"/>
        <v>11.558712713393856</v>
      </c>
      <c r="H115">
        <f t="shared" si="18"/>
        <v>2.4474395000707334</v>
      </c>
      <c r="I115">
        <f t="shared" si="19"/>
        <v>-1556.636685121676</v>
      </c>
      <c r="J115">
        <f t="shared" si="20"/>
        <v>1.306549077249714E-2</v>
      </c>
      <c r="S115">
        <f t="shared" si="21"/>
        <v>-1260.411615979426</v>
      </c>
      <c r="T115">
        <f t="shared" si="14"/>
        <v>87749.291588330816</v>
      </c>
      <c r="U115">
        <f t="shared" si="22"/>
        <v>-69.619551641583072</v>
      </c>
      <c r="Y115">
        <f t="shared" si="23"/>
        <v>349.6875</v>
      </c>
    </row>
    <row r="116" spans="1:25" x14ac:dyDescent="0.35">
      <c r="A116">
        <v>77.037500000000009</v>
      </c>
      <c r="B116">
        <v>0.90616469778074227</v>
      </c>
      <c r="C116">
        <f t="shared" si="15"/>
        <v>0.26787625000000004</v>
      </c>
      <c r="D116">
        <f t="shared" si="16"/>
        <v>0.95507625000000007</v>
      </c>
      <c r="E116">
        <f t="shared" si="12"/>
        <v>7.1175134195660364E-2</v>
      </c>
      <c r="F116">
        <f t="shared" si="13"/>
        <v>0.92882486580433965</v>
      </c>
      <c r="G116">
        <f t="shared" si="17"/>
        <v>13.049850573530373</v>
      </c>
      <c r="H116">
        <f t="shared" si="18"/>
        <v>2.5687766833989611</v>
      </c>
      <c r="I116">
        <f t="shared" si="19"/>
        <v>-1644.4836314404577</v>
      </c>
      <c r="J116">
        <f t="shared" si="20"/>
        <v>1.2980691221807559E-2</v>
      </c>
      <c r="S116">
        <f t="shared" si="21"/>
        <v>-1327.243464797089</v>
      </c>
      <c r="T116">
        <f t="shared" si="14"/>
        <v>100641.32333191231</v>
      </c>
      <c r="U116">
        <f t="shared" si="22"/>
        <v>-75.827326335563086</v>
      </c>
      <c r="Y116">
        <f t="shared" si="23"/>
        <v>350.1875</v>
      </c>
    </row>
    <row r="117" spans="1:25" x14ac:dyDescent="0.35">
      <c r="A117" s="5">
        <v>77.537499999999994</v>
      </c>
      <c r="B117">
        <v>0.92752323285284022</v>
      </c>
      <c r="C117">
        <f t="shared" si="15"/>
        <v>0.27022625</v>
      </c>
      <c r="D117">
        <f t="shared" si="16"/>
        <v>0.95742624999999992</v>
      </c>
      <c r="E117">
        <f t="shared" si="12"/>
        <v>4.3514285720546726E-2</v>
      </c>
      <c r="F117">
        <f t="shared" si="13"/>
        <v>0.95648571427945328</v>
      </c>
      <c r="G117">
        <f t="shared" si="17"/>
        <v>21.980958630967866</v>
      </c>
      <c r="H117">
        <f t="shared" si="18"/>
        <v>3.0901765618082191</v>
      </c>
      <c r="I117">
        <f t="shared" si="19"/>
        <v>-1991.1139364896119</v>
      </c>
      <c r="J117">
        <f t="shared" si="20"/>
        <v>1.2896985329679188E-2</v>
      </c>
      <c r="S117">
        <f t="shared" si="21"/>
        <v>-1394.7732406641194</v>
      </c>
      <c r="T117">
        <f t="shared" si="14"/>
        <v>355622.22549763258</v>
      </c>
      <c r="U117">
        <f t="shared" si="22"/>
        <v>-254.96777191416689</v>
      </c>
      <c r="Y117">
        <f t="shared" si="23"/>
        <v>350.6875</v>
      </c>
    </row>
    <row r="118" spans="1:25" x14ac:dyDescent="0.35">
      <c r="A118">
        <v>78.037500000000009</v>
      </c>
      <c r="B118">
        <v>0.9277084695710569</v>
      </c>
      <c r="C118">
        <f t="shared" si="15"/>
        <v>0.27257625000000008</v>
      </c>
      <c r="D118">
        <f t="shared" si="16"/>
        <v>0.95977625</v>
      </c>
      <c r="E118">
        <f t="shared" si="12"/>
        <v>4.6664406910569119E-2</v>
      </c>
      <c r="F118">
        <f t="shared" si="13"/>
        <v>0.95333559308943083</v>
      </c>
      <c r="G118">
        <f t="shared" si="17"/>
        <v>20.429609121926028</v>
      </c>
      <c r="H118">
        <f t="shared" si="18"/>
        <v>3.0169852760927092</v>
      </c>
      <c r="I118">
        <f t="shared" si="19"/>
        <v>-1956.4896842944349</v>
      </c>
      <c r="J118">
        <f t="shared" si="20"/>
        <v>1.2814352074323241E-2</v>
      </c>
      <c r="S118">
        <f t="shared" si="21"/>
        <v>-1462.9964429404868</v>
      </c>
      <c r="T118">
        <f t="shared" si="14"/>
        <v>243535.57926202615</v>
      </c>
      <c r="U118">
        <f t="shared" si="22"/>
        <v>-166.46354845029035</v>
      </c>
      <c r="Y118">
        <f t="shared" si="23"/>
        <v>351.1875</v>
      </c>
    </row>
    <row r="119" spans="1:25" x14ac:dyDescent="0.35">
      <c r="A119">
        <v>78.537500000000009</v>
      </c>
      <c r="B119">
        <v>0.92892778026426215</v>
      </c>
      <c r="C119">
        <f t="shared" si="15"/>
        <v>0.27492625000000004</v>
      </c>
      <c r="D119">
        <f t="shared" si="16"/>
        <v>0.96212625000000007</v>
      </c>
      <c r="E119">
        <f t="shared" si="12"/>
        <v>4.8309763876219325E-2</v>
      </c>
      <c r="F119">
        <f t="shared" si="13"/>
        <v>0.95169023612378068</v>
      </c>
      <c r="G119">
        <f t="shared" si="17"/>
        <v>19.699749279715565</v>
      </c>
      <c r="H119">
        <f t="shared" si="18"/>
        <v>2.9806059087449635</v>
      </c>
      <c r="I119">
        <f t="shared" si="19"/>
        <v>-1945.2823867974587</v>
      </c>
      <c r="J119">
        <f t="shared" si="20"/>
        <v>1.2732770969282188E-2</v>
      </c>
      <c r="S119">
        <f t="shared" si="21"/>
        <v>-1531.9086286601075</v>
      </c>
      <c r="T119">
        <f t="shared" si="14"/>
        <v>170877.8639165973</v>
      </c>
      <c r="U119">
        <f t="shared" si="22"/>
        <v>-111.54572845905084</v>
      </c>
      <c r="Y119">
        <f t="shared" si="23"/>
        <v>351.6875</v>
      </c>
    </row>
    <row r="120" spans="1:25" x14ac:dyDescent="0.35">
      <c r="A120">
        <v>79.042500000000004</v>
      </c>
      <c r="B120">
        <v>0.93797527082268284</v>
      </c>
      <c r="C120">
        <f t="shared" si="15"/>
        <v>0.27729975000000001</v>
      </c>
      <c r="D120">
        <f t="shared" si="16"/>
        <v>0.96449974999999999</v>
      </c>
      <c r="E120">
        <f t="shared" si="12"/>
        <v>3.8597903343010984E-2</v>
      </c>
      <c r="F120">
        <f t="shared" si="13"/>
        <v>0.96140209665698906</v>
      </c>
      <c r="G120">
        <f t="shared" si="17"/>
        <v>24.908143017853131</v>
      </c>
      <c r="H120">
        <f t="shared" si="18"/>
        <v>3.2151947788378328</v>
      </c>
      <c r="I120">
        <f t="shared" si="19"/>
        <v>-2111.878746775265</v>
      </c>
      <c r="J120">
        <f t="shared" si="20"/>
        <v>1.2651421703513932E-2</v>
      </c>
      <c r="S120">
        <f t="shared" si="21"/>
        <v>-1602.2048217726147</v>
      </c>
      <c r="T120">
        <f t="shared" si="14"/>
        <v>259767.50982760722</v>
      </c>
      <c r="U120">
        <f t="shared" si="22"/>
        <v>-162.13127453967525</v>
      </c>
      <c r="Y120">
        <f t="shared" si="23"/>
        <v>352.1925</v>
      </c>
    </row>
    <row r="121" spans="1:25" x14ac:dyDescent="0.35">
      <c r="A121">
        <v>79.545000000000002</v>
      </c>
      <c r="B121">
        <v>0.94911549706660681</v>
      </c>
      <c r="C121">
        <f t="shared" si="15"/>
        <v>0.27966150000000001</v>
      </c>
      <c r="D121">
        <f t="shared" si="16"/>
        <v>0.96686150000000004</v>
      </c>
      <c r="E121">
        <f t="shared" si="12"/>
        <v>2.5823636399000632E-2</v>
      </c>
      <c r="F121">
        <f t="shared" si="13"/>
        <v>0.97417636360099935</v>
      </c>
      <c r="G121">
        <f t="shared" si="17"/>
        <v>37.724213141364544</v>
      </c>
      <c r="H121">
        <f t="shared" si="18"/>
        <v>3.6303021466859438</v>
      </c>
      <c r="I121">
        <f t="shared" si="19"/>
        <v>-2399.6985131850884</v>
      </c>
      <c r="J121">
        <f t="shared" si="20"/>
        <v>1.2571500408573763E-2</v>
      </c>
      <c r="S121">
        <f t="shared" si="21"/>
        <v>-1672.8417726797688</v>
      </c>
      <c r="T121">
        <f t="shared" si="14"/>
        <v>528320.7212180174</v>
      </c>
      <c r="U121">
        <f t="shared" si="22"/>
        <v>-315.82229105367605</v>
      </c>
      <c r="Y121">
        <f t="shared" si="23"/>
        <v>352.69499999999999</v>
      </c>
    </row>
    <row r="122" spans="1:25" x14ac:dyDescent="0.35">
      <c r="A122">
        <v>80.039999999999992</v>
      </c>
      <c r="B122">
        <v>0.95157732827543351</v>
      </c>
      <c r="C122">
        <f t="shared" si="15"/>
        <v>0.28198799999999996</v>
      </c>
      <c r="D122">
        <f t="shared" si="16"/>
        <v>0.96918799999999994</v>
      </c>
      <c r="E122">
        <f t="shared" si="12"/>
        <v>2.5626705070672915E-2</v>
      </c>
      <c r="F122">
        <f t="shared" si="13"/>
        <v>0.97437329492932689</v>
      </c>
      <c r="G122">
        <f t="shared" si="17"/>
        <v>38.021793759369999</v>
      </c>
      <c r="H122">
        <f t="shared" si="18"/>
        <v>3.6381595153100759</v>
      </c>
      <c r="I122">
        <f t="shared" si="19"/>
        <v>-2419.8577700010273</v>
      </c>
      <c r="J122">
        <f t="shared" si="20"/>
        <v>1.2493753123438282E-2</v>
      </c>
      <c r="S122">
        <f t="shared" si="21"/>
        <v>-1743.0919554931743</v>
      </c>
      <c r="T122">
        <f t="shared" si="14"/>
        <v>458011.96768647776</v>
      </c>
      <c r="U122">
        <f t="shared" si="22"/>
        <v>-262.75835089657795</v>
      </c>
      <c r="Y122">
        <f t="shared" si="23"/>
        <v>353.18999999999994</v>
      </c>
    </row>
    <row r="123" spans="1:25" x14ac:dyDescent="0.35">
      <c r="A123">
        <v>80.534999999999997</v>
      </c>
      <c r="B123">
        <v>0.95139422342221636</v>
      </c>
      <c r="C123">
        <f t="shared" si="15"/>
        <v>0.28431449999999997</v>
      </c>
      <c r="D123">
        <f t="shared" si="16"/>
        <v>0.97151449999999995</v>
      </c>
      <c r="E123">
        <f t="shared" si="12"/>
        <v>2.9278632971163548E-2</v>
      </c>
      <c r="F123">
        <f t="shared" si="13"/>
        <v>0.97072136702883627</v>
      </c>
      <c r="G123">
        <f t="shared" si="17"/>
        <v>33.154600079344462</v>
      </c>
      <c r="H123">
        <f t="shared" si="18"/>
        <v>3.5011814725959023</v>
      </c>
      <c r="I123">
        <f t="shared" si="19"/>
        <v>-2343.1511706316965</v>
      </c>
      <c r="J123">
        <f t="shared" si="20"/>
        <v>1.2416961569503943E-2</v>
      </c>
      <c r="S123">
        <f t="shared" si="21"/>
        <v>-1814.0005161996683</v>
      </c>
      <c r="T123">
        <f t="shared" si="14"/>
        <v>280000.41508584371</v>
      </c>
      <c r="U123">
        <f t="shared" si="22"/>
        <v>-154.35520143756335</v>
      </c>
      <c r="Y123">
        <f t="shared" si="23"/>
        <v>353.68499999999995</v>
      </c>
    </row>
    <row r="124" spans="1:25" x14ac:dyDescent="0.35">
      <c r="A124">
        <v>81.040000000000006</v>
      </c>
      <c r="B124">
        <v>0.95750646116678073</v>
      </c>
      <c r="C124">
        <f t="shared" si="15"/>
        <v>0.28668800000000005</v>
      </c>
      <c r="D124">
        <f t="shared" si="16"/>
        <v>0.97388800000000009</v>
      </c>
      <c r="E124">
        <f t="shared" si="12"/>
        <v>2.3838094926104999E-2</v>
      </c>
      <c r="F124">
        <f t="shared" si="13"/>
        <v>0.976161905073895</v>
      </c>
      <c r="G124">
        <f t="shared" si="17"/>
        <v>40.949660956543305</v>
      </c>
      <c r="H124">
        <f t="shared" si="18"/>
        <v>3.7123435308153114</v>
      </c>
      <c r="I124">
        <f t="shared" si="19"/>
        <v>-2500.0495370167378</v>
      </c>
      <c r="J124">
        <f t="shared" si="20"/>
        <v>1.2339585389930897E-2</v>
      </c>
      <c r="S124">
        <f t="shared" si="21"/>
        <v>-1887.0158381921749</v>
      </c>
      <c r="T124">
        <f t="shared" si="14"/>
        <v>375810.31589452486</v>
      </c>
      <c r="U124">
        <f t="shared" si="22"/>
        <v>-199.15588851366709</v>
      </c>
      <c r="Y124">
        <f t="shared" si="23"/>
        <v>354.19</v>
      </c>
    </row>
    <row r="125" spans="1:25" x14ac:dyDescent="0.35">
      <c r="A125">
        <v>81.547499999999999</v>
      </c>
      <c r="B125">
        <v>0.96017051629837513</v>
      </c>
      <c r="C125">
        <f t="shared" si="15"/>
        <v>0.28907325</v>
      </c>
      <c r="D125">
        <f t="shared" si="16"/>
        <v>0.97627324999999998</v>
      </c>
      <c r="E125">
        <f t="shared" si="12"/>
        <v>2.3432383151374924E-2</v>
      </c>
      <c r="F125">
        <f t="shared" si="13"/>
        <v>0.97656761684862503</v>
      </c>
      <c r="G125">
        <f t="shared" si="17"/>
        <v>41.675983639390246</v>
      </c>
      <c r="H125">
        <f t="shared" si="18"/>
        <v>3.7299250309831611</v>
      </c>
      <c r="I125">
        <f t="shared" si="19"/>
        <v>-2527.6199707666651</v>
      </c>
      <c r="J125">
        <f t="shared" si="20"/>
        <v>1.226279162451332E-2</v>
      </c>
      <c r="S125">
        <f t="shared" si="21"/>
        <v>-1961.0744412741146</v>
      </c>
      <c r="T125">
        <f t="shared" si="14"/>
        <v>320973.83698799438</v>
      </c>
      <c r="U125">
        <f t="shared" si="22"/>
        <v>-163.67243906328051</v>
      </c>
      <c r="Y125">
        <f t="shared" si="23"/>
        <v>354.69749999999999</v>
      </c>
    </row>
    <row r="126" spans="1:25" x14ac:dyDescent="0.35">
      <c r="A126">
        <v>82.035000000000011</v>
      </c>
      <c r="B126">
        <v>0.97058494804473283</v>
      </c>
      <c r="C126">
        <f t="shared" si="15"/>
        <v>0.29136450000000008</v>
      </c>
      <c r="D126">
        <f t="shared" si="16"/>
        <v>0.97856450000000006</v>
      </c>
      <c r="E126">
        <f t="shared" si="12"/>
        <v>1.1611687944218898E-2</v>
      </c>
      <c r="F126">
        <f t="shared" si="13"/>
        <v>0.98838831205578115</v>
      </c>
      <c r="G126">
        <f t="shared" si="17"/>
        <v>85.120123517259117</v>
      </c>
      <c r="H126">
        <f t="shared" si="18"/>
        <v>4.4440634766879006</v>
      </c>
      <c r="I126">
        <f t="shared" si="19"/>
        <v>-3029.5662901468645</v>
      </c>
      <c r="J126">
        <f t="shared" si="20"/>
        <v>1.2189918937039067E-2</v>
      </c>
      <c r="S126">
        <f t="shared" si="21"/>
        <v>-2032.8541611263649</v>
      </c>
      <c r="T126">
        <f t="shared" si="14"/>
        <v>993435.06813657691</v>
      </c>
      <c r="U126">
        <f t="shared" si="22"/>
        <v>-488.68978755767404</v>
      </c>
      <c r="Y126">
        <f t="shared" si="23"/>
        <v>355.185</v>
      </c>
    </row>
    <row r="127" spans="1:25" x14ac:dyDescent="0.35">
      <c r="A127">
        <v>82.532499999999999</v>
      </c>
      <c r="B127">
        <v>0.96242108010362293</v>
      </c>
      <c r="C127">
        <f t="shared" si="15"/>
        <v>0.29370275000000001</v>
      </c>
      <c r="D127">
        <f t="shared" si="16"/>
        <v>0.98090275000000005</v>
      </c>
      <c r="E127">
        <f t="shared" si="12"/>
        <v>2.6894164575636082E-2</v>
      </c>
      <c r="F127">
        <f t="shared" si="13"/>
        <v>0.97310583542436391</v>
      </c>
      <c r="G127">
        <f t="shared" si="17"/>
        <v>36.182787261810631</v>
      </c>
      <c r="H127">
        <f t="shared" si="18"/>
        <v>3.5885835157452743</v>
      </c>
      <c r="I127">
        <f t="shared" si="19"/>
        <v>-2461.2123305000814</v>
      </c>
      <c r="J127">
        <f t="shared" si="20"/>
        <v>1.2116438978584195E-2</v>
      </c>
      <c r="S127">
        <f t="shared" si="21"/>
        <v>-2106.7486096419339</v>
      </c>
      <c r="T127">
        <f t="shared" si="14"/>
        <v>125644.52940460276</v>
      </c>
      <c r="U127">
        <f t="shared" si="22"/>
        <v>-59.639070760301813</v>
      </c>
      <c r="Y127">
        <f t="shared" si="23"/>
        <v>355.6825</v>
      </c>
    </row>
    <row r="128" spans="1:25" x14ac:dyDescent="0.35">
      <c r="A128">
        <v>83.034999999999997</v>
      </c>
      <c r="B128">
        <v>0.96375588986919536</v>
      </c>
      <c r="C128">
        <f t="shared" si="15"/>
        <v>0.29606450000000001</v>
      </c>
      <c r="D128">
        <f t="shared" si="16"/>
        <v>0.98326449999999999</v>
      </c>
      <c r="E128">
        <f t="shared" si="12"/>
        <v>2.8388547920262842E-2</v>
      </c>
      <c r="F128">
        <f t="shared" si="13"/>
        <v>0.9716114520797372</v>
      </c>
      <c r="G128">
        <f t="shared" si="17"/>
        <v>34.225472004020041</v>
      </c>
      <c r="H128">
        <f t="shared" si="18"/>
        <v>3.5329701622852596</v>
      </c>
      <c r="I128">
        <f t="shared" si="19"/>
        <v>-2437.8230744047128</v>
      </c>
      <c r="J128">
        <f t="shared" si="20"/>
        <v>1.2043114349370748E-2</v>
      </c>
      <c r="S128">
        <f t="shared" si="21"/>
        <v>-2182.0404185979914</v>
      </c>
      <c r="T128">
        <f t="shared" si="14"/>
        <v>65424.767011539669</v>
      </c>
      <c r="U128">
        <f t="shared" si="22"/>
        <v>-29.983297492526059</v>
      </c>
      <c r="Y128">
        <f t="shared" si="23"/>
        <v>356.18499999999995</v>
      </c>
    </row>
    <row r="129" spans="1:25" x14ac:dyDescent="0.35">
      <c r="A129">
        <v>83.542500000000004</v>
      </c>
      <c r="B129">
        <v>0.97484799311526094</v>
      </c>
      <c r="C129">
        <f t="shared" si="15"/>
        <v>0.29844975000000001</v>
      </c>
      <c r="D129">
        <f t="shared" si="16"/>
        <v>0.98564974999999999</v>
      </c>
      <c r="E129">
        <f t="shared" si="12"/>
        <v>1.5718505361960209E-2</v>
      </c>
      <c r="F129">
        <f t="shared" si="13"/>
        <v>0.9842814946380396</v>
      </c>
      <c r="G129">
        <f t="shared" si="17"/>
        <v>62.619280394182006</v>
      </c>
      <c r="H129">
        <f t="shared" si="18"/>
        <v>4.1370732242030703</v>
      </c>
      <c r="I129">
        <f t="shared" si="19"/>
        <v>-2872.1141650121058</v>
      </c>
      <c r="J129">
        <f t="shared" si="20"/>
        <v>1.1969955411916091E-2</v>
      </c>
      <c r="S129">
        <f t="shared" si="21"/>
        <v>-2258.7451877081526</v>
      </c>
      <c r="T129">
        <f t="shared" si="14"/>
        <v>376221.50231889746</v>
      </c>
      <c r="U129">
        <f t="shared" si="22"/>
        <v>-166.56217105242956</v>
      </c>
      <c r="Y129">
        <f t="shared" si="23"/>
        <v>356.6925</v>
      </c>
    </row>
    <row r="130" spans="1:25" x14ac:dyDescent="0.35">
      <c r="A130">
        <v>84.03</v>
      </c>
      <c r="B130">
        <v>0.97166270102548713</v>
      </c>
      <c r="C130">
        <f t="shared" si="15"/>
        <v>0.30074100000000004</v>
      </c>
      <c r="D130">
        <f t="shared" si="16"/>
        <v>0.98794099999999996</v>
      </c>
      <c r="E130">
        <f t="shared" ref="E130:E142" si="24">(B130-D130)/(C130-D130)</f>
        <v>2.3687862302841721E-2</v>
      </c>
      <c r="F130">
        <f t="shared" ref="F130:F142" si="25">(B130-C130)/(D130-C130)</f>
        <v>0.9763121376971583</v>
      </c>
      <c r="G130">
        <f t="shared" si="17"/>
        <v>41.215713145210017</v>
      </c>
      <c r="H130">
        <f t="shared" si="18"/>
        <v>3.7188195706655982</v>
      </c>
      <c r="I130">
        <f t="shared" si="19"/>
        <v>-2596.8119148263813</v>
      </c>
      <c r="J130">
        <f t="shared" si="20"/>
        <v>1.1900511722004046E-2</v>
      </c>
      <c r="S130">
        <f t="shared" si="21"/>
        <v>-2333.0515141266287</v>
      </c>
      <c r="T130">
        <f t="shared" ref="T130:T142" si="26">(I130-S130)^2</f>
        <v>69569.548977294049</v>
      </c>
      <c r="U130">
        <f t="shared" si="22"/>
        <v>-29.819122533750487</v>
      </c>
      <c r="Y130">
        <f t="shared" si="23"/>
        <v>357.17999999999995</v>
      </c>
    </row>
    <row r="131" spans="1:25" x14ac:dyDescent="0.35">
      <c r="A131">
        <v>84.542500000000004</v>
      </c>
      <c r="B131">
        <v>0.98669424301762065</v>
      </c>
      <c r="C131">
        <f t="shared" ref="C131:C142" si="27">0.0047*A131-0.0942</f>
        <v>0.30314975000000005</v>
      </c>
      <c r="D131">
        <f t="shared" ref="D131:D142" si="28">0.0047*A131 + 0.593</f>
        <v>0.99034975000000003</v>
      </c>
      <c r="E131">
        <f t="shared" si="24"/>
        <v>5.3194222677231881E-3</v>
      </c>
      <c r="F131">
        <f t="shared" si="25"/>
        <v>0.9946805777322768</v>
      </c>
      <c r="G131">
        <f t="shared" ref="G131:G142" si="29">F131/E131</f>
        <v>186.99033986599048</v>
      </c>
      <c r="H131">
        <f t="shared" ref="H131:H142" si="30">LN(G131)</f>
        <v>5.2310569570496028</v>
      </c>
      <c r="I131">
        <f t="shared" ref="I131:I142" si="31">-8.31*A131*H131</f>
        <v>-3675.0695184962524</v>
      </c>
      <c r="J131">
        <f t="shared" ref="J131:J142" si="32">1/A131</f>
        <v>1.1828370346275541E-2</v>
      </c>
      <c r="S131">
        <f t="shared" ref="S131:S142" si="33">($W$4*(1-(A131/$W$3))+$W$5*(A131-$W$3-(A131*LN(A131/$W$3))))</f>
        <v>-2411.8242013749073</v>
      </c>
      <c r="T131">
        <f t="shared" si="26"/>
        <v>1595788.7312290077</v>
      </c>
      <c r="U131">
        <f t="shared" ref="U131:U142" si="34">T131/S131</f>
        <v>-661.65217610773516</v>
      </c>
      <c r="Y131">
        <f t="shared" ref="Y131:Y142" si="35">A131+273.15</f>
        <v>357.6925</v>
      </c>
    </row>
    <row r="132" spans="1:25" x14ac:dyDescent="0.35">
      <c r="A132">
        <v>85.037499999999994</v>
      </c>
      <c r="B132">
        <v>0.97151851965600589</v>
      </c>
      <c r="C132">
        <f t="shared" si="27"/>
        <v>0.30547625</v>
      </c>
      <c r="D132">
        <f t="shared" si="28"/>
        <v>0.99267624999999993</v>
      </c>
      <c r="E132">
        <f t="shared" si="24"/>
        <v>3.0788315401621136E-2</v>
      </c>
      <c r="F132">
        <f t="shared" si="25"/>
        <v>0.96921168459837892</v>
      </c>
      <c r="G132">
        <f t="shared" si="29"/>
        <v>31.479854352386745</v>
      </c>
      <c r="H132">
        <f t="shared" si="30"/>
        <v>3.4493477968671762</v>
      </c>
      <c r="I132">
        <f t="shared" si="31"/>
        <v>-2437.5217193243284</v>
      </c>
      <c r="J132">
        <f t="shared" si="32"/>
        <v>1.1759517859767751E-2</v>
      </c>
      <c r="S132">
        <f t="shared" si="33"/>
        <v>-2488.5414657196839</v>
      </c>
      <c r="T132">
        <f t="shared" si="26"/>
        <v>2603.0145222463875</v>
      </c>
      <c r="U132">
        <f t="shared" si="34"/>
        <v>-1.0460000599160593</v>
      </c>
      <c r="Y132">
        <f t="shared" si="35"/>
        <v>358.1875</v>
      </c>
    </row>
    <row r="133" spans="1:25" x14ac:dyDescent="0.35">
      <c r="A133">
        <v>85.534999999999997</v>
      </c>
      <c r="B133">
        <v>0.98399327565532768</v>
      </c>
      <c r="C133">
        <f t="shared" si="27"/>
        <v>0.30781449999999999</v>
      </c>
      <c r="D133">
        <f t="shared" si="28"/>
        <v>0.99501449999999991</v>
      </c>
      <c r="E133">
        <f t="shared" si="24"/>
        <v>1.6037870117392654E-2</v>
      </c>
      <c r="F133">
        <f t="shared" si="25"/>
        <v>0.98396212988260734</v>
      </c>
      <c r="G133">
        <f t="shared" si="29"/>
        <v>61.35241916041744</v>
      </c>
      <c r="H133">
        <f t="shared" si="30"/>
        <v>4.1166346024971388</v>
      </c>
      <c r="I133">
        <f t="shared" si="31"/>
        <v>-2926.0867914213659</v>
      </c>
      <c r="J133">
        <f t="shared" si="32"/>
        <v>1.1691120593908927E-2</v>
      </c>
      <c r="S133">
        <f t="shared" si="33"/>
        <v>-2566.2705731520109</v>
      </c>
      <c r="T133">
        <f t="shared" si="26"/>
        <v>129467.7109296601</v>
      </c>
      <c r="U133">
        <f t="shared" si="34"/>
        <v>-50.449750811210031</v>
      </c>
      <c r="Y133">
        <f t="shared" si="35"/>
        <v>358.68499999999995</v>
      </c>
    </row>
    <row r="134" spans="1:25" x14ac:dyDescent="0.35">
      <c r="A134">
        <v>86.037500000000009</v>
      </c>
      <c r="B134">
        <v>0.98310222314270213</v>
      </c>
      <c r="C134">
        <f t="shared" si="27"/>
        <v>0.31017625000000004</v>
      </c>
      <c r="D134">
        <f t="shared" si="28"/>
        <v>0.99737625000000008</v>
      </c>
      <c r="E134">
        <f t="shared" si="24"/>
        <v>2.0771284716673385E-2</v>
      </c>
      <c r="F134">
        <f t="shared" si="25"/>
        <v>0.97922871528332667</v>
      </c>
      <c r="G134">
        <f t="shared" si="29"/>
        <v>47.143387067304836</v>
      </c>
      <c r="H134">
        <f t="shared" si="30"/>
        <v>3.8531937461636527</v>
      </c>
      <c r="I134">
        <f t="shared" si="31"/>
        <v>-2754.9241941344649</v>
      </c>
      <c r="J134">
        <f t="shared" si="32"/>
        <v>1.1622838878396047E-2</v>
      </c>
      <c r="S134">
        <f t="shared" si="33"/>
        <v>-2645.4125987327038</v>
      </c>
      <c r="T134">
        <f t="shared" si="26"/>
        <v>11992.78952743901</v>
      </c>
      <c r="U134">
        <f t="shared" si="34"/>
        <v>-4.5334287487646376</v>
      </c>
      <c r="Y134">
        <f t="shared" si="35"/>
        <v>359.1875</v>
      </c>
    </row>
    <row r="135" spans="1:25" x14ac:dyDescent="0.35">
      <c r="A135">
        <v>86.537499999999994</v>
      </c>
      <c r="B135">
        <v>0.97411251654549869</v>
      </c>
      <c r="C135">
        <f t="shared" si="27"/>
        <v>0.31252625000000001</v>
      </c>
      <c r="D135">
        <f t="shared" si="28"/>
        <v>0.99972624999999993</v>
      </c>
      <c r="E135">
        <f t="shared" si="24"/>
        <v>3.7272603979192728E-2</v>
      </c>
      <c r="F135">
        <f t="shared" si="25"/>
        <v>0.96272739602080726</v>
      </c>
      <c r="G135">
        <f t="shared" si="29"/>
        <v>25.829357040850855</v>
      </c>
      <c r="H135">
        <f t="shared" si="30"/>
        <v>3.2515117148448174</v>
      </c>
      <c r="I135">
        <f t="shared" si="31"/>
        <v>-2338.2486456443157</v>
      </c>
      <c r="J135">
        <f t="shared" si="32"/>
        <v>1.1555683952043913E-2</v>
      </c>
      <c r="S135">
        <f t="shared" si="33"/>
        <v>-2724.7873704128215</v>
      </c>
      <c r="T135">
        <f t="shared" si="26"/>
        <v>149412.18574566263</v>
      </c>
      <c r="U135">
        <f t="shared" si="34"/>
        <v>-54.834438594386832</v>
      </c>
      <c r="Y135">
        <f t="shared" si="35"/>
        <v>359.6875</v>
      </c>
    </row>
    <row r="136" spans="1:25" x14ac:dyDescent="0.35">
      <c r="A136">
        <v>87.037500000000009</v>
      </c>
      <c r="B136">
        <v>0.98137106997270274</v>
      </c>
      <c r="C136">
        <f t="shared" si="27"/>
        <v>0.31487625000000002</v>
      </c>
      <c r="D136">
        <f t="shared" si="28"/>
        <v>1.00207625</v>
      </c>
      <c r="E136">
        <f t="shared" si="24"/>
        <v>3.0129773031573433E-2</v>
      </c>
      <c r="F136">
        <f t="shared" si="25"/>
        <v>0.96987022696842662</v>
      </c>
      <c r="G136">
        <f t="shared" si="29"/>
        <v>32.189762131698942</v>
      </c>
      <c r="H136">
        <f t="shared" si="30"/>
        <v>3.4716484557742171</v>
      </c>
      <c r="I136">
        <f t="shared" si="31"/>
        <v>-2510.9795365211166</v>
      </c>
      <c r="J136">
        <f t="shared" si="32"/>
        <v>1.1489300588826653E-2</v>
      </c>
      <c r="S136">
        <f t="shared" si="33"/>
        <v>-2804.7834505053002</v>
      </c>
      <c r="T136">
        <f t="shared" si="26"/>
        <v>86320.739872425504</v>
      </c>
      <c r="U136">
        <f t="shared" si="34"/>
        <v>-30.776258272942339</v>
      </c>
      <c r="Y136">
        <f t="shared" si="35"/>
        <v>360.1875</v>
      </c>
    </row>
    <row r="137" spans="1:25" x14ac:dyDescent="0.35">
      <c r="A137">
        <v>87.535000000000011</v>
      </c>
      <c r="B137">
        <v>0.97507037825545473</v>
      </c>
      <c r="C137">
        <f t="shared" si="27"/>
        <v>0.31721450000000007</v>
      </c>
      <c r="D137">
        <f t="shared" si="28"/>
        <v>1.0044145</v>
      </c>
      <c r="E137">
        <f t="shared" si="24"/>
        <v>4.2700992061328963E-2</v>
      </c>
      <c r="F137">
        <f t="shared" si="25"/>
        <v>0.95729900793867106</v>
      </c>
      <c r="G137">
        <f t="shared" si="29"/>
        <v>22.418659654645914</v>
      </c>
      <c r="H137">
        <f t="shared" si="30"/>
        <v>3.1098936323888431</v>
      </c>
      <c r="I137">
        <f t="shared" si="31"/>
        <v>-2262.1859200137183</v>
      </c>
      <c r="J137">
        <f t="shared" si="32"/>
        <v>1.1424001827840291E-2</v>
      </c>
      <c r="S137">
        <f t="shared" si="33"/>
        <v>-2884.992669902198</v>
      </c>
      <c r="T137">
        <f t="shared" si="26"/>
        <v>387888.2477066514</v>
      </c>
      <c r="U137">
        <f t="shared" si="34"/>
        <v>-134.45034081136882</v>
      </c>
      <c r="Y137">
        <f t="shared" si="35"/>
        <v>360.685</v>
      </c>
    </row>
    <row r="138" spans="1:25" x14ac:dyDescent="0.35">
      <c r="A138">
        <v>88.045000000000002</v>
      </c>
      <c r="B138">
        <v>0.98268643341112683</v>
      </c>
      <c r="C138">
        <f t="shared" si="27"/>
        <v>0.31961149999999999</v>
      </c>
      <c r="D138">
        <f t="shared" si="28"/>
        <v>1.0068115</v>
      </c>
      <c r="E138">
        <f t="shared" si="24"/>
        <v>3.5106325071119243E-2</v>
      </c>
      <c r="F138">
        <f t="shared" si="25"/>
        <v>0.96489367492888056</v>
      </c>
      <c r="G138">
        <f t="shared" si="29"/>
        <v>27.484895470379641</v>
      </c>
      <c r="H138">
        <f t="shared" si="30"/>
        <v>3.3136365981538414</v>
      </c>
      <c r="I138">
        <f t="shared" si="31"/>
        <v>-2424.4353059038208</v>
      </c>
      <c r="J138">
        <f t="shared" si="32"/>
        <v>1.135782838321313E-2</v>
      </c>
      <c r="S138">
        <f t="shared" si="33"/>
        <v>-2967.8483779884718</v>
      </c>
      <c r="T138">
        <f t="shared" si="26"/>
        <v>295297.76691247814</v>
      </c>
      <c r="U138">
        <f t="shared" si="34"/>
        <v>-99.498939737825509</v>
      </c>
      <c r="Y138">
        <f t="shared" si="35"/>
        <v>361.19499999999999</v>
      </c>
    </row>
    <row r="139" spans="1:25" x14ac:dyDescent="0.35">
      <c r="A139">
        <v>88.545000000000002</v>
      </c>
      <c r="B139">
        <v>0.98979150678285444</v>
      </c>
      <c r="C139">
        <f t="shared" si="27"/>
        <v>0.32196150000000001</v>
      </c>
      <c r="D139">
        <f t="shared" si="28"/>
        <v>1.0091615</v>
      </c>
      <c r="E139">
        <f t="shared" si="24"/>
        <v>2.8186835298523876E-2</v>
      </c>
      <c r="F139">
        <f t="shared" si="25"/>
        <v>0.97181316470147616</v>
      </c>
      <c r="G139">
        <f t="shared" si="29"/>
        <v>34.477555014924619</v>
      </c>
      <c r="H139">
        <f t="shared" si="30"/>
        <v>3.5403085330412374</v>
      </c>
      <c r="I139">
        <f t="shared" si="31"/>
        <v>-2604.9907043731137</v>
      </c>
      <c r="J139">
        <f t="shared" si="32"/>
        <v>1.1293692472753967E-2</v>
      </c>
      <c r="S139">
        <f t="shared" si="33"/>
        <v>-3049.6962647695173</v>
      </c>
      <c r="T139">
        <f t="shared" si="26"/>
        <v>197763.03544747937</v>
      </c>
      <c r="U139">
        <f t="shared" si="34"/>
        <v>-64.846797280130275</v>
      </c>
      <c r="Y139">
        <f t="shared" si="35"/>
        <v>361.69499999999999</v>
      </c>
    </row>
    <row r="140" spans="1:25" x14ac:dyDescent="0.35">
      <c r="A140">
        <v>89.035000000000011</v>
      </c>
      <c r="B140">
        <v>0.9843801515449313</v>
      </c>
      <c r="C140">
        <f t="shared" si="27"/>
        <v>0.32426450000000007</v>
      </c>
      <c r="D140">
        <f t="shared" si="28"/>
        <v>1.0114645</v>
      </c>
      <c r="E140">
        <f t="shared" si="24"/>
        <v>3.9412614166281563E-2</v>
      </c>
      <c r="F140">
        <f t="shared" si="25"/>
        <v>0.96058738583371839</v>
      </c>
      <c r="G140">
        <f t="shared" si="29"/>
        <v>24.3725874609841</v>
      </c>
      <c r="H140">
        <f t="shared" si="30"/>
        <v>3.1934590360258408</v>
      </c>
      <c r="I140">
        <f t="shared" si="31"/>
        <v>-2362.77918601498</v>
      </c>
      <c r="J140">
        <f t="shared" si="32"/>
        <v>1.1231538159150895E-2</v>
      </c>
      <c r="S140">
        <f t="shared" si="33"/>
        <v>-3130.4963426213626</v>
      </c>
      <c r="T140">
        <f t="shared" si="26"/>
        <v>589389.6325477889</v>
      </c>
      <c r="U140">
        <f t="shared" si="34"/>
        <v>-188.27354133059157</v>
      </c>
      <c r="Y140">
        <f t="shared" si="35"/>
        <v>362.185</v>
      </c>
    </row>
    <row r="141" spans="1:25" x14ac:dyDescent="0.35">
      <c r="A141">
        <v>89.535000000000011</v>
      </c>
      <c r="B141">
        <v>0.99298987473280786</v>
      </c>
      <c r="C141">
        <f t="shared" si="27"/>
        <v>0.32661450000000009</v>
      </c>
      <c r="D141">
        <f t="shared" si="28"/>
        <v>1.0138145000000001</v>
      </c>
      <c r="E141">
        <f t="shared" si="24"/>
        <v>3.0303587408603314E-2</v>
      </c>
      <c r="F141">
        <f t="shared" si="25"/>
        <v>0.96969641259139672</v>
      </c>
      <c r="G141">
        <f t="shared" si="29"/>
        <v>31.999393323184432</v>
      </c>
      <c r="H141">
        <f t="shared" si="30"/>
        <v>3.4657169439695226</v>
      </c>
      <c r="I141">
        <f t="shared" si="31"/>
        <v>-2578.6176522657665</v>
      </c>
      <c r="J141">
        <f t="shared" si="32"/>
        <v>1.116881666387446E-2</v>
      </c>
      <c r="S141">
        <f t="shared" si="33"/>
        <v>-3213.5432204584822</v>
      </c>
      <c r="T141">
        <f t="shared" si="26"/>
        <v>403130.47714484285</v>
      </c>
      <c r="U141">
        <f t="shared" si="34"/>
        <v>-125.44734876393773</v>
      </c>
      <c r="Y141">
        <f t="shared" si="35"/>
        <v>362.685</v>
      </c>
    </row>
    <row r="142" spans="1:25" x14ac:dyDescent="0.35">
      <c r="A142">
        <v>90.04</v>
      </c>
      <c r="B142">
        <v>0.99173252152741886</v>
      </c>
      <c r="C142">
        <f t="shared" si="27"/>
        <v>0.32898800000000006</v>
      </c>
      <c r="D142">
        <f t="shared" si="28"/>
        <v>1.0161880000000001</v>
      </c>
      <c r="E142">
        <f t="shared" si="24"/>
        <v>3.5587133982219479E-2</v>
      </c>
      <c r="F142">
        <f t="shared" si="25"/>
        <v>0.96441286601778053</v>
      </c>
      <c r="G142">
        <f t="shared" si="29"/>
        <v>27.100043136365898</v>
      </c>
      <c r="H142">
        <f t="shared" si="30"/>
        <v>3.2995353196322075</v>
      </c>
      <c r="I142">
        <f t="shared" si="31"/>
        <v>-2468.819231093174</v>
      </c>
      <c r="J142">
        <f t="shared" si="32"/>
        <v>1.1106175033318524E-2</v>
      </c>
      <c r="S142">
        <f t="shared" si="33"/>
        <v>-3298.0301011015581</v>
      </c>
      <c r="T142">
        <f t="shared" si="26"/>
        <v>687590.66694006126</v>
      </c>
      <c r="U142">
        <f t="shared" si="34"/>
        <v>-208.48526115950327</v>
      </c>
      <c r="Y142">
        <f t="shared" si="35"/>
        <v>363.19</v>
      </c>
    </row>
    <row r="143" spans="1:25" x14ac:dyDescent="0.35">
      <c r="N143" s="6"/>
    </row>
  </sheetData>
  <conditionalFormatting sqref="A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3 X6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9A44-9715-4277-A094-F654683B80A2}">
  <dimension ref="A1:AL143"/>
  <sheetViews>
    <sheetView tabSelected="1" topLeftCell="P1" zoomScale="94" zoomScaleNormal="100" workbookViewId="0">
      <selection activeCell="V17" sqref="V17"/>
    </sheetView>
  </sheetViews>
  <sheetFormatPr defaultRowHeight="14.5" x14ac:dyDescent="0.35"/>
  <cols>
    <col min="1" max="1" width="8" bestFit="1" customWidth="1"/>
    <col min="2" max="2" width="12" bestFit="1" customWidth="1"/>
    <col min="3" max="3" width="11" bestFit="1" customWidth="1"/>
    <col min="9" max="9" width="13.7265625" bestFit="1" customWidth="1"/>
    <col min="10" max="10" width="10.26953125" bestFit="1" customWidth="1"/>
    <col min="13" max="13" width="11" style="2" bestFit="1" customWidth="1"/>
    <col min="14" max="14" width="11.81640625" style="2" bestFit="1" customWidth="1"/>
    <col min="16" max="16" width="13.26953125" bestFit="1" customWidth="1"/>
    <col min="17" max="17" width="12.26953125" bestFit="1" customWidth="1"/>
    <col min="18" max="18" width="12.7265625" bestFit="1" customWidth="1"/>
    <col min="19" max="19" width="15" bestFit="1" customWidth="1"/>
    <col min="20" max="20" width="12" bestFit="1" customWidth="1"/>
    <col min="21" max="21" width="13.7265625" bestFit="1" customWidth="1"/>
    <col min="22" max="22" width="44.6328125" bestFit="1" customWidth="1"/>
    <col min="23" max="23" width="11.81640625" bestFit="1" customWidth="1"/>
    <col min="24" max="24" width="8" bestFit="1" customWidth="1"/>
    <col min="30" max="30" width="46.453125" bestFit="1" customWidth="1"/>
    <col min="31" max="31" width="12" bestFit="1" customWidth="1"/>
    <col min="37" max="38" width="12" bestFit="1" customWidth="1"/>
  </cols>
  <sheetData>
    <row r="1" spans="1:38" x14ac:dyDescent="0.35">
      <c r="A1" t="s">
        <v>15</v>
      </c>
      <c r="B1" t="s">
        <v>16</v>
      </c>
      <c r="C1" t="s">
        <v>0</v>
      </c>
      <c r="D1" t="s">
        <v>1</v>
      </c>
      <c r="E1" s="1" t="s">
        <v>2</v>
      </c>
      <c r="F1" t="s">
        <v>3</v>
      </c>
      <c r="G1" t="s">
        <v>10</v>
      </c>
      <c r="H1" s="1" t="s">
        <v>4</v>
      </c>
      <c r="I1" s="1" t="s">
        <v>11</v>
      </c>
      <c r="J1" s="1" t="s">
        <v>5</v>
      </c>
      <c r="K1">
        <f>B2*10^8</f>
        <v>914850.51012170152</v>
      </c>
      <c r="M1" s="3"/>
      <c r="N1" s="3"/>
      <c r="R1" s="1"/>
      <c r="S1" t="s">
        <v>12</v>
      </c>
      <c r="T1" t="s">
        <v>8</v>
      </c>
      <c r="U1" s="1" t="s">
        <v>21</v>
      </c>
      <c r="Y1" t="s">
        <v>20</v>
      </c>
      <c r="AL1" s="1"/>
    </row>
    <row r="2" spans="1:38" x14ac:dyDescent="0.35">
      <c r="A2">
        <v>20</v>
      </c>
      <c r="B2">
        <v>9.1485051012170152E-3</v>
      </c>
      <c r="C2">
        <f>0.0047*A2-0.0942</f>
        <v>-2.0000000000000573E-4</v>
      </c>
      <c r="D2">
        <f>0.0047*A2 + 0.593</f>
        <v>0.68699999999999994</v>
      </c>
      <c r="E2">
        <f t="shared" ref="E2:E33" si="0">(B2-D2)/(C2-D2)</f>
        <v>0.98639623821126743</v>
      </c>
      <c r="F2">
        <f t="shared" ref="F2:F33" si="1">(B2-C2)/(D2-C2)</f>
        <v>1.360376178873257E-2</v>
      </c>
      <c r="G2">
        <f>F2/E2</f>
        <v>1.3791376387851655E-2</v>
      </c>
      <c r="H2">
        <f>LN(G2)</f>
        <v>-4.2837117815810464</v>
      </c>
      <c r="I2">
        <f>-8.31*A2*H2</f>
        <v>711.95289809876999</v>
      </c>
      <c r="J2">
        <f>1/A2</f>
        <v>0.05</v>
      </c>
      <c r="K2">
        <f t="shared" ref="K2:K65" si="2">B3*10^8</f>
        <v>423642.55948739185</v>
      </c>
      <c r="Q2" t="s">
        <v>17</v>
      </c>
      <c r="S2">
        <f>($W$4*(1-(A2/$W$3))+$W$5*(A2-$W$3-(A2*LN(A2/$W$3))))</f>
        <v>-32818.508936954153</v>
      </c>
      <c r="T2">
        <f t="shared" ref="T2:T33" si="3">(I2-S2)^2</f>
        <v>1124291870.8719404</v>
      </c>
      <c r="U2">
        <f>T2/S2</f>
        <v>-34257.859582583602</v>
      </c>
      <c r="Y2">
        <f>A2+273.15</f>
        <v>293.14999999999998</v>
      </c>
    </row>
    <row r="3" spans="1:38" x14ac:dyDescent="0.35">
      <c r="A3">
        <v>20.555</v>
      </c>
      <c r="B3">
        <v>4.2364255948739186E-3</v>
      </c>
      <c r="C3">
        <f t="shared" ref="C3:C66" si="4">0.0047*A3-0.0942</f>
        <v>2.408499999999994E-3</v>
      </c>
      <c r="D3">
        <f t="shared" ref="D3:D66" si="5">0.0047*A3 + 0.593</f>
        <v>0.68960849999999996</v>
      </c>
      <c r="E3">
        <f t="shared" si="0"/>
        <v>0.99734003842422314</v>
      </c>
      <c r="F3">
        <f t="shared" si="1"/>
        <v>2.6599615757769571E-3</v>
      </c>
      <c r="G3">
        <f t="shared" ref="G3:G66" si="6">F3/E3</f>
        <v>2.6670558418366939E-3</v>
      </c>
      <c r="H3">
        <f t="shared" ref="H3:H66" si="7">LN(G3)</f>
        <v>-5.9267800959299572</v>
      </c>
      <c r="I3">
        <f t="shared" ref="I3:I66" si="8">-8.31*A3*H3</f>
        <v>1012.3654580849926</v>
      </c>
      <c r="J3">
        <f t="shared" ref="J3:J66" si="9">1/A3</f>
        <v>4.8649963512527365E-2</v>
      </c>
      <c r="K3">
        <f t="shared" si="2"/>
        <v>432936.54909677047</v>
      </c>
      <c r="P3" t="s">
        <v>9</v>
      </c>
      <c r="Q3">
        <f>SUM(T2:T142)</f>
        <v>19771235231.863911</v>
      </c>
      <c r="S3">
        <f t="shared" ref="S3:S66" si="10">($W$4*(1-(A3/$W$3))+$W$5*(A3-$W$3-(A3*LN(A3/$W$3))))</f>
        <v>-31865.671926621424</v>
      </c>
      <c r="T3">
        <f t="shared" si="3"/>
        <v>1080965342.2701528</v>
      </c>
      <c r="U3">
        <f t="shared" ref="U3:U66" si="11">T3/S3</f>
        <v>-33922.565472943497</v>
      </c>
      <c r="V3" t="s">
        <v>19</v>
      </c>
      <c r="W3">
        <v>68</v>
      </c>
      <c r="Y3">
        <f t="shared" ref="Y3:Y66" si="12">A3+273.15</f>
        <v>293.70499999999998</v>
      </c>
    </row>
    <row r="4" spans="1:38" x14ac:dyDescent="0.35">
      <c r="A4">
        <v>21.055</v>
      </c>
      <c r="B4">
        <v>4.3293654909677048E-3</v>
      </c>
      <c r="C4">
        <f t="shared" si="4"/>
        <v>4.7584999999999988E-3</v>
      </c>
      <c r="D4">
        <f t="shared" si="5"/>
        <v>0.69195849999999992</v>
      </c>
      <c r="E4">
        <f t="shared" si="0"/>
        <v>1.0006244681446919</v>
      </c>
      <c r="F4">
        <f t="shared" si="1"/>
        <v>-6.2446814469192965E-4</v>
      </c>
      <c r="G4">
        <f t="shared" si="6"/>
        <v>-6.2407842759410772E-4</v>
      </c>
      <c r="H4" t="e">
        <f t="shared" si="7"/>
        <v>#NUM!</v>
      </c>
      <c r="J4">
        <f t="shared" si="9"/>
        <v>4.7494656851104253E-2</v>
      </c>
      <c r="K4">
        <f t="shared" si="2"/>
        <v>1243275.5924220921</v>
      </c>
      <c r="S4">
        <f t="shared" si="10"/>
        <v>-31025.691772167178</v>
      </c>
      <c r="T4">
        <f t="shared" si="3"/>
        <v>962593549.94152212</v>
      </c>
      <c r="U4">
        <f t="shared" si="11"/>
        <v>-31025.691772167178</v>
      </c>
      <c r="V4" t="s">
        <v>13</v>
      </c>
      <c r="W4">
        <v>1330.4429152790929</v>
      </c>
      <c r="Y4">
        <f t="shared" si="12"/>
        <v>294.20499999999998</v>
      </c>
    </row>
    <row r="5" spans="1:38" x14ac:dyDescent="0.35">
      <c r="A5">
        <v>21.547499999999999</v>
      </c>
      <c r="B5">
        <v>1.243275592422092E-2</v>
      </c>
      <c r="C5">
        <f t="shared" si="4"/>
        <v>7.0732499999999893E-3</v>
      </c>
      <c r="D5">
        <f t="shared" si="5"/>
        <v>0.69427324999999995</v>
      </c>
      <c r="E5">
        <f t="shared" si="0"/>
        <v>0.99220095179828161</v>
      </c>
      <c r="F5">
        <f t="shared" si="1"/>
        <v>7.7990482017184686E-3</v>
      </c>
      <c r="G5">
        <f t="shared" si="6"/>
        <v>7.8603514616503271E-3</v>
      </c>
      <c r="H5">
        <f t="shared" si="7"/>
        <v>-4.8459239583180294</v>
      </c>
      <c r="I5">
        <f t="shared" si="8"/>
        <v>867.7098113473379</v>
      </c>
      <c r="J5">
        <f t="shared" si="9"/>
        <v>4.6409096182851842E-2</v>
      </c>
      <c r="K5">
        <f t="shared" si="2"/>
        <v>1682660.8685195071</v>
      </c>
      <c r="S5">
        <f t="shared" si="10"/>
        <v>-30214.972095396712</v>
      </c>
      <c r="T5">
        <f t="shared" si="3"/>
        <v>966133114.51583385</v>
      </c>
      <c r="U5">
        <f t="shared" si="11"/>
        <v>-31975.310500552321</v>
      </c>
      <c r="V5" t="s">
        <v>14</v>
      </c>
      <c r="W5">
        <v>1435</v>
      </c>
      <c r="Y5">
        <f t="shared" si="12"/>
        <v>294.69749999999999</v>
      </c>
    </row>
    <row r="6" spans="1:38" x14ac:dyDescent="0.35">
      <c r="A6">
        <v>22.035</v>
      </c>
      <c r="B6">
        <v>1.6826608685195071E-2</v>
      </c>
      <c r="C6">
        <f t="shared" si="4"/>
        <v>9.3644999999999978E-3</v>
      </c>
      <c r="D6">
        <f t="shared" si="5"/>
        <v>0.69656450000000003</v>
      </c>
      <c r="E6">
        <f t="shared" si="0"/>
        <v>0.98914128538242863</v>
      </c>
      <c r="F6">
        <f t="shared" si="1"/>
        <v>1.0858714617571409E-2</v>
      </c>
      <c r="G6">
        <f t="shared" si="6"/>
        <v>1.0977920725827492E-2</v>
      </c>
      <c r="H6">
        <f t="shared" si="7"/>
        <v>-4.5118692300658383</v>
      </c>
      <c r="I6">
        <f t="shared" si="8"/>
        <v>826.17220980620118</v>
      </c>
      <c r="J6">
        <f t="shared" si="9"/>
        <v>4.5382346267302018E-2</v>
      </c>
      <c r="K6">
        <f t="shared" si="2"/>
        <v>1808098.4982407042</v>
      </c>
      <c r="S6">
        <f t="shared" si="10"/>
        <v>-29428.39404865697</v>
      </c>
      <c r="T6">
        <f t="shared" si="3"/>
        <v>915338779.48773825</v>
      </c>
      <c r="U6">
        <f t="shared" si="11"/>
        <v>-31103.93241215661</v>
      </c>
      <c r="Y6">
        <f t="shared" si="12"/>
        <v>295.185</v>
      </c>
    </row>
    <row r="7" spans="1:38" x14ac:dyDescent="0.35">
      <c r="A7">
        <v>22.535</v>
      </c>
      <c r="B7">
        <v>1.8080984982407042E-2</v>
      </c>
      <c r="C7">
        <f t="shared" si="4"/>
        <v>1.1714500000000003E-2</v>
      </c>
      <c r="D7">
        <f t="shared" si="5"/>
        <v>0.69891449999999999</v>
      </c>
      <c r="E7">
        <f t="shared" si="0"/>
        <v>0.99073561556692791</v>
      </c>
      <c r="F7">
        <f t="shared" si="1"/>
        <v>9.2643844330719434E-3</v>
      </c>
      <c r="G7">
        <f t="shared" si="6"/>
        <v>9.3510158386408589E-3</v>
      </c>
      <c r="H7">
        <f t="shared" si="7"/>
        <v>-4.672270295739132</v>
      </c>
      <c r="I7">
        <f t="shared" si="8"/>
        <v>874.95666836133989</v>
      </c>
      <c r="J7">
        <f t="shared" si="9"/>
        <v>4.4375416019525181E-2</v>
      </c>
      <c r="K7">
        <f t="shared" si="2"/>
        <v>820854.95363810216</v>
      </c>
      <c r="S7">
        <f t="shared" si="10"/>
        <v>-28637.723044595328</v>
      </c>
      <c r="T7">
        <f t="shared" si="3"/>
        <v>870998263.8395642</v>
      </c>
      <c r="U7">
        <f t="shared" si="11"/>
        <v>-30414.368575435466</v>
      </c>
      <c r="Y7">
        <f t="shared" si="12"/>
        <v>295.685</v>
      </c>
    </row>
    <row r="8" spans="1:38" x14ac:dyDescent="0.35">
      <c r="A8">
        <v>23.044999999999998</v>
      </c>
      <c r="B8">
        <v>8.2085495363810219E-3</v>
      </c>
      <c r="C8">
        <f t="shared" si="4"/>
        <v>1.4111499999999985E-2</v>
      </c>
      <c r="D8">
        <f t="shared" si="5"/>
        <v>0.70131149999999998</v>
      </c>
      <c r="E8">
        <f t="shared" si="0"/>
        <v>1.0085898580669659</v>
      </c>
      <c r="F8">
        <f t="shared" si="1"/>
        <v>-8.5898580669658952E-3</v>
      </c>
      <c r="G8">
        <f t="shared" si="6"/>
        <v>-8.5167008157597066E-3</v>
      </c>
      <c r="H8" t="e">
        <f t="shared" si="7"/>
        <v>#NUM!</v>
      </c>
      <c r="J8">
        <f t="shared" si="9"/>
        <v>4.3393360815795187E-2</v>
      </c>
      <c r="K8">
        <f t="shared" si="2"/>
        <v>1484189.6556645809</v>
      </c>
      <c r="S8">
        <f t="shared" si="10"/>
        <v>-27847.638022014959</v>
      </c>
      <c r="T8">
        <f t="shared" si="3"/>
        <v>775490943.40517318</v>
      </c>
      <c r="U8">
        <f t="shared" si="11"/>
        <v>-27847.638022014959</v>
      </c>
      <c r="V8" t="s">
        <v>6</v>
      </c>
      <c r="Y8">
        <f t="shared" si="12"/>
        <v>296.19499999999999</v>
      </c>
      <c r="AA8">
        <f>(-0.16*13178)+672.8</f>
        <v>-1435.68</v>
      </c>
      <c r="AB8">
        <v>-1.4</v>
      </c>
    </row>
    <row r="9" spans="1:38" x14ac:dyDescent="0.35">
      <c r="A9">
        <v>23.537500000000001</v>
      </c>
      <c r="B9">
        <v>1.4841896556645808E-2</v>
      </c>
      <c r="C9">
        <f t="shared" si="4"/>
        <v>1.6426250000000003E-2</v>
      </c>
      <c r="D9">
        <f t="shared" si="5"/>
        <v>0.70362625000000001</v>
      </c>
      <c r="E9">
        <f t="shared" si="0"/>
        <v>1.0023055201445783</v>
      </c>
      <c r="F9">
        <f t="shared" si="1"/>
        <v>-2.3055201445782822E-3</v>
      </c>
      <c r="G9">
        <f t="shared" si="6"/>
        <v>-2.3002169480676117E-3</v>
      </c>
      <c r="H9" t="e">
        <f t="shared" si="7"/>
        <v>#NUM!</v>
      </c>
      <c r="J9">
        <f t="shared" si="9"/>
        <v>4.2485395645246941E-2</v>
      </c>
      <c r="K9">
        <f t="shared" si="2"/>
        <v>2107128.0310227997</v>
      </c>
      <c r="S9">
        <f t="shared" si="10"/>
        <v>-27100.041058006147</v>
      </c>
      <c r="T9">
        <f t="shared" si="3"/>
        <v>734412225.34561896</v>
      </c>
      <c r="U9">
        <f t="shared" si="11"/>
        <v>-27100.041058006147</v>
      </c>
      <c r="V9" t="s">
        <v>7</v>
      </c>
      <c r="Y9">
        <f t="shared" si="12"/>
        <v>296.6875</v>
      </c>
    </row>
    <row r="10" spans="1:38" x14ac:dyDescent="0.35">
      <c r="A10">
        <v>24.04</v>
      </c>
      <c r="B10">
        <v>2.1071280310227997E-2</v>
      </c>
      <c r="C10">
        <f t="shared" si="4"/>
        <v>1.8787999999999999E-2</v>
      </c>
      <c r="D10">
        <f t="shared" si="5"/>
        <v>0.70598799999999995</v>
      </c>
      <c r="E10">
        <f t="shared" si="0"/>
        <v>0.99667741514809671</v>
      </c>
      <c r="F10">
        <f t="shared" si="1"/>
        <v>3.3225848519033738E-3</v>
      </c>
      <c r="G10">
        <f t="shared" si="6"/>
        <v>3.3336612241882391E-3</v>
      </c>
      <c r="H10">
        <f t="shared" si="7"/>
        <v>-5.7036841122374708</v>
      </c>
      <c r="I10">
        <f t="shared" si="8"/>
        <v>1139.438663943549</v>
      </c>
      <c r="J10">
        <f t="shared" si="9"/>
        <v>4.15973377703827E-2</v>
      </c>
      <c r="K10">
        <f t="shared" si="2"/>
        <v>2331051.7487098314</v>
      </c>
      <c r="S10">
        <f t="shared" si="10"/>
        <v>-26352.504691230421</v>
      </c>
      <c r="T10">
        <f t="shared" si="3"/>
        <v>755806949.4440943</v>
      </c>
      <c r="U10">
        <f t="shared" si="11"/>
        <v>-28680.649460072444</v>
      </c>
      <c r="Y10">
        <f t="shared" si="12"/>
        <v>297.19</v>
      </c>
    </row>
    <row r="11" spans="1:38" x14ac:dyDescent="0.35">
      <c r="A11">
        <v>24.537500000000001</v>
      </c>
      <c r="B11">
        <v>2.3310517487098316E-2</v>
      </c>
      <c r="C11">
        <f t="shared" si="4"/>
        <v>2.1126249999999999E-2</v>
      </c>
      <c r="D11">
        <f t="shared" si="5"/>
        <v>0.70832624999999994</v>
      </c>
      <c r="E11">
        <f t="shared" si="0"/>
        <v>0.99682149667185926</v>
      </c>
      <c r="F11">
        <f t="shared" si="1"/>
        <v>3.1785033281407408E-3</v>
      </c>
      <c r="G11">
        <f t="shared" si="6"/>
        <v>3.1886384259899874E-3</v>
      </c>
      <c r="H11">
        <f t="shared" si="7"/>
        <v>-5.7481612790098726</v>
      </c>
      <c r="I11">
        <f t="shared" si="8"/>
        <v>1172.0881663585865</v>
      </c>
      <c r="J11">
        <f t="shared" si="9"/>
        <v>4.0753948038716251E-2</v>
      </c>
      <c r="K11">
        <f t="shared" si="2"/>
        <v>2155109.6974724713</v>
      </c>
      <c r="S11">
        <f t="shared" si="10"/>
        <v>-25627.257027450803</v>
      </c>
      <c r="T11">
        <f t="shared" si="3"/>
        <v>718204902.81695437</v>
      </c>
      <c r="U11">
        <f t="shared" si="11"/>
        <v>-28025.039981752416</v>
      </c>
      <c r="V11" t="s">
        <v>22</v>
      </c>
      <c r="Y11">
        <f t="shared" si="12"/>
        <v>297.6875</v>
      </c>
    </row>
    <row r="12" spans="1:38" x14ac:dyDescent="0.35">
      <c r="A12">
        <v>25.042499999999997</v>
      </c>
      <c r="B12">
        <v>2.1551096974724713E-2</v>
      </c>
      <c r="C12">
        <f t="shared" si="4"/>
        <v>2.3499749999999986E-2</v>
      </c>
      <c r="D12">
        <f t="shared" si="5"/>
        <v>0.71069974999999996</v>
      </c>
      <c r="E12">
        <f t="shared" si="0"/>
        <v>1.0028356417713551</v>
      </c>
      <c r="F12">
        <f t="shared" si="1"/>
        <v>-2.8356417713551701E-3</v>
      </c>
      <c r="G12">
        <f t="shared" si="6"/>
        <v>-2.8276236436376003E-3</v>
      </c>
      <c r="H12" t="e">
        <f t="shared" si="7"/>
        <v>#NUM!</v>
      </c>
      <c r="J12">
        <f t="shared" si="9"/>
        <v>3.9932115403813521E-2</v>
      </c>
      <c r="K12">
        <f t="shared" si="2"/>
        <v>2093783.0756493935</v>
      </c>
      <c r="S12">
        <f t="shared" si="10"/>
        <v>-24905.879103455816</v>
      </c>
      <c r="T12">
        <f t="shared" si="3"/>
        <v>620302813.91595709</v>
      </c>
      <c r="U12">
        <f t="shared" si="11"/>
        <v>-24905.879103455816</v>
      </c>
      <c r="V12">
        <f>SUM(U2:U142)</f>
        <v>-1222399.7437424026</v>
      </c>
      <c r="Y12">
        <f t="shared" si="12"/>
        <v>298.1925</v>
      </c>
    </row>
    <row r="13" spans="1:38" x14ac:dyDescent="0.35">
      <c r="A13">
        <v>25.54</v>
      </c>
      <c r="B13">
        <v>2.0937830756493934E-2</v>
      </c>
      <c r="C13">
        <f t="shared" si="4"/>
        <v>2.5838E-2</v>
      </c>
      <c r="D13">
        <f t="shared" si="5"/>
        <v>0.71303799999999995</v>
      </c>
      <c r="E13">
        <f t="shared" si="0"/>
        <v>1.007130630447477</v>
      </c>
      <c r="F13">
        <f t="shared" si="1"/>
        <v>-7.1306304474768132E-3</v>
      </c>
      <c r="G13">
        <f t="shared" si="6"/>
        <v>-7.0801445531535586E-3</v>
      </c>
      <c r="H13" t="e">
        <f t="shared" si="7"/>
        <v>#NUM!</v>
      </c>
      <c r="J13">
        <f t="shared" si="9"/>
        <v>3.9154267815191858E-2</v>
      </c>
      <c r="K13">
        <f t="shared" si="2"/>
        <v>2900566.9396177297</v>
      </c>
      <c r="S13">
        <f t="shared" si="10"/>
        <v>-24209.506747562304</v>
      </c>
      <c r="T13">
        <f t="shared" si="3"/>
        <v>586100216.96026468</v>
      </c>
      <c r="U13">
        <f t="shared" si="11"/>
        <v>-24209.506747562304</v>
      </c>
      <c r="Y13">
        <f t="shared" si="12"/>
        <v>298.69</v>
      </c>
    </row>
    <row r="14" spans="1:38" x14ac:dyDescent="0.35">
      <c r="A14">
        <v>26.032499999999999</v>
      </c>
      <c r="B14">
        <v>2.9005669396177297E-2</v>
      </c>
      <c r="C14">
        <f t="shared" si="4"/>
        <v>2.815274999999999E-2</v>
      </c>
      <c r="D14">
        <f t="shared" si="5"/>
        <v>0.71535274999999998</v>
      </c>
      <c r="E14">
        <f t="shared" si="0"/>
        <v>0.99875884837576057</v>
      </c>
      <c r="F14">
        <f t="shared" si="1"/>
        <v>1.241151624239387E-3</v>
      </c>
      <c r="G14">
        <f t="shared" si="6"/>
        <v>1.2426939959108443E-3</v>
      </c>
      <c r="H14">
        <f t="shared" si="7"/>
        <v>-6.6904736786512071</v>
      </c>
      <c r="I14">
        <f t="shared" si="8"/>
        <v>1447.3506726881415</v>
      </c>
      <c r="J14">
        <f t="shared" si="9"/>
        <v>3.8413521559588978E-2</v>
      </c>
      <c r="K14">
        <f t="shared" si="2"/>
        <v>2862388.8778167143</v>
      </c>
      <c r="S14">
        <f t="shared" si="10"/>
        <v>-23533.83239635011</v>
      </c>
      <c r="T14">
        <f t="shared" si="3"/>
        <v>624059507.52880347</v>
      </c>
      <c r="U14">
        <f t="shared" si="11"/>
        <v>-26517.547036902906</v>
      </c>
      <c r="Y14">
        <f t="shared" si="12"/>
        <v>299.1825</v>
      </c>
    </row>
    <row r="15" spans="1:38" x14ac:dyDescent="0.35">
      <c r="A15">
        <v>26.54</v>
      </c>
      <c r="B15">
        <v>2.8623888778167142E-2</v>
      </c>
      <c r="C15">
        <f t="shared" si="4"/>
        <v>3.0537999999999996E-2</v>
      </c>
      <c r="D15">
        <f t="shared" si="5"/>
        <v>0.71773799999999999</v>
      </c>
      <c r="E15">
        <f t="shared" si="0"/>
        <v>1.0027853772145414</v>
      </c>
      <c r="F15">
        <f t="shared" si="1"/>
        <v>-2.7853772145414054E-3</v>
      </c>
      <c r="G15">
        <f t="shared" si="6"/>
        <v>-2.7776404381547803E-3</v>
      </c>
      <c r="H15" t="e">
        <f t="shared" si="7"/>
        <v>#NUM!</v>
      </c>
      <c r="J15">
        <f t="shared" si="9"/>
        <v>3.7678975131876416E-2</v>
      </c>
      <c r="K15">
        <f t="shared" si="2"/>
        <v>3787683.5943596489</v>
      </c>
      <c r="S15">
        <f t="shared" si="10"/>
        <v>-22851.564868066322</v>
      </c>
      <c r="T15">
        <f t="shared" si="3"/>
        <v>522194016.91944295</v>
      </c>
      <c r="U15">
        <f t="shared" si="11"/>
        <v>-22851.564868066322</v>
      </c>
      <c r="Y15">
        <f t="shared" si="12"/>
        <v>299.69</v>
      </c>
    </row>
    <row r="16" spans="1:38" x14ac:dyDescent="0.35">
      <c r="A16">
        <v>27.042499999999997</v>
      </c>
      <c r="B16">
        <v>3.787683594359649E-2</v>
      </c>
      <c r="C16">
        <f t="shared" si="4"/>
        <v>3.2899749999999978E-2</v>
      </c>
      <c r="D16">
        <f t="shared" si="5"/>
        <v>0.72009974999999993</v>
      </c>
      <c r="E16">
        <f t="shared" si="0"/>
        <v>0.99275744187485959</v>
      </c>
      <c r="F16">
        <f t="shared" si="1"/>
        <v>7.2425581251404436E-3</v>
      </c>
      <c r="G16">
        <f t="shared" si="6"/>
        <v>7.2953954507383005E-3</v>
      </c>
      <c r="H16">
        <f t="shared" si="7"/>
        <v>-4.9205118900135156</v>
      </c>
      <c r="I16">
        <f t="shared" si="8"/>
        <v>1105.7530545490881</v>
      </c>
      <c r="J16">
        <f t="shared" si="9"/>
        <v>3.6978829620042529E-2</v>
      </c>
      <c r="K16">
        <f t="shared" si="2"/>
        <v>2927938.6274576411</v>
      </c>
      <c r="S16">
        <f t="shared" si="10"/>
        <v>-22189.741645498427</v>
      </c>
      <c r="T16">
        <f t="shared" si="3"/>
        <v>542680073.31994188</v>
      </c>
      <c r="U16">
        <f t="shared" si="11"/>
        <v>-24456.34933428952</v>
      </c>
      <c r="Y16">
        <f t="shared" si="12"/>
        <v>300.1925</v>
      </c>
    </row>
    <row r="17" spans="1:25" x14ac:dyDescent="0.35">
      <c r="A17">
        <v>27.537500000000001</v>
      </c>
      <c r="B17">
        <v>2.9279386274576411E-2</v>
      </c>
      <c r="C17">
        <f t="shared" si="4"/>
        <v>3.5226250000000014E-2</v>
      </c>
      <c r="D17">
        <f t="shared" si="5"/>
        <v>0.72242625000000005</v>
      </c>
      <c r="E17">
        <f t="shared" si="0"/>
        <v>1.0086537597867049</v>
      </c>
      <c r="F17">
        <f t="shared" si="1"/>
        <v>-8.6537597867048944E-3</v>
      </c>
      <c r="G17">
        <f t="shared" si="6"/>
        <v>-8.5795147271694721E-3</v>
      </c>
      <c r="H17" t="e">
        <f t="shared" si="7"/>
        <v>#NUM!</v>
      </c>
      <c r="J17">
        <f t="shared" si="9"/>
        <v>3.6314117113027684E-2</v>
      </c>
      <c r="K17">
        <f t="shared" si="2"/>
        <v>4037471.7114600646</v>
      </c>
      <c r="S17">
        <f t="shared" si="10"/>
        <v>-21550.898995610387</v>
      </c>
      <c r="T17">
        <f t="shared" si="3"/>
        <v>464441247.51900077</v>
      </c>
      <c r="U17">
        <f t="shared" si="11"/>
        <v>-21550.898995610387</v>
      </c>
      <c r="Y17">
        <f t="shared" si="12"/>
        <v>300.6875</v>
      </c>
    </row>
    <row r="18" spans="1:25" x14ac:dyDescent="0.35">
      <c r="A18">
        <v>28.037500000000001</v>
      </c>
      <c r="B18">
        <v>4.0374717114600646E-2</v>
      </c>
      <c r="C18">
        <f t="shared" si="4"/>
        <v>3.7576250000000005E-2</v>
      </c>
      <c r="D18">
        <f t="shared" si="5"/>
        <v>0.72477625000000001</v>
      </c>
      <c r="E18">
        <f t="shared" si="0"/>
        <v>0.995927725386204</v>
      </c>
      <c r="F18">
        <f t="shared" si="1"/>
        <v>4.0722746137960425E-3</v>
      </c>
      <c r="G18">
        <f t="shared" si="6"/>
        <v>4.0889258427029762E-3</v>
      </c>
      <c r="H18">
        <f t="shared" si="7"/>
        <v>-5.4994729735667347</v>
      </c>
      <c r="I18">
        <f t="shared" si="8"/>
        <v>1281.3311447548956</v>
      </c>
      <c r="J18">
        <f t="shared" si="9"/>
        <v>3.5666518056174767E-2</v>
      </c>
      <c r="K18">
        <f t="shared" si="2"/>
        <v>3624054.1764920061</v>
      </c>
      <c r="S18">
        <f t="shared" si="10"/>
        <v>-20918.565861323797</v>
      </c>
      <c r="T18">
        <f t="shared" si="3"/>
        <v>492835427.08050168</v>
      </c>
      <c r="U18">
        <f t="shared" si="11"/>
        <v>-23559.713909054441</v>
      </c>
      <c r="Y18">
        <f t="shared" si="12"/>
        <v>301.1875</v>
      </c>
    </row>
    <row r="19" spans="1:25" x14ac:dyDescent="0.35">
      <c r="A19">
        <v>28.532499999999999</v>
      </c>
      <c r="B19">
        <v>3.6240541764920059E-2</v>
      </c>
      <c r="C19">
        <f t="shared" si="4"/>
        <v>3.9902749999999987E-2</v>
      </c>
      <c r="D19">
        <f t="shared" si="5"/>
        <v>0.72710275000000002</v>
      </c>
      <c r="E19">
        <f t="shared" si="0"/>
        <v>1.0053291737995924</v>
      </c>
      <c r="F19">
        <f t="shared" si="1"/>
        <v>-5.3291737995924439E-3</v>
      </c>
      <c r="G19">
        <f t="shared" si="6"/>
        <v>-5.3009242529499989E-3</v>
      </c>
      <c r="H19" t="e">
        <f t="shared" si="7"/>
        <v>#NUM!</v>
      </c>
      <c r="J19">
        <f t="shared" si="9"/>
        <v>3.5047752562866907E-2</v>
      </c>
      <c r="K19">
        <f t="shared" si="2"/>
        <v>4372969.376318966</v>
      </c>
      <c r="S19">
        <f t="shared" si="10"/>
        <v>-20305.161541969239</v>
      </c>
      <c r="T19">
        <f t="shared" si="3"/>
        <v>412299585.24546659</v>
      </c>
      <c r="U19">
        <f t="shared" si="11"/>
        <v>-20305.161541969239</v>
      </c>
      <c r="Y19">
        <f t="shared" si="12"/>
        <v>301.6825</v>
      </c>
    </row>
    <row r="20" spans="1:25" x14ac:dyDescent="0.35">
      <c r="A20">
        <v>29.044999999999998</v>
      </c>
      <c r="B20">
        <v>4.3729693763189664E-2</v>
      </c>
      <c r="C20">
        <f t="shared" si="4"/>
        <v>4.2311500000000002E-2</v>
      </c>
      <c r="D20">
        <f t="shared" si="5"/>
        <v>0.72951149999999998</v>
      </c>
      <c r="E20">
        <f t="shared" si="0"/>
        <v>0.99793627217230829</v>
      </c>
      <c r="F20">
        <f t="shared" si="1"/>
        <v>2.0637278276915924E-3</v>
      </c>
      <c r="G20">
        <f t="shared" si="6"/>
        <v>2.0679956077749016E-3</v>
      </c>
      <c r="H20">
        <f t="shared" si="7"/>
        <v>-6.1811754462381607</v>
      </c>
      <c r="I20">
        <f t="shared" si="8"/>
        <v>1491.9129213470551</v>
      </c>
      <c r="J20">
        <f t="shared" si="9"/>
        <v>3.4429333792391117E-2</v>
      </c>
      <c r="K20">
        <f t="shared" si="2"/>
        <v>3924603.1884314255</v>
      </c>
      <c r="S20">
        <f t="shared" si="10"/>
        <v>-19683.053605119781</v>
      </c>
      <c r="T20">
        <f t="shared" si="3"/>
        <v>448379207.39699101</v>
      </c>
      <c r="U20">
        <f t="shared" si="11"/>
        <v>-22779.961706773109</v>
      </c>
      <c r="Y20">
        <f t="shared" si="12"/>
        <v>302.19499999999999</v>
      </c>
    </row>
    <row r="21" spans="1:25" x14ac:dyDescent="0.35">
      <c r="A21">
        <v>29.54</v>
      </c>
      <c r="B21">
        <v>3.9246031884314254E-2</v>
      </c>
      <c r="C21">
        <f t="shared" si="4"/>
        <v>4.4637999999999983E-2</v>
      </c>
      <c r="D21">
        <f t="shared" si="5"/>
        <v>0.73183799999999999</v>
      </c>
      <c r="E21">
        <f t="shared" si="0"/>
        <v>1.0078462865478546</v>
      </c>
      <c r="F21">
        <f t="shared" si="1"/>
        <v>-7.8462865478546688E-3</v>
      </c>
      <c r="G21">
        <f t="shared" si="6"/>
        <v>-7.7852016250715347E-3</v>
      </c>
      <c r="H21" t="e">
        <f t="shared" si="7"/>
        <v>#NUM!</v>
      </c>
      <c r="J21">
        <f t="shared" si="9"/>
        <v>3.3852403520649964E-2</v>
      </c>
      <c r="K21">
        <f t="shared" si="2"/>
        <v>4766852.0904103694</v>
      </c>
      <c r="S21">
        <f t="shared" si="10"/>
        <v>-19094.511189621458</v>
      </c>
      <c r="T21">
        <f t="shared" si="3"/>
        <v>364600357.57057911</v>
      </c>
      <c r="U21">
        <f t="shared" si="11"/>
        <v>-19094.511189621458</v>
      </c>
      <c r="Y21">
        <f t="shared" si="12"/>
        <v>302.69</v>
      </c>
    </row>
    <row r="22" spans="1:25" x14ac:dyDescent="0.35">
      <c r="A22">
        <v>30.037500000000001</v>
      </c>
      <c r="B22">
        <v>4.7668520904103694E-2</v>
      </c>
      <c r="C22">
        <f t="shared" si="4"/>
        <v>4.6976249999999997E-2</v>
      </c>
      <c r="D22">
        <f t="shared" si="5"/>
        <v>0.73417624999999997</v>
      </c>
      <c r="E22">
        <f t="shared" si="0"/>
        <v>0.99899262091952312</v>
      </c>
      <c r="F22">
        <f t="shared" si="1"/>
        <v>1.0073790804768575E-3</v>
      </c>
      <c r="G22">
        <f t="shared" si="6"/>
        <v>1.0083949164205188E-3</v>
      </c>
      <c r="H22">
        <f t="shared" si="7"/>
        <v>-6.8993954038963397</v>
      </c>
      <c r="I22">
        <f t="shared" si="8"/>
        <v>1722.1692982840968</v>
      </c>
      <c r="J22">
        <f t="shared" si="9"/>
        <v>3.3291718684977108E-2</v>
      </c>
      <c r="K22">
        <f t="shared" si="2"/>
        <v>4966746.5778754111</v>
      </c>
      <c r="S22">
        <f t="shared" si="10"/>
        <v>-18514.989761787849</v>
      </c>
      <c r="T22">
        <f t="shared" si="3"/>
        <v>409542606.82265204</v>
      </c>
      <c r="U22">
        <f t="shared" si="11"/>
        <v>-22119.515705479153</v>
      </c>
      <c r="Y22">
        <f t="shared" si="12"/>
        <v>303.1875</v>
      </c>
    </row>
    <row r="23" spans="1:25" x14ac:dyDescent="0.35">
      <c r="A23">
        <v>30.535</v>
      </c>
      <c r="B23">
        <v>4.9667465778754111E-2</v>
      </c>
      <c r="C23">
        <f t="shared" si="4"/>
        <v>4.9314500000000011E-2</v>
      </c>
      <c r="D23">
        <f t="shared" si="5"/>
        <v>0.73651449999999996</v>
      </c>
      <c r="E23">
        <f t="shared" si="0"/>
        <v>0.99948637110192939</v>
      </c>
      <c r="F23">
        <f t="shared" si="1"/>
        <v>5.1362889807057572E-4</v>
      </c>
      <c r="G23">
        <f t="shared" si="6"/>
        <v>5.1389284828796825E-4</v>
      </c>
      <c r="H23">
        <f t="shared" si="7"/>
        <v>-7.5734957806070629</v>
      </c>
      <c r="I23">
        <f t="shared" si="8"/>
        <v>1921.7431243215528</v>
      </c>
      <c r="J23">
        <f t="shared" si="9"/>
        <v>3.2749304077288356E-2</v>
      </c>
      <c r="K23">
        <f t="shared" si="2"/>
        <v>5024051.5107861049</v>
      </c>
      <c r="S23">
        <f t="shared" si="10"/>
        <v>-17947.293143243089</v>
      </c>
      <c r="T23">
        <f t="shared" si="3"/>
        <v>394778602.20179909</v>
      </c>
      <c r="U23">
        <f t="shared" si="11"/>
        <v>-21996.553967829284</v>
      </c>
      <c r="Y23">
        <f t="shared" si="12"/>
        <v>303.685</v>
      </c>
    </row>
    <row r="24" spans="1:25" x14ac:dyDescent="0.35">
      <c r="A24">
        <v>31.0425</v>
      </c>
      <c r="B24">
        <v>5.0240515107861046E-2</v>
      </c>
      <c r="C24">
        <f t="shared" si="4"/>
        <v>5.1699749999999989E-2</v>
      </c>
      <c r="D24">
        <f t="shared" si="5"/>
        <v>0.73889974999999997</v>
      </c>
      <c r="E24">
        <f t="shared" si="0"/>
        <v>1.0021234500758713</v>
      </c>
      <c r="F24">
        <f t="shared" si="1"/>
        <v>-2.1234500758715697E-3</v>
      </c>
      <c r="G24">
        <f t="shared" si="6"/>
        <v>-2.1189505900802959E-3</v>
      </c>
      <c r="H24" t="e">
        <f t="shared" si="7"/>
        <v>#NUM!</v>
      </c>
      <c r="J24">
        <f t="shared" si="9"/>
        <v>3.2213900297978576E-2</v>
      </c>
      <c r="K24">
        <f t="shared" si="2"/>
        <v>4729525.2471448379</v>
      </c>
      <c r="S24">
        <f t="shared" si="10"/>
        <v>-17380.169440296835</v>
      </c>
      <c r="T24">
        <f t="shared" si="3"/>
        <v>302070289.77342802</v>
      </c>
      <c r="U24">
        <f t="shared" si="11"/>
        <v>-17380.169440296835</v>
      </c>
      <c r="Y24">
        <f t="shared" si="12"/>
        <v>304.1925</v>
      </c>
    </row>
    <row r="25" spans="1:25" x14ac:dyDescent="0.35">
      <c r="A25">
        <v>31.542499999999997</v>
      </c>
      <c r="B25">
        <v>4.7295252471448383E-2</v>
      </c>
      <c r="C25">
        <f t="shared" si="4"/>
        <v>5.404974999999998E-2</v>
      </c>
      <c r="D25">
        <f t="shared" si="5"/>
        <v>0.74124974999999993</v>
      </c>
      <c r="E25">
        <f t="shared" si="0"/>
        <v>1.0098290127016176</v>
      </c>
      <c r="F25">
        <f t="shared" si="1"/>
        <v>-9.8290127016175746E-3</v>
      </c>
      <c r="G25">
        <f t="shared" si="6"/>
        <v>-9.7333435442915252E-3</v>
      </c>
      <c r="H25" t="e">
        <f t="shared" si="7"/>
        <v>#NUM!</v>
      </c>
      <c r="J25">
        <f t="shared" si="9"/>
        <v>3.1703257509709128E-2</v>
      </c>
      <c r="K25">
        <f t="shared" si="2"/>
        <v>5421225.5745786531</v>
      </c>
      <c r="S25">
        <f t="shared" si="10"/>
        <v>-16833.071737090755</v>
      </c>
      <c r="T25">
        <f t="shared" si="3"/>
        <v>283352304.10604358</v>
      </c>
      <c r="U25">
        <f t="shared" si="11"/>
        <v>-16833.071737090755</v>
      </c>
      <c r="Y25">
        <f t="shared" si="12"/>
        <v>304.6925</v>
      </c>
    </row>
    <row r="26" spans="1:25" x14ac:dyDescent="0.35">
      <c r="A26">
        <v>32.034999999999997</v>
      </c>
      <c r="B26">
        <v>5.4212255745786531E-2</v>
      </c>
      <c r="C26">
        <f t="shared" si="4"/>
        <v>5.6364499999999984E-2</v>
      </c>
      <c r="D26">
        <f t="shared" si="5"/>
        <v>0.74356449999999996</v>
      </c>
      <c r="E26">
        <f t="shared" si="0"/>
        <v>1.003131903745945</v>
      </c>
      <c r="F26">
        <f t="shared" si="1"/>
        <v>-3.1319037459450719E-3</v>
      </c>
      <c r="G26">
        <f t="shared" si="6"/>
        <v>-3.1221255492420901E-3</v>
      </c>
      <c r="H26" t="e">
        <f t="shared" si="7"/>
        <v>#NUM!</v>
      </c>
      <c r="J26">
        <f t="shared" si="9"/>
        <v>3.1215857655689093E-2</v>
      </c>
      <c r="K26">
        <f t="shared" si="2"/>
        <v>6047388.0978179937</v>
      </c>
      <c r="S26">
        <f t="shared" si="10"/>
        <v>-16305.300758066971</v>
      </c>
      <c r="T26">
        <f t="shared" si="3"/>
        <v>265862832.81101933</v>
      </c>
      <c r="U26">
        <f t="shared" si="11"/>
        <v>-16305.300758066971</v>
      </c>
      <c r="Y26">
        <f t="shared" si="12"/>
        <v>305.18499999999995</v>
      </c>
    </row>
    <row r="27" spans="1:25" x14ac:dyDescent="0.35">
      <c r="A27">
        <v>32.537499999999994</v>
      </c>
      <c r="B27">
        <v>6.0473880978179934E-2</v>
      </c>
      <c r="C27">
        <f t="shared" si="4"/>
        <v>5.872624999999998E-2</v>
      </c>
      <c r="D27">
        <f t="shared" si="5"/>
        <v>0.7459262499999999</v>
      </c>
      <c r="E27">
        <f t="shared" si="0"/>
        <v>0.99745688158006407</v>
      </c>
      <c r="F27">
        <f t="shared" si="1"/>
        <v>2.5431184199359051E-3</v>
      </c>
      <c r="G27">
        <f t="shared" si="6"/>
        <v>2.5496023606628188E-3</v>
      </c>
      <c r="H27">
        <f t="shared" si="7"/>
        <v>-5.9718178689662125</v>
      </c>
      <c r="I27">
        <f t="shared" si="8"/>
        <v>1614.6996787044664</v>
      </c>
      <c r="J27">
        <f t="shared" si="9"/>
        <v>3.0733768728390325E-2</v>
      </c>
      <c r="K27">
        <f t="shared" si="2"/>
        <v>6423024.175953988</v>
      </c>
      <c r="S27">
        <f t="shared" si="10"/>
        <v>-15778.011310918017</v>
      </c>
      <c r="T27">
        <f t="shared" si="3"/>
        <v>302506395.56853467</v>
      </c>
      <c r="U27">
        <f t="shared" si="11"/>
        <v>-19172.656782113427</v>
      </c>
      <c r="Y27">
        <f t="shared" si="12"/>
        <v>305.6875</v>
      </c>
    </row>
    <row r="28" spans="1:25" x14ac:dyDescent="0.35">
      <c r="A28">
        <v>33.034999999999997</v>
      </c>
      <c r="B28">
        <v>6.4230241759539883E-2</v>
      </c>
      <c r="C28">
        <f t="shared" si="4"/>
        <v>6.1064499999999994E-2</v>
      </c>
      <c r="D28">
        <f t="shared" si="5"/>
        <v>0.7482645</v>
      </c>
      <c r="E28">
        <f t="shared" si="0"/>
        <v>0.9953932745059082</v>
      </c>
      <c r="F28">
        <f t="shared" si="1"/>
        <v>4.6067254940918055E-3</v>
      </c>
      <c r="G28">
        <f t="shared" si="6"/>
        <v>4.6280456298828064E-3</v>
      </c>
      <c r="H28">
        <f t="shared" si="7"/>
        <v>-5.3756206101740727</v>
      </c>
      <c r="I28">
        <f t="shared" si="8"/>
        <v>1475.719939182505</v>
      </c>
      <c r="J28">
        <f t="shared" si="9"/>
        <v>3.0270924776751931E-2</v>
      </c>
      <c r="K28">
        <f t="shared" si="2"/>
        <v>6129201.6042361446</v>
      </c>
      <c r="S28">
        <f t="shared" si="10"/>
        <v>-15266.940129636971</v>
      </c>
      <c r="T28">
        <f t="shared" si="3"/>
        <v>280316666.18004209</v>
      </c>
      <c r="U28">
        <f t="shared" si="11"/>
        <v>-18361.024789497729</v>
      </c>
      <c r="Y28">
        <f t="shared" si="12"/>
        <v>306.18499999999995</v>
      </c>
    </row>
    <row r="29" spans="1:25" x14ac:dyDescent="0.35">
      <c r="A29">
        <v>33.542499999999997</v>
      </c>
      <c r="B29">
        <v>6.1292016042361445E-2</v>
      </c>
      <c r="C29">
        <f t="shared" si="4"/>
        <v>6.3449749999999999E-2</v>
      </c>
      <c r="D29">
        <f t="shared" si="5"/>
        <v>0.75064975</v>
      </c>
      <c r="E29">
        <f t="shared" si="0"/>
        <v>1.0031398922550037</v>
      </c>
      <c r="F29">
        <f t="shared" si="1"/>
        <v>-3.1398922550037161E-3</v>
      </c>
      <c r="G29">
        <f t="shared" si="6"/>
        <v>-3.1300641906936927E-3</v>
      </c>
      <c r="H29" t="e">
        <f t="shared" si="7"/>
        <v>#NUM!</v>
      </c>
      <c r="J29">
        <f t="shared" si="9"/>
        <v>2.9812923902511741E-2</v>
      </c>
      <c r="K29">
        <f t="shared" si="2"/>
        <v>6877852.6630313378</v>
      </c>
      <c r="S29">
        <f t="shared" si="10"/>
        <v>-14756.673172846266</v>
      </c>
      <c r="T29">
        <f t="shared" si="3"/>
        <v>217759403.13020065</v>
      </c>
      <c r="U29">
        <f t="shared" si="11"/>
        <v>-14756.673172846264</v>
      </c>
      <c r="Y29">
        <f t="shared" si="12"/>
        <v>306.6925</v>
      </c>
    </row>
    <row r="30" spans="1:25" x14ac:dyDescent="0.35">
      <c r="A30">
        <v>34.037500000000001</v>
      </c>
      <c r="B30">
        <v>6.8778526630313377E-2</v>
      </c>
      <c r="C30">
        <f t="shared" si="4"/>
        <v>6.5776250000000008E-2</v>
      </c>
      <c r="D30">
        <f t="shared" si="5"/>
        <v>0.75297625000000001</v>
      </c>
      <c r="E30">
        <f t="shared" si="0"/>
        <v>0.99563114576496892</v>
      </c>
      <c r="F30">
        <f t="shared" si="1"/>
        <v>4.3688542350310954E-3</v>
      </c>
      <c r="G30">
        <f t="shared" si="6"/>
        <v>4.3880248760944426E-3</v>
      </c>
      <c r="H30">
        <f t="shared" si="7"/>
        <v>-5.4288760674661614</v>
      </c>
      <c r="I30">
        <f t="shared" si="8"/>
        <v>1535.5664176064136</v>
      </c>
      <c r="J30">
        <f t="shared" si="9"/>
        <v>2.9379360998898273E-2</v>
      </c>
      <c r="K30">
        <f t="shared" si="2"/>
        <v>7294836.0017293543</v>
      </c>
      <c r="S30">
        <f t="shared" si="10"/>
        <v>-14269.59098543069</v>
      </c>
      <c r="T30">
        <f t="shared" si="3"/>
        <v>249803000.53477854</v>
      </c>
      <c r="U30">
        <f t="shared" si="11"/>
        <v>-17505.967815743872</v>
      </c>
      <c r="Y30">
        <f t="shared" si="12"/>
        <v>307.1875</v>
      </c>
    </row>
    <row r="31" spans="1:25" x14ac:dyDescent="0.35">
      <c r="A31">
        <v>34.537499999999994</v>
      </c>
      <c r="B31">
        <v>7.2948360017293545E-2</v>
      </c>
      <c r="C31">
        <f t="shared" si="4"/>
        <v>6.8126249999999972E-2</v>
      </c>
      <c r="D31">
        <f t="shared" si="5"/>
        <v>0.75532624999999998</v>
      </c>
      <c r="E31">
        <f t="shared" si="0"/>
        <v>0.99298295981185447</v>
      </c>
      <c r="F31">
        <f t="shared" si="1"/>
        <v>7.0170401881454797E-3</v>
      </c>
      <c r="G31">
        <f t="shared" si="6"/>
        <v>7.0666269937552945E-3</v>
      </c>
      <c r="H31">
        <f t="shared" si="7"/>
        <v>-4.9523720000792713</v>
      </c>
      <c r="I31">
        <f t="shared" si="8"/>
        <v>1421.3635734872514</v>
      </c>
      <c r="J31">
        <f t="shared" si="9"/>
        <v>2.8954035468693455E-2</v>
      </c>
      <c r="K31">
        <f t="shared" si="2"/>
        <v>6671975.1748453407</v>
      </c>
      <c r="S31">
        <f t="shared" si="10"/>
        <v>-13788.075782336771</v>
      </c>
      <c r="T31">
        <f t="shared" si="3"/>
        <v>231327045.51848868</v>
      </c>
      <c r="U31">
        <f t="shared" si="11"/>
        <v>-16777.326232484917</v>
      </c>
      <c r="Y31">
        <f t="shared" si="12"/>
        <v>307.6875</v>
      </c>
    </row>
    <row r="32" spans="1:25" x14ac:dyDescent="0.35">
      <c r="A32">
        <v>35.037500000000001</v>
      </c>
      <c r="B32">
        <v>6.6719751748453404E-2</v>
      </c>
      <c r="C32">
        <f t="shared" si="4"/>
        <v>7.0476250000000018E-2</v>
      </c>
      <c r="D32">
        <f t="shared" si="5"/>
        <v>0.75767625000000005</v>
      </c>
      <c r="E32">
        <f t="shared" si="0"/>
        <v>1.0054663827874659</v>
      </c>
      <c r="F32">
        <f t="shared" si="1"/>
        <v>-5.4663827874659688E-3</v>
      </c>
      <c r="G32">
        <f t="shared" si="6"/>
        <v>-5.4366639014936068E-3</v>
      </c>
      <c r="H32" t="e">
        <f t="shared" si="7"/>
        <v>#NUM!</v>
      </c>
      <c r="J32">
        <f t="shared" si="9"/>
        <v>2.8540849090260435E-2</v>
      </c>
      <c r="K32">
        <f t="shared" si="2"/>
        <v>7534671.5133079849</v>
      </c>
      <c r="S32">
        <f t="shared" si="10"/>
        <v>-13316.948202331654</v>
      </c>
      <c r="T32">
        <f t="shared" si="3"/>
        <v>177341109.42358428</v>
      </c>
      <c r="U32">
        <f t="shared" si="11"/>
        <v>-13316.948202331654</v>
      </c>
      <c r="Y32">
        <f t="shared" si="12"/>
        <v>308.1875</v>
      </c>
    </row>
    <row r="33" spans="1:25" x14ac:dyDescent="0.35">
      <c r="A33">
        <v>35.537500000000001</v>
      </c>
      <c r="B33">
        <v>7.5346715133079847E-2</v>
      </c>
      <c r="C33">
        <f t="shared" si="4"/>
        <v>7.2826250000000009E-2</v>
      </c>
      <c r="D33">
        <f t="shared" si="5"/>
        <v>0.76002625000000001</v>
      </c>
      <c r="E33">
        <f t="shared" si="0"/>
        <v>0.99633226843265443</v>
      </c>
      <c r="F33">
        <f t="shared" si="1"/>
        <v>3.6677315673455156E-3</v>
      </c>
      <c r="G33">
        <f t="shared" si="6"/>
        <v>3.6812333430847125E-3</v>
      </c>
      <c r="H33">
        <f t="shared" si="7"/>
        <v>-5.6045074353733337</v>
      </c>
      <c r="I33">
        <f t="shared" si="8"/>
        <v>1655.1042206018587</v>
      </c>
      <c r="J33">
        <f t="shared" si="9"/>
        <v>2.8139289482940553E-2</v>
      </c>
      <c r="K33">
        <f t="shared" si="2"/>
        <v>7927707.305253597</v>
      </c>
      <c r="S33">
        <f t="shared" si="10"/>
        <v>-12856.059999487214</v>
      </c>
      <c r="T33">
        <f t="shared" si="3"/>
        <v>210573887.02239332</v>
      </c>
      <c r="U33">
        <f t="shared" si="11"/>
        <v>-16379.348496412775</v>
      </c>
      <c r="Y33">
        <f t="shared" si="12"/>
        <v>308.6875</v>
      </c>
    </row>
    <row r="34" spans="1:25" x14ac:dyDescent="0.35">
      <c r="A34">
        <v>36.04</v>
      </c>
      <c r="B34">
        <v>7.9277073052535965E-2</v>
      </c>
      <c r="C34">
        <f t="shared" si="4"/>
        <v>7.5188000000000005E-2</v>
      </c>
      <c r="D34">
        <f t="shared" si="5"/>
        <v>0.76238799999999995</v>
      </c>
      <c r="E34">
        <f t="shared" ref="E34:E65" si="13">(B34-D34)/(C34-D34)</f>
        <v>0.9940496608665077</v>
      </c>
      <c r="F34">
        <f t="shared" ref="F34:F65" si="14">(B34-C34)/(D34-C34)</f>
        <v>5.9503391334923758E-3</v>
      </c>
      <c r="G34">
        <f t="shared" si="6"/>
        <v>5.98595761131843E-3</v>
      </c>
      <c r="H34">
        <f t="shared" si="7"/>
        <v>-5.1183389508800055</v>
      </c>
      <c r="I34">
        <f t="shared" si="8"/>
        <v>1532.903616412535</v>
      </c>
      <c r="J34">
        <f t="shared" si="9"/>
        <v>2.774694783573807E-2</v>
      </c>
      <c r="K34">
        <f t="shared" si="2"/>
        <v>7331334.2076843381</v>
      </c>
      <c r="S34">
        <f t="shared" si="10"/>
        <v>-12403.038262938817</v>
      </c>
      <c r="T34">
        <f t="shared" ref="T34:T65" si="15">(I34-S34)^2</f>
        <v>194210476.06465891</v>
      </c>
      <c r="U34">
        <f t="shared" si="11"/>
        <v>-15658.298551329473</v>
      </c>
      <c r="Y34">
        <f t="shared" si="12"/>
        <v>309.19</v>
      </c>
    </row>
    <row r="35" spans="1:25" x14ac:dyDescent="0.35">
      <c r="A35">
        <v>36.534999999999997</v>
      </c>
      <c r="B35">
        <v>7.3313342076843382E-2</v>
      </c>
      <c r="C35">
        <f t="shared" si="4"/>
        <v>7.7514499999999986E-2</v>
      </c>
      <c r="D35">
        <f t="shared" si="5"/>
        <v>0.76471449999999996</v>
      </c>
      <c r="E35">
        <f t="shared" si="13"/>
        <v>1.0061134428451055</v>
      </c>
      <c r="F35">
        <f t="shared" si="14"/>
        <v>-6.1134428451056514E-3</v>
      </c>
      <c r="G35">
        <f t="shared" si="6"/>
        <v>-6.0762957582774649E-3</v>
      </c>
      <c r="H35" t="e">
        <f t="shared" si="7"/>
        <v>#NUM!</v>
      </c>
      <c r="J35">
        <f t="shared" si="9"/>
        <v>2.737101409607226E-2</v>
      </c>
      <c r="K35">
        <f t="shared" si="2"/>
        <v>7721697.0983274654</v>
      </c>
      <c r="S35">
        <f t="shared" si="10"/>
        <v>-11966.60907932014</v>
      </c>
      <c r="T35">
        <f t="shared" si="15"/>
        <v>143199732.8572672</v>
      </c>
      <c r="U35">
        <f t="shared" si="11"/>
        <v>-11966.609079320138</v>
      </c>
      <c r="Y35">
        <f t="shared" si="12"/>
        <v>309.68499999999995</v>
      </c>
    </row>
    <row r="36" spans="1:25" x14ac:dyDescent="0.35">
      <c r="A36">
        <v>37.037500000000001</v>
      </c>
      <c r="B36">
        <v>7.7216970983274652E-2</v>
      </c>
      <c r="C36">
        <f t="shared" si="4"/>
        <v>7.987625000000001E-2</v>
      </c>
      <c r="D36">
        <f t="shared" si="5"/>
        <v>0.76707625000000002</v>
      </c>
      <c r="E36">
        <f t="shared" si="13"/>
        <v>1.0038697308159565</v>
      </c>
      <c r="F36">
        <f t="shared" si="14"/>
        <v>-3.8697308159565741E-3</v>
      </c>
      <c r="G36">
        <f t="shared" si="6"/>
        <v>-3.8548137244971154E-3</v>
      </c>
      <c r="H36" t="e">
        <f t="shared" si="7"/>
        <v>#NUM!</v>
      </c>
      <c r="J36">
        <f t="shared" si="9"/>
        <v>2.6999662504218695E-2</v>
      </c>
      <c r="K36">
        <f t="shared" si="2"/>
        <v>8541616.5884038787</v>
      </c>
      <c r="S36">
        <f t="shared" si="10"/>
        <v>-11533.410741414693</v>
      </c>
      <c r="T36">
        <f t="shared" si="15"/>
        <v>133019563.33017981</v>
      </c>
      <c r="U36">
        <f t="shared" si="11"/>
        <v>-11533.410741414693</v>
      </c>
      <c r="Y36">
        <f t="shared" si="12"/>
        <v>310.1875</v>
      </c>
    </row>
    <row r="37" spans="1:25" x14ac:dyDescent="0.35">
      <c r="A37">
        <v>37.534999999999997</v>
      </c>
      <c r="B37">
        <v>8.5416165884038789E-2</v>
      </c>
      <c r="C37">
        <f t="shared" si="4"/>
        <v>8.2214499999999996E-2</v>
      </c>
      <c r="D37">
        <f t="shared" si="5"/>
        <v>0.7694145</v>
      </c>
      <c r="E37">
        <f t="shared" si="13"/>
        <v>0.99534099842252788</v>
      </c>
      <c r="F37">
        <f t="shared" si="14"/>
        <v>4.6590015774720496E-3</v>
      </c>
      <c r="G37">
        <f t="shared" si="6"/>
        <v>4.6808094762055379E-3</v>
      </c>
      <c r="H37">
        <f t="shared" si="7"/>
        <v>-5.3642842190081197</v>
      </c>
      <c r="I37">
        <f t="shared" si="8"/>
        <v>1673.2052718135037</v>
      </c>
      <c r="J37">
        <f t="shared" si="9"/>
        <v>2.6641800985746637E-2</v>
      </c>
      <c r="K37">
        <f t="shared" si="2"/>
        <v>8397305.0124523435</v>
      </c>
      <c r="S37">
        <f t="shared" si="10"/>
        <v>-11114.16125953046</v>
      </c>
      <c r="T37">
        <f t="shared" si="15"/>
        <v>163516742.80693576</v>
      </c>
      <c r="U37">
        <f t="shared" si="11"/>
        <v>-14712.468083609923</v>
      </c>
      <c r="Y37">
        <f t="shared" si="12"/>
        <v>310.68499999999995</v>
      </c>
    </row>
    <row r="38" spans="1:25" x14ac:dyDescent="0.35">
      <c r="A38">
        <v>38.042499999999997</v>
      </c>
      <c r="B38">
        <v>8.3973050124523427E-2</v>
      </c>
      <c r="C38">
        <f t="shared" si="4"/>
        <v>8.4599749999999974E-2</v>
      </c>
      <c r="D38">
        <f t="shared" si="5"/>
        <v>0.77179975000000001</v>
      </c>
      <c r="E38">
        <f t="shared" si="13"/>
        <v>1.0009119614020323</v>
      </c>
      <c r="F38">
        <f t="shared" si="14"/>
        <v>-9.1196140203222758E-4</v>
      </c>
      <c r="G38">
        <f t="shared" si="6"/>
        <v>-9.1113048619660133E-4</v>
      </c>
      <c r="H38" t="e">
        <f t="shared" si="7"/>
        <v>#NUM!</v>
      </c>
      <c r="J38">
        <f t="shared" si="9"/>
        <v>2.6286390221462841E-2</v>
      </c>
      <c r="K38">
        <f t="shared" si="2"/>
        <v>7832006.1150428373</v>
      </c>
      <c r="S38">
        <f t="shared" si="10"/>
        <v>-10696.233695658259</v>
      </c>
      <c r="T38">
        <f t="shared" si="15"/>
        <v>114409415.27213512</v>
      </c>
      <c r="U38">
        <f t="shared" si="11"/>
        <v>-10696.233695658259</v>
      </c>
      <c r="Y38">
        <f t="shared" si="12"/>
        <v>311.1925</v>
      </c>
    </row>
    <row r="39" spans="1:25" x14ac:dyDescent="0.35">
      <c r="A39">
        <v>38.53</v>
      </c>
      <c r="B39">
        <v>7.8320061150428374E-2</v>
      </c>
      <c r="C39">
        <f t="shared" si="4"/>
        <v>8.6890999999999996E-2</v>
      </c>
      <c r="D39">
        <f t="shared" si="5"/>
        <v>0.77409099999999997</v>
      </c>
      <c r="E39">
        <f t="shared" si="13"/>
        <v>1.0124722625866875</v>
      </c>
      <c r="F39">
        <f t="shared" si="14"/>
        <v>-1.2472262586687459E-2</v>
      </c>
      <c r="G39">
        <f t="shared" si="6"/>
        <v>-1.2318621504576367E-2</v>
      </c>
      <c r="H39" t="e">
        <f t="shared" si="7"/>
        <v>#NUM!</v>
      </c>
      <c r="J39">
        <f t="shared" si="9"/>
        <v>2.5953802232026993E-2</v>
      </c>
      <c r="K39">
        <f t="shared" si="2"/>
        <v>8681058.2263634093</v>
      </c>
      <c r="S39">
        <f t="shared" si="10"/>
        <v>-10303.926562033572</v>
      </c>
      <c r="T39">
        <f t="shared" si="15"/>
        <v>106170902.59578098</v>
      </c>
      <c r="U39">
        <f t="shared" si="11"/>
        <v>-10303.926562033572</v>
      </c>
      <c r="Y39">
        <f t="shared" si="12"/>
        <v>311.67999999999995</v>
      </c>
    </row>
    <row r="40" spans="1:25" x14ac:dyDescent="0.35">
      <c r="A40">
        <v>39.037500000000001</v>
      </c>
      <c r="B40">
        <v>8.6810582263634098E-2</v>
      </c>
      <c r="C40">
        <f t="shared" si="4"/>
        <v>8.9276250000000001E-2</v>
      </c>
      <c r="D40">
        <f t="shared" si="5"/>
        <v>0.77647624999999998</v>
      </c>
      <c r="E40">
        <f t="shared" si="13"/>
        <v>1.0035879914673542</v>
      </c>
      <c r="F40">
        <f t="shared" si="14"/>
        <v>-3.5879914673543414E-3</v>
      </c>
      <c r="G40">
        <f t="shared" si="6"/>
        <v>-3.5751638101092758E-3</v>
      </c>
      <c r="H40" t="e">
        <f t="shared" si="7"/>
        <v>#NUM!</v>
      </c>
      <c r="J40">
        <f t="shared" si="9"/>
        <v>2.5616394492475183E-2</v>
      </c>
      <c r="K40">
        <f t="shared" si="2"/>
        <v>9001031.7635296993</v>
      </c>
      <c r="S40">
        <f t="shared" si="10"/>
        <v>-9904.9267487130583</v>
      </c>
      <c r="T40">
        <f t="shared" si="15"/>
        <v>98107573.897371441</v>
      </c>
      <c r="U40">
        <f t="shared" si="11"/>
        <v>-9904.9267487130583</v>
      </c>
      <c r="Y40">
        <f t="shared" si="12"/>
        <v>312.1875</v>
      </c>
    </row>
    <row r="41" spans="1:25" x14ac:dyDescent="0.35">
      <c r="A41">
        <v>39.537499999999994</v>
      </c>
      <c r="B41">
        <v>9.0010317635296988E-2</v>
      </c>
      <c r="C41">
        <f t="shared" si="4"/>
        <v>9.1626249999999965E-2</v>
      </c>
      <c r="D41">
        <f t="shared" si="5"/>
        <v>0.77882624999999994</v>
      </c>
      <c r="E41">
        <f t="shared" si="13"/>
        <v>1.0023514731733163</v>
      </c>
      <c r="F41">
        <f t="shared" si="14"/>
        <v>-2.351473173316322E-3</v>
      </c>
      <c r="G41">
        <f t="shared" si="6"/>
        <v>-2.3459567190257718E-3</v>
      </c>
      <c r="H41" t="e">
        <f t="shared" si="7"/>
        <v>#NUM!</v>
      </c>
      <c r="J41">
        <f t="shared" si="9"/>
        <v>2.5292443882390138E-2</v>
      </c>
      <c r="K41">
        <f t="shared" si="2"/>
        <v>8679582.949758511</v>
      </c>
      <c r="S41">
        <f t="shared" si="10"/>
        <v>-9521.0831400181851</v>
      </c>
      <c r="T41">
        <f t="shared" si="15"/>
        <v>90651024.159138545</v>
      </c>
      <c r="U41">
        <f t="shared" si="11"/>
        <v>-9521.0831400181851</v>
      </c>
      <c r="Y41">
        <f t="shared" si="12"/>
        <v>312.6875</v>
      </c>
    </row>
    <row r="42" spans="1:25" x14ac:dyDescent="0.35">
      <c r="A42">
        <v>40.034999999999997</v>
      </c>
      <c r="B42">
        <v>8.6795829497585117E-2</v>
      </c>
      <c r="C42">
        <f t="shared" si="4"/>
        <v>9.3964499999999979E-2</v>
      </c>
      <c r="D42">
        <f t="shared" si="5"/>
        <v>0.78116449999999993</v>
      </c>
      <c r="E42">
        <f t="shared" si="13"/>
        <v>1.0104317091129436</v>
      </c>
      <c r="F42">
        <f t="shared" si="14"/>
        <v>-1.0431709112943629E-2</v>
      </c>
      <c r="G42">
        <f t="shared" si="6"/>
        <v>-1.0324012022644866E-2</v>
      </c>
      <c r="H42" t="e">
        <f t="shared" si="7"/>
        <v>#NUM!</v>
      </c>
      <c r="J42">
        <f t="shared" si="9"/>
        <v>2.4978144123891596E-2</v>
      </c>
      <c r="K42">
        <f t="shared" si="2"/>
        <v>9456711.7668801043</v>
      </c>
      <c r="S42">
        <f t="shared" si="10"/>
        <v>-9148.1649032446894</v>
      </c>
      <c r="T42">
        <f t="shared" si="15"/>
        <v>83688921.096957922</v>
      </c>
      <c r="U42">
        <f t="shared" si="11"/>
        <v>-9148.1649032446894</v>
      </c>
      <c r="Y42">
        <f t="shared" si="12"/>
        <v>313.18499999999995</v>
      </c>
    </row>
    <row r="43" spans="1:25" x14ac:dyDescent="0.35">
      <c r="A43">
        <v>40.537499999999994</v>
      </c>
      <c r="B43">
        <v>9.4567117668801048E-2</v>
      </c>
      <c r="C43">
        <f t="shared" si="4"/>
        <v>9.6326249999999974E-2</v>
      </c>
      <c r="D43">
        <f t="shared" si="5"/>
        <v>0.78352624999999998</v>
      </c>
      <c r="E43">
        <f t="shared" si="13"/>
        <v>1.0025598549639101</v>
      </c>
      <c r="F43">
        <f t="shared" si="14"/>
        <v>-2.5598549639099621E-3</v>
      </c>
      <c r="G43">
        <f t="shared" si="6"/>
        <v>-2.553318838008042E-3</v>
      </c>
      <c r="H43" t="e">
        <f t="shared" si="7"/>
        <v>#NUM!</v>
      </c>
      <c r="J43">
        <f t="shared" si="9"/>
        <v>2.4668516805427077E-2</v>
      </c>
      <c r="K43">
        <f t="shared" si="2"/>
        <v>10253974.020995036</v>
      </c>
      <c r="S43">
        <f t="shared" si="10"/>
        <v>-8780.5043174449911</v>
      </c>
      <c r="T43">
        <f t="shared" si="15"/>
        <v>77097256.068670124</v>
      </c>
      <c r="U43">
        <f t="shared" si="11"/>
        <v>-8780.5043174449911</v>
      </c>
      <c r="Y43">
        <f t="shared" si="12"/>
        <v>313.6875</v>
      </c>
    </row>
    <row r="44" spans="1:25" x14ac:dyDescent="0.35">
      <c r="A44">
        <v>41.037500000000001</v>
      </c>
      <c r="B44">
        <v>0.10253974020995035</v>
      </c>
      <c r="C44">
        <f t="shared" si="4"/>
        <v>9.8676250000000021E-2</v>
      </c>
      <c r="D44">
        <f t="shared" si="5"/>
        <v>0.78587625000000005</v>
      </c>
      <c r="E44">
        <f t="shared" si="13"/>
        <v>0.99437792460717356</v>
      </c>
      <c r="F44">
        <f t="shared" si="14"/>
        <v>5.6220753928264431E-3</v>
      </c>
      <c r="G44">
        <f t="shared" si="6"/>
        <v>5.6538618302969966E-3</v>
      </c>
      <c r="H44">
        <f t="shared" si="7"/>
        <v>-5.1754164575231352</v>
      </c>
      <c r="I44">
        <f t="shared" si="8"/>
        <v>1764.9289303962832</v>
      </c>
      <c r="J44">
        <f t="shared" si="9"/>
        <v>2.4367956137678951E-2</v>
      </c>
      <c r="K44">
        <f t="shared" si="2"/>
        <v>10545705.707498753</v>
      </c>
      <c r="S44">
        <f t="shared" si="10"/>
        <v>-8423.5452522653595</v>
      </c>
      <c r="T44">
        <f t="shared" si="15"/>
        <v>103805006.17076284</v>
      </c>
      <c r="U44">
        <f t="shared" si="11"/>
        <v>-12323.196832455595</v>
      </c>
      <c r="Y44">
        <f t="shared" si="12"/>
        <v>314.1875</v>
      </c>
    </row>
    <row r="45" spans="1:25" x14ac:dyDescent="0.35">
      <c r="A45">
        <v>41.532499999999999</v>
      </c>
      <c r="B45">
        <v>0.10545705707498754</v>
      </c>
      <c r="C45">
        <f t="shared" si="4"/>
        <v>0.10100275</v>
      </c>
      <c r="D45">
        <f t="shared" si="5"/>
        <v>0.78820274999999995</v>
      </c>
      <c r="E45">
        <f t="shared" si="13"/>
        <v>0.9935181794601462</v>
      </c>
      <c r="F45">
        <f t="shared" si="14"/>
        <v>6.4818205398538059E-3</v>
      </c>
      <c r="G45">
        <f t="shared" si="6"/>
        <v>6.5241086412488906E-3</v>
      </c>
      <c r="H45">
        <f t="shared" si="7"/>
        <v>-5.0322509418100765</v>
      </c>
      <c r="I45">
        <f t="shared" si="8"/>
        <v>1736.8063062204415</v>
      </c>
      <c r="J45">
        <f t="shared" si="9"/>
        <v>2.4077529645458378E-2</v>
      </c>
      <c r="K45">
        <f t="shared" si="2"/>
        <v>10943819.163054828</v>
      </c>
      <c r="S45">
        <f t="shared" si="10"/>
        <v>-8078.7676497628036</v>
      </c>
      <c r="T45">
        <f t="shared" si="15"/>
        <v>96345492.085376576</v>
      </c>
      <c r="U45">
        <f t="shared" si="11"/>
        <v>-11925.765941319693</v>
      </c>
      <c r="Y45">
        <f t="shared" si="12"/>
        <v>314.6825</v>
      </c>
    </row>
    <row r="46" spans="1:25" x14ac:dyDescent="0.35">
      <c r="A46">
        <v>42.042499999999997</v>
      </c>
      <c r="B46">
        <v>0.10943819163054828</v>
      </c>
      <c r="C46">
        <f t="shared" si="4"/>
        <v>0.10339974999999998</v>
      </c>
      <c r="D46">
        <f t="shared" si="5"/>
        <v>0.79059974999999993</v>
      </c>
      <c r="E46">
        <f t="shared" si="13"/>
        <v>0.99121297783680407</v>
      </c>
      <c r="F46">
        <f t="shared" si="14"/>
        <v>8.7870221631960125E-3</v>
      </c>
      <c r="G46">
        <f t="shared" si="6"/>
        <v>8.8649183976309189E-3</v>
      </c>
      <c r="H46">
        <f t="shared" si="7"/>
        <v>-4.725653544503305</v>
      </c>
      <c r="I46">
        <f t="shared" si="8"/>
        <v>1651.0165827931235</v>
      </c>
      <c r="J46">
        <f t="shared" si="9"/>
        <v>2.3785455194148781E-2</v>
      </c>
      <c r="K46">
        <f t="shared" si="2"/>
        <v>10154108.411759088</v>
      </c>
      <c r="S46">
        <f t="shared" si="10"/>
        <v>-7732.3960141160305</v>
      </c>
      <c r="T46">
        <f t="shared" si="15"/>
        <v>88048431.963833407</v>
      </c>
      <c r="U46">
        <f t="shared" si="11"/>
        <v>-11386.953255251648</v>
      </c>
      <c r="Y46">
        <f t="shared" si="12"/>
        <v>315.1925</v>
      </c>
    </row>
    <row r="47" spans="1:25" x14ac:dyDescent="0.35">
      <c r="A47">
        <v>42.542499999999997</v>
      </c>
      <c r="B47">
        <v>0.10154108411759087</v>
      </c>
      <c r="C47">
        <f t="shared" si="4"/>
        <v>0.10574974999999998</v>
      </c>
      <c r="D47">
        <f t="shared" si="5"/>
        <v>0.79294975000000001</v>
      </c>
      <c r="E47">
        <f t="shared" si="13"/>
        <v>1.0061243682805721</v>
      </c>
      <c r="F47">
        <f t="shared" si="14"/>
        <v>-6.1243682805720377E-3</v>
      </c>
      <c r="G47">
        <f t="shared" si="6"/>
        <v>-6.0870887075703652E-3</v>
      </c>
      <c r="H47" t="e">
        <f t="shared" si="7"/>
        <v>#NUM!</v>
      </c>
      <c r="J47">
        <f t="shared" si="9"/>
        <v>2.3505905858847036E-2</v>
      </c>
      <c r="K47">
        <f t="shared" si="2"/>
        <v>11198225.89621239</v>
      </c>
      <c r="S47">
        <f t="shared" si="10"/>
        <v>-7401.435232219972</v>
      </c>
      <c r="T47">
        <f t="shared" si="15"/>
        <v>54781243.496747114</v>
      </c>
      <c r="U47">
        <f t="shared" si="11"/>
        <v>-7401.435232219972</v>
      </c>
      <c r="Y47">
        <f t="shared" si="12"/>
        <v>315.6925</v>
      </c>
    </row>
    <row r="48" spans="1:25" x14ac:dyDescent="0.35">
      <c r="A48">
        <v>43.035000000000004</v>
      </c>
      <c r="B48">
        <v>0.1119822589621239</v>
      </c>
      <c r="C48">
        <f t="shared" si="4"/>
        <v>0.10806450000000001</v>
      </c>
      <c r="D48">
        <f t="shared" si="5"/>
        <v>0.79526450000000004</v>
      </c>
      <c r="E48">
        <f t="shared" si="13"/>
        <v>0.99429895378037858</v>
      </c>
      <c r="F48">
        <f t="shared" si="14"/>
        <v>5.7010462196214898E-3</v>
      </c>
      <c r="G48">
        <f t="shared" si="6"/>
        <v>5.7337345050457941E-3</v>
      </c>
      <c r="H48">
        <f t="shared" si="7"/>
        <v>-5.1613882144684391</v>
      </c>
      <c r="I48">
        <f t="shared" si="8"/>
        <v>1845.820040438186</v>
      </c>
      <c r="J48">
        <f t="shared" si="9"/>
        <v>2.3236900197513649E-2</v>
      </c>
      <c r="K48">
        <f t="shared" si="2"/>
        <v>11779038.632050054</v>
      </c>
      <c r="S48">
        <f t="shared" si="10"/>
        <v>-7083.6834892209008</v>
      </c>
      <c r="T48">
        <f t="shared" si="15"/>
        <v>79736033.286194086</v>
      </c>
      <c r="U48">
        <f t="shared" si="11"/>
        <v>-11256.295316910589</v>
      </c>
      <c r="Y48">
        <f t="shared" si="12"/>
        <v>316.185</v>
      </c>
    </row>
    <row r="49" spans="1:25" x14ac:dyDescent="0.35">
      <c r="A49">
        <v>43.537499999999994</v>
      </c>
      <c r="B49">
        <v>0.11779038632050054</v>
      </c>
      <c r="C49">
        <f t="shared" si="4"/>
        <v>0.11042624999999998</v>
      </c>
      <c r="D49">
        <f t="shared" si="5"/>
        <v>0.79762624999999998</v>
      </c>
      <c r="E49">
        <f t="shared" si="13"/>
        <v>0.98928385285142517</v>
      </c>
      <c r="F49">
        <f t="shared" si="14"/>
        <v>1.0716147148574743E-2</v>
      </c>
      <c r="G49">
        <f t="shared" si="6"/>
        <v>1.0832226885830047E-2</v>
      </c>
      <c r="H49">
        <f t="shared" si="7"/>
        <v>-4.5252296171462358</v>
      </c>
      <c r="I49">
        <f t="shared" si="8"/>
        <v>1637.2128028335501</v>
      </c>
      <c r="J49">
        <f t="shared" si="9"/>
        <v>2.2968705139247779E-2</v>
      </c>
      <c r="K49">
        <f t="shared" si="2"/>
        <v>11644290.560269699</v>
      </c>
      <c r="S49">
        <f t="shared" si="10"/>
        <v>-6767.8155037310444</v>
      </c>
      <c r="T49">
        <f t="shared" si="15"/>
        <v>70644500.834152088</v>
      </c>
      <c r="U49">
        <f t="shared" si="11"/>
        <v>-10438.301811745063</v>
      </c>
      <c r="Y49">
        <f t="shared" si="12"/>
        <v>316.6875</v>
      </c>
    </row>
    <row r="50" spans="1:25" x14ac:dyDescent="0.35">
      <c r="A50">
        <v>44.035000000000004</v>
      </c>
      <c r="B50">
        <v>0.11644290560269699</v>
      </c>
      <c r="C50">
        <f t="shared" si="4"/>
        <v>0.11276450000000002</v>
      </c>
      <c r="D50">
        <f t="shared" si="5"/>
        <v>0.79996449999999997</v>
      </c>
      <c r="E50">
        <f t="shared" si="13"/>
        <v>0.99464725610783333</v>
      </c>
      <c r="F50">
        <f t="shared" si="14"/>
        <v>5.3527438921667225E-3</v>
      </c>
      <c r="G50">
        <f t="shared" si="6"/>
        <v>5.3815499507962371E-3</v>
      </c>
      <c r="H50">
        <f t="shared" si="7"/>
        <v>-5.2247788513562847</v>
      </c>
      <c r="I50">
        <f t="shared" si="8"/>
        <v>1911.9077661388294</v>
      </c>
      <c r="J50">
        <f t="shared" si="9"/>
        <v>2.2709208584080844E-2</v>
      </c>
      <c r="K50">
        <f t="shared" si="2"/>
        <v>12120924.493200555</v>
      </c>
      <c r="S50">
        <f t="shared" si="10"/>
        <v>-6463.2898002575203</v>
      </c>
      <c r="T50">
        <f t="shared" si="15"/>
        <v>70143934.276171327</v>
      </c>
      <c r="U50">
        <f t="shared" si="11"/>
        <v>-10852.667363511466</v>
      </c>
      <c r="Y50">
        <f t="shared" si="12"/>
        <v>317.185</v>
      </c>
    </row>
    <row r="51" spans="1:25" x14ac:dyDescent="0.35">
      <c r="A51">
        <v>44.542499999999997</v>
      </c>
      <c r="B51">
        <v>0.12120924493200555</v>
      </c>
      <c r="C51">
        <f t="shared" si="4"/>
        <v>0.11514975</v>
      </c>
      <c r="D51">
        <f t="shared" si="5"/>
        <v>0.80234974999999997</v>
      </c>
      <c r="E51">
        <f t="shared" si="13"/>
        <v>0.99118234148427586</v>
      </c>
      <c r="F51">
        <f t="shared" si="14"/>
        <v>8.817658515724032E-3</v>
      </c>
      <c r="G51">
        <f t="shared" si="6"/>
        <v>8.8961012991007928E-3</v>
      </c>
      <c r="H51">
        <f t="shared" si="7"/>
        <v>-4.7221421544995348</v>
      </c>
      <c r="I51">
        <f t="shared" si="8"/>
        <v>1747.8923005785707</v>
      </c>
      <c r="J51">
        <f t="shared" si="9"/>
        <v>2.2450468653533145E-2</v>
      </c>
      <c r="K51">
        <f t="shared" si="2"/>
        <v>12169560.912834907</v>
      </c>
      <c r="S51">
        <f t="shared" si="10"/>
        <v>-6160.9530065839463</v>
      </c>
      <c r="T51">
        <f t="shared" si="15"/>
        <v>62549834.092626572</v>
      </c>
      <c r="U51">
        <f t="shared" si="11"/>
        <v>-10152.623145442312</v>
      </c>
      <c r="Y51">
        <f t="shared" si="12"/>
        <v>317.6925</v>
      </c>
    </row>
    <row r="52" spans="1:25" x14ac:dyDescent="0.35">
      <c r="A52">
        <v>45.04</v>
      </c>
      <c r="B52">
        <v>0.12169560912834906</v>
      </c>
      <c r="C52">
        <f t="shared" si="4"/>
        <v>0.11748800000000001</v>
      </c>
      <c r="D52">
        <f t="shared" si="5"/>
        <v>0.80468799999999996</v>
      </c>
      <c r="E52">
        <f t="shared" si="13"/>
        <v>0.99387716948726856</v>
      </c>
      <c r="F52">
        <f t="shared" si="14"/>
        <v>6.1228305127314538E-3</v>
      </c>
      <c r="G52">
        <f t="shared" si="6"/>
        <v>6.1605505194270247E-3</v>
      </c>
      <c r="H52">
        <f t="shared" si="7"/>
        <v>-5.0895891353931182</v>
      </c>
      <c r="I52">
        <f t="shared" si="8"/>
        <v>1904.9436366088612</v>
      </c>
      <c r="J52">
        <f t="shared" si="9"/>
        <v>2.2202486678507993E-2</v>
      </c>
      <c r="K52">
        <f t="shared" si="2"/>
        <v>12310488.245323876</v>
      </c>
      <c r="S52">
        <f t="shared" si="10"/>
        <v>-5872.6282660860534</v>
      </c>
      <c r="T52">
        <f t="shared" si="15"/>
        <v>60490624.701589391</v>
      </c>
      <c r="U52">
        <f t="shared" si="11"/>
        <v>-10300.434824202612</v>
      </c>
      <c r="Y52">
        <f t="shared" si="12"/>
        <v>318.19</v>
      </c>
    </row>
    <row r="53" spans="1:25" x14ac:dyDescent="0.35">
      <c r="A53">
        <v>45.534999999999997</v>
      </c>
      <c r="B53">
        <v>0.12310488245323876</v>
      </c>
      <c r="C53">
        <f t="shared" si="4"/>
        <v>0.11981449999999999</v>
      </c>
      <c r="D53">
        <f t="shared" si="5"/>
        <v>0.80701449999999997</v>
      </c>
      <c r="E53">
        <f t="shared" si="13"/>
        <v>0.99521189980611335</v>
      </c>
      <c r="F53">
        <f t="shared" si="14"/>
        <v>4.7881001938864581E-3</v>
      </c>
      <c r="G53">
        <f t="shared" si="6"/>
        <v>4.8111363970017576E-3</v>
      </c>
      <c r="H53">
        <f t="shared" si="7"/>
        <v>-5.3368219655958757</v>
      </c>
      <c r="I53">
        <f t="shared" si="8"/>
        <v>2019.4312839703221</v>
      </c>
      <c r="J53">
        <f t="shared" si="9"/>
        <v>2.1961128802020426E-2</v>
      </c>
      <c r="K53">
        <f t="shared" si="2"/>
        <v>12829239.220069744</v>
      </c>
      <c r="S53">
        <f t="shared" si="10"/>
        <v>-5593.5790462985779</v>
      </c>
      <c r="T53">
        <f t="shared" si="15"/>
        <v>57957926.288780995</v>
      </c>
      <c r="U53">
        <f t="shared" si="11"/>
        <v>-10361.510190355371</v>
      </c>
      <c r="Y53">
        <f t="shared" si="12"/>
        <v>318.68499999999995</v>
      </c>
    </row>
    <row r="54" spans="1:25" x14ac:dyDescent="0.35">
      <c r="A54">
        <v>46.034999999999997</v>
      </c>
      <c r="B54">
        <v>0.12829239220069744</v>
      </c>
      <c r="C54">
        <f t="shared" si="4"/>
        <v>0.12216449999999998</v>
      </c>
      <c r="D54">
        <f t="shared" si="5"/>
        <v>0.80936449999999993</v>
      </c>
      <c r="E54">
        <f t="shared" si="13"/>
        <v>0.99108281111656371</v>
      </c>
      <c r="F54">
        <f t="shared" si="14"/>
        <v>8.9171888834363427E-3</v>
      </c>
      <c r="G54">
        <f t="shared" si="6"/>
        <v>8.9974205822318208E-3</v>
      </c>
      <c r="H54">
        <f t="shared" si="7"/>
        <v>-4.7108173446983548</v>
      </c>
      <c r="I54">
        <f t="shared" si="8"/>
        <v>1802.1271794090985</v>
      </c>
      <c r="J54">
        <f t="shared" si="9"/>
        <v>2.172260236776366E-2</v>
      </c>
      <c r="K54">
        <f t="shared" si="2"/>
        <v>13614052.079347666</v>
      </c>
      <c r="S54">
        <f t="shared" si="10"/>
        <v>-5319.5501787371513</v>
      </c>
      <c r="T54">
        <f t="shared" si="15"/>
        <v>50718288.393532939</v>
      </c>
      <c r="U54">
        <f t="shared" si="11"/>
        <v>-9534.3190099530821</v>
      </c>
      <c r="Y54">
        <f t="shared" si="12"/>
        <v>319.18499999999995</v>
      </c>
    </row>
    <row r="55" spans="1:25" x14ac:dyDescent="0.35">
      <c r="A55">
        <v>46.532499999999999</v>
      </c>
      <c r="B55">
        <v>0.13614052079347666</v>
      </c>
      <c r="C55">
        <f t="shared" si="4"/>
        <v>0.12450275</v>
      </c>
      <c r="D55">
        <f t="shared" si="5"/>
        <v>0.81170275000000003</v>
      </c>
      <c r="E55">
        <f t="shared" si="13"/>
        <v>0.98306494354849139</v>
      </c>
      <c r="F55">
        <f t="shared" si="14"/>
        <v>1.6935056451508532E-2</v>
      </c>
      <c r="G55">
        <f t="shared" si="6"/>
        <v>1.7226793166257567E-2</v>
      </c>
      <c r="H55">
        <f t="shared" si="7"/>
        <v>-4.0612893649603556</v>
      </c>
      <c r="I55">
        <f t="shared" si="8"/>
        <v>1570.4399826863976</v>
      </c>
      <c r="J55">
        <f t="shared" si="9"/>
        <v>2.1490356202654059E-2</v>
      </c>
      <c r="K55">
        <f t="shared" si="2"/>
        <v>13903967.832131609</v>
      </c>
      <c r="S55">
        <f t="shared" si="10"/>
        <v>-5054.6263804953524</v>
      </c>
      <c r="T55">
        <f t="shared" si="15"/>
        <v>43891504.316562258</v>
      </c>
      <c r="U55">
        <f t="shared" si="11"/>
        <v>-8683.4319715359252</v>
      </c>
      <c r="Y55">
        <f t="shared" si="12"/>
        <v>319.6825</v>
      </c>
    </row>
    <row r="56" spans="1:25" x14ac:dyDescent="0.35">
      <c r="A56">
        <v>47.047499999999999</v>
      </c>
      <c r="B56">
        <v>0.13903967832131608</v>
      </c>
      <c r="C56">
        <f t="shared" si="4"/>
        <v>0.12692324999999999</v>
      </c>
      <c r="D56">
        <f t="shared" si="5"/>
        <v>0.81412324999999996</v>
      </c>
      <c r="E56">
        <f t="shared" si="13"/>
        <v>0.98236841047538381</v>
      </c>
      <c r="F56">
        <f t="shared" si="14"/>
        <v>1.7631589524615972E-2</v>
      </c>
      <c r="G56">
        <f t="shared" si="6"/>
        <v>1.7948042034539528E-2</v>
      </c>
      <c r="H56">
        <f t="shared" si="7"/>
        <v>-4.0202742488531165</v>
      </c>
      <c r="I56">
        <f t="shared" si="8"/>
        <v>1571.7854161274404</v>
      </c>
      <c r="J56">
        <f t="shared" si="9"/>
        <v>2.1255114511929435E-2</v>
      </c>
      <c r="K56">
        <f t="shared" si="2"/>
        <v>15219754.566786448</v>
      </c>
      <c r="S56">
        <f t="shared" si="10"/>
        <v>-4788.4230226284481</v>
      </c>
      <c r="T56">
        <f t="shared" si="15"/>
        <v>40452251.384421609</v>
      </c>
      <c r="U56">
        <f t="shared" si="11"/>
        <v>-8447.9276774959344</v>
      </c>
      <c r="Y56">
        <f t="shared" si="12"/>
        <v>320.19749999999999</v>
      </c>
    </row>
    <row r="57" spans="1:25" x14ac:dyDescent="0.35">
      <c r="A57">
        <v>47.535000000000004</v>
      </c>
      <c r="B57">
        <v>0.15219754566786448</v>
      </c>
      <c r="C57">
        <f t="shared" si="4"/>
        <v>0.12921450000000001</v>
      </c>
      <c r="D57">
        <f t="shared" si="5"/>
        <v>0.81641450000000004</v>
      </c>
      <c r="E57">
        <f t="shared" si="13"/>
        <v>0.96655552143791545</v>
      </c>
      <c r="F57">
        <f t="shared" si="14"/>
        <v>3.3444478562084497E-2</v>
      </c>
      <c r="G57">
        <f t="shared" si="6"/>
        <v>3.460171487337857E-2</v>
      </c>
      <c r="H57">
        <f t="shared" si="7"/>
        <v>-3.3638520353322447</v>
      </c>
      <c r="I57">
        <f t="shared" si="8"/>
        <v>1328.7748710109968</v>
      </c>
      <c r="J57">
        <f t="shared" si="9"/>
        <v>2.1037130535394969E-2</v>
      </c>
      <c r="K57">
        <f t="shared" si="2"/>
        <v>15446189.66903859</v>
      </c>
      <c r="S57">
        <f t="shared" si="10"/>
        <v>-4543.8892278989342</v>
      </c>
      <c r="T57">
        <f t="shared" si="15"/>
        <v>34488183.618625589</v>
      </c>
      <c r="U57">
        <f t="shared" si="11"/>
        <v>-7590.0141682311014</v>
      </c>
      <c r="Y57">
        <f t="shared" si="12"/>
        <v>320.685</v>
      </c>
    </row>
    <row r="58" spans="1:25" x14ac:dyDescent="0.35">
      <c r="A58">
        <v>48.035000000000004</v>
      </c>
      <c r="B58">
        <v>0.1544618966903859</v>
      </c>
      <c r="C58">
        <f t="shared" si="4"/>
        <v>0.13156450000000003</v>
      </c>
      <c r="D58">
        <f t="shared" si="5"/>
        <v>0.81876450000000001</v>
      </c>
      <c r="E58">
        <f t="shared" si="13"/>
        <v>0.9666801561548517</v>
      </c>
      <c r="F58">
        <f t="shared" si="14"/>
        <v>3.3319843845148245E-2</v>
      </c>
      <c r="G58">
        <f t="shared" si="6"/>
        <v>3.4468322984599224E-2</v>
      </c>
      <c r="H58">
        <f t="shared" si="7"/>
        <v>-3.3677145510845414</v>
      </c>
      <c r="I58">
        <f t="shared" si="8"/>
        <v>1344.2934799137849</v>
      </c>
      <c r="J58">
        <f t="shared" si="9"/>
        <v>2.0818153429790775E-2</v>
      </c>
      <c r="K58">
        <f t="shared" si="2"/>
        <v>16690284.249311887</v>
      </c>
      <c r="S58">
        <f t="shared" si="10"/>
        <v>-4300.5375488412319</v>
      </c>
      <c r="T58">
        <f t="shared" si="15"/>
        <v>31864117.34319542</v>
      </c>
      <c r="U58">
        <f t="shared" si="11"/>
        <v>-7409.333596396832</v>
      </c>
      <c r="Y58">
        <f t="shared" si="12"/>
        <v>321.185</v>
      </c>
    </row>
    <row r="59" spans="1:25" x14ac:dyDescent="0.35">
      <c r="A59">
        <v>48.534999999999997</v>
      </c>
      <c r="B59">
        <v>0.16690284249311887</v>
      </c>
      <c r="C59">
        <f t="shared" si="4"/>
        <v>0.13391449999999999</v>
      </c>
      <c r="D59">
        <f t="shared" si="5"/>
        <v>0.82111449999999997</v>
      </c>
      <c r="E59">
        <f t="shared" si="13"/>
        <v>0.95199600917764993</v>
      </c>
      <c r="F59">
        <f t="shared" si="14"/>
        <v>4.8003990822349941E-2</v>
      </c>
      <c r="G59">
        <f t="shared" si="6"/>
        <v>5.0424571489345413E-2</v>
      </c>
      <c r="H59">
        <f t="shared" si="7"/>
        <v>-2.9872766931582291</v>
      </c>
      <c r="I59">
        <f t="shared" si="8"/>
        <v>1204.845911453232</v>
      </c>
      <c r="J59">
        <f t="shared" si="9"/>
        <v>2.0603688060162769E-2</v>
      </c>
      <c r="K59">
        <f t="shared" si="2"/>
        <v>16987563.070239998</v>
      </c>
      <c r="S59">
        <f t="shared" si="10"/>
        <v>-4064.6545171998168</v>
      </c>
      <c r="T59">
        <f t="shared" si="15"/>
        <v>27767634.767574672</v>
      </c>
      <c r="U59">
        <f t="shared" si="11"/>
        <v>-6831.4870673692794</v>
      </c>
      <c r="Y59">
        <f t="shared" si="12"/>
        <v>321.68499999999995</v>
      </c>
    </row>
    <row r="60" spans="1:25" x14ac:dyDescent="0.35">
      <c r="A60">
        <v>49.05</v>
      </c>
      <c r="B60">
        <v>0.16987563070239997</v>
      </c>
      <c r="C60">
        <f t="shared" si="4"/>
        <v>0.13633499999999998</v>
      </c>
      <c r="D60">
        <f t="shared" si="5"/>
        <v>0.82353499999999991</v>
      </c>
      <c r="E60">
        <f t="shared" si="13"/>
        <v>0.95119233017694993</v>
      </c>
      <c r="F60">
        <f t="shared" si="14"/>
        <v>4.8807669823050043E-2</v>
      </c>
      <c r="G60">
        <f t="shared" si="6"/>
        <v>5.1312093542607067E-2</v>
      </c>
      <c r="H60">
        <f t="shared" si="7"/>
        <v>-2.9698288130168033</v>
      </c>
      <c r="I60">
        <f t="shared" si="8"/>
        <v>1210.5185582441206</v>
      </c>
      <c r="J60">
        <f t="shared" si="9"/>
        <v>2.0387359836901122E-2</v>
      </c>
      <c r="K60">
        <f t="shared" si="2"/>
        <v>17914287.796931151</v>
      </c>
      <c r="S60">
        <f t="shared" si="10"/>
        <v>-3829.4218594825202</v>
      </c>
      <c r="T60">
        <f t="shared" si="15"/>
        <v>25400999.414234586</v>
      </c>
      <c r="U60">
        <f t="shared" si="11"/>
        <v>-6633.1160019196968</v>
      </c>
      <c r="Y60">
        <f t="shared" si="12"/>
        <v>322.2</v>
      </c>
    </row>
    <row r="61" spans="1:25" x14ac:dyDescent="0.35">
      <c r="A61">
        <v>49.534999999999997</v>
      </c>
      <c r="B61">
        <v>0.17914287796931153</v>
      </c>
      <c r="C61">
        <f t="shared" si="4"/>
        <v>0.13861449999999997</v>
      </c>
      <c r="D61">
        <f t="shared" si="5"/>
        <v>0.8258144999999999</v>
      </c>
      <c r="E61">
        <f t="shared" si="13"/>
        <v>0.94102389701788192</v>
      </c>
      <c r="F61">
        <f t="shared" si="14"/>
        <v>5.8976102982118098E-2</v>
      </c>
      <c r="G61">
        <f t="shared" si="6"/>
        <v>6.2672269183613932E-2</v>
      </c>
      <c r="H61">
        <f t="shared" si="7"/>
        <v>-2.7698362069502265</v>
      </c>
      <c r="I61">
        <f t="shared" si="8"/>
        <v>1140.1638814087323</v>
      </c>
      <c r="J61">
        <f t="shared" si="9"/>
        <v>2.018774603815484E-2</v>
      </c>
      <c r="K61">
        <f t="shared" si="2"/>
        <v>18584063.726249941</v>
      </c>
      <c r="S61">
        <f t="shared" si="10"/>
        <v>-3614.9881910964386</v>
      </c>
      <c r="T61">
        <f t="shared" si="15"/>
        <v>22611471.232650217</v>
      </c>
      <c r="U61">
        <f t="shared" si="11"/>
        <v>-6254.9225716259052</v>
      </c>
      <c r="Y61">
        <f t="shared" si="12"/>
        <v>322.68499999999995</v>
      </c>
    </row>
    <row r="62" spans="1:25" x14ac:dyDescent="0.35">
      <c r="A62">
        <v>50.04</v>
      </c>
      <c r="B62">
        <v>0.18584063726249941</v>
      </c>
      <c r="C62">
        <f t="shared" si="4"/>
        <v>0.140988</v>
      </c>
      <c r="D62">
        <f t="shared" si="5"/>
        <v>0.82818799999999992</v>
      </c>
      <c r="E62">
        <f t="shared" si="13"/>
        <v>0.9347313194666772</v>
      </c>
      <c r="F62">
        <f t="shared" si="14"/>
        <v>6.5268680533322784E-2</v>
      </c>
      <c r="G62">
        <f t="shared" si="6"/>
        <v>6.9826140596810915E-2</v>
      </c>
      <c r="H62">
        <f t="shared" si="7"/>
        <v>-2.6617468322064619</v>
      </c>
      <c r="I62">
        <f t="shared" si="8"/>
        <v>1106.8405734288103</v>
      </c>
      <c r="J62">
        <f t="shared" si="9"/>
        <v>1.9984012789768187E-2</v>
      </c>
      <c r="K62">
        <f t="shared" si="2"/>
        <v>18646212.794663183</v>
      </c>
      <c r="S62">
        <f t="shared" si="10"/>
        <v>-3398.952672868475</v>
      </c>
      <c r="T62">
        <f t="shared" si="15"/>
        <v>20302172.778378233</v>
      </c>
      <c r="U62">
        <f t="shared" si="11"/>
        <v>-5973.0672158034604</v>
      </c>
      <c r="Y62">
        <f t="shared" si="12"/>
        <v>323.19</v>
      </c>
    </row>
    <row r="63" spans="1:25" x14ac:dyDescent="0.35">
      <c r="A63">
        <v>50.54</v>
      </c>
      <c r="B63">
        <v>0.18646212794663183</v>
      </c>
      <c r="C63">
        <f t="shared" si="4"/>
        <v>0.14333799999999999</v>
      </c>
      <c r="D63">
        <f t="shared" si="5"/>
        <v>0.830538</v>
      </c>
      <c r="E63">
        <f t="shared" si="13"/>
        <v>0.93724661241759033</v>
      </c>
      <c r="F63">
        <f t="shared" si="14"/>
        <v>6.2753387582409545E-2</v>
      </c>
      <c r="G63">
        <f t="shared" si="6"/>
        <v>6.6955043369577708E-2</v>
      </c>
      <c r="H63">
        <f t="shared" si="7"/>
        <v>-2.7037338792926366</v>
      </c>
      <c r="I63">
        <f t="shared" si="8"/>
        <v>1135.5341622560284</v>
      </c>
      <c r="J63">
        <f t="shared" si="9"/>
        <v>1.9786307874950535E-2</v>
      </c>
      <c r="K63">
        <f t="shared" si="2"/>
        <v>19055420.545716833</v>
      </c>
      <c r="S63">
        <f t="shared" si="10"/>
        <v>-3192.2615921807769</v>
      </c>
      <c r="T63">
        <f t="shared" si="15"/>
        <v>18729816.09212124</v>
      </c>
      <c r="U63">
        <f t="shared" si="11"/>
        <v>-5867.2560350312842</v>
      </c>
      <c r="Y63">
        <f t="shared" si="12"/>
        <v>323.69</v>
      </c>
    </row>
    <row r="64" spans="1:25" x14ac:dyDescent="0.35">
      <c r="A64">
        <v>51.042499999999997</v>
      </c>
      <c r="B64">
        <v>0.19055420545716834</v>
      </c>
      <c r="C64">
        <f t="shared" si="4"/>
        <v>0.14569974999999999</v>
      </c>
      <c r="D64">
        <f t="shared" si="5"/>
        <v>0.83289974999999994</v>
      </c>
      <c r="E64">
        <f t="shared" si="13"/>
        <v>0.93472867366535473</v>
      </c>
      <c r="F64">
        <f t="shared" si="14"/>
        <v>6.5271326334645441E-2</v>
      </c>
      <c r="G64">
        <f t="shared" si="6"/>
        <v>6.9829168799002139E-2</v>
      </c>
      <c r="H64">
        <f t="shared" si="7"/>
        <v>-2.6617034654027965</v>
      </c>
      <c r="I64">
        <f t="shared" si="8"/>
        <v>1128.9965927937528</v>
      </c>
      <c r="J64">
        <f t="shared" si="9"/>
        <v>1.9591516873193909E-2</v>
      </c>
      <c r="K64">
        <f t="shared" si="2"/>
        <v>19650393.485857837</v>
      </c>
      <c r="S64">
        <f t="shared" si="10"/>
        <v>-2991.6887196275775</v>
      </c>
      <c r="T64">
        <f t="shared" si="15"/>
        <v>16980047.444004878</v>
      </c>
      <c r="U64">
        <f t="shared" si="11"/>
        <v>-5675.7400369242469</v>
      </c>
      <c r="Y64">
        <f t="shared" si="12"/>
        <v>324.1925</v>
      </c>
    </row>
    <row r="65" spans="1:25" x14ac:dyDescent="0.35">
      <c r="A65">
        <v>51.532499999999999</v>
      </c>
      <c r="B65">
        <v>0.19650393485857837</v>
      </c>
      <c r="C65">
        <f t="shared" si="4"/>
        <v>0.14800274999999999</v>
      </c>
      <c r="D65">
        <f t="shared" si="5"/>
        <v>0.83520274999999999</v>
      </c>
      <c r="E65">
        <f t="shared" si="13"/>
        <v>0.92942202436178933</v>
      </c>
      <c r="F65">
        <f t="shared" si="14"/>
        <v>7.057797563821068E-2</v>
      </c>
      <c r="G65">
        <f t="shared" si="6"/>
        <v>7.5937489954226972E-2</v>
      </c>
      <c r="H65">
        <f t="shared" si="7"/>
        <v>-2.5778447777372935</v>
      </c>
      <c r="I65">
        <f t="shared" si="8"/>
        <v>1103.9235517326881</v>
      </c>
      <c r="J65">
        <f t="shared" si="9"/>
        <v>1.9405229709406686E-2</v>
      </c>
      <c r="K65">
        <f t="shared" si="2"/>
        <v>19353775.747403629</v>
      </c>
      <c r="S65">
        <f t="shared" si="10"/>
        <v>-2802.9421162356566</v>
      </c>
      <c r="T65">
        <f t="shared" si="15"/>
        <v>15263599.347549738</v>
      </c>
      <c r="U65">
        <f t="shared" si="11"/>
        <v>-5445.563523819289</v>
      </c>
      <c r="Y65">
        <f t="shared" si="12"/>
        <v>324.6825</v>
      </c>
    </row>
    <row r="66" spans="1:25" x14ac:dyDescent="0.35">
      <c r="A66">
        <v>52.037500000000001</v>
      </c>
      <c r="B66">
        <v>0.19353775747403629</v>
      </c>
      <c r="C66">
        <f t="shared" si="4"/>
        <v>0.15037625000000002</v>
      </c>
      <c r="D66">
        <f t="shared" si="5"/>
        <v>0.83757625000000002</v>
      </c>
      <c r="E66">
        <f t="shared" ref="E66:E97" si="16">(B66-D66)/(C66-D66)</f>
        <v>0.93719221846036616</v>
      </c>
      <c r="F66">
        <f t="shared" ref="F66:F97" si="17">(B66-C66)/(D66-C66)</f>
        <v>6.2807781539633678E-2</v>
      </c>
      <c r="G66">
        <f t="shared" si="6"/>
        <v>6.7016968667127086E-2</v>
      </c>
      <c r="H66">
        <f t="shared" si="7"/>
        <v>-2.7028094279685408</v>
      </c>
      <c r="I66">
        <f t="shared" si="8"/>
        <v>1168.7802730017568</v>
      </c>
      <c r="J66">
        <f t="shared" si="9"/>
        <v>1.9216910881575785E-2</v>
      </c>
      <c r="K66">
        <f t="shared" ref="K66:K97" si="18">B67*10^8</f>
        <v>20327702.679472044</v>
      </c>
      <c r="S66">
        <f t="shared" si="10"/>
        <v>-2615.413071716167</v>
      </c>
      <c r="T66">
        <f t="shared" ref="T66:T97" si="19">(I66-S66)^2</f>
        <v>14320119.270207426</v>
      </c>
      <c r="U66">
        <f t="shared" si="11"/>
        <v>-5475.280147931252</v>
      </c>
      <c r="Y66">
        <f t="shared" si="12"/>
        <v>325.1875</v>
      </c>
    </row>
    <row r="67" spans="1:25" x14ac:dyDescent="0.35">
      <c r="A67">
        <v>52.537499999999994</v>
      </c>
      <c r="B67">
        <v>0.20327702679472043</v>
      </c>
      <c r="C67">
        <f t="shared" ref="C67:C130" si="20">0.0047*A67-0.0942</f>
        <v>0.15272624999999998</v>
      </c>
      <c r="D67">
        <f t="shared" ref="D67:D130" si="21">0.0047*A67 + 0.593</f>
        <v>0.83992624999999999</v>
      </c>
      <c r="E67">
        <f t="shared" si="16"/>
        <v>0.92643949826146621</v>
      </c>
      <c r="F67">
        <f t="shared" si="17"/>
        <v>7.3560501738533832E-2</v>
      </c>
      <c r="G67">
        <f t="shared" ref="G67:G130" si="22">F67/E67</f>
        <v>7.9401301300922156E-2</v>
      </c>
      <c r="H67">
        <f t="shared" ref="H67:H130" si="23">LN(G67)</f>
        <v>-2.5332405216829685</v>
      </c>
      <c r="I67">
        <f t="shared" ref="I67:I130" si="24">-8.31*A67*H67</f>
        <v>1105.9789296748065</v>
      </c>
      <c r="J67">
        <f t="shared" ref="J67:J130" si="25">1/A67</f>
        <v>1.9034023316678566E-2</v>
      </c>
      <c r="K67">
        <f t="shared" si="18"/>
        <v>20185966.914125029</v>
      </c>
      <c r="S67">
        <f t="shared" ref="S67:S130" si="26">($W$4*(1-(A67/$W$3))+$W$5*(A67-$W$3-(A67*LN(A67/$W$3))))</f>
        <v>-2436.6696171339449</v>
      </c>
      <c r="T67">
        <f t="shared" si="19"/>
        <v>12550358.726206157</v>
      </c>
      <c r="U67">
        <f t="shared" ref="U67:U130" si="27">T67/S67</f>
        <v>-5150.6197795366761</v>
      </c>
      <c r="Y67">
        <f t="shared" ref="Y67:Y130" si="28">A67+273.15</f>
        <v>325.6875</v>
      </c>
    </row>
    <row r="68" spans="1:25" x14ac:dyDescent="0.35">
      <c r="A68">
        <v>53.037500000000001</v>
      </c>
      <c r="B68">
        <v>0.20185966914125028</v>
      </c>
      <c r="C68">
        <f t="shared" si="20"/>
        <v>0.15507625</v>
      </c>
      <c r="D68">
        <f t="shared" si="21"/>
        <v>0.84227624999999995</v>
      </c>
      <c r="E68">
        <f t="shared" si="16"/>
        <v>0.93192168343822712</v>
      </c>
      <c r="F68">
        <f t="shared" si="17"/>
        <v>6.8078316561772823E-2</v>
      </c>
      <c r="G68">
        <f t="shared" si="22"/>
        <v>7.305154260452984E-2</v>
      </c>
      <c r="H68">
        <f t="shared" si="23"/>
        <v>-2.6165900239032602</v>
      </c>
      <c r="I68">
        <f t="shared" si="24"/>
        <v>1153.2401390939119</v>
      </c>
      <c r="J68">
        <f t="shared" si="25"/>
        <v>1.8854584020740042E-2</v>
      </c>
      <c r="K68">
        <f t="shared" si="18"/>
        <v>21326891.988064971</v>
      </c>
      <c r="S68">
        <f t="shared" si="26"/>
        <v>-2264.7547214998581</v>
      </c>
      <c r="T68">
        <f t="shared" si="19"/>
        <v>11682688.867045423</v>
      </c>
      <c r="U68">
        <f t="shared" si="27"/>
        <v>-5158.4786450112515</v>
      </c>
      <c r="Y68">
        <f t="shared" si="28"/>
        <v>326.1875</v>
      </c>
    </row>
    <row r="69" spans="1:25" x14ac:dyDescent="0.35">
      <c r="A69">
        <v>53.532499999999999</v>
      </c>
      <c r="B69">
        <v>0.21326891988064972</v>
      </c>
      <c r="C69">
        <f t="shared" si="20"/>
        <v>0.15740274999999998</v>
      </c>
      <c r="D69">
        <f t="shared" si="21"/>
        <v>0.84460274999999996</v>
      </c>
      <c r="E69">
        <f t="shared" si="16"/>
        <v>0.91870464219928738</v>
      </c>
      <c r="F69">
        <f t="shared" si="17"/>
        <v>8.1295357800712661E-2</v>
      </c>
      <c r="G69">
        <f t="shared" si="22"/>
        <v>8.8489111806488399E-2</v>
      </c>
      <c r="H69">
        <f t="shared" si="23"/>
        <v>-2.4248757649722772</v>
      </c>
      <c r="I69">
        <f t="shared" si="24"/>
        <v>1078.7182902924249</v>
      </c>
      <c r="J69">
        <f t="shared" si="25"/>
        <v>1.8680240975108578E-2</v>
      </c>
      <c r="K69">
        <f t="shared" si="18"/>
        <v>21822593.319074217</v>
      </c>
      <c r="S69">
        <f t="shared" si="26"/>
        <v>-2101.2222409234628</v>
      </c>
      <c r="T69">
        <f t="shared" si="19"/>
        <v>10112021.782069582</v>
      </c>
      <c r="U69">
        <f t="shared" si="27"/>
        <v>-4812.447529408154</v>
      </c>
      <c r="Y69">
        <f t="shared" si="28"/>
        <v>326.6825</v>
      </c>
    </row>
    <row r="70" spans="1:25" x14ac:dyDescent="0.35">
      <c r="A70">
        <v>54.037500000000001</v>
      </c>
      <c r="B70">
        <v>0.21822593319074218</v>
      </c>
      <c r="C70">
        <f t="shared" si="20"/>
        <v>0.15977625000000001</v>
      </c>
      <c r="D70">
        <f t="shared" si="21"/>
        <v>0.84697624999999999</v>
      </c>
      <c r="E70">
        <f t="shared" si="16"/>
        <v>0.91494516415782567</v>
      </c>
      <c r="F70">
        <f t="shared" si="17"/>
        <v>8.5054835842174284E-2</v>
      </c>
      <c r="G70">
        <f t="shared" si="22"/>
        <v>9.296167592782921E-2</v>
      </c>
      <c r="H70">
        <f t="shared" si="23"/>
        <v>-2.3755679575575144</v>
      </c>
      <c r="I70">
        <f t="shared" si="24"/>
        <v>1066.7526516391331</v>
      </c>
      <c r="J70">
        <f t="shared" si="25"/>
        <v>1.8505667360629193E-2</v>
      </c>
      <c r="K70">
        <f t="shared" si="18"/>
        <v>21407830.090064552</v>
      </c>
      <c r="S70">
        <f t="shared" si="26"/>
        <v>-1941.1543026477127</v>
      </c>
      <c r="T70">
        <f t="shared" si="19"/>
        <v>9047504.2456471678</v>
      </c>
      <c r="U70">
        <f t="shared" si="27"/>
        <v>-4660.8887471266316</v>
      </c>
      <c r="Y70">
        <f t="shared" si="28"/>
        <v>327.1875</v>
      </c>
    </row>
    <row r="71" spans="1:25" x14ac:dyDescent="0.35">
      <c r="A71">
        <v>54.532499999999999</v>
      </c>
      <c r="B71">
        <v>0.2140783009006455</v>
      </c>
      <c r="C71">
        <f t="shared" si="20"/>
        <v>0.16210275000000002</v>
      </c>
      <c r="D71">
        <f t="shared" si="21"/>
        <v>0.84930275</v>
      </c>
      <c r="E71">
        <f t="shared" si="16"/>
        <v>0.92436619484772187</v>
      </c>
      <c r="F71">
        <f t="shared" si="17"/>
        <v>7.5633805152278064E-2</v>
      </c>
      <c r="G71">
        <f t="shared" si="22"/>
        <v>8.1822340078909761E-2</v>
      </c>
      <c r="H71">
        <f t="shared" si="23"/>
        <v>-2.5032049665609764</v>
      </c>
      <c r="I71">
        <f t="shared" si="24"/>
        <v>1134.3650664119773</v>
      </c>
      <c r="J71">
        <f t="shared" si="25"/>
        <v>1.8337688534360245E-2</v>
      </c>
      <c r="K71">
        <f t="shared" si="18"/>
        <v>23334104.978674687</v>
      </c>
      <c r="S71">
        <f t="shared" si="26"/>
        <v>-1790.8290448659909</v>
      </c>
      <c r="T71">
        <f t="shared" si="19"/>
        <v>8556760.5886553023</v>
      </c>
      <c r="U71">
        <f t="shared" si="27"/>
        <v>-4778.1001839266073</v>
      </c>
      <c r="Y71">
        <f t="shared" si="28"/>
        <v>327.6825</v>
      </c>
    </row>
    <row r="72" spans="1:25" x14ac:dyDescent="0.35">
      <c r="A72">
        <v>55.04</v>
      </c>
      <c r="B72">
        <v>0.23334104978674688</v>
      </c>
      <c r="C72">
        <f t="shared" si="20"/>
        <v>0.16448800000000002</v>
      </c>
      <c r="D72">
        <f t="shared" si="21"/>
        <v>0.851688</v>
      </c>
      <c r="E72">
        <f t="shared" si="16"/>
        <v>0.89980638855246375</v>
      </c>
      <c r="F72">
        <f t="shared" si="17"/>
        <v>0.10019361144753618</v>
      </c>
      <c r="G72">
        <f t="shared" si="22"/>
        <v>0.11135018902090661</v>
      </c>
      <c r="H72">
        <f t="shared" si="23"/>
        <v>-2.1950751877417494</v>
      </c>
      <c r="I72">
        <f t="shared" si="24"/>
        <v>1003.9887575497719</v>
      </c>
      <c r="J72">
        <f t="shared" si="25"/>
        <v>1.8168604651162792E-2</v>
      </c>
      <c r="K72">
        <f t="shared" si="18"/>
        <v>22741158.543369763</v>
      </c>
      <c r="S72">
        <f t="shared" si="26"/>
        <v>-1643.4012962902409</v>
      </c>
      <c r="T72">
        <f t="shared" si="19"/>
        <v>7008674.0971710272</v>
      </c>
      <c r="U72">
        <f t="shared" si="27"/>
        <v>-4264.7368679775136</v>
      </c>
      <c r="Y72">
        <f t="shared" si="28"/>
        <v>328.19</v>
      </c>
    </row>
    <row r="73" spans="1:25" x14ac:dyDescent="0.35">
      <c r="A73">
        <v>55.544999999999995</v>
      </c>
      <c r="B73">
        <v>0.22741158543369763</v>
      </c>
      <c r="C73">
        <f t="shared" si="20"/>
        <v>0.1668615</v>
      </c>
      <c r="D73">
        <f t="shared" si="21"/>
        <v>0.85406150000000003</v>
      </c>
      <c r="E73">
        <f t="shared" si="16"/>
        <v>0.91188869989275656</v>
      </c>
      <c r="F73">
        <f t="shared" si="17"/>
        <v>8.8111300107243357E-2</v>
      </c>
      <c r="G73">
        <f t="shared" si="22"/>
        <v>9.6625059744249231E-2</v>
      </c>
      <c r="H73">
        <f t="shared" si="23"/>
        <v>-2.3369171537642717</v>
      </c>
      <c r="I73">
        <f t="shared" si="24"/>
        <v>1078.671766071501</v>
      </c>
      <c r="J73">
        <f t="shared" si="25"/>
        <v>1.8003420649923486E-2</v>
      </c>
      <c r="K73">
        <f t="shared" si="18"/>
        <v>22535775.198560283</v>
      </c>
      <c r="S73">
        <f t="shared" si="26"/>
        <v>-1503.3654440659352</v>
      </c>
      <c r="T73">
        <f t="shared" si="19"/>
        <v>6666916.1545343138</v>
      </c>
      <c r="U73">
        <f t="shared" si="27"/>
        <v>-4434.6610339155259</v>
      </c>
      <c r="Y73">
        <f t="shared" si="28"/>
        <v>328.69499999999999</v>
      </c>
    </row>
    <row r="74" spans="1:25" x14ac:dyDescent="0.35">
      <c r="A74">
        <v>56.042499999999997</v>
      </c>
      <c r="B74">
        <v>0.22535775198560282</v>
      </c>
      <c r="C74">
        <f t="shared" si="20"/>
        <v>0.16919974999999998</v>
      </c>
      <c r="D74">
        <f t="shared" si="21"/>
        <v>0.85639975000000002</v>
      </c>
      <c r="E74">
        <f t="shared" si="16"/>
        <v>0.91827997382770254</v>
      </c>
      <c r="F74">
        <f t="shared" si="17"/>
        <v>8.1720026172297483E-2</v>
      </c>
      <c r="G74">
        <f t="shared" si="22"/>
        <v>8.8992495209996456E-2</v>
      </c>
      <c r="H74">
        <f t="shared" si="23"/>
        <v>-2.4192032362886078</v>
      </c>
      <c r="I74">
        <f t="shared" si="24"/>
        <v>1126.6548201422427</v>
      </c>
      <c r="J74">
        <f t="shared" si="25"/>
        <v>1.7843600838649241E-2</v>
      </c>
      <c r="K74">
        <f t="shared" si="18"/>
        <v>23006681.762780663</v>
      </c>
      <c r="S74">
        <f t="shared" si="26"/>
        <v>-1371.8522092690343</v>
      </c>
      <c r="T74">
        <f t="shared" si="19"/>
        <v>6242537.376017564</v>
      </c>
      <c r="U74">
        <f t="shared" si="27"/>
        <v>-4550.444525903984</v>
      </c>
      <c r="Y74">
        <f t="shared" si="28"/>
        <v>329.1925</v>
      </c>
    </row>
    <row r="75" spans="1:25" x14ac:dyDescent="0.35">
      <c r="A75">
        <v>56.537500000000001</v>
      </c>
      <c r="B75">
        <v>0.23006681762780662</v>
      </c>
      <c r="C75">
        <f t="shared" si="20"/>
        <v>0.17152624999999999</v>
      </c>
      <c r="D75">
        <f t="shared" si="21"/>
        <v>0.85872624999999991</v>
      </c>
      <c r="E75">
        <f t="shared" si="16"/>
        <v>0.91481291090249317</v>
      </c>
      <c r="F75">
        <f t="shared" si="17"/>
        <v>8.5187089097506746E-2</v>
      </c>
      <c r="G75">
        <f t="shared" si="22"/>
        <v>9.3119683907244885E-2</v>
      </c>
      <c r="H75">
        <f t="shared" si="23"/>
        <v>-2.3738696894716425</v>
      </c>
      <c r="I75">
        <f t="shared" si="24"/>
        <v>1115.3071843942598</v>
      </c>
      <c r="J75">
        <f t="shared" si="25"/>
        <v>1.7687375635640063E-2</v>
      </c>
      <c r="K75">
        <f t="shared" si="18"/>
        <v>23699223.857790433</v>
      </c>
      <c r="S75">
        <f t="shared" si="26"/>
        <v>-1247.2898682807663</v>
      </c>
      <c r="T75">
        <f t="shared" si="19"/>
        <v>5581864.83330872</v>
      </c>
      <c r="U75">
        <f t="shared" si="27"/>
        <v>-4475.1945600284762</v>
      </c>
      <c r="Y75">
        <f t="shared" si="28"/>
        <v>329.6875</v>
      </c>
    </row>
    <row r="76" spans="1:25" x14ac:dyDescent="0.35">
      <c r="A76">
        <v>57.034999999999997</v>
      </c>
      <c r="B76">
        <v>0.23699223857790433</v>
      </c>
      <c r="C76">
        <f t="shared" si="20"/>
        <v>0.17386449999999998</v>
      </c>
      <c r="D76">
        <f t="shared" si="21"/>
        <v>0.8610644999999999</v>
      </c>
      <c r="E76">
        <f t="shared" si="16"/>
        <v>0.90813774945008097</v>
      </c>
      <c r="F76">
        <f t="shared" si="17"/>
        <v>9.1862250549919033E-2</v>
      </c>
      <c r="G76">
        <f t="shared" si="22"/>
        <v>0.10115453366578565</v>
      </c>
      <c r="H76">
        <f t="shared" si="23"/>
        <v>-2.2911058951589265</v>
      </c>
      <c r="I76">
        <f t="shared" si="24"/>
        <v>1085.8944975095358</v>
      </c>
      <c r="J76">
        <f t="shared" si="25"/>
        <v>1.7533093714385904E-2</v>
      </c>
      <c r="K76">
        <f t="shared" si="18"/>
        <v>24246079.189010896</v>
      </c>
      <c r="S76">
        <f t="shared" si="26"/>
        <v>-1128.3646797941317</v>
      </c>
      <c r="T76">
        <f t="shared" si="19"/>
        <v>4902943.7042735144</v>
      </c>
      <c r="U76">
        <f t="shared" si="27"/>
        <v>-4345.1765125863822</v>
      </c>
      <c r="Y76">
        <f t="shared" si="28"/>
        <v>330.18499999999995</v>
      </c>
    </row>
    <row r="77" spans="1:25" x14ac:dyDescent="0.35">
      <c r="A77">
        <v>57.542500000000004</v>
      </c>
      <c r="B77">
        <v>0.24246079189010897</v>
      </c>
      <c r="C77">
        <f t="shared" si="20"/>
        <v>0.17624975000000004</v>
      </c>
      <c r="D77">
        <f t="shared" si="21"/>
        <v>0.86344975000000002</v>
      </c>
      <c r="E77">
        <f t="shared" si="16"/>
        <v>0.9036509867722512</v>
      </c>
      <c r="F77">
        <f t="shared" si="17"/>
        <v>9.6349013227748734E-2</v>
      </c>
      <c r="G77">
        <f t="shared" si="22"/>
        <v>0.10662193107528997</v>
      </c>
      <c r="H77">
        <f t="shared" si="23"/>
        <v>-2.2384660559968017</v>
      </c>
      <c r="I77">
        <f t="shared" si="24"/>
        <v>1070.3856134559985</v>
      </c>
      <c r="J77">
        <f t="shared" si="25"/>
        <v>1.7378459399574227E-2</v>
      </c>
      <c r="K77">
        <f t="shared" si="18"/>
        <v>24690446.745813008</v>
      </c>
      <c r="S77">
        <f t="shared" si="26"/>
        <v>-1013.4650123524675</v>
      </c>
      <c r="T77">
        <f t="shared" si="19"/>
        <v>4342433.430682336</v>
      </c>
      <c r="U77">
        <f t="shared" si="27"/>
        <v>-4284.7393622426353</v>
      </c>
      <c r="Y77">
        <f t="shared" si="28"/>
        <v>330.6925</v>
      </c>
    </row>
    <row r="78" spans="1:25" x14ac:dyDescent="0.35">
      <c r="A78">
        <v>58.042500000000004</v>
      </c>
      <c r="B78">
        <v>0.24690446745813008</v>
      </c>
      <c r="C78">
        <f t="shared" si="20"/>
        <v>0.17859975</v>
      </c>
      <c r="D78">
        <f t="shared" si="21"/>
        <v>0.86579974999999998</v>
      </c>
      <c r="E78">
        <f t="shared" si="16"/>
        <v>0.90060431103298866</v>
      </c>
      <c r="F78">
        <f t="shared" si="17"/>
        <v>9.9395688967011162E-2</v>
      </c>
      <c r="G78">
        <f t="shared" si="22"/>
        <v>0.11036554872028627</v>
      </c>
      <c r="H78">
        <f t="shared" si="23"/>
        <v>-2.2039572525326472</v>
      </c>
      <c r="I78">
        <f t="shared" si="24"/>
        <v>1063.0416991783486</v>
      </c>
      <c r="J78">
        <f t="shared" si="25"/>
        <v>1.7228754791747427E-2</v>
      </c>
      <c r="K78">
        <f t="shared" si="18"/>
        <v>26535596.882099438</v>
      </c>
      <c r="S78">
        <f t="shared" si="26"/>
        <v>-906.54500393792443</v>
      </c>
      <c r="T78">
        <f t="shared" si="19"/>
        <v>3879271.7810924295</v>
      </c>
      <c r="U78">
        <f t="shared" si="27"/>
        <v>-4279.1827920746691</v>
      </c>
      <c r="Y78">
        <f t="shared" si="28"/>
        <v>331.1925</v>
      </c>
    </row>
    <row r="79" spans="1:25" x14ac:dyDescent="0.35">
      <c r="A79">
        <v>58.537500000000001</v>
      </c>
      <c r="B79">
        <v>0.26535596882099438</v>
      </c>
      <c r="C79">
        <f t="shared" si="20"/>
        <v>0.18092625000000001</v>
      </c>
      <c r="D79">
        <f t="shared" si="21"/>
        <v>0.86812624999999999</v>
      </c>
      <c r="E79">
        <f t="shared" si="16"/>
        <v>0.8771395244164808</v>
      </c>
      <c r="F79">
        <f t="shared" si="17"/>
        <v>0.12286047558351916</v>
      </c>
      <c r="G79">
        <f t="shared" si="22"/>
        <v>0.14006947830249969</v>
      </c>
      <c r="H79">
        <f t="shared" si="23"/>
        <v>-1.9656167058865601</v>
      </c>
      <c r="I79">
        <f t="shared" si="24"/>
        <v>956.16761262213493</v>
      </c>
      <c r="J79">
        <f t="shared" si="25"/>
        <v>1.7083066410420671E-2</v>
      </c>
      <c r="K79">
        <f t="shared" si="18"/>
        <v>26478823.230841868</v>
      </c>
      <c r="S79">
        <f t="shared" si="26"/>
        <v>-806.78285758480479</v>
      </c>
      <c r="T79">
        <f t="shared" si="19"/>
        <v>3107994.3604028705</v>
      </c>
      <c r="U79">
        <f t="shared" si="27"/>
        <v>-3852.3306874751916</v>
      </c>
      <c r="Y79">
        <f t="shared" si="28"/>
        <v>331.6875</v>
      </c>
    </row>
    <row r="80" spans="1:25" x14ac:dyDescent="0.35">
      <c r="A80">
        <v>59.04</v>
      </c>
      <c r="B80">
        <v>0.26478823230841869</v>
      </c>
      <c r="C80">
        <f t="shared" si="20"/>
        <v>0.18328800000000001</v>
      </c>
      <c r="D80">
        <f t="shared" si="21"/>
        <v>0.87048799999999993</v>
      </c>
      <c r="E80">
        <f t="shared" si="16"/>
        <v>0.88140245589578181</v>
      </c>
      <c r="F80">
        <f t="shared" si="17"/>
        <v>0.11859754410421812</v>
      </c>
      <c r="G80">
        <f t="shared" si="22"/>
        <v>0.13455549540497452</v>
      </c>
      <c r="H80">
        <f t="shared" si="23"/>
        <v>-2.0057785597969326</v>
      </c>
      <c r="I80">
        <f t="shared" si="24"/>
        <v>984.07989087611463</v>
      </c>
      <c r="J80">
        <f t="shared" si="25"/>
        <v>1.6937669376693769E-2</v>
      </c>
      <c r="K80">
        <f t="shared" si="18"/>
        <v>26692780.03245727</v>
      </c>
      <c r="S80">
        <f t="shared" si="26"/>
        <v>-711.65277035213387</v>
      </c>
      <c r="T80">
        <f t="shared" si="19"/>
        <v>2875509.2583562382</v>
      </c>
      <c r="U80">
        <f t="shared" si="27"/>
        <v>-4040.60713054402</v>
      </c>
      <c r="Y80">
        <f t="shared" si="28"/>
        <v>332.19</v>
      </c>
    </row>
    <row r="81" spans="1:25" x14ac:dyDescent="0.35">
      <c r="A81">
        <v>59.547499999999999</v>
      </c>
      <c r="B81">
        <v>0.26692780032457269</v>
      </c>
      <c r="C81">
        <f t="shared" si="20"/>
        <v>0.18567325000000001</v>
      </c>
      <c r="D81">
        <f t="shared" si="21"/>
        <v>0.87287325000000004</v>
      </c>
      <c r="E81">
        <f t="shared" si="16"/>
        <v>0.88175996751371832</v>
      </c>
      <c r="F81">
        <f t="shared" si="17"/>
        <v>0.11824003248628155</v>
      </c>
      <c r="G81">
        <f t="shared" si="22"/>
        <v>0.13409548725565384</v>
      </c>
      <c r="H81">
        <f t="shared" si="23"/>
        <v>-2.0092031413438667</v>
      </c>
      <c r="I81">
        <f t="shared" si="24"/>
        <v>994.23352993173523</v>
      </c>
      <c r="J81">
        <f t="shared" si="25"/>
        <v>1.679331626012847E-2</v>
      </c>
      <c r="K81">
        <f t="shared" si="18"/>
        <v>27872264.995785873</v>
      </c>
      <c r="S81">
        <f t="shared" si="26"/>
        <v>-621.80522526736786</v>
      </c>
      <c r="T81">
        <f t="shared" si="19"/>
        <v>2611581.2583054663</v>
      </c>
      <c r="U81">
        <f t="shared" si="27"/>
        <v>-4199.998893837731</v>
      </c>
      <c r="Y81">
        <f t="shared" si="28"/>
        <v>332.69749999999999</v>
      </c>
    </row>
    <row r="82" spans="1:25" x14ac:dyDescent="0.35">
      <c r="A82">
        <v>60.042500000000004</v>
      </c>
      <c r="B82">
        <v>0.27872264995785873</v>
      </c>
      <c r="C82">
        <f t="shared" si="20"/>
        <v>0.18799975000000002</v>
      </c>
      <c r="D82">
        <f t="shared" si="21"/>
        <v>0.87519974999999994</v>
      </c>
      <c r="E82">
        <f t="shared" si="16"/>
        <v>0.86798181030579336</v>
      </c>
      <c r="F82">
        <f t="shared" si="17"/>
        <v>0.13201818969420651</v>
      </c>
      <c r="G82">
        <f t="shared" si="22"/>
        <v>0.15209787593094373</v>
      </c>
      <c r="H82">
        <f t="shared" si="23"/>
        <v>-1.883231044765461</v>
      </c>
      <c r="I82">
        <f t="shared" si="24"/>
        <v>939.64410904429394</v>
      </c>
      <c r="J82">
        <f t="shared" si="25"/>
        <v>1.6654869467460549E-2</v>
      </c>
      <c r="K82">
        <f t="shared" si="18"/>
        <v>29067106.632781047</v>
      </c>
      <c r="S82">
        <f t="shared" si="26"/>
        <v>-540.1504300274878</v>
      </c>
      <c r="T82">
        <f t="shared" si="19"/>
        <v>2189791.8778666672</v>
      </c>
      <c r="U82">
        <f t="shared" si="27"/>
        <v>-4054.040793330907</v>
      </c>
      <c r="Y82">
        <f t="shared" si="28"/>
        <v>333.1925</v>
      </c>
    </row>
    <row r="83" spans="1:25" x14ac:dyDescent="0.35">
      <c r="A83">
        <v>60.54</v>
      </c>
      <c r="B83">
        <v>0.29067106632781048</v>
      </c>
      <c r="C83">
        <f t="shared" si="20"/>
        <v>0.19033800000000001</v>
      </c>
      <c r="D83">
        <f t="shared" si="21"/>
        <v>0.87753799999999993</v>
      </c>
      <c r="E83">
        <f t="shared" si="16"/>
        <v>0.85399728415627107</v>
      </c>
      <c r="F83">
        <f t="shared" si="17"/>
        <v>0.14600271584372887</v>
      </c>
      <c r="G83">
        <f t="shared" si="22"/>
        <v>0.17096391118851867</v>
      </c>
      <c r="H83">
        <f t="shared" si="23"/>
        <v>-1.7663027904339281</v>
      </c>
      <c r="I83">
        <f t="shared" si="24"/>
        <v>888.60467845214976</v>
      </c>
      <c r="J83">
        <f t="shared" si="25"/>
        <v>1.6518004625041296E-2</v>
      </c>
      <c r="K83">
        <f t="shared" si="18"/>
        <v>30650718.915997282</v>
      </c>
      <c r="S83">
        <f t="shared" si="26"/>
        <v>-463.98369391659423</v>
      </c>
      <c r="T83">
        <f t="shared" si="19"/>
        <v>1829495.3050671278</v>
      </c>
      <c r="U83">
        <f t="shared" si="27"/>
        <v>-3943.0163797868254</v>
      </c>
      <c r="Y83">
        <f t="shared" si="28"/>
        <v>333.69</v>
      </c>
    </row>
    <row r="84" spans="1:25" x14ac:dyDescent="0.35">
      <c r="A84">
        <v>61.034999999999997</v>
      </c>
      <c r="B84">
        <v>0.30650718915997283</v>
      </c>
      <c r="C84">
        <f t="shared" si="20"/>
        <v>0.19266450000000002</v>
      </c>
      <c r="D84">
        <f t="shared" si="21"/>
        <v>0.87986450000000005</v>
      </c>
      <c r="E84">
        <f t="shared" si="16"/>
        <v>0.83433834522704764</v>
      </c>
      <c r="F84">
        <f t="shared" si="17"/>
        <v>0.16566165477295228</v>
      </c>
      <c r="G84">
        <f t="shared" si="22"/>
        <v>0.19855452613516275</v>
      </c>
      <c r="H84">
        <f t="shared" si="23"/>
        <v>-1.6166915257182748</v>
      </c>
      <c r="I84">
        <f t="shared" si="24"/>
        <v>819.98731603210581</v>
      </c>
      <c r="J84">
        <f t="shared" si="25"/>
        <v>1.6384041943147375E-2</v>
      </c>
      <c r="K84">
        <f t="shared" si="18"/>
        <v>31170246.945049535</v>
      </c>
      <c r="S84">
        <f t="shared" si="26"/>
        <v>-394.02242708125152</v>
      </c>
      <c r="T84">
        <f t="shared" si="19"/>
        <v>1473819.6563741595</v>
      </c>
      <c r="U84">
        <f t="shared" si="27"/>
        <v>-3740.4461144295287</v>
      </c>
      <c r="Y84">
        <f t="shared" si="28"/>
        <v>334.18499999999995</v>
      </c>
    </row>
    <row r="85" spans="1:25" x14ac:dyDescent="0.35">
      <c r="A85">
        <v>61.532499999999999</v>
      </c>
      <c r="B85">
        <v>0.31170246945049535</v>
      </c>
      <c r="C85">
        <f t="shared" si="20"/>
        <v>0.19500275</v>
      </c>
      <c r="D85">
        <f t="shared" si="21"/>
        <v>0.88220275000000004</v>
      </c>
      <c r="E85">
        <f t="shared" si="16"/>
        <v>0.83018085062500691</v>
      </c>
      <c r="F85">
        <f t="shared" si="17"/>
        <v>0.16981914937499321</v>
      </c>
      <c r="G85">
        <f t="shared" si="22"/>
        <v>0.20455681343064441</v>
      </c>
      <c r="H85">
        <f t="shared" si="23"/>
        <v>-1.5869095257963095</v>
      </c>
      <c r="I85">
        <f t="shared" si="24"/>
        <v>811.44250139127041</v>
      </c>
      <c r="J85">
        <f t="shared" si="25"/>
        <v>1.6251574371267216E-2</v>
      </c>
      <c r="K85">
        <f t="shared" si="18"/>
        <v>32507558.056479979</v>
      </c>
      <c r="S85">
        <f t="shared" si="26"/>
        <v>-329.51232849111693</v>
      </c>
      <c r="T85">
        <f t="shared" si="19"/>
        <v>1301777.9238319476</v>
      </c>
      <c r="U85">
        <f t="shared" si="27"/>
        <v>-3950.6197834629465</v>
      </c>
      <c r="Y85">
        <f t="shared" si="28"/>
        <v>334.6825</v>
      </c>
    </row>
    <row r="86" spans="1:25" x14ac:dyDescent="0.35">
      <c r="A86">
        <v>62.04</v>
      </c>
      <c r="B86">
        <v>0.32507558056479979</v>
      </c>
      <c r="C86">
        <f t="shared" si="20"/>
        <v>0.19738800000000001</v>
      </c>
      <c r="D86">
        <f t="shared" si="21"/>
        <v>0.88458799999999993</v>
      </c>
      <c r="E86">
        <f t="shared" si="16"/>
        <v>0.81419153002793976</v>
      </c>
      <c r="F86">
        <f t="shared" si="17"/>
        <v>0.18580846997206024</v>
      </c>
      <c r="G86">
        <f t="shared" si="22"/>
        <v>0.22821223645704597</v>
      </c>
      <c r="H86">
        <f t="shared" si="23"/>
        <v>-1.4774792213570176</v>
      </c>
      <c r="I86">
        <f t="shared" si="24"/>
        <v>761.71795852074172</v>
      </c>
      <c r="J86">
        <f t="shared" si="25"/>
        <v>1.6118633139909737E-2</v>
      </c>
      <c r="K86">
        <f t="shared" si="18"/>
        <v>33587170.673237145</v>
      </c>
      <c r="S86">
        <f t="shared" si="26"/>
        <v>-269.65258305960253</v>
      </c>
      <c r="T86">
        <f t="shared" si="19"/>
        <v>1063725.1940397327</v>
      </c>
      <c r="U86">
        <f t="shared" si="27"/>
        <v>-3944.7988295539994</v>
      </c>
      <c r="Y86">
        <f t="shared" si="28"/>
        <v>335.19</v>
      </c>
    </row>
    <row r="87" spans="1:25" x14ac:dyDescent="0.35">
      <c r="A87">
        <v>62.534999999999997</v>
      </c>
      <c r="B87">
        <v>0.33587170673237143</v>
      </c>
      <c r="C87">
        <f t="shared" si="20"/>
        <v>0.19971450000000002</v>
      </c>
      <c r="D87">
        <f t="shared" si="21"/>
        <v>0.88691450000000005</v>
      </c>
      <c r="E87">
        <f t="shared" si="16"/>
        <v>0.80186669567466329</v>
      </c>
      <c r="F87">
        <f t="shared" si="17"/>
        <v>0.19813330432533674</v>
      </c>
      <c r="G87">
        <f t="shared" si="22"/>
        <v>0.24709007793201104</v>
      </c>
      <c r="H87">
        <f t="shared" si="23"/>
        <v>-1.3980023208528092</v>
      </c>
      <c r="I87">
        <f t="shared" si="24"/>
        <v>726.49406436794777</v>
      </c>
      <c r="J87">
        <f t="shared" si="25"/>
        <v>1.5991045014791719E-2</v>
      </c>
      <c r="K87">
        <f t="shared" si="18"/>
        <v>35629040.700297408</v>
      </c>
      <c r="S87">
        <f t="shared" si="26"/>
        <v>-217.00670939646011</v>
      </c>
      <c r="T87">
        <f t="shared" si="19"/>
        <v>890193.71009403642</v>
      </c>
      <c r="U87">
        <f t="shared" si="27"/>
        <v>-4102.1483279012273</v>
      </c>
      <c r="Y87">
        <f t="shared" si="28"/>
        <v>335.68499999999995</v>
      </c>
    </row>
    <row r="88" spans="1:25" x14ac:dyDescent="0.35">
      <c r="A88">
        <v>63.037500000000001</v>
      </c>
      <c r="B88">
        <v>0.3562904070029741</v>
      </c>
      <c r="C88">
        <f t="shared" si="20"/>
        <v>0.20207625000000001</v>
      </c>
      <c r="D88">
        <f t="shared" si="21"/>
        <v>0.88927624999999999</v>
      </c>
      <c r="E88">
        <f t="shared" si="16"/>
        <v>0.77559057479194682</v>
      </c>
      <c r="F88">
        <f t="shared" si="17"/>
        <v>0.22440942520805307</v>
      </c>
      <c r="G88">
        <f t="shared" si="22"/>
        <v>0.28934006227222553</v>
      </c>
      <c r="H88">
        <f t="shared" si="23"/>
        <v>-1.2401525965590892</v>
      </c>
      <c r="I88">
        <f t="shared" si="24"/>
        <v>649.64355142948273</v>
      </c>
      <c r="J88">
        <f t="shared" si="25"/>
        <v>1.5863573269879042E-2</v>
      </c>
      <c r="K88">
        <f t="shared" si="18"/>
        <v>37507887.972891986</v>
      </c>
      <c r="S88">
        <f t="shared" si="26"/>
        <v>-169.31405969808947</v>
      </c>
      <c r="T88">
        <f t="shared" si="19"/>
        <v>670691.5688237797</v>
      </c>
      <c r="U88">
        <f t="shared" si="27"/>
        <v>-3961.2278508926911</v>
      </c>
      <c r="Y88">
        <f t="shared" si="28"/>
        <v>336.1875</v>
      </c>
    </row>
    <row r="89" spans="1:25" x14ac:dyDescent="0.35">
      <c r="A89">
        <v>63.537499999999994</v>
      </c>
      <c r="B89">
        <v>0.3750788797289199</v>
      </c>
      <c r="C89">
        <f t="shared" si="20"/>
        <v>0.20442624999999998</v>
      </c>
      <c r="D89">
        <f t="shared" si="21"/>
        <v>0.89162624999999995</v>
      </c>
      <c r="E89">
        <f t="shared" si="16"/>
        <v>0.75166963077863802</v>
      </c>
      <c r="F89">
        <f t="shared" si="17"/>
        <v>0.24833036922136192</v>
      </c>
      <c r="G89">
        <f t="shared" si="22"/>
        <v>0.33037169396363925</v>
      </c>
      <c r="H89">
        <f t="shared" si="23"/>
        <v>-1.1075369130282551</v>
      </c>
      <c r="I89">
        <f t="shared" si="24"/>
        <v>584.77575214183719</v>
      </c>
      <c r="J89">
        <f t="shared" si="25"/>
        <v>1.5738736966358451E-2</v>
      </c>
      <c r="K89">
        <f t="shared" si="18"/>
        <v>38921347.964805961</v>
      </c>
      <c r="S89">
        <f t="shared" si="26"/>
        <v>-127.56410696656164</v>
      </c>
      <c r="T89">
        <f t="shared" si="19"/>
        <v>507428.0748745735</v>
      </c>
      <c r="U89">
        <f t="shared" si="27"/>
        <v>-3977.8279873631345</v>
      </c>
      <c r="Y89">
        <f t="shared" si="28"/>
        <v>336.6875</v>
      </c>
    </row>
    <row r="90" spans="1:25" x14ac:dyDescent="0.35">
      <c r="A90">
        <v>64.037500000000009</v>
      </c>
      <c r="B90">
        <v>0.38921347964805958</v>
      </c>
      <c r="C90">
        <f t="shared" si="20"/>
        <v>0.20677625000000005</v>
      </c>
      <c r="D90">
        <f t="shared" si="21"/>
        <v>0.89397625000000003</v>
      </c>
      <c r="E90">
        <f t="shared" si="16"/>
        <v>0.73452091145509368</v>
      </c>
      <c r="F90">
        <f t="shared" si="17"/>
        <v>0.26547908854490615</v>
      </c>
      <c r="G90">
        <f t="shared" si="22"/>
        <v>0.36143162761559677</v>
      </c>
      <c r="H90">
        <f t="shared" si="23"/>
        <v>-1.0176823904982051</v>
      </c>
      <c r="I90">
        <f t="shared" si="24"/>
        <v>541.56133783750442</v>
      </c>
      <c r="J90">
        <f t="shared" si="25"/>
        <v>1.5615850087839155E-2</v>
      </c>
      <c r="K90">
        <f t="shared" si="18"/>
        <v>40180981.423801154</v>
      </c>
      <c r="S90">
        <f t="shared" si="26"/>
        <v>-91.460484399222949</v>
      </c>
      <c r="T90">
        <f t="shared" si="19"/>
        <v>400716.6274279069</v>
      </c>
      <c r="U90">
        <f t="shared" si="27"/>
        <v>-4381.3088248995909</v>
      </c>
      <c r="Y90">
        <f t="shared" si="28"/>
        <v>337.1875</v>
      </c>
    </row>
    <row r="91" spans="1:25" x14ac:dyDescent="0.35">
      <c r="A91">
        <v>64.537499999999994</v>
      </c>
      <c r="B91">
        <v>0.40180981423801154</v>
      </c>
      <c r="C91">
        <f t="shared" si="20"/>
        <v>0.20912624999999996</v>
      </c>
      <c r="D91">
        <f t="shared" si="21"/>
        <v>0.89632624999999999</v>
      </c>
      <c r="E91">
        <f t="shared" si="16"/>
        <v>0.71961064575376665</v>
      </c>
      <c r="F91">
        <f t="shared" si="17"/>
        <v>0.2803893542462334</v>
      </c>
      <c r="G91">
        <f t="shared" si="22"/>
        <v>0.38964036441197375</v>
      </c>
      <c r="H91">
        <f t="shared" si="23"/>
        <v>-0.9425311078268328</v>
      </c>
      <c r="I91">
        <f t="shared" si="24"/>
        <v>505.48567739611974</v>
      </c>
      <c r="J91">
        <f t="shared" si="25"/>
        <v>1.5494867325198529E-2</v>
      </c>
      <c r="K91">
        <f t="shared" si="18"/>
        <v>42975610.758310117</v>
      </c>
      <c r="S91">
        <f t="shared" si="26"/>
        <v>-60.959104973944932</v>
      </c>
      <c r="T91">
        <f t="shared" si="19"/>
        <v>320859.6914742699</v>
      </c>
      <c r="U91">
        <f t="shared" si="27"/>
        <v>-5263.5236624850604</v>
      </c>
      <c r="Y91">
        <f t="shared" si="28"/>
        <v>337.6875</v>
      </c>
    </row>
    <row r="92" spans="1:25" x14ac:dyDescent="0.35">
      <c r="A92">
        <v>65.037499999999994</v>
      </c>
      <c r="B92">
        <v>0.42975610758310118</v>
      </c>
      <c r="C92">
        <f t="shared" si="20"/>
        <v>0.21147624999999998</v>
      </c>
      <c r="D92">
        <f t="shared" si="21"/>
        <v>0.89867624999999995</v>
      </c>
      <c r="E92">
        <f t="shared" si="16"/>
        <v>0.68236342028070252</v>
      </c>
      <c r="F92">
        <f t="shared" si="17"/>
        <v>0.31763657971929743</v>
      </c>
      <c r="G92">
        <f t="shared" si="22"/>
        <v>0.46549473532539581</v>
      </c>
      <c r="H92">
        <f t="shared" si="23"/>
        <v>-0.76465449204885072</v>
      </c>
      <c r="I92">
        <f t="shared" si="24"/>
        <v>413.26640933627147</v>
      </c>
      <c r="J92">
        <f t="shared" si="25"/>
        <v>1.5375744762636942E-2</v>
      </c>
      <c r="K92">
        <f t="shared" si="18"/>
        <v>44334844.872813232</v>
      </c>
      <c r="S92">
        <f t="shared" si="26"/>
        <v>-36.016564811810824</v>
      </c>
      <c r="T92">
        <f t="shared" si="19"/>
        <v>201855.19085934639</v>
      </c>
      <c r="U92">
        <f t="shared" si="27"/>
        <v>-5604.5098113619242</v>
      </c>
      <c r="Y92">
        <f t="shared" si="28"/>
        <v>338.1875</v>
      </c>
    </row>
    <row r="93" spans="1:25" x14ac:dyDescent="0.35">
      <c r="A93">
        <v>65.534999999999997</v>
      </c>
      <c r="B93">
        <v>0.44334844872813234</v>
      </c>
      <c r="C93">
        <f t="shared" si="20"/>
        <v>0.21381449999999996</v>
      </c>
      <c r="D93">
        <f t="shared" si="21"/>
        <v>0.90101449999999994</v>
      </c>
      <c r="E93">
        <f t="shared" si="16"/>
        <v>0.66598668694974905</v>
      </c>
      <c r="F93">
        <f t="shared" si="17"/>
        <v>0.33401331305025084</v>
      </c>
      <c r="G93">
        <f t="shared" si="22"/>
        <v>0.50153151646326122</v>
      </c>
      <c r="H93">
        <f t="shared" si="23"/>
        <v>-0.69008882916143055</v>
      </c>
      <c r="I93">
        <f t="shared" si="24"/>
        <v>375.81951249267411</v>
      </c>
      <c r="J93">
        <f t="shared" si="25"/>
        <v>1.5259021896696423E-2</v>
      </c>
      <c r="K93">
        <f t="shared" si="18"/>
        <v>46686893.816985674</v>
      </c>
      <c r="S93">
        <f t="shared" si="26"/>
        <v>-16.673608184825213</v>
      </c>
      <c r="T93">
        <f t="shared" si="19"/>
        <v>154050.84977916203</v>
      </c>
      <c r="U93">
        <f t="shared" si="27"/>
        <v>-9239.2029410505747</v>
      </c>
      <c r="Y93">
        <f t="shared" si="28"/>
        <v>338.68499999999995</v>
      </c>
    </row>
    <row r="94" spans="1:25" x14ac:dyDescent="0.35">
      <c r="A94">
        <v>66.034999999999997</v>
      </c>
      <c r="B94">
        <v>0.46686893816985675</v>
      </c>
      <c r="C94">
        <f t="shared" si="20"/>
        <v>0.21616449999999998</v>
      </c>
      <c r="D94">
        <f t="shared" si="21"/>
        <v>0.9033644999999999</v>
      </c>
      <c r="E94">
        <f t="shared" si="16"/>
        <v>0.63517980475864844</v>
      </c>
      <c r="F94">
        <f t="shared" si="17"/>
        <v>0.36482019524135156</v>
      </c>
      <c r="G94">
        <f t="shared" si="22"/>
        <v>0.57435735914175301</v>
      </c>
      <c r="H94">
        <f t="shared" si="23"/>
        <v>-0.55450349948116151</v>
      </c>
      <c r="I94">
        <f t="shared" si="24"/>
        <v>304.28426666826192</v>
      </c>
      <c r="J94">
        <f t="shared" si="25"/>
        <v>1.5143484515787084E-2</v>
      </c>
      <c r="K94">
        <f t="shared" si="18"/>
        <v>49462550.368484147</v>
      </c>
      <c r="S94">
        <f t="shared" si="26"/>
        <v>-2.6939227167552318</v>
      </c>
      <c r="T94">
        <f t="shared" si="19"/>
        <v>94235.608758103466</v>
      </c>
      <c r="U94">
        <f t="shared" si="27"/>
        <v>-34980.813730101399</v>
      </c>
      <c r="Y94">
        <f t="shared" si="28"/>
        <v>339.18499999999995</v>
      </c>
    </row>
    <row r="95" spans="1:25" x14ac:dyDescent="0.35">
      <c r="A95">
        <v>66.542500000000004</v>
      </c>
      <c r="B95">
        <v>0.49462550368484148</v>
      </c>
      <c r="C95">
        <f t="shared" si="20"/>
        <v>0.21854975000000004</v>
      </c>
      <c r="D95">
        <f t="shared" si="21"/>
        <v>0.90574975000000002</v>
      </c>
      <c r="E95">
        <f t="shared" si="16"/>
        <v>0.598259962623921</v>
      </c>
      <c r="F95">
        <f t="shared" si="17"/>
        <v>0.40174003737607888</v>
      </c>
      <c r="G95">
        <f t="shared" si="22"/>
        <v>0.67151416186047075</v>
      </c>
      <c r="H95">
        <f t="shared" si="23"/>
        <v>-0.3982201733522226</v>
      </c>
      <c r="I95">
        <f t="shared" si="24"/>
        <v>220.2030825067622</v>
      </c>
      <c r="J95">
        <f t="shared" si="25"/>
        <v>1.5027989630687154E-2</v>
      </c>
      <c r="K95">
        <f t="shared" si="18"/>
        <v>51127142.538297445</v>
      </c>
      <c r="S95">
        <f t="shared" si="26"/>
        <v>5.9400419076606816</v>
      </c>
      <c r="T95">
        <f t="shared" si="19"/>
        <v>45908.650566772223</v>
      </c>
      <c r="U95">
        <f t="shared" si="27"/>
        <v>7728.6745245964185</v>
      </c>
      <c r="Y95">
        <f t="shared" si="28"/>
        <v>339.6925</v>
      </c>
    </row>
    <row r="96" spans="1:25" x14ac:dyDescent="0.35">
      <c r="A96">
        <v>67.037500000000009</v>
      </c>
      <c r="B96">
        <v>0.51127142538297443</v>
      </c>
      <c r="C96">
        <f t="shared" si="20"/>
        <v>0.22087625000000005</v>
      </c>
      <c r="D96">
        <f t="shared" si="21"/>
        <v>0.90807625000000003</v>
      </c>
      <c r="E96">
        <f t="shared" si="16"/>
        <v>0.57742262022267987</v>
      </c>
      <c r="F96">
        <f t="shared" si="17"/>
        <v>0.42257737977732007</v>
      </c>
      <c r="G96">
        <f t="shared" si="22"/>
        <v>0.73183378166646018</v>
      </c>
      <c r="H96">
        <f t="shared" si="23"/>
        <v>-0.31220186503222841</v>
      </c>
      <c r="I96">
        <f t="shared" si="24"/>
        <v>173.92192230018452</v>
      </c>
      <c r="J96">
        <f t="shared" si="25"/>
        <v>1.4917024053701284E-2</v>
      </c>
      <c r="K96">
        <f t="shared" si="18"/>
        <v>54050377.594484255</v>
      </c>
      <c r="S96">
        <f t="shared" si="26"/>
        <v>9.010239808990157</v>
      </c>
      <c r="T96">
        <f t="shared" si="19"/>
        <v>27195.863022076504</v>
      </c>
      <c r="U96">
        <f t="shared" si="27"/>
        <v>3018.3284350480058</v>
      </c>
      <c r="Y96">
        <f t="shared" si="28"/>
        <v>340.1875</v>
      </c>
    </row>
    <row r="97" spans="1:25" x14ac:dyDescent="0.35">
      <c r="A97" s="7">
        <v>67.534999999999997</v>
      </c>
      <c r="B97">
        <v>0.54050377594484256</v>
      </c>
      <c r="C97">
        <f t="shared" si="20"/>
        <v>0.22321449999999998</v>
      </c>
      <c r="D97">
        <f t="shared" si="21"/>
        <v>0.9104144999999999</v>
      </c>
      <c r="E97">
        <f t="shared" si="16"/>
        <v>0.53828685106978669</v>
      </c>
      <c r="F97">
        <f t="shared" si="17"/>
        <v>0.46171314893021337</v>
      </c>
      <c r="G97">
        <f t="shared" si="22"/>
        <v>0.85774554591591567</v>
      </c>
      <c r="H97">
        <f t="shared" si="23"/>
        <v>-0.15344779001029185</v>
      </c>
      <c r="I97">
        <f t="shared" si="24"/>
        <v>86.117331901247454</v>
      </c>
      <c r="J97">
        <f t="shared" si="25"/>
        <v>1.4807137040053306E-2</v>
      </c>
      <c r="K97">
        <f t="shared" si="18"/>
        <v>56673189.967263557</v>
      </c>
      <c r="S97">
        <f t="shared" si="26"/>
        <v>6.8111716587682452</v>
      </c>
      <c r="T97">
        <f t="shared" si="19"/>
        <v>6289.4670524057901</v>
      </c>
      <c r="U97">
        <f t="shared" si="27"/>
        <v>923.40457229691935</v>
      </c>
      <c r="Y97">
        <f t="shared" si="28"/>
        <v>340.68499999999995</v>
      </c>
    </row>
    <row r="98" spans="1:25" x14ac:dyDescent="0.35">
      <c r="A98" s="8">
        <v>68.034999999999997</v>
      </c>
      <c r="B98" s="8">
        <v>0.5667318996726356</v>
      </c>
      <c r="C98">
        <f t="shared" si="20"/>
        <v>0.2255645</v>
      </c>
      <c r="D98">
        <f t="shared" si="21"/>
        <v>0.91276449999999998</v>
      </c>
      <c r="E98" s="4">
        <f t="shared" ref="E98:E129" si="29">(B98-D98)/(C98-D98)</f>
        <v>0.50353987242049525</v>
      </c>
      <c r="F98" s="4">
        <f t="shared" ref="F98:F129" si="30">(B98-C98)/(D98-C98)</f>
        <v>0.49646012757950464</v>
      </c>
      <c r="G98" s="4">
        <f t="shared" si="22"/>
        <v>0.98594005116822514</v>
      </c>
      <c r="H98">
        <f t="shared" si="23"/>
        <v>-1.4159726260124541E-2</v>
      </c>
      <c r="I98">
        <f t="shared" si="24"/>
        <v>8.0054964714539327</v>
      </c>
      <c r="J98" s="4">
        <f t="shared" si="25"/>
        <v>1.4698317042698611E-2</v>
      </c>
      <c r="K98" t="s">
        <v>18</v>
      </c>
      <c r="S98">
        <f t="shared" si="26"/>
        <v>-0.69771012905346019</v>
      </c>
      <c r="T98">
        <f t="shared" ref="T98:T129" si="31">(I98-S98)^2</f>
        <v>75.745805131115446</v>
      </c>
      <c r="U98">
        <f t="shared" si="27"/>
        <v>-108.56343053794426</v>
      </c>
      <c r="Y98">
        <f t="shared" si="28"/>
        <v>341.18499999999995</v>
      </c>
    </row>
    <row r="99" spans="1:25" x14ac:dyDescent="0.35">
      <c r="A99">
        <v>68.547499999999999</v>
      </c>
      <c r="B99">
        <v>0.59517887112689416</v>
      </c>
      <c r="C99">
        <f t="shared" si="20"/>
        <v>0.22797325000000002</v>
      </c>
      <c r="D99">
        <f t="shared" si="21"/>
        <v>0.91517325000000005</v>
      </c>
      <c r="E99">
        <f t="shared" si="29"/>
        <v>0.46564956180603301</v>
      </c>
      <c r="F99">
        <f t="shared" si="30"/>
        <v>0.53435043819396699</v>
      </c>
      <c r="G99">
        <f t="shared" si="22"/>
        <v>1.1475377236939213</v>
      </c>
      <c r="H99">
        <f t="shared" si="23"/>
        <v>0.13761853709100125</v>
      </c>
      <c r="I99">
        <f t="shared" si="24"/>
        <v>-78.391609438049343</v>
      </c>
      <c r="J99">
        <f t="shared" si="25"/>
        <v>1.4588424085488166E-2</v>
      </c>
      <c r="S99">
        <f t="shared" si="26"/>
        <v>-13.866436682867455</v>
      </c>
      <c r="T99">
        <f t="shared" si="31"/>
        <v>4163.4979190860668</v>
      </c>
      <c r="U99">
        <f t="shared" si="27"/>
        <v>-300.25723365760126</v>
      </c>
      <c r="Y99">
        <f t="shared" si="28"/>
        <v>341.69749999999999</v>
      </c>
    </row>
    <row r="100" spans="1:25" x14ac:dyDescent="0.35">
      <c r="A100">
        <v>69.039999999999992</v>
      </c>
      <c r="B100">
        <v>0.62074810404377023</v>
      </c>
      <c r="C100">
        <f t="shared" si="20"/>
        <v>0.23028799999999999</v>
      </c>
      <c r="D100">
        <f t="shared" si="21"/>
        <v>0.91748799999999997</v>
      </c>
      <c r="E100">
        <f t="shared" si="29"/>
        <v>0.43181009306785467</v>
      </c>
      <c r="F100">
        <f t="shared" si="30"/>
        <v>0.56818990693214522</v>
      </c>
      <c r="G100">
        <f t="shared" si="22"/>
        <v>1.3158328535013186</v>
      </c>
      <c r="H100">
        <f t="shared" si="23"/>
        <v>0.27446981381930807</v>
      </c>
      <c r="I100">
        <f t="shared" si="24"/>
        <v>-157.46948031196658</v>
      </c>
      <c r="J100">
        <f t="shared" si="25"/>
        <v>1.4484356894553883E-2</v>
      </c>
      <c r="S100">
        <f t="shared" si="26"/>
        <v>-31.702680708258512</v>
      </c>
      <c r="T100">
        <f t="shared" si="31"/>
        <v>15817.287882559263</v>
      </c>
      <c r="U100">
        <f t="shared" si="27"/>
        <v>-498.92588037322906</v>
      </c>
      <c r="Y100">
        <f t="shared" si="28"/>
        <v>342.18999999999994</v>
      </c>
    </row>
    <row r="101" spans="1:25" x14ac:dyDescent="0.35">
      <c r="A101">
        <v>69.534999999999997</v>
      </c>
      <c r="B101">
        <v>0.64291502455478777</v>
      </c>
      <c r="C101">
        <f t="shared" si="20"/>
        <v>0.2326145</v>
      </c>
      <c r="D101">
        <f t="shared" si="21"/>
        <v>0.91981449999999998</v>
      </c>
      <c r="E101">
        <f t="shared" si="29"/>
        <v>0.40293870117172903</v>
      </c>
      <c r="F101">
        <f t="shared" si="30"/>
        <v>0.59706129882827086</v>
      </c>
      <c r="G101">
        <f t="shared" si="22"/>
        <v>1.4817670705048718</v>
      </c>
      <c r="H101">
        <f t="shared" si="23"/>
        <v>0.39323534212214734</v>
      </c>
      <c r="I101">
        <f t="shared" si="24"/>
        <v>-227.22547816519182</v>
      </c>
      <c r="J101">
        <f t="shared" si="25"/>
        <v>1.4381246854102251E-2</v>
      </c>
      <c r="S101">
        <f t="shared" si="26"/>
        <v>-54.709442680366308</v>
      </c>
      <c r="T101">
        <f t="shared" si="31"/>
        <v>29761.782499401579</v>
      </c>
      <c r="U101">
        <f t="shared" si="27"/>
        <v>-543.9971793037887</v>
      </c>
      <c r="Y101">
        <f t="shared" si="28"/>
        <v>342.68499999999995</v>
      </c>
    </row>
    <row r="102" spans="1:25" x14ac:dyDescent="0.35">
      <c r="A102">
        <v>70.034999999999997</v>
      </c>
      <c r="B102">
        <v>0.66046693688396807</v>
      </c>
      <c r="C102">
        <f t="shared" si="20"/>
        <v>0.23496449999999997</v>
      </c>
      <c r="D102">
        <f t="shared" si="21"/>
        <v>0.92216449999999994</v>
      </c>
      <c r="E102">
        <f t="shared" si="29"/>
        <v>0.38081717566360862</v>
      </c>
      <c r="F102">
        <f t="shared" si="30"/>
        <v>0.61918282433639127</v>
      </c>
      <c r="G102">
        <f t="shared" si="22"/>
        <v>1.6259319797154863</v>
      </c>
      <c r="H102">
        <f t="shared" si="23"/>
        <v>0.48608117735729411</v>
      </c>
      <c r="I102">
        <f t="shared" si="24"/>
        <v>-282.89479757917235</v>
      </c>
      <c r="J102">
        <f t="shared" si="25"/>
        <v>1.4278574998215179E-2</v>
      </c>
      <c r="S102">
        <f t="shared" si="26"/>
        <v>-83.081992888883917</v>
      </c>
      <c r="T102">
        <f t="shared" si="31"/>
        <v>39925.156918199347</v>
      </c>
      <c r="U102">
        <f t="shared" si="27"/>
        <v>-480.55126664566558</v>
      </c>
      <c r="Y102">
        <f t="shared" si="28"/>
        <v>343.18499999999995</v>
      </c>
    </row>
    <row r="103" spans="1:25" x14ac:dyDescent="0.35">
      <c r="A103">
        <v>70.537499999999994</v>
      </c>
      <c r="B103">
        <v>0.68938289028694189</v>
      </c>
      <c r="C103">
        <f t="shared" si="20"/>
        <v>0.23732624999999996</v>
      </c>
      <c r="D103">
        <f t="shared" si="21"/>
        <v>0.92452624999999999</v>
      </c>
      <c r="E103">
        <f t="shared" si="29"/>
        <v>0.34217601820875743</v>
      </c>
      <c r="F103">
        <f t="shared" si="30"/>
        <v>0.65782398179124257</v>
      </c>
      <c r="G103">
        <f t="shared" si="22"/>
        <v>1.9224724901378452</v>
      </c>
      <c r="H103">
        <f t="shared" si="23"/>
        <v>0.65361211287413434</v>
      </c>
      <c r="I103">
        <f t="shared" si="24"/>
        <v>-383.12560626255032</v>
      </c>
      <c r="J103">
        <f t="shared" si="25"/>
        <v>1.417685628211944E-2</v>
      </c>
      <c r="S103">
        <f t="shared" si="26"/>
        <v>-116.75730960241133</v>
      </c>
      <c r="T103">
        <f t="shared" si="31"/>
        <v>70952.069465623805</v>
      </c>
      <c r="U103">
        <f t="shared" si="27"/>
        <v>-607.68845828354438</v>
      </c>
      <c r="Y103">
        <f t="shared" si="28"/>
        <v>343.6875</v>
      </c>
    </row>
    <row r="104" spans="1:25" x14ac:dyDescent="0.35">
      <c r="A104">
        <v>71.039999999999992</v>
      </c>
      <c r="B104">
        <v>0.71865069367658607</v>
      </c>
      <c r="C104">
        <f t="shared" si="20"/>
        <v>0.23968799999999996</v>
      </c>
      <c r="D104">
        <f t="shared" si="21"/>
        <v>0.92688799999999993</v>
      </c>
      <c r="E104">
        <f t="shared" si="29"/>
        <v>0.30302285553465347</v>
      </c>
      <c r="F104">
        <f t="shared" si="30"/>
        <v>0.69697714446534642</v>
      </c>
      <c r="G104">
        <f t="shared" si="22"/>
        <v>2.3000811052209249</v>
      </c>
      <c r="H104">
        <f t="shared" si="23"/>
        <v>0.83294438545290672</v>
      </c>
      <c r="I104">
        <f t="shared" si="24"/>
        <v>-491.72238757479403</v>
      </c>
      <c r="J104">
        <f t="shared" si="25"/>
        <v>1.4076576576576579E-2</v>
      </c>
      <c r="S104">
        <f t="shared" si="26"/>
        <v>-155.56960357813767</v>
      </c>
      <c r="T104">
        <f t="shared" si="31"/>
        <v>112998.69418870271</v>
      </c>
      <c r="U104">
        <f t="shared" si="27"/>
        <v>-726.35458077738849</v>
      </c>
      <c r="Y104">
        <f t="shared" si="28"/>
        <v>344.18999999999994</v>
      </c>
    </row>
    <row r="105" spans="1:25" x14ac:dyDescent="0.35">
      <c r="A105">
        <v>71.537499999999994</v>
      </c>
      <c r="B105">
        <v>0.73808927527454404</v>
      </c>
      <c r="C105">
        <f t="shared" si="20"/>
        <v>0.24202625</v>
      </c>
      <c r="D105">
        <f t="shared" si="21"/>
        <v>0.92922624999999992</v>
      </c>
      <c r="E105">
        <f t="shared" si="29"/>
        <v>0.27813878743518028</v>
      </c>
      <c r="F105">
        <f t="shared" si="30"/>
        <v>0.72186121256481972</v>
      </c>
      <c r="G105">
        <f t="shared" si="22"/>
        <v>2.595327387529681</v>
      </c>
      <c r="H105">
        <f t="shared" si="23"/>
        <v>0.95371266955799283</v>
      </c>
      <c r="I105">
        <f t="shared" si="24"/>
        <v>-566.95988901857584</v>
      </c>
      <c r="J105">
        <f t="shared" si="25"/>
        <v>1.3978682509173512E-2</v>
      </c>
      <c r="S105">
        <f t="shared" si="26"/>
        <v>-199.02058693920532</v>
      </c>
      <c r="T105">
        <f t="shared" si="31"/>
        <v>135379.33001465426</v>
      </c>
      <c r="U105">
        <f t="shared" si="27"/>
        <v>-680.22776988396936</v>
      </c>
      <c r="Y105">
        <f t="shared" si="28"/>
        <v>344.6875</v>
      </c>
    </row>
    <row r="106" spans="1:25" x14ac:dyDescent="0.35">
      <c r="A106">
        <v>72.034999999999997</v>
      </c>
      <c r="B106">
        <v>0.76740225436274068</v>
      </c>
      <c r="C106">
        <f t="shared" si="20"/>
        <v>0.24436449999999998</v>
      </c>
      <c r="D106">
        <f t="shared" si="21"/>
        <v>0.93156449999999991</v>
      </c>
      <c r="E106">
        <f t="shared" si="29"/>
        <v>0.23888568922767645</v>
      </c>
      <c r="F106">
        <f t="shared" si="30"/>
        <v>0.76111431077232361</v>
      </c>
      <c r="G106">
        <f t="shared" si="22"/>
        <v>3.1861025799955858</v>
      </c>
      <c r="H106">
        <f t="shared" si="23"/>
        <v>1.158798408080522</v>
      </c>
      <c r="I106">
        <f t="shared" si="24"/>
        <v>-693.66930003972823</v>
      </c>
      <c r="J106">
        <f t="shared" si="25"/>
        <v>1.3882140626084543E-2</v>
      </c>
      <c r="S106">
        <f t="shared" si="26"/>
        <v>-247.4364395185259</v>
      </c>
      <c r="T106">
        <f t="shared" si="31"/>
        <v>199123.76580893481</v>
      </c>
      <c r="U106">
        <f t="shared" si="27"/>
        <v>-804.74713504769034</v>
      </c>
      <c r="Y106">
        <f t="shared" si="28"/>
        <v>345.18499999999995</v>
      </c>
    </row>
    <row r="107" spans="1:25" x14ac:dyDescent="0.35">
      <c r="A107">
        <v>72.537500000000009</v>
      </c>
      <c r="B107">
        <v>0.78869725725639561</v>
      </c>
      <c r="C107">
        <f t="shared" si="20"/>
        <v>0.24672625000000004</v>
      </c>
      <c r="D107">
        <f t="shared" si="21"/>
        <v>0.93392625000000007</v>
      </c>
      <c r="E107">
        <f t="shared" si="29"/>
        <v>0.21133438990629286</v>
      </c>
      <c r="F107">
        <f t="shared" si="30"/>
        <v>0.78866561009370717</v>
      </c>
      <c r="G107">
        <f t="shared" si="22"/>
        <v>3.7318375416486025</v>
      </c>
      <c r="H107">
        <f t="shared" si="23"/>
        <v>1.3169007508609007</v>
      </c>
      <c r="I107">
        <f t="shared" si="24"/>
        <v>-793.81015907140829</v>
      </c>
      <c r="J107">
        <f t="shared" si="25"/>
        <v>1.3785972772703773E-2</v>
      </c>
      <c r="S107">
        <f t="shared" si="26"/>
        <v>-301.3439270077277</v>
      </c>
      <c r="T107">
        <f t="shared" si="31"/>
        <v>242522.9897229989</v>
      </c>
      <c r="U107">
        <f t="shared" si="27"/>
        <v>-804.8046367855942</v>
      </c>
      <c r="Y107">
        <f t="shared" si="28"/>
        <v>345.6875</v>
      </c>
    </row>
    <row r="108" spans="1:25" x14ac:dyDescent="0.35">
      <c r="A108">
        <v>73.037500000000009</v>
      </c>
      <c r="B108">
        <v>0.80611534001668061</v>
      </c>
      <c r="C108">
        <f t="shared" si="20"/>
        <v>0.24907625000000005</v>
      </c>
      <c r="D108">
        <f t="shared" si="21"/>
        <v>0.93627625000000003</v>
      </c>
      <c r="E108">
        <f t="shared" si="29"/>
        <v>0.18940761056944036</v>
      </c>
      <c r="F108">
        <f t="shared" si="30"/>
        <v>0.81059238943055967</v>
      </c>
      <c r="G108">
        <f t="shared" si="22"/>
        <v>4.2796188970103781</v>
      </c>
      <c r="H108">
        <f t="shared" si="23"/>
        <v>1.4538639628745795</v>
      </c>
      <c r="I108">
        <f t="shared" si="24"/>
        <v>-882.41055615603716</v>
      </c>
      <c r="J108">
        <f t="shared" si="25"/>
        <v>1.3691596782474754E-2</v>
      </c>
      <c r="S108">
        <f t="shared" si="26"/>
        <v>-359.94139649040511</v>
      </c>
      <c r="T108">
        <f t="shared" si="31"/>
        <v>272974.02280171175</v>
      </c>
      <c r="U108">
        <f t="shared" si="27"/>
        <v>-758.38463000736942</v>
      </c>
      <c r="Y108">
        <f t="shared" si="28"/>
        <v>346.1875</v>
      </c>
    </row>
    <row r="109" spans="1:25" x14ac:dyDescent="0.35">
      <c r="A109">
        <v>73.537499999999994</v>
      </c>
      <c r="B109">
        <v>0.81804502606897378</v>
      </c>
      <c r="C109">
        <f t="shared" si="20"/>
        <v>0.25142624999999996</v>
      </c>
      <c r="D109">
        <f t="shared" si="21"/>
        <v>0.93862625</v>
      </c>
      <c r="E109">
        <f t="shared" si="29"/>
        <v>0.17546743878205212</v>
      </c>
      <c r="F109">
        <f t="shared" si="30"/>
        <v>0.82453256121794793</v>
      </c>
      <c r="G109">
        <f t="shared" si="22"/>
        <v>4.6990630680037384</v>
      </c>
      <c r="H109">
        <f t="shared" si="23"/>
        <v>1.547363141610465</v>
      </c>
      <c r="I109">
        <f t="shared" si="24"/>
        <v>-945.58839348755225</v>
      </c>
      <c r="J109">
        <f t="shared" si="25"/>
        <v>1.3598504164541902E-2</v>
      </c>
      <c r="S109">
        <f t="shared" si="26"/>
        <v>-423.45076468519511</v>
      </c>
      <c r="T109">
        <f t="shared" si="31"/>
        <v>272627.70341134805</v>
      </c>
      <c r="U109">
        <f t="shared" si="27"/>
        <v>-643.82385426562382</v>
      </c>
      <c r="Y109">
        <f t="shared" si="28"/>
        <v>346.6875</v>
      </c>
    </row>
    <row r="110" spans="1:25" x14ac:dyDescent="0.35">
      <c r="A110">
        <v>74.03</v>
      </c>
      <c r="B110">
        <v>0.84139191449640238</v>
      </c>
      <c r="C110">
        <f t="shared" si="20"/>
        <v>0.25374099999999999</v>
      </c>
      <c r="D110">
        <f t="shared" si="21"/>
        <v>0.94094100000000003</v>
      </c>
      <c r="E110">
        <f t="shared" si="29"/>
        <v>0.14486188228113742</v>
      </c>
      <c r="F110">
        <f t="shared" si="30"/>
        <v>0.85513811771886261</v>
      </c>
      <c r="G110">
        <f t="shared" si="22"/>
        <v>5.9031272012555567</v>
      </c>
      <c r="H110">
        <f t="shared" si="23"/>
        <v>1.775482244604321</v>
      </c>
      <c r="I110">
        <f t="shared" si="24"/>
        <v>-1092.2576792205609</v>
      </c>
      <c r="J110">
        <f t="shared" si="25"/>
        <v>1.3508037282182899E-2</v>
      </c>
      <c r="S110">
        <f t="shared" si="26"/>
        <v>-490.77693747304363</v>
      </c>
      <c r="T110">
        <f t="shared" si="31"/>
        <v>361779.08269314357</v>
      </c>
      <c r="U110">
        <f t="shared" si="27"/>
        <v>-737.15583408605994</v>
      </c>
      <c r="Y110">
        <f t="shared" si="28"/>
        <v>347.17999999999995</v>
      </c>
    </row>
    <row r="111" spans="1:25" x14ac:dyDescent="0.35">
      <c r="A111">
        <v>74.540000000000006</v>
      </c>
      <c r="B111">
        <v>0.84819931793594538</v>
      </c>
      <c r="C111">
        <f t="shared" si="20"/>
        <v>0.25613800000000003</v>
      </c>
      <c r="D111">
        <f t="shared" si="21"/>
        <v>0.94333800000000001</v>
      </c>
      <c r="E111">
        <f t="shared" si="29"/>
        <v>0.13844394945293165</v>
      </c>
      <c r="F111">
        <f t="shared" si="30"/>
        <v>0.86155605054706819</v>
      </c>
      <c r="G111">
        <f t="shared" si="22"/>
        <v>6.2231397901573233</v>
      </c>
      <c r="H111">
        <f t="shared" si="23"/>
        <v>1.8282745688021316</v>
      </c>
      <c r="I111">
        <f t="shared" si="24"/>
        <v>-1132.4833626392256</v>
      </c>
      <c r="J111">
        <f t="shared" si="25"/>
        <v>1.3415615776764152E-2</v>
      </c>
      <c r="S111">
        <f t="shared" si="26"/>
        <v>-565.45034410675157</v>
      </c>
      <c r="T111">
        <f t="shared" si="31"/>
        <v>321526.44410604896</v>
      </c>
      <c r="U111">
        <f t="shared" si="27"/>
        <v>-568.62012280489103</v>
      </c>
      <c r="Y111">
        <f t="shared" si="28"/>
        <v>347.69</v>
      </c>
    </row>
    <row r="112" spans="1:25" x14ac:dyDescent="0.35">
      <c r="A112">
        <v>75.045000000000002</v>
      </c>
      <c r="B112">
        <v>0.86359246188861727</v>
      </c>
      <c r="C112">
        <f t="shared" si="20"/>
        <v>0.25851150000000001</v>
      </c>
      <c r="D112">
        <f t="shared" si="21"/>
        <v>0.94571150000000004</v>
      </c>
      <c r="E112">
        <f t="shared" si="29"/>
        <v>0.1194980182063195</v>
      </c>
      <c r="F112">
        <f t="shared" si="30"/>
        <v>0.88050198179368044</v>
      </c>
      <c r="G112">
        <f t="shared" si="22"/>
        <v>7.3683396177620981</v>
      </c>
      <c r="H112">
        <f t="shared" si="23"/>
        <v>1.9971923915066476</v>
      </c>
      <c r="I112">
        <f t="shared" si="24"/>
        <v>-1245.4970081013221</v>
      </c>
      <c r="J112">
        <f t="shared" si="25"/>
        <v>1.3325338130455061E-2</v>
      </c>
      <c r="S112">
        <f t="shared" si="26"/>
        <v>-644.3257023537526</v>
      </c>
      <c r="T112">
        <f t="shared" si="31"/>
        <v>361406.93885423767</v>
      </c>
      <c r="U112">
        <f t="shared" si="27"/>
        <v>-560.90722057804123</v>
      </c>
      <c r="Y112">
        <f t="shared" si="28"/>
        <v>348.19499999999999</v>
      </c>
    </row>
    <row r="113" spans="1:25" x14ac:dyDescent="0.35">
      <c r="A113">
        <v>75.532499999999999</v>
      </c>
      <c r="B113">
        <v>0.87654842776808239</v>
      </c>
      <c r="C113">
        <f t="shared" si="20"/>
        <v>0.26080275000000003</v>
      </c>
      <c r="D113">
        <f t="shared" si="21"/>
        <v>0.94800275000000001</v>
      </c>
      <c r="E113">
        <f t="shared" si="29"/>
        <v>0.10397893223503726</v>
      </c>
      <c r="F113">
        <f t="shared" si="30"/>
        <v>0.8960210677649626</v>
      </c>
      <c r="G113">
        <f t="shared" si="22"/>
        <v>8.6173328433453058</v>
      </c>
      <c r="H113">
        <f t="shared" si="23"/>
        <v>2.1537756218717887</v>
      </c>
      <c r="I113">
        <f t="shared" si="24"/>
        <v>-1351.8712749915467</v>
      </c>
      <c r="J113">
        <f t="shared" si="25"/>
        <v>1.3239334061496707E-2</v>
      </c>
      <c r="S113">
        <f t="shared" si="26"/>
        <v>-725.09414572383014</v>
      </c>
      <c r="T113">
        <f t="shared" si="31"/>
        <v>392849.56977307983</v>
      </c>
      <c r="U113">
        <f t="shared" si="27"/>
        <v>-541.79112062877721</v>
      </c>
      <c r="Y113">
        <f t="shared" si="28"/>
        <v>348.6825</v>
      </c>
    </row>
    <row r="114" spans="1:25" x14ac:dyDescent="0.35">
      <c r="A114">
        <v>76.032499999999999</v>
      </c>
      <c r="B114">
        <v>0.89777118519771337</v>
      </c>
      <c r="C114">
        <f t="shared" si="20"/>
        <v>0.26315274999999999</v>
      </c>
      <c r="D114">
        <f t="shared" si="21"/>
        <v>0.95035274999999997</v>
      </c>
      <c r="E114">
        <f t="shared" si="29"/>
        <v>7.6515664729753477E-2</v>
      </c>
      <c r="F114">
        <f t="shared" si="30"/>
        <v>0.92348433527024631</v>
      </c>
      <c r="G114">
        <f t="shared" si="22"/>
        <v>12.069219270745551</v>
      </c>
      <c r="H114">
        <f t="shared" si="23"/>
        <v>2.4906583495663028</v>
      </c>
      <c r="I114">
        <f t="shared" si="24"/>
        <v>-1573.6728518058535</v>
      </c>
      <c r="J114">
        <f t="shared" si="25"/>
        <v>1.3152270410679644E-2</v>
      </c>
      <c r="S114">
        <f t="shared" si="26"/>
        <v>-812.62359045863377</v>
      </c>
      <c r="T114">
        <f t="shared" si="31"/>
        <v>579195.97819714877</v>
      </c>
      <c r="U114">
        <f t="shared" si="27"/>
        <v>-712.74817147537942</v>
      </c>
      <c r="Y114">
        <f t="shared" si="28"/>
        <v>349.1825</v>
      </c>
    </row>
    <row r="115" spans="1:25" x14ac:dyDescent="0.35">
      <c r="A115">
        <v>76.537500000000009</v>
      </c>
      <c r="B115">
        <v>0.89800726600197434</v>
      </c>
      <c r="C115">
        <f t="shared" si="20"/>
        <v>0.26552625000000007</v>
      </c>
      <c r="D115">
        <f t="shared" si="21"/>
        <v>0.95272625</v>
      </c>
      <c r="E115">
        <f t="shared" si="29"/>
        <v>7.962599534054958E-2</v>
      </c>
      <c r="F115">
        <f t="shared" si="30"/>
        <v>0.92037400465945041</v>
      </c>
      <c r="G115">
        <f t="shared" si="22"/>
        <v>11.558712713393856</v>
      </c>
      <c r="H115">
        <f t="shared" si="23"/>
        <v>2.4474395000707334</v>
      </c>
      <c r="I115">
        <f t="shared" si="24"/>
        <v>-1556.636685121676</v>
      </c>
      <c r="J115">
        <f t="shared" si="25"/>
        <v>1.306549077249714E-2</v>
      </c>
      <c r="S115">
        <f t="shared" si="26"/>
        <v>-905.81764810552988</v>
      </c>
      <c r="T115">
        <f t="shared" si="31"/>
        <v>423565.41894262377</v>
      </c>
      <c r="U115">
        <f t="shared" si="27"/>
        <v>-467.60561557669871</v>
      </c>
      <c r="Y115">
        <f t="shared" si="28"/>
        <v>349.6875</v>
      </c>
    </row>
    <row r="116" spans="1:25" x14ac:dyDescent="0.35">
      <c r="A116">
        <v>77.037500000000009</v>
      </c>
      <c r="B116">
        <v>0.90616469778074227</v>
      </c>
      <c r="C116">
        <f t="shared" si="20"/>
        <v>0.26787625000000004</v>
      </c>
      <c r="D116">
        <f t="shared" si="21"/>
        <v>0.95507625000000007</v>
      </c>
      <c r="E116">
        <f t="shared" si="29"/>
        <v>7.1175134195660364E-2</v>
      </c>
      <c r="F116">
        <f t="shared" si="30"/>
        <v>0.92882486580433965</v>
      </c>
      <c r="G116">
        <f t="shared" si="22"/>
        <v>13.049850573530373</v>
      </c>
      <c r="H116">
        <f t="shared" si="23"/>
        <v>2.5687766833989611</v>
      </c>
      <c r="I116">
        <f t="shared" si="24"/>
        <v>-1644.4836314404577</v>
      </c>
      <c r="J116">
        <f t="shared" si="25"/>
        <v>1.2980691221807559E-2</v>
      </c>
      <c r="S116">
        <f t="shared" si="26"/>
        <v>-1002.7998097757668</v>
      </c>
      <c r="T116">
        <f t="shared" si="31"/>
        <v>411758.12698620278</v>
      </c>
      <c r="U116">
        <f t="shared" si="27"/>
        <v>-410.60850129027733</v>
      </c>
      <c r="Y116">
        <f t="shared" si="28"/>
        <v>350.1875</v>
      </c>
    </row>
    <row r="117" spans="1:25" x14ac:dyDescent="0.35">
      <c r="A117" s="5">
        <v>77.537499999999994</v>
      </c>
      <c r="B117">
        <v>0.92752323285284022</v>
      </c>
      <c r="C117">
        <f t="shared" si="20"/>
        <v>0.27022625</v>
      </c>
      <c r="D117">
        <f t="shared" si="21"/>
        <v>0.95742624999999992</v>
      </c>
      <c r="E117">
        <f t="shared" si="29"/>
        <v>4.3514285720546726E-2</v>
      </c>
      <c r="F117">
        <f t="shared" si="30"/>
        <v>0.95648571427945328</v>
      </c>
      <c r="G117">
        <f t="shared" si="22"/>
        <v>21.980958630967866</v>
      </c>
      <c r="H117">
        <f t="shared" si="23"/>
        <v>3.0901765618082191</v>
      </c>
      <c r="I117">
        <f t="shared" si="24"/>
        <v>-1991.1139364896119</v>
      </c>
      <c r="J117">
        <f t="shared" si="25"/>
        <v>1.2896985329679188E-2</v>
      </c>
      <c r="S117">
        <f t="shared" si="26"/>
        <v>-1104.4388271168311</v>
      </c>
      <c r="T117">
        <f t="shared" si="31"/>
        <v>786192.74958123267</v>
      </c>
      <c r="U117">
        <f t="shared" si="27"/>
        <v>-711.84816241349563</v>
      </c>
      <c r="Y117">
        <f t="shared" si="28"/>
        <v>350.6875</v>
      </c>
    </row>
    <row r="118" spans="1:25" x14ac:dyDescent="0.35">
      <c r="A118">
        <v>78.037500000000009</v>
      </c>
      <c r="B118">
        <v>0.9277084695710569</v>
      </c>
      <c r="C118">
        <f t="shared" si="20"/>
        <v>0.27257625000000008</v>
      </c>
      <c r="D118">
        <f t="shared" si="21"/>
        <v>0.95977625</v>
      </c>
      <c r="E118">
        <f t="shared" si="29"/>
        <v>4.6664406910569119E-2</v>
      </c>
      <c r="F118">
        <f t="shared" si="30"/>
        <v>0.95333559308943083</v>
      </c>
      <c r="G118">
        <f t="shared" si="22"/>
        <v>20.429609121926028</v>
      </c>
      <c r="H118">
        <f t="shared" si="23"/>
        <v>3.0169852760927092</v>
      </c>
      <c r="I118">
        <f t="shared" si="24"/>
        <v>-1956.4896842944349</v>
      </c>
      <c r="J118">
        <f t="shared" si="25"/>
        <v>1.2814352074323241E-2</v>
      </c>
      <c r="S118">
        <f t="shared" si="26"/>
        <v>-1210.704670011494</v>
      </c>
      <c r="T118">
        <f t="shared" si="31"/>
        <v>556195.28752900637</v>
      </c>
      <c r="U118">
        <f t="shared" si="27"/>
        <v>-459.39798640053652</v>
      </c>
      <c r="Y118">
        <f t="shared" si="28"/>
        <v>351.1875</v>
      </c>
    </row>
    <row r="119" spans="1:25" x14ac:dyDescent="0.35">
      <c r="A119">
        <v>78.537500000000009</v>
      </c>
      <c r="B119">
        <v>0.92892778026426215</v>
      </c>
      <c r="C119">
        <f t="shared" si="20"/>
        <v>0.27492625000000004</v>
      </c>
      <c r="D119">
        <f t="shared" si="21"/>
        <v>0.96212625000000007</v>
      </c>
      <c r="E119">
        <f t="shared" si="29"/>
        <v>4.8309763876219325E-2</v>
      </c>
      <c r="F119">
        <f t="shared" si="30"/>
        <v>0.95169023612378068</v>
      </c>
      <c r="G119">
        <f t="shared" si="22"/>
        <v>19.699749279715565</v>
      </c>
      <c r="H119">
        <f t="shared" si="23"/>
        <v>2.9806059087449635</v>
      </c>
      <c r="I119">
        <f t="shared" si="24"/>
        <v>-1945.2823867974587</v>
      </c>
      <c r="J119">
        <f t="shared" si="25"/>
        <v>1.2732770969282188E-2</v>
      </c>
      <c r="S119">
        <f t="shared" si="26"/>
        <v>-1321.5676931669545</v>
      </c>
      <c r="T119">
        <f t="shared" si="31"/>
        <v>389020.01905059366</v>
      </c>
      <c r="U119">
        <f t="shared" si="27"/>
        <v>-294.36253705503418</v>
      </c>
      <c r="Y119">
        <f t="shared" si="28"/>
        <v>351.6875</v>
      </c>
    </row>
    <row r="120" spans="1:25" x14ac:dyDescent="0.35">
      <c r="A120">
        <v>79.042500000000004</v>
      </c>
      <c r="B120">
        <v>0.93797527082268284</v>
      </c>
      <c r="C120">
        <f t="shared" si="20"/>
        <v>0.27729975000000001</v>
      </c>
      <c r="D120">
        <f t="shared" si="21"/>
        <v>0.96449974999999999</v>
      </c>
      <c r="E120">
        <f t="shared" si="29"/>
        <v>3.8597903343010984E-2</v>
      </c>
      <c r="F120">
        <f t="shared" si="30"/>
        <v>0.96140209665698906</v>
      </c>
      <c r="G120">
        <f t="shared" si="22"/>
        <v>24.908143017853131</v>
      </c>
      <c r="H120">
        <f t="shared" si="23"/>
        <v>3.2151947788378328</v>
      </c>
      <c r="I120">
        <f t="shared" si="24"/>
        <v>-2111.878746775265</v>
      </c>
      <c r="J120">
        <f t="shared" si="25"/>
        <v>1.2651421703513932E-2</v>
      </c>
      <c r="S120">
        <f t="shared" si="26"/>
        <v>-1438.175907997382</v>
      </c>
      <c r="T120">
        <f t="shared" si="31"/>
        <v>453875.51497737825</v>
      </c>
      <c r="U120">
        <f t="shared" si="27"/>
        <v>-315.59109873380277</v>
      </c>
      <c r="Y120">
        <f t="shared" si="28"/>
        <v>352.1925</v>
      </c>
    </row>
    <row r="121" spans="1:25" x14ac:dyDescent="0.35">
      <c r="A121">
        <v>79.545000000000002</v>
      </c>
      <c r="B121">
        <v>0.94911549706660681</v>
      </c>
      <c r="C121">
        <f t="shared" si="20"/>
        <v>0.27966150000000001</v>
      </c>
      <c r="D121">
        <f t="shared" si="21"/>
        <v>0.96686150000000004</v>
      </c>
      <c r="E121">
        <f t="shared" si="29"/>
        <v>2.5823636399000632E-2</v>
      </c>
      <c r="F121">
        <f t="shared" si="30"/>
        <v>0.97417636360099935</v>
      </c>
      <c r="G121">
        <f t="shared" si="22"/>
        <v>37.724213141364544</v>
      </c>
      <c r="H121">
        <f t="shared" si="23"/>
        <v>3.6303021466859438</v>
      </c>
      <c r="I121">
        <f t="shared" si="24"/>
        <v>-2399.6985131850884</v>
      </c>
      <c r="J121">
        <f t="shared" si="25"/>
        <v>1.2571500408573763E-2</v>
      </c>
      <c r="S121">
        <f t="shared" si="26"/>
        <v>-1558.8025354570725</v>
      </c>
      <c r="T121">
        <f t="shared" si="31"/>
        <v>707106.04535915575</v>
      </c>
      <c r="U121">
        <f t="shared" si="27"/>
        <v>-453.62130819977011</v>
      </c>
      <c r="Y121">
        <f t="shared" si="28"/>
        <v>352.69499999999999</v>
      </c>
    </row>
    <row r="122" spans="1:25" x14ac:dyDescent="0.35">
      <c r="A122">
        <v>80.039999999999992</v>
      </c>
      <c r="B122">
        <v>0.95157732827543351</v>
      </c>
      <c r="C122">
        <f t="shared" si="20"/>
        <v>0.28198799999999996</v>
      </c>
      <c r="D122">
        <f t="shared" si="21"/>
        <v>0.96918799999999994</v>
      </c>
      <c r="E122">
        <f t="shared" si="29"/>
        <v>2.5626705070672915E-2</v>
      </c>
      <c r="F122">
        <f t="shared" si="30"/>
        <v>0.97437329492932689</v>
      </c>
      <c r="G122">
        <f t="shared" si="22"/>
        <v>38.021793759369999</v>
      </c>
      <c r="H122">
        <f t="shared" si="23"/>
        <v>3.6381595153100759</v>
      </c>
      <c r="I122">
        <f t="shared" si="24"/>
        <v>-2419.8577700010273</v>
      </c>
      <c r="J122">
        <f t="shared" si="25"/>
        <v>1.2493753123438282E-2</v>
      </c>
      <c r="S122">
        <f t="shared" si="26"/>
        <v>-1682.0826978590228</v>
      </c>
      <c r="T122">
        <f t="shared" si="31"/>
        <v>544312.05707414006</v>
      </c>
      <c r="U122">
        <f t="shared" si="27"/>
        <v>-323.59411208910694</v>
      </c>
      <c r="Y122">
        <f t="shared" si="28"/>
        <v>353.18999999999994</v>
      </c>
    </row>
    <row r="123" spans="1:25" x14ac:dyDescent="0.35">
      <c r="A123">
        <v>80.534999999999997</v>
      </c>
      <c r="B123">
        <v>0.95139422342221636</v>
      </c>
      <c r="C123">
        <f t="shared" si="20"/>
        <v>0.28431449999999997</v>
      </c>
      <c r="D123">
        <f t="shared" si="21"/>
        <v>0.97151449999999995</v>
      </c>
      <c r="E123">
        <f t="shared" si="29"/>
        <v>2.9278632971163548E-2</v>
      </c>
      <c r="F123">
        <f t="shared" si="30"/>
        <v>0.97072136702883627</v>
      </c>
      <c r="G123">
        <f t="shared" si="22"/>
        <v>33.154600079344462</v>
      </c>
      <c r="H123">
        <f t="shared" si="23"/>
        <v>3.5011814725959023</v>
      </c>
      <c r="I123">
        <f t="shared" si="24"/>
        <v>-2343.1511706316965</v>
      </c>
      <c r="J123">
        <f t="shared" si="25"/>
        <v>1.2416961569503943E-2</v>
      </c>
      <c r="S123">
        <f t="shared" si="26"/>
        <v>-1809.7558277318965</v>
      </c>
      <c r="T123">
        <f t="shared" si="31"/>
        <v>284510.5918271952</v>
      </c>
      <c r="U123">
        <f t="shared" si="27"/>
        <v>-157.20938010944954</v>
      </c>
      <c r="Y123">
        <f t="shared" si="28"/>
        <v>353.68499999999995</v>
      </c>
    </row>
    <row r="124" spans="1:25" x14ac:dyDescent="0.35">
      <c r="A124">
        <v>81.040000000000006</v>
      </c>
      <c r="B124">
        <v>0.95750646116678073</v>
      </c>
      <c r="C124">
        <f t="shared" si="20"/>
        <v>0.28668800000000005</v>
      </c>
      <c r="D124">
        <f t="shared" si="21"/>
        <v>0.97388800000000009</v>
      </c>
      <c r="E124">
        <f t="shared" si="29"/>
        <v>2.3838094926104999E-2</v>
      </c>
      <c r="F124">
        <f t="shared" si="30"/>
        <v>0.976161905073895</v>
      </c>
      <c r="G124">
        <f t="shared" si="22"/>
        <v>40.949660956543305</v>
      </c>
      <c r="H124">
        <f t="shared" si="23"/>
        <v>3.7123435308153114</v>
      </c>
      <c r="I124">
        <f t="shared" si="24"/>
        <v>-2500.0495370167378</v>
      </c>
      <c r="J124">
        <f t="shared" si="25"/>
        <v>1.2339585389930897E-2</v>
      </c>
      <c r="S124">
        <f t="shared" si="26"/>
        <v>-1944.5071862561108</v>
      </c>
      <c r="T124">
        <f t="shared" si="31"/>
        <v>308627.30348864349</v>
      </c>
      <c r="U124">
        <f t="shared" si="27"/>
        <v>-158.7174918509117</v>
      </c>
      <c r="Y124">
        <f t="shared" si="28"/>
        <v>354.19</v>
      </c>
    </row>
    <row r="125" spans="1:25" x14ac:dyDescent="0.35">
      <c r="A125">
        <v>81.547499999999999</v>
      </c>
      <c r="B125">
        <v>0.96017051629837513</v>
      </c>
      <c r="C125">
        <f t="shared" si="20"/>
        <v>0.28907325</v>
      </c>
      <c r="D125">
        <f t="shared" si="21"/>
        <v>0.97627324999999998</v>
      </c>
      <c r="E125">
        <f t="shared" si="29"/>
        <v>2.3432383151374924E-2</v>
      </c>
      <c r="F125">
        <f t="shared" si="30"/>
        <v>0.97656761684862503</v>
      </c>
      <c r="G125">
        <f t="shared" si="22"/>
        <v>41.675983639390246</v>
      </c>
      <c r="H125">
        <f t="shared" si="23"/>
        <v>3.7299250309831611</v>
      </c>
      <c r="I125">
        <f t="shared" si="24"/>
        <v>-2527.6199707666651</v>
      </c>
      <c r="J125">
        <f t="shared" si="25"/>
        <v>1.226279162451332E-2</v>
      </c>
      <c r="S125">
        <f t="shared" si="26"/>
        <v>-2084.4750075320471</v>
      </c>
      <c r="T125">
        <f t="shared" si="31"/>
        <v>196377.45844021093</v>
      </c>
      <c r="U125">
        <f t="shared" si="27"/>
        <v>-94.209552875721769</v>
      </c>
      <c r="Y125">
        <f t="shared" si="28"/>
        <v>354.69749999999999</v>
      </c>
    </row>
    <row r="126" spans="1:25" x14ac:dyDescent="0.35">
      <c r="A126">
        <v>82.035000000000011</v>
      </c>
      <c r="B126">
        <v>0.97058494804473283</v>
      </c>
      <c r="C126">
        <f t="shared" si="20"/>
        <v>0.29136450000000008</v>
      </c>
      <c r="D126">
        <f t="shared" si="21"/>
        <v>0.97856450000000006</v>
      </c>
      <c r="E126">
        <f t="shared" si="29"/>
        <v>1.1611687944218898E-2</v>
      </c>
      <c r="F126">
        <f t="shared" si="30"/>
        <v>0.98838831205578115</v>
      </c>
      <c r="G126">
        <f t="shared" si="22"/>
        <v>85.120123517259117</v>
      </c>
      <c r="H126">
        <f t="shared" si="23"/>
        <v>4.4440634766879006</v>
      </c>
      <c r="I126">
        <f t="shared" si="24"/>
        <v>-3029.5662901468645</v>
      </c>
      <c r="J126">
        <f t="shared" si="25"/>
        <v>1.2189918937039067E-2</v>
      </c>
      <c r="S126">
        <f t="shared" si="26"/>
        <v>-2223.1950790850724</v>
      </c>
      <c r="T126">
        <f t="shared" si="31"/>
        <v>650234.53002926125</v>
      </c>
      <c r="U126">
        <f t="shared" si="27"/>
        <v>-292.47749608048656</v>
      </c>
      <c r="Y126">
        <f t="shared" si="28"/>
        <v>355.185</v>
      </c>
    </row>
    <row r="127" spans="1:25" x14ac:dyDescent="0.35">
      <c r="A127">
        <v>82.532499999999999</v>
      </c>
      <c r="B127">
        <v>0.96242108010362293</v>
      </c>
      <c r="C127">
        <f t="shared" si="20"/>
        <v>0.29370275000000001</v>
      </c>
      <c r="D127">
        <f t="shared" si="21"/>
        <v>0.98090275000000005</v>
      </c>
      <c r="E127">
        <f t="shared" si="29"/>
        <v>2.6894164575636082E-2</v>
      </c>
      <c r="F127">
        <f t="shared" si="30"/>
        <v>0.97310583542436391</v>
      </c>
      <c r="G127">
        <f t="shared" si="22"/>
        <v>36.182787261810631</v>
      </c>
      <c r="H127">
        <f t="shared" si="23"/>
        <v>3.5885835157452743</v>
      </c>
      <c r="I127">
        <f t="shared" si="24"/>
        <v>-2461.2123305000814</v>
      </c>
      <c r="J127">
        <f t="shared" si="25"/>
        <v>1.2116438978584195E-2</v>
      </c>
      <c r="S127">
        <f t="shared" si="26"/>
        <v>-2369.0465409002936</v>
      </c>
      <c r="T127">
        <f t="shared" si="31"/>
        <v>8494.5327725523512</v>
      </c>
      <c r="U127">
        <f t="shared" si="27"/>
        <v>-3.5856335559048276</v>
      </c>
      <c r="Y127">
        <f t="shared" si="28"/>
        <v>355.6825</v>
      </c>
    </row>
    <row r="128" spans="1:25" x14ac:dyDescent="0.35">
      <c r="A128">
        <v>83.034999999999997</v>
      </c>
      <c r="B128">
        <v>0.96375588986919536</v>
      </c>
      <c r="C128">
        <f t="shared" si="20"/>
        <v>0.29606450000000001</v>
      </c>
      <c r="D128">
        <f t="shared" si="21"/>
        <v>0.98326449999999999</v>
      </c>
      <c r="E128">
        <f t="shared" si="29"/>
        <v>2.8388547920262842E-2</v>
      </c>
      <c r="F128">
        <f t="shared" si="30"/>
        <v>0.9716114520797372</v>
      </c>
      <c r="G128">
        <f t="shared" si="22"/>
        <v>34.225472004020041</v>
      </c>
      <c r="H128">
        <f t="shared" si="23"/>
        <v>3.5329701622852596</v>
      </c>
      <c r="I128">
        <f t="shared" si="24"/>
        <v>-2437.8230744047128</v>
      </c>
      <c r="J128">
        <f t="shared" si="25"/>
        <v>1.2043114349370748E-2</v>
      </c>
      <c r="S128">
        <f t="shared" si="26"/>
        <v>-2520.732291403564</v>
      </c>
      <c r="T128">
        <f t="shared" si="31"/>
        <v>6873.9382633625983</v>
      </c>
      <c r="U128">
        <f t="shared" si="27"/>
        <v>-2.7269608465780926</v>
      </c>
      <c r="Y128">
        <f t="shared" si="28"/>
        <v>356.18499999999995</v>
      </c>
    </row>
    <row r="129" spans="1:25" x14ac:dyDescent="0.35">
      <c r="A129">
        <v>83.542500000000004</v>
      </c>
      <c r="B129">
        <v>0.97484799311526094</v>
      </c>
      <c r="C129">
        <f t="shared" si="20"/>
        <v>0.29844975000000001</v>
      </c>
      <c r="D129">
        <f t="shared" si="21"/>
        <v>0.98564974999999999</v>
      </c>
      <c r="E129">
        <f t="shared" si="29"/>
        <v>1.5718505361960209E-2</v>
      </c>
      <c r="F129">
        <f t="shared" si="30"/>
        <v>0.9842814946380396</v>
      </c>
      <c r="G129">
        <f t="shared" si="22"/>
        <v>62.619280394182006</v>
      </c>
      <c r="H129">
        <f t="shared" si="23"/>
        <v>4.1370732242030703</v>
      </c>
      <c r="I129">
        <f t="shared" si="24"/>
        <v>-2872.1141650121058</v>
      </c>
      <c r="J129">
        <f t="shared" si="25"/>
        <v>1.1969955411916091E-2</v>
      </c>
      <c r="S129">
        <f t="shared" si="26"/>
        <v>-2678.3564182855657</v>
      </c>
      <c r="T129">
        <f t="shared" si="31"/>
        <v>37542.064416546047</v>
      </c>
      <c r="U129">
        <f t="shared" si="27"/>
        <v>-14.016829186825321</v>
      </c>
      <c r="Y129">
        <f t="shared" si="28"/>
        <v>356.6925</v>
      </c>
    </row>
    <row r="130" spans="1:25" x14ac:dyDescent="0.35">
      <c r="A130">
        <v>84.03</v>
      </c>
      <c r="B130">
        <v>0.97166270102548713</v>
      </c>
      <c r="C130">
        <f t="shared" si="20"/>
        <v>0.30074100000000004</v>
      </c>
      <c r="D130">
        <f t="shared" si="21"/>
        <v>0.98794099999999996</v>
      </c>
      <c r="E130">
        <f t="shared" ref="E130:E142" si="32">(B130-D130)/(C130-D130)</f>
        <v>2.3687862302841721E-2</v>
      </c>
      <c r="F130">
        <f t="shared" ref="F130:F142" si="33">(B130-C130)/(D130-C130)</f>
        <v>0.9763121376971583</v>
      </c>
      <c r="G130">
        <f t="shared" si="22"/>
        <v>41.215713145210017</v>
      </c>
      <c r="H130">
        <f t="shared" si="23"/>
        <v>3.7188195706655982</v>
      </c>
      <c r="I130">
        <f t="shared" si="24"/>
        <v>-2596.8119148263813</v>
      </c>
      <c r="J130">
        <f t="shared" si="25"/>
        <v>1.1900511722004046E-2</v>
      </c>
      <c r="S130">
        <f t="shared" si="26"/>
        <v>-2833.9350456525426</v>
      </c>
      <c r="T130">
        <f t="shared" ref="T130:T142" si="34">(I130-S130)^2</f>
        <v>56227.3791728008</v>
      </c>
      <c r="U130">
        <f t="shared" si="27"/>
        <v>-19.840743795118943</v>
      </c>
      <c r="Y130">
        <f t="shared" si="28"/>
        <v>357.17999999999995</v>
      </c>
    </row>
    <row r="131" spans="1:25" x14ac:dyDescent="0.35">
      <c r="A131">
        <v>84.542500000000004</v>
      </c>
      <c r="B131">
        <v>0.98669424301762065</v>
      </c>
      <c r="C131">
        <f t="shared" ref="C131:C142" si="35">0.0047*A131-0.0942</f>
        <v>0.30314975000000005</v>
      </c>
      <c r="D131">
        <f t="shared" ref="D131:D142" si="36">0.0047*A131 + 0.593</f>
        <v>0.99034975000000003</v>
      </c>
      <c r="E131">
        <f t="shared" si="32"/>
        <v>5.3194222677231881E-3</v>
      </c>
      <c r="F131">
        <f t="shared" si="33"/>
        <v>0.9946805777322768</v>
      </c>
      <c r="G131">
        <f t="shared" ref="G131:G142" si="37">F131/E131</f>
        <v>186.99033986599048</v>
      </c>
      <c r="H131">
        <f t="shared" ref="H131:H142" si="38">LN(G131)</f>
        <v>5.2310569570496028</v>
      </c>
      <c r="I131">
        <f t="shared" ref="I131:I142" si="39">-8.31*A131*H131</f>
        <v>-3675.0695184962524</v>
      </c>
      <c r="J131">
        <f t="shared" ref="J131:J142" si="40">1/A131</f>
        <v>1.1828370346275541E-2</v>
      </c>
      <c r="S131">
        <f t="shared" ref="S131:S142" si="41">($W$4*(1-(A131/$W$3))+$W$5*(A131-$W$3-(A131*LN(A131/$W$3))))</f>
        <v>-3001.8676973474639</v>
      </c>
      <c r="T131">
        <f t="shared" si="34"/>
        <v>453200.69199804537</v>
      </c>
      <c r="U131">
        <f t="shared" ref="U131:U142" si="42">T131/S131</f>
        <v>-150.97290676684599</v>
      </c>
      <c r="Y131">
        <f t="shared" ref="Y131:Y142" si="43">A131+273.15</f>
        <v>357.6925</v>
      </c>
    </row>
    <row r="132" spans="1:25" x14ac:dyDescent="0.35">
      <c r="A132">
        <v>85.037499999999994</v>
      </c>
      <c r="B132">
        <v>0.97151851965600589</v>
      </c>
      <c r="C132">
        <f t="shared" si="35"/>
        <v>0.30547625</v>
      </c>
      <c r="D132">
        <f t="shared" si="36"/>
        <v>0.99267624999999993</v>
      </c>
      <c r="E132">
        <f t="shared" si="32"/>
        <v>3.0788315401621136E-2</v>
      </c>
      <c r="F132">
        <f t="shared" si="33"/>
        <v>0.96921168459837892</v>
      </c>
      <c r="G132">
        <f t="shared" si="37"/>
        <v>31.479854352386745</v>
      </c>
      <c r="H132">
        <f t="shared" si="38"/>
        <v>3.4493477968671762</v>
      </c>
      <c r="I132">
        <f t="shared" si="39"/>
        <v>-2437.5217193243284</v>
      </c>
      <c r="J132">
        <f t="shared" si="40"/>
        <v>1.1759517859767751E-2</v>
      </c>
      <c r="S132">
        <f t="shared" si="41"/>
        <v>-3168.2988815218564</v>
      </c>
      <c r="T132">
        <f t="shared" si="34"/>
        <v>534035.26078947214</v>
      </c>
      <c r="U132">
        <f t="shared" si="42"/>
        <v>-168.55583414306997</v>
      </c>
      <c r="Y132">
        <f t="shared" si="43"/>
        <v>358.1875</v>
      </c>
    </row>
    <row r="133" spans="1:25" x14ac:dyDescent="0.35">
      <c r="A133">
        <v>85.534999999999997</v>
      </c>
      <c r="B133">
        <v>0.98399327565532768</v>
      </c>
      <c r="C133">
        <f t="shared" si="35"/>
        <v>0.30781449999999999</v>
      </c>
      <c r="D133">
        <f t="shared" si="36"/>
        <v>0.99501449999999991</v>
      </c>
      <c r="E133">
        <f t="shared" si="32"/>
        <v>1.6037870117392654E-2</v>
      </c>
      <c r="F133">
        <f t="shared" si="33"/>
        <v>0.98396212988260734</v>
      </c>
      <c r="G133">
        <f t="shared" si="37"/>
        <v>61.35241916041744</v>
      </c>
      <c r="H133">
        <f t="shared" si="38"/>
        <v>4.1166346024971388</v>
      </c>
      <c r="I133">
        <f t="shared" si="39"/>
        <v>-2926.0867914213659</v>
      </c>
      <c r="J133">
        <f t="shared" si="40"/>
        <v>1.1691120593908927E-2</v>
      </c>
      <c r="S133">
        <f t="shared" si="41"/>
        <v>-3339.7367611987092</v>
      </c>
      <c r="T133">
        <f t="shared" si="34"/>
        <v>171106.29749679708</v>
      </c>
      <c r="U133">
        <f t="shared" si="42"/>
        <v>-51.233468303466843</v>
      </c>
      <c r="Y133">
        <f t="shared" si="43"/>
        <v>358.68499999999995</v>
      </c>
    </row>
    <row r="134" spans="1:25" x14ac:dyDescent="0.35">
      <c r="A134">
        <v>86.037500000000009</v>
      </c>
      <c r="B134">
        <v>0.98310222314270213</v>
      </c>
      <c r="C134">
        <f t="shared" si="35"/>
        <v>0.31017625000000004</v>
      </c>
      <c r="D134">
        <f t="shared" si="36"/>
        <v>0.99737625000000008</v>
      </c>
      <c r="E134">
        <f t="shared" si="32"/>
        <v>2.0771284716673385E-2</v>
      </c>
      <c r="F134">
        <f t="shared" si="33"/>
        <v>0.97922871528332667</v>
      </c>
      <c r="G134">
        <f t="shared" si="37"/>
        <v>47.143387067304836</v>
      </c>
      <c r="H134">
        <f t="shared" si="38"/>
        <v>3.8531937461636527</v>
      </c>
      <c r="I134">
        <f t="shared" si="39"/>
        <v>-2754.9241941344649</v>
      </c>
      <c r="J134">
        <f t="shared" si="40"/>
        <v>1.1622838878396047E-2</v>
      </c>
      <c r="S134">
        <f t="shared" si="41"/>
        <v>-3517.1127369747242</v>
      </c>
      <c r="T134">
        <f t="shared" si="34"/>
        <v>580931.37483695778</v>
      </c>
      <c r="U134">
        <f t="shared" si="42"/>
        <v>-165.17280459330715</v>
      </c>
      <c r="Y134">
        <f t="shared" si="43"/>
        <v>359.1875</v>
      </c>
    </row>
    <row r="135" spans="1:25" x14ac:dyDescent="0.35">
      <c r="A135">
        <v>86.537499999999994</v>
      </c>
      <c r="B135">
        <v>0.97411251654549869</v>
      </c>
      <c r="C135">
        <f t="shared" si="35"/>
        <v>0.31252625000000001</v>
      </c>
      <c r="D135">
        <f t="shared" si="36"/>
        <v>0.99972624999999993</v>
      </c>
      <c r="E135">
        <f t="shared" si="32"/>
        <v>3.7272603979192728E-2</v>
      </c>
      <c r="F135">
        <f t="shared" si="33"/>
        <v>0.96272739602080726</v>
      </c>
      <c r="G135">
        <f t="shared" si="37"/>
        <v>25.829357040850855</v>
      </c>
      <c r="H135">
        <f t="shared" si="38"/>
        <v>3.2515117148448174</v>
      </c>
      <c r="I135">
        <f t="shared" si="39"/>
        <v>-2338.2486456443157</v>
      </c>
      <c r="J135">
        <f t="shared" si="40"/>
        <v>1.1555683952043913E-2</v>
      </c>
      <c r="S135">
        <f t="shared" si="41"/>
        <v>-3697.7864270264517</v>
      </c>
      <c r="T135">
        <f t="shared" si="34"/>
        <v>1848342.9790054606</v>
      </c>
      <c r="U135">
        <f t="shared" si="42"/>
        <v>-499.85119894871599</v>
      </c>
      <c r="Y135">
        <f t="shared" si="43"/>
        <v>359.6875</v>
      </c>
    </row>
    <row r="136" spans="1:25" x14ac:dyDescent="0.35">
      <c r="A136">
        <v>87.037500000000009</v>
      </c>
      <c r="B136">
        <v>0.98137106997270274</v>
      </c>
      <c r="C136">
        <f t="shared" si="35"/>
        <v>0.31487625000000002</v>
      </c>
      <c r="D136">
        <f t="shared" si="36"/>
        <v>1.00207625</v>
      </c>
      <c r="E136">
        <f t="shared" si="32"/>
        <v>3.0129773031573433E-2</v>
      </c>
      <c r="F136">
        <f t="shared" si="33"/>
        <v>0.96987022696842662</v>
      </c>
      <c r="G136">
        <f t="shared" si="37"/>
        <v>32.189762131698942</v>
      </c>
      <c r="H136">
        <f t="shared" si="38"/>
        <v>3.4716484557742171</v>
      </c>
      <c r="I136">
        <f t="shared" si="39"/>
        <v>-2510.9795365211166</v>
      </c>
      <c r="J136">
        <f t="shared" si="40"/>
        <v>1.1489300588826653E-2</v>
      </c>
      <c r="S136">
        <f t="shared" si="41"/>
        <v>-3882.6057417620427</v>
      </c>
      <c r="T136">
        <f t="shared" si="34"/>
        <v>1881358.4469036232</v>
      </c>
      <c r="U136">
        <f t="shared" si="42"/>
        <v>-484.56077491138888</v>
      </c>
      <c r="Y136">
        <f t="shared" si="43"/>
        <v>360.1875</v>
      </c>
    </row>
    <row r="137" spans="1:25" x14ac:dyDescent="0.35">
      <c r="A137">
        <v>87.535000000000011</v>
      </c>
      <c r="B137">
        <v>0.97507037825545473</v>
      </c>
      <c r="C137">
        <f t="shared" si="35"/>
        <v>0.31721450000000007</v>
      </c>
      <c r="D137">
        <f t="shared" si="36"/>
        <v>1.0044145</v>
      </c>
      <c r="E137">
        <f t="shared" si="32"/>
        <v>4.2700992061328963E-2</v>
      </c>
      <c r="F137">
        <f t="shared" si="33"/>
        <v>0.95729900793867106</v>
      </c>
      <c r="G137">
        <f t="shared" si="37"/>
        <v>22.418659654645914</v>
      </c>
      <c r="H137">
        <f t="shared" si="38"/>
        <v>3.1098936323888431</v>
      </c>
      <c r="I137">
        <f t="shared" si="39"/>
        <v>-2262.1859200137183</v>
      </c>
      <c r="J137">
        <f t="shared" si="40"/>
        <v>1.1424001827840291E-2</v>
      </c>
      <c r="S137">
        <f t="shared" si="41"/>
        <v>-4070.5919461912463</v>
      </c>
      <c r="T137">
        <f t="shared" si="34"/>
        <v>3270332.3555151983</v>
      </c>
      <c r="U137">
        <f t="shared" si="42"/>
        <v>-803.40461504012183</v>
      </c>
      <c r="Y137">
        <f t="shared" si="43"/>
        <v>360.685</v>
      </c>
    </row>
    <row r="138" spans="1:25" x14ac:dyDescent="0.35">
      <c r="A138">
        <v>88.045000000000002</v>
      </c>
      <c r="B138">
        <v>0.98268643341112683</v>
      </c>
      <c r="C138">
        <f t="shared" si="35"/>
        <v>0.31961149999999999</v>
      </c>
      <c r="D138">
        <f t="shared" si="36"/>
        <v>1.0068115</v>
      </c>
      <c r="E138">
        <f t="shared" si="32"/>
        <v>3.5106325071119243E-2</v>
      </c>
      <c r="F138">
        <f t="shared" si="33"/>
        <v>0.96489367492888056</v>
      </c>
      <c r="G138">
        <f t="shared" si="37"/>
        <v>27.484895470379641</v>
      </c>
      <c r="H138">
        <f t="shared" si="38"/>
        <v>3.3136365981538414</v>
      </c>
      <c r="I138">
        <f t="shared" si="39"/>
        <v>-2424.4353059038208</v>
      </c>
      <c r="J138">
        <f t="shared" si="40"/>
        <v>1.135782838321313E-2</v>
      </c>
      <c r="S138">
        <f t="shared" si="41"/>
        <v>-4267.5129251946601</v>
      </c>
      <c r="T138">
        <f t="shared" si="34"/>
        <v>3396935.1107307877</v>
      </c>
      <c r="U138">
        <f t="shared" si="42"/>
        <v>-795.99878671154545</v>
      </c>
      <c r="Y138">
        <f t="shared" si="43"/>
        <v>361.19499999999999</v>
      </c>
    </row>
    <row r="139" spans="1:25" x14ac:dyDescent="0.35">
      <c r="A139">
        <v>88.545000000000002</v>
      </c>
      <c r="B139">
        <v>0.98979150678285444</v>
      </c>
      <c r="C139">
        <f t="shared" si="35"/>
        <v>0.32196150000000001</v>
      </c>
      <c r="D139">
        <f t="shared" si="36"/>
        <v>1.0091615</v>
      </c>
      <c r="E139">
        <f t="shared" si="32"/>
        <v>2.8186835298523876E-2</v>
      </c>
      <c r="F139">
        <f t="shared" si="33"/>
        <v>0.97181316470147616</v>
      </c>
      <c r="G139">
        <f t="shared" si="37"/>
        <v>34.477555014924619</v>
      </c>
      <c r="H139">
        <f t="shared" si="38"/>
        <v>3.5403085330412374</v>
      </c>
      <c r="I139">
        <f t="shared" si="39"/>
        <v>-2604.9907043731137</v>
      </c>
      <c r="J139">
        <f t="shared" si="40"/>
        <v>1.1293692472753967E-2</v>
      </c>
      <c r="S139">
        <f t="shared" si="41"/>
        <v>-4464.6882540533288</v>
      </c>
      <c r="T139">
        <f t="shared" si="34"/>
        <v>3458474.9762865962</v>
      </c>
      <c r="U139">
        <f t="shared" si="42"/>
        <v>-774.62854727802596</v>
      </c>
      <c r="Y139">
        <f t="shared" si="43"/>
        <v>361.69499999999999</v>
      </c>
    </row>
    <row r="140" spans="1:25" x14ac:dyDescent="0.35">
      <c r="A140">
        <v>89.035000000000011</v>
      </c>
      <c r="B140">
        <v>0.9843801515449313</v>
      </c>
      <c r="C140">
        <f t="shared" si="35"/>
        <v>0.32426450000000007</v>
      </c>
      <c r="D140">
        <f t="shared" si="36"/>
        <v>1.0114645</v>
      </c>
      <c r="E140">
        <f t="shared" si="32"/>
        <v>3.9412614166281563E-2</v>
      </c>
      <c r="F140">
        <f t="shared" si="33"/>
        <v>0.96058738583371839</v>
      </c>
      <c r="G140">
        <f t="shared" si="37"/>
        <v>24.3725874609841</v>
      </c>
      <c r="H140">
        <f t="shared" si="38"/>
        <v>3.1934590360258408</v>
      </c>
      <c r="I140">
        <f t="shared" si="39"/>
        <v>-2362.77918601498</v>
      </c>
      <c r="J140">
        <f t="shared" si="40"/>
        <v>1.1231538159150895E-2</v>
      </c>
      <c r="S140">
        <f t="shared" si="41"/>
        <v>-4661.8511189310384</v>
      </c>
      <c r="T140">
        <f t="shared" si="34"/>
        <v>5285731.7527223807</v>
      </c>
      <c r="U140">
        <f t="shared" si="42"/>
        <v>-1133.8268035325843</v>
      </c>
      <c r="Y140">
        <f t="shared" si="43"/>
        <v>362.185</v>
      </c>
    </row>
    <row r="141" spans="1:25" x14ac:dyDescent="0.35">
      <c r="A141">
        <v>89.535000000000011</v>
      </c>
      <c r="B141">
        <v>0.99298987473280786</v>
      </c>
      <c r="C141">
        <f t="shared" si="35"/>
        <v>0.32661450000000009</v>
      </c>
      <c r="D141">
        <f t="shared" si="36"/>
        <v>1.0138145000000001</v>
      </c>
      <c r="E141">
        <f t="shared" si="32"/>
        <v>3.0303587408603314E-2</v>
      </c>
      <c r="F141">
        <f t="shared" si="33"/>
        <v>0.96969641259139672</v>
      </c>
      <c r="G141">
        <f t="shared" si="37"/>
        <v>31.999393323184432</v>
      </c>
      <c r="H141">
        <f t="shared" si="38"/>
        <v>3.4657169439695226</v>
      </c>
      <c r="I141">
        <f t="shared" si="39"/>
        <v>-2578.6176522657665</v>
      </c>
      <c r="J141">
        <f t="shared" si="40"/>
        <v>1.116881666387446E-2</v>
      </c>
      <c r="S141">
        <f t="shared" si="41"/>
        <v>-4867.0266081270602</v>
      </c>
      <c r="T141">
        <f t="shared" si="34"/>
        <v>5236815.5492661763</v>
      </c>
      <c r="U141">
        <f t="shared" si="42"/>
        <v>-1075.978409594399</v>
      </c>
      <c r="Y141">
        <f t="shared" si="43"/>
        <v>362.685</v>
      </c>
    </row>
    <row r="142" spans="1:25" x14ac:dyDescent="0.35">
      <c r="A142">
        <v>90.04</v>
      </c>
      <c r="B142">
        <v>0.99173252152741886</v>
      </c>
      <c r="C142">
        <f t="shared" si="35"/>
        <v>0.32898800000000006</v>
      </c>
      <c r="D142">
        <f t="shared" si="36"/>
        <v>1.0161880000000001</v>
      </c>
      <c r="E142">
        <f t="shared" si="32"/>
        <v>3.5587133982219479E-2</v>
      </c>
      <c r="F142">
        <f t="shared" si="33"/>
        <v>0.96441286601778053</v>
      </c>
      <c r="G142">
        <f t="shared" si="37"/>
        <v>27.100043136365898</v>
      </c>
      <c r="H142">
        <f t="shared" si="38"/>
        <v>3.2995353196322075</v>
      </c>
      <c r="I142">
        <f t="shared" si="39"/>
        <v>-2468.819231093174</v>
      </c>
      <c r="J142">
        <f t="shared" si="40"/>
        <v>1.1106175033318524E-2</v>
      </c>
      <c r="S142">
        <f t="shared" si="41"/>
        <v>-5078.3209133720084</v>
      </c>
      <c r="T142">
        <f t="shared" si="34"/>
        <v>6809499.0298160668</v>
      </c>
      <c r="U142">
        <f t="shared" si="42"/>
        <v>-1340.8957696796194</v>
      </c>
      <c r="Y142">
        <f t="shared" si="43"/>
        <v>363.19</v>
      </c>
    </row>
    <row r="143" spans="1:25" x14ac:dyDescent="0.35">
      <c r="N143" s="6"/>
    </row>
  </sheetData>
  <phoneticPr fontId="6" type="noConversion"/>
  <conditionalFormatting sqref="A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3 X6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(4)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2020-05-27T06:28:41Z</dcterms:modified>
</cp:coreProperties>
</file>