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120" yWindow="-120" windowWidth="29040" windowHeight="16440"/>
  </bookViews>
  <sheets>
    <sheet name="Hoja2" sheetId="1" r:id="rId1"/>
    <sheet name="Hoja3" sheetId="2" r:id="rId2"/>
  </sheets>
  <calcPr calcId="125725"/>
</workbook>
</file>

<file path=xl/calcChain.xml><?xml version="1.0" encoding="utf-8"?>
<calcChain xmlns="http://schemas.openxmlformats.org/spreadsheetml/2006/main">
  <c r="P12" i="1"/>
  <c r="S11" l="1"/>
  <c r="P13"/>
  <c r="D20"/>
  <c r="D19"/>
  <c r="D22" s="1"/>
  <c r="O11"/>
  <c r="O9"/>
  <c r="F37" i="2"/>
  <c r="F38"/>
  <c r="F36"/>
  <c r="F35"/>
  <c r="F34"/>
  <c r="E26"/>
  <c r="E20"/>
  <c r="E21" s="1"/>
  <c r="E24" s="1"/>
  <c r="E27" s="1"/>
  <c r="E28" s="1"/>
  <c r="P7" i="1" l="1"/>
  <c r="S7"/>
  <c r="S5"/>
  <c r="S12" s="1"/>
  <c r="D23" s="1"/>
  <c r="D21" l="1"/>
  <c r="S13" l="1"/>
</calcChain>
</file>

<file path=xl/comments1.xml><?xml version="1.0" encoding="utf-8"?>
<comments xmlns="http://schemas.openxmlformats.org/spreadsheetml/2006/main">
  <authors>
    <author>mohamed derkaoui merzouk lofti</author>
  </authors>
  <commentList>
    <comment ref="M21" authorId="0">
      <text>
        <r>
          <rPr>
            <b/>
            <sz val="10"/>
            <color indexed="81"/>
            <rFont val="Tahoma"/>
            <family val="2"/>
          </rPr>
          <t>mohamed derkaoui merzouk lofti:</t>
        </r>
        <r>
          <rPr>
            <sz val="10"/>
            <color indexed="81"/>
            <rFont val="Tahoma"/>
            <family val="2"/>
          </rPr>
          <t xml:space="preserve">
es correcto, es decir que la empresa puede pagar las deudas</t>
        </r>
      </text>
    </comment>
    <comment ref="M22" authorId="0">
      <text>
        <r>
          <rPr>
            <b/>
            <sz val="10"/>
            <color indexed="81"/>
            <rFont val="Tahoma"/>
            <family val="2"/>
          </rPr>
          <t>mohamed derkaoui merzouk lofti:</t>
        </r>
        <r>
          <rPr>
            <sz val="10"/>
            <color indexed="81"/>
            <rFont val="Tahoma"/>
            <family val="2"/>
          </rPr>
          <t xml:space="preserve">
es correcto  porque esta entre 1,5 y 2</t>
        </r>
      </text>
    </comment>
    <comment ref="M23" authorId="0">
      <text>
        <r>
          <rPr>
            <b/>
            <sz val="10"/>
            <color indexed="81"/>
            <rFont val="Tahoma"/>
            <family val="2"/>
          </rPr>
          <t>mohamed derkaoui merzouk lofti:</t>
        </r>
        <r>
          <rPr>
            <sz val="10"/>
            <color indexed="81"/>
            <rFont val="Tahoma"/>
            <family val="2"/>
          </rPr>
          <t xml:space="preserve">
es correcto,  porque es bajo
</t>
        </r>
      </text>
    </comment>
  </commentList>
</comments>
</file>

<file path=xl/sharedStrings.xml><?xml version="1.0" encoding="utf-8"?>
<sst xmlns="http://schemas.openxmlformats.org/spreadsheetml/2006/main" count="64" uniqueCount="58">
  <si>
    <t>activo</t>
  </si>
  <si>
    <t xml:space="preserve">pasivo </t>
  </si>
  <si>
    <t>deudas de los cliente</t>
  </si>
  <si>
    <t xml:space="preserve">iva repecutivo </t>
  </si>
  <si>
    <t xml:space="preserve">iva soportado de comprado </t>
  </si>
  <si>
    <t>deudas de los oroveedores</t>
  </si>
  <si>
    <t>dinero de el banco</t>
  </si>
  <si>
    <t>heramients</t>
  </si>
  <si>
    <t>Partrimonio neto</t>
  </si>
  <si>
    <t>capital</t>
  </si>
  <si>
    <t>mercadiara</t>
  </si>
  <si>
    <t>total pasivo</t>
  </si>
  <si>
    <t>total</t>
  </si>
  <si>
    <t>Fondo de maniobra</t>
  </si>
  <si>
    <t>pasivo corriente</t>
  </si>
  <si>
    <t>ratio de  liquidez</t>
  </si>
  <si>
    <t>activo corriente</t>
  </si>
  <si>
    <t>ratio de  endeudamiento</t>
  </si>
  <si>
    <t>maquinaria</t>
  </si>
  <si>
    <t>credito a  9 mese</t>
  </si>
  <si>
    <t>activo no corriente</t>
  </si>
  <si>
    <t>disponible</t>
  </si>
  <si>
    <t>existencia</t>
  </si>
  <si>
    <t>reseva</t>
  </si>
  <si>
    <t>caja</t>
  </si>
  <si>
    <t>prestamo a 3 año</t>
  </si>
  <si>
    <t>pasivo no corriente</t>
  </si>
  <si>
    <t>resultado del ejercicio</t>
  </si>
  <si>
    <t>ingresos de explotación</t>
  </si>
  <si>
    <t>venta mercaderia</t>
  </si>
  <si>
    <t>gastos de explotación</t>
  </si>
  <si>
    <t>alquiler</t>
  </si>
  <si>
    <t>material de oficina</t>
  </si>
  <si>
    <t>autonomos</t>
  </si>
  <si>
    <t>por año</t>
  </si>
  <si>
    <t>nominas</t>
  </si>
  <si>
    <t>seguridad social</t>
  </si>
  <si>
    <t>telefono</t>
  </si>
  <si>
    <t>internet</t>
  </si>
  <si>
    <t>publicidad</t>
  </si>
  <si>
    <t>gastos diversos</t>
  </si>
  <si>
    <t>compras mercaderias</t>
  </si>
  <si>
    <t>consumo mercaderia</t>
  </si>
  <si>
    <t>gestoria</t>
  </si>
  <si>
    <t>amortizaciones</t>
  </si>
  <si>
    <t>resultado de explotación</t>
  </si>
  <si>
    <t>gastos financieros</t>
  </si>
  <si>
    <t>intereses prestamo</t>
  </si>
  <si>
    <t>resultado financero</t>
  </si>
  <si>
    <t>resultado antes de impuestos</t>
  </si>
  <si>
    <t>RESULTADO DEL EJERCICIO</t>
  </si>
  <si>
    <t>mobiliario</t>
  </si>
  <si>
    <t>ordernadores</t>
  </si>
  <si>
    <t>instalaciones</t>
  </si>
  <si>
    <t>amortización(30%)</t>
  </si>
  <si>
    <t>amortización(12%)</t>
  </si>
  <si>
    <t xml:space="preserve"> </t>
  </si>
  <si>
    <t>realizable</t>
  </si>
</sst>
</file>

<file path=xl/styles.xml><?xml version="1.0" encoding="utf-8"?>
<styleSheet xmlns="http://schemas.openxmlformats.org/spreadsheetml/2006/main">
  <numFmts count="2">
    <numFmt numFmtId="164" formatCode="_-* #,##0.00\ &quot;€&quot;_-;\-* #,##0.00\ &quot;€&quot;_-;_-* &quot;-&quot;??\ &quot;€&quot;_-;_-@_-"/>
    <numFmt numFmtId="165" formatCode="_-* #,##0.00\ [$€-C0A]_-;\-* #,##0.00\ [$€-C0A]_-;_-* &quot;-&quot;??\ [$€-C0A]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26">
    <xf numFmtId="0" fontId="0" fillId="0" borderId="0" xfId="0"/>
    <xf numFmtId="0" fontId="2" fillId="2" borderId="2" xfId="0" applyFont="1" applyFill="1" applyBorder="1"/>
    <xf numFmtId="0" fontId="2" fillId="3" borderId="2" xfId="0" applyFont="1" applyFill="1" applyBorder="1"/>
    <xf numFmtId="164" fontId="0" fillId="0" borderId="0" xfId="1" applyFont="1" applyAlignment="1">
      <alignment horizontal="right"/>
    </xf>
    <xf numFmtId="164" fontId="1" fillId="0" borderId="1" xfId="1" applyFont="1" applyBorder="1" applyAlignment="1">
      <alignment horizontal="right"/>
    </xf>
    <xf numFmtId="164" fontId="0" fillId="0" borderId="0" xfId="1" applyFont="1"/>
    <xf numFmtId="164" fontId="1" fillId="0" borderId="1" xfId="1" applyFont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4" fontId="4" fillId="4" borderId="0" xfId="2" applyNumberFormat="1"/>
    <xf numFmtId="164" fontId="5" fillId="5" borderId="0" xfId="3" applyNumberFormat="1" applyAlignment="1">
      <alignment horizontal="right"/>
    </xf>
    <xf numFmtId="164" fontId="6" fillId="6" borderId="1" xfId="4" applyNumberFormat="1" applyBorder="1" applyAlignment="1">
      <alignment horizontal="right"/>
    </xf>
    <xf numFmtId="0" fontId="4" fillId="4" borderId="0" xfId="2"/>
    <xf numFmtId="164" fontId="4" fillId="4" borderId="1" xfId="2" applyNumberFormat="1" applyBorder="1" applyAlignment="1">
      <alignment horizontal="right"/>
    </xf>
    <xf numFmtId="164" fontId="5" fillId="5" borderId="1" xfId="3" applyNumberFormat="1" applyBorder="1" applyAlignment="1">
      <alignment horizontal="right"/>
    </xf>
    <xf numFmtId="0" fontId="0" fillId="0" borderId="1" xfId="0" applyBorder="1"/>
    <xf numFmtId="0" fontId="6" fillId="6" borderId="0" xfId="4" applyAlignment="1">
      <alignment horizontal="center" vertical="center"/>
    </xf>
    <xf numFmtId="0" fontId="5" fillId="5" borderId="0" xfId="3" applyAlignment="1">
      <alignment horizontal="center" vertic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4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5">
    <cellStyle name="Buena" xfId="2" builtinId="26"/>
    <cellStyle name="Incorrecto" xfId="3" builtinId="27"/>
    <cellStyle name="Moneda" xfId="1" builtinId="4"/>
    <cellStyle name="Neutral" xfId="4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S23"/>
  <sheetViews>
    <sheetView tabSelected="1" topLeftCell="C13" zoomScale="130" zoomScaleNormal="130" workbookViewId="0">
      <selection activeCell="R10" sqref="R10"/>
    </sheetView>
  </sheetViews>
  <sheetFormatPr baseColWidth="10" defaultColWidth="9.140625" defaultRowHeight="15"/>
  <cols>
    <col min="1" max="1" width="25.7109375" bestFit="1" customWidth="1"/>
    <col min="2" max="2" width="14" style="3" customWidth="1"/>
    <col min="3" max="3" width="31.85546875" bestFit="1" customWidth="1"/>
    <col min="4" max="4" width="32.42578125" customWidth="1"/>
    <col min="5" max="12" width="14.140625" hidden="1" bestFit="1" customWidth="1"/>
    <col min="13" max="13" width="16.28515625" style="17" customWidth="1"/>
    <col min="14" max="14" width="25.7109375" bestFit="1" customWidth="1"/>
    <col min="15" max="15" width="15.5703125" style="5" customWidth="1"/>
    <col min="16" max="16" width="15.7109375" bestFit="1" customWidth="1"/>
    <col min="17" max="17" width="25.140625" bestFit="1" customWidth="1"/>
    <col min="18" max="18" width="13.7109375" style="5" bestFit="1" customWidth="1"/>
    <col min="19" max="19" width="18.140625" bestFit="1" customWidth="1"/>
  </cols>
  <sheetData>
    <row r="1" spans="2:19" ht="19.5" customHeight="1">
      <c r="N1" s="20" t="s">
        <v>0</v>
      </c>
      <c r="O1" s="21"/>
      <c r="Q1" s="20" t="s">
        <v>1</v>
      </c>
      <c r="R1" s="21"/>
    </row>
    <row r="2" spans="2:19" ht="19.5" customHeight="1">
      <c r="M2" s="22" t="s">
        <v>57</v>
      </c>
      <c r="N2" t="s">
        <v>2</v>
      </c>
      <c r="O2" s="4">
        <v>6000</v>
      </c>
      <c r="P2" s="23" t="s">
        <v>16</v>
      </c>
      <c r="Q2" t="s">
        <v>3</v>
      </c>
      <c r="R2" s="4">
        <v>12000</v>
      </c>
      <c r="S2" s="18" t="s">
        <v>14</v>
      </c>
    </row>
    <row r="3" spans="2:19" ht="19.5" customHeight="1">
      <c r="M3" s="22"/>
      <c r="N3" t="s">
        <v>4</v>
      </c>
      <c r="O3" s="4">
        <v>6000</v>
      </c>
      <c r="P3" s="23"/>
      <c r="Q3" t="s">
        <v>5</v>
      </c>
      <c r="R3" s="6">
        <v>15000</v>
      </c>
      <c r="S3" s="18"/>
    </row>
    <row r="4" spans="2:19" ht="19.5" customHeight="1">
      <c r="M4" s="17" t="s">
        <v>21</v>
      </c>
      <c r="N4" t="s">
        <v>6</v>
      </c>
      <c r="O4" s="4">
        <v>9000</v>
      </c>
      <c r="P4" s="23"/>
      <c r="Q4" t="s">
        <v>19</v>
      </c>
      <c r="R4" s="4">
        <v>3425</v>
      </c>
      <c r="S4" s="18"/>
    </row>
    <row r="5" spans="2:19" ht="19.5" customHeight="1">
      <c r="N5" t="s">
        <v>24</v>
      </c>
      <c r="O5" s="4">
        <v>1000</v>
      </c>
      <c r="P5" s="23"/>
      <c r="S5" s="13">
        <f>SUM(R2:R4)</f>
        <v>30425</v>
      </c>
    </row>
    <row r="6" spans="2:19" ht="19.5" customHeight="1">
      <c r="B6" s="4"/>
      <c r="C6" s="2"/>
      <c r="M6" s="17" t="s">
        <v>22</v>
      </c>
      <c r="N6" t="s">
        <v>10</v>
      </c>
      <c r="O6" s="4">
        <v>30000</v>
      </c>
      <c r="P6" s="23"/>
      <c r="Q6" t="s">
        <v>25</v>
      </c>
      <c r="R6" s="4">
        <v>22000</v>
      </c>
      <c r="S6" s="14" t="s">
        <v>26</v>
      </c>
    </row>
    <row r="7" spans="2:19" ht="19.5" customHeight="1">
      <c r="B7" s="4"/>
      <c r="P7" s="11">
        <f>SUM(O2:O6)</f>
        <v>52000</v>
      </c>
      <c r="S7" s="15">
        <f>R6</f>
        <v>22000</v>
      </c>
    </row>
    <row r="8" spans="2:19" ht="19.5" customHeight="1">
      <c r="B8" s="4"/>
      <c r="C8" s="2"/>
      <c r="N8" t="s">
        <v>7</v>
      </c>
      <c r="O8" s="4">
        <v>2000</v>
      </c>
      <c r="P8" s="19" t="s">
        <v>20</v>
      </c>
      <c r="Q8" t="s">
        <v>9</v>
      </c>
      <c r="R8" s="4">
        <v>10000</v>
      </c>
      <c r="S8" s="19" t="s">
        <v>8</v>
      </c>
    </row>
    <row r="9" spans="2:19" ht="19.5" customHeight="1">
      <c r="B9" s="4"/>
      <c r="N9" t="s">
        <v>54</v>
      </c>
      <c r="O9" s="4">
        <f>-(O8*0.3)</f>
        <v>-600</v>
      </c>
      <c r="P9" s="19"/>
      <c r="Q9" t="s">
        <v>27</v>
      </c>
      <c r="R9" s="4">
        <v>21375</v>
      </c>
      <c r="S9" s="19"/>
    </row>
    <row r="10" spans="2:19" ht="19.5" customHeight="1">
      <c r="B10" s="4"/>
      <c r="N10" t="s">
        <v>18</v>
      </c>
      <c r="O10" s="3">
        <v>40000</v>
      </c>
      <c r="P10" s="19"/>
      <c r="Q10" t="s">
        <v>23</v>
      </c>
      <c r="R10" s="4">
        <v>4800</v>
      </c>
      <c r="S10" s="19"/>
    </row>
    <row r="11" spans="2:19" ht="19.5" customHeight="1">
      <c r="B11" s="4"/>
      <c r="N11" t="s">
        <v>55</v>
      </c>
      <c r="O11" s="3">
        <f>-(O10*0.12)</f>
        <v>-4800</v>
      </c>
      <c r="P11" s="19"/>
      <c r="S11" s="16">
        <f>SUM(R8:R10)</f>
        <v>36175</v>
      </c>
    </row>
    <row r="12" spans="2:19" ht="19.5" customHeight="1">
      <c r="B12" s="4"/>
      <c r="P12" s="12">
        <f>SUM(O8:O11)</f>
        <v>36600</v>
      </c>
      <c r="Q12" t="s">
        <v>11</v>
      </c>
      <c r="S12" s="4">
        <f>S5+S7</f>
        <v>52425</v>
      </c>
    </row>
    <row r="13" spans="2:19" ht="19.5" customHeight="1">
      <c r="B13" s="4"/>
      <c r="N13" t="s">
        <v>12</v>
      </c>
      <c r="P13" s="4">
        <f>P7+P12</f>
        <v>88600</v>
      </c>
      <c r="S13" s="5">
        <f>S11+S12</f>
        <v>88600</v>
      </c>
    </row>
    <row r="14" spans="2:19" ht="19.5" customHeight="1">
      <c r="B14" s="4"/>
      <c r="C14" s="1"/>
    </row>
    <row r="15" spans="2:19" ht="19.5" customHeight="1">
      <c r="B15" s="4"/>
    </row>
    <row r="16" spans="2:19" ht="21">
      <c r="B16" s="4"/>
      <c r="C16" s="1"/>
    </row>
    <row r="19" spans="3:13">
      <c r="C19" t="s">
        <v>16</v>
      </c>
      <c r="D19" s="7">
        <f>P7</f>
        <v>52000</v>
      </c>
    </row>
    <row r="20" spans="3:13">
      <c r="C20" t="s">
        <v>14</v>
      </c>
      <c r="D20" s="7">
        <f>S5</f>
        <v>30425</v>
      </c>
    </row>
    <row r="21" spans="3:13">
      <c r="C21" t="s">
        <v>13</v>
      </c>
      <c r="D21" s="7">
        <f>D19-D20</f>
        <v>21575</v>
      </c>
    </row>
    <row r="22" spans="3:13">
      <c r="C22" t="s">
        <v>15</v>
      </c>
      <c r="D22" s="8">
        <f>D19/D20</f>
        <v>1.7091207888249795</v>
      </c>
      <c r="M22" s="17" t="s">
        <v>56</v>
      </c>
    </row>
    <row r="23" spans="3:13">
      <c r="C23" t="s">
        <v>17</v>
      </c>
      <c r="D23" s="8">
        <f>S12/(S12+S11)</f>
        <v>0.59170428893905191</v>
      </c>
    </row>
  </sheetData>
  <mergeCells count="7">
    <mergeCell ref="S2:S4"/>
    <mergeCell ref="S8:S10"/>
    <mergeCell ref="N1:O1"/>
    <mergeCell ref="Q1:R1"/>
    <mergeCell ref="M2:M3"/>
    <mergeCell ref="P2:P6"/>
    <mergeCell ref="P8:P1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C2:F42"/>
  <sheetViews>
    <sheetView topLeftCell="A19" zoomScale="175" zoomScaleNormal="175" workbookViewId="0">
      <selection activeCell="F38" sqref="F38"/>
    </sheetView>
  </sheetViews>
  <sheetFormatPr baseColWidth="10" defaultColWidth="9.140625" defaultRowHeight="15"/>
  <cols>
    <col min="3" max="3" width="27.5703125" bestFit="1" customWidth="1"/>
    <col min="4" max="4" width="19.85546875" bestFit="1" customWidth="1"/>
    <col min="5" max="5" width="24.85546875" customWidth="1"/>
    <col min="6" max="6" width="11.28515625" bestFit="1" customWidth="1"/>
  </cols>
  <sheetData>
    <row r="2" spans="3:6">
      <c r="E2" s="9"/>
    </row>
    <row r="3" spans="3:6">
      <c r="E3" s="9"/>
    </row>
    <row r="4" spans="3:6">
      <c r="E4" s="9"/>
    </row>
    <row r="5" spans="3:6">
      <c r="C5" s="24" t="s">
        <v>28</v>
      </c>
      <c r="E5" s="9"/>
    </row>
    <row r="6" spans="3:6">
      <c r="C6" s="24"/>
      <c r="D6" t="s">
        <v>29</v>
      </c>
      <c r="E6" s="9">
        <v>112300</v>
      </c>
    </row>
    <row r="7" spans="3:6">
      <c r="D7" s="24"/>
      <c r="E7" s="24"/>
    </row>
    <row r="8" spans="3:6">
      <c r="C8" s="25" t="s">
        <v>30</v>
      </c>
      <c r="D8" t="s">
        <v>31</v>
      </c>
      <c r="E8" s="9">
        <v>5000</v>
      </c>
    </row>
    <row r="9" spans="3:6">
      <c r="C9" s="25"/>
      <c r="D9" t="s">
        <v>32</v>
      </c>
      <c r="E9" s="9">
        <v>500</v>
      </c>
    </row>
    <row r="10" spans="3:6">
      <c r="C10" s="25"/>
      <c r="D10" t="s">
        <v>33</v>
      </c>
      <c r="E10" s="9">
        <v>3000</v>
      </c>
      <c r="F10" t="s">
        <v>34</v>
      </c>
    </row>
    <row r="11" spans="3:6">
      <c r="C11" s="25"/>
      <c r="D11" t="s">
        <v>35</v>
      </c>
      <c r="E11" s="9">
        <v>10000</v>
      </c>
    </row>
    <row r="12" spans="3:6">
      <c r="C12" s="25"/>
      <c r="D12" t="s">
        <v>36</v>
      </c>
      <c r="E12" s="9">
        <v>4000</v>
      </c>
    </row>
    <row r="13" spans="3:6">
      <c r="C13" s="25"/>
      <c r="D13" t="s">
        <v>37</v>
      </c>
      <c r="E13" s="9">
        <v>12000</v>
      </c>
    </row>
    <row r="14" spans="3:6">
      <c r="C14" s="25"/>
      <c r="D14" t="s">
        <v>38</v>
      </c>
      <c r="E14" s="9">
        <v>600</v>
      </c>
    </row>
    <row r="15" spans="3:6">
      <c r="C15" s="25"/>
      <c r="D15" t="s">
        <v>39</v>
      </c>
      <c r="E15" s="9">
        <v>800</v>
      </c>
    </row>
    <row r="16" spans="3:6">
      <c r="C16" s="25"/>
      <c r="D16" t="s">
        <v>40</v>
      </c>
      <c r="E16" s="9">
        <v>500</v>
      </c>
    </row>
    <row r="17" spans="3:6">
      <c r="C17" s="25"/>
      <c r="D17" t="s">
        <v>41</v>
      </c>
      <c r="E17" s="9">
        <v>50000</v>
      </c>
    </row>
    <row r="18" spans="3:6">
      <c r="C18" s="25"/>
      <c r="D18" t="s">
        <v>42</v>
      </c>
      <c r="E18" s="9">
        <v>2000</v>
      </c>
    </row>
    <row r="19" spans="3:6">
      <c r="C19" s="25"/>
      <c r="D19" t="s">
        <v>43</v>
      </c>
      <c r="E19" s="9">
        <v>1200</v>
      </c>
    </row>
    <row r="20" spans="3:6">
      <c r="C20" s="25"/>
      <c r="D20" t="s">
        <v>44</v>
      </c>
      <c r="E20" s="9">
        <f>F44</f>
        <v>0</v>
      </c>
    </row>
    <row r="21" spans="3:6">
      <c r="C21" s="25"/>
      <c r="D21" t="s">
        <v>12</v>
      </c>
      <c r="E21" s="9">
        <f>SUM(E8:E20)</f>
        <v>89600</v>
      </c>
    </row>
    <row r="22" spans="3:6">
      <c r="E22" s="9"/>
    </row>
    <row r="23" spans="3:6">
      <c r="E23" s="9"/>
    </row>
    <row r="24" spans="3:6">
      <c r="C24" t="s">
        <v>45</v>
      </c>
      <c r="E24" s="9">
        <f>E6-E21</f>
        <v>22700</v>
      </c>
    </row>
    <row r="25" spans="3:6">
      <c r="C25" t="s">
        <v>46</v>
      </c>
      <c r="D25" t="s">
        <v>47</v>
      </c>
      <c r="E25" s="9">
        <v>1200</v>
      </c>
    </row>
    <row r="26" spans="3:6">
      <c r="C26" t="s">
        <v>48</v>
      </c>
      <c r="E26" s="9">
        <f>-E25</f>
        <v>-1200</v>
      </c>
    </row>
    <row r="27" spans="3:6">
      <c r="C27" t="s">
        <v>49</v>
      </c>
      <c r="E27" s="9">
        <f>E24+E26</f>
        <v>21500</v>
      </c>
    </row>
    <row r="28" spans="3:6">
      <c r="C28" t="s">
        <v>50</v>
      </c>
      <c r="D28" s="10">
        <v>-0.25</v>
      </c>
      <c r="E28" s="9">
        <f>0.75*E27</f>
        <v>16125</v>
      </c>
      <c r="F28" s="9"/>
    </row>
    <row r="29" spans="3:6">
      <c r="E29" s="9"/>
    </row>
    <row r="30" spans="3:6">
      <c r="E30" s="9"/>
    </row>
    <row r="33" spans="3:6">
      <c r="C33" t="s">
        <v>44</v>
      </c>
      <c r="E33" s="9"/>
    </row>
    <row r="34" spans="3:6">
      <c r="D34" t="s">
        <v>51</v>
      </c>
      <c r="E34" s="9">
        <v>10000</v>
      </c>
      <c r="F34" s="9">
        <f>E34*10/100</f>
        <v>1000</v>
      </c>
    </row>
    <row r="35" spans="3:6">
      <c r="D35" t="s">
        <v>52</v>
      </c>
      <c r="E35" s="9">
        <v>1000</v>
      </c>
      <c r="F35" s="9">
        <f>E35*(26/100)</f>
        <v>260</v>
      </c>
    </row>
    <row r="36" spans="3:6">
      <c r="D36" t="s">
        <v>18</v>
      </c>
      <c r="E36" s="9">
        <v>15000</v>
      </c>
      <c r="F36" s="9">
        <f>E36*(12/100)</f>
        <v>1800</v>
      </c>
    </row>
    <row r="37" spans="3:6">
      <c r="D37" t="s">
        <v>53</v>
      </c>
      <c r="E37" s="9">
        <v>5000</v>
      </c>
      <c r="F37" s="9">
        <f>E37*(10/100)</f>
        <v>500</v>
      </c>
    </row>
    <row r="38" spans="3:6">
      <c r="D38" t="s">
        <v>12</v>
      </c>
      <c r="E38" s="9"/>
      <c r="F38" s="9">
        <f>SUM(F34:F37)</f>
        <v>3560</v>
      </c>
    </row>
    <row r="39" spans="3:6">
      <c r="E39" s="9"/>
    </row>
    <row r="40" spans="3:6">
      <c r="E40" s="9"/>
    </row>
    <row r="41" spans="3:6">
      <c r="E41" s="9"/>
    </row>
    <row r="42" spans="3:6">
      <c r="E42" s="9"/>
    </row>
  </sheetData>
  <mergeCells count="3">
    <mergeCell ref="C5:C6"/>
    <mergeCell ref="D7:E7"/>
    <mergeCell ref="C8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Alumno</cp:lastModifiedBy>
  <dcterms:created xsi:type="dcterms:W3CDTF">2023-02-17T07:08:14Z</dcterms:created>
  <dcterms:modified xsi:type="dcterms:W3CDTF">2023-02-21T10:45:17Z</dcterms:modified>
</cp:coreProperties>
</file>